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SusannaA\Desktop\Gorcer\2024\07 July\30983Tken 3 mlrd\Komite lramshakvac\attachments_1036413\"/>
    </mc:Choice>
  </mc:AlternateContent>
  <bookViews>
    <workbookView xWindow="0" yWindow="0" windowWidth="28800" windowHeight="12180" tabRatio="753" activeTab="4"/>
  </bookViews>
  <sheets>
    <sheet name="h1" sheetId="27" r:id="rId1"/>
    <sheet name="h2" sheetId="32" r:id="rId2"/>
    <sheet name="h3" sheetId="46" r:id="rId3"/>
    <sheet name="h4" sheetId="52" r:id="rId4"/>
    <sheet name="h5" sheetId="29" r:id="rId5"/>
  </sheets>
  <definedNames>
    <definedName name="AgencyCode" localSheetId="1">#REF!</definedName>
    <definedName name="AgencyCode">#REF!</definedName>
    <definedName name="AgencyName" localSheetId="1">#REF!</definedName>
    <definedName name="AgencyName">#REF!</definedName>
    <definedName name="åû">#REF!</definedName>
    <definedName name="davit">#REF!</definedName>
    <definedName name="Functional1" localSheetId="1">#REF!</definedName>
    <definedName name="Functional1">#REF!</definedName>
    <definedName name="ggg">#REF!</definedName>
    <definedName name="mas">#REF!</definedName>
    <definedName name="mass">#REF!</definedName>
    <definedName name="PANature" localSheetId="1">#REF!</definedName>
    <definedName name="PANature">#REF!</definedName>
    <definedName name="PAType" localSheetId="1">#REF!</definedName>
    <definedName name="PAType">#REF!</definedName>
    <definedName name="Performance2" localSheetId="1">#REF!</definedName>
    <definedName name="Performance2">#REF!</definedName>
    <definedName name="PerformanceType" localSheetId="1">#REF!</definedName>
    <definedName name="PerformanceType">#REF!</definedName>
    <definedName name="_xlnm.Print_Area" localSheetId="1">'h2'!$A$1:$H$114</definedName>
    <definedName name="_xlnm.Print_Area" localSheetId="4">'h5'!$A$1:$D$117</definedName>
    <definedName name="x">#REF!</definedName>
    <definedName name="Հավելված">#REF!</definedName>
    <definedName name="Մաս">#REF!</definedName>
    <definedName name="շախմատիստ">#REF!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3" i="27" l="1"/>
  <c r="D13" i="27"/>
  <c r="F23" i="46"/>
  <c r="I23" i="46"/>
  <c r="G26" i="46"/>
  <c r="F13" i="46"/>
  <c r="I44" i="46" l="1"/>
  <c r="J26" i="46"/>
  <c r="C94" i="29" l="1"/>
  <c r="G116" i="32" l="1"/>
  <c r="G115" i="32" s="1"/>
  <c r="G114" i="32" s="1"/>
  <c r="G107" i="32"/>
  <c r="G106" i="32" s="1"/>
  <c r="G105" i="32" s="1"/>
  <c r="G104" i="32" s="1"/>
  <c r="G103" i="32" s="1"/>
  <c r="G97" i="32"/>
  <c r="G96" i="32" s="1"/>
  <c r="G95" i="32" l="1"/>
  <c r="G94" i="32" s="1"/>
  <c r="G92" i="32" s="1"/>
  <c r="G90" i="32" s="1"/>
  <c r="D56" i="27" s="1"/>
  <c r="D62" i="27"/>
  <c r="G101" i="32"/>
  <c r="G99" i="32" s="1"/>
  <c r="C105" i="29"/>
  <c r="G113" i="32"/>
  <c r="G112" i="32" s="1"/>
  <c r="G110" i="32" s="1"/>
  <c r="G108" i="32" s="1"/>
  <c r="D68" i="27" s="1"/>
  <c r="C117" i="29"/>
  <c r="J43" i="46"/>
  <c r="E44" i="46"/>
  <c r="E43" i="46" s="1"/>
  <c r="G43" i="46"/>
  <c r="F43" i="46"/>
  <c r="J102" i="46"/>
  <c r="H102" i="46" s="1"/>
  <c r="E102" i="46"/>
  <c r="J101" i="46"/>
  <c r="J100" i="46" s="1"/>
  <c r="J99" i="46" s="1"/>
  <c r="J98" i="46" s="1"/>
  <c r="J96" i="46" s="1"/>
  <c r="J94" i="46" s="1"/>
  <c r="I101" i="46"/>
  <c r="H101" i="46" s="1"/>
  <c r="G101" i="46"/>
  <c r="G100" i="46" s="1"/>
  <c r="G99" i="46" s="1"/>
  <c r="G98" i="46" s="1"/>
  <c r="G96" i="46" s="1"/>
  <c r="G94" i="46" s="1"/>
  <c r="F101" i="46"/>
  <c r="F100" i="46" s="1"/>
  <c r="J92" i="46"/>
  <c r="J91" i="46" s="1"/>
  <c r="H93" i="46"/>
  <c r="E93" i="46"/>
  <c r="I92" i="46"/>
  <c r="I91" i="46" s="1"/>
  <c r="I90" i="46" s="1"/>
  <c r="I89" i="46" s="1"/>
  <c r="G92" i="46"/>
  <c r="G91" i="46" s="1"/>
  <c r="G90" i="46" s="1"/>
  <c r="G89" i="46" s="1"/>
  <c r="G87" i="46" s="1"/>
  <c r="G85" i="46" s="1"/>
  <c r="F92" i="46"/>
  <c r="F91" i="46" s="1"/>
  <c r="E92" i="46" l="1"/>
  <c r="E101" i="46"/>
  <c r="F90" i="46"/>
  <c r="E90" i="46" s="1"/>
  <c r="E91" i="46"/>
  <c r="I100" i="46"/>
  <c r="F99" i="46"/>
  <c r="E99" i="46" s="1"/>
  <c r="E100" i="46"/>
  <c r="H44" i="46"/>
  <c r="H43" i="46" s="1"/>
  <c r="I43" i="46"/>
  <c r="H91" i="46"/>
  <c r="J90" i="46"/>
  <c r="I87" i="46"/>
  <c r="H92" i="46"/>
  <c r="I99" i="46" l="1"/>
  <c r="H100" i="46"/>
  <c r="F89" i="46"/>
  <c r="E89" i="46" s="1"/>
  <c r="F98" i="46"/>
  <c r="E98" i="46" s="1"/>
  <c r="I85" i="46"/>
  <c r="J89" i="46"/>
  <c r="H90" i="46"/>
  <c r="F96" i="46" l="1"/>
  <c r="E96" i="46" s="1"/>
  <c r="F87" i="46"/>
  <c r="E87" i="46" s="1"/>
  <c r="H99" i="46"/>
  <c r="I98" i="46"/>
  <c r="J87" i="46"/>
  <c r="H89" i="46"/>
  <c r="I83" i="46"/>
  <c r="I82" i="46" s="1"/>
  <c r="I81" i="46" s="1"/>
  <c r="E84" i="46"/>
  <c r="G83" i="46"/>
  <c r="G82" i="46" s="1"/>
  <c r="G81" i="46" s="1"/>
  <c r="G80" i="46" s="1"/>
  <c r="G78" i="46" s="1"/>
  <c r="G76" i="46" s="1"/>
  <c r="F83" i="46"/>
  <c r="G66" i="46"/>
  <c r="F94" i="46" l="1"/>
  <c r="E94" i="46" s="1"/>
  <c r="F85" i="46"/>
  <c r="E85" i="46" s="1"/>
  <c r="E83" i="46"/>
  <c r="I96" i="46"/>
  <c r="H98" i="46"/>
  <c r="J85" i="46"/>
  <c r="H85" i="46" s="1"/>
  <c r="H87" i="46"/>
  <c r="F82" i="46"/>
  <c r="H84" i="46"/>
  <c r="H98" i="32" s="1"/>
  <c r="H97" i="32" s="1"/>
  <c r="H96" i="32" s="1"/>
  <c r="I80" i="46"/>
  <c r="J83" i="46"/>
  <c r="I94" i="46" l="1"/>
  <c r="H94" i="46" s="1"/>
  <c r="H116" i="32" s="1"/>
  <c r="H115" i="32" s="1"/>
  <c r="H114" i="32" s="1"/>
  <c r="H113" i="32" s="1"/>
  <c r="H112" i="32" s="1"/>
  <c r="H110" i="32" s="1"/>
  <c r="H108" i="32" s="1"/>
  <c r="E68" i="27" s="1"/>
  <c r="H96" i="46"/>
  <c r="D117" i="29" s="1"/>
  <c r="H95" i="32"/>
  <c r="H94" i="32" s="1"/>
  <c r="H92" i="32" s="1"/>
  <c r="H90" i="32" s="1"/>
  <c r="E56" i="27" s="1"/>
  <c r="E62" i="27"/>
  <c r="H107" i="32"/>
  <c r="H106" i="32" s="1"/>
  <c r="H105" i="32" s="1"/>
  <c r="H104" i="32" s="1"/>
  <c r="H103" i="32" s="1"/>
  <c r="H101" i="32" s="1"/>
  <c r="H99" i="32" s="1"/>
  <c r="D105" i="29"/>
  <c r="F81" i="46"/>
  <c r="E82" i="46"/>
  <c r="H83" i="46"/>
  <c r="J82" i="46"/>
  <c r="I78" i="46"/>
  <c r="F74" i="46"/>
  <c r="F73" i="46" s="1"/>
  <c r="F72" i="46" s="1"/>
  <c r="F71" i="46" s="1"/>
  <c r="F69" i="46" s="1"/>
  <c r="F67" i="46" s="1"/>
  <c r="G74" i="46"/>
  <c r="J75" i="46"/>
  <c r="I75" i="46"/>
  <c r="I74" i="46" s="1"/>
  <c r="I73" i="46" s="1"/>
  <c r="I72" i="46" s="1"/>
  <c r="I71" i="46" s="1"/>
  <c r="I69" i="46" s="1"/>
  <c r="I67" i="46" s="1"/>
  <c r="F45" i="46"/>
  <c r="G45" i="46"/>
  <c r="J45" i="46"/>
  <c r="H46" i="46"/>
  <c r="E46" i="46"/>
  <c r="G51" i="32" s="1"/>
  <c r="G50" i="32" s="1"/>
  <c r="E74" i="46" l="1"/>
  <c r="H45" i="46"/>
  <c r="H51" i="32"/>
  <c r="H50" i="32" s="1"/>
  <c r="E81" i="46"/>
  <c r="F80" i="46"/>
  <c r="I76" i="46"/>
  <c r="H82" i="46"/>
  <c r="J81" i="46"/>
  <c r="E45" i="46"/>
  <c r="I45" i="46"/>
  <c r="G42" i="46"/>
  <c r="G41" i="46" s="1"/>
  <c r="G40" i="46" s="1"/>
  <c r="G38" i="46" s="1"/>
  <c r="G36" i="46" s="1"/>
  <c r="I42" i="46"/>
  <c r="J42" i="46"/>
  <c r="J41" i="46" s="1"/>
  <c r="J40" i="46" s="1"/>
  <c r="J38" i="46" s="1"/>
  <c r="J36" i="46" s="1"/>
  <c r="F42" i="46"/>
  <c r="F41" i="46" s="1"/>
  <c r="E80" i="46" l="1"/>
  <c r="F78" i="46"/>
  <c r="J80" i="46"/>
  <c r="H81" i="46"/>
  <c r="H49" i="32"/>
  <c r="H48" i="32" s="1"/>
  <c r="H47" i="32" s="1"/>
  <c r="H46" i="32" s="1"/>
  <c r="H45" i="32" s="1"/>
  <c r="H43" i="32" s="1"/>
  <c r="H41" i="32" s="1"/>
  <c r="E32" i="27" s="1"/>
  <c r="G49" i="32"/>
  <c r="G48" i="32" s="1"/>
  <c r="G47" i="32" s="1"/>
  <c r="G46" i="32" s="1"/>
  <c r="G45" i="32" s="1"/>
  <c r="G43" i="32" s="1"/>
  <c r="G41" i="32" s="1"/>
  <c r="E42" i="46"/>
  <c r="H42" i="46"/>
  <c r="I41" i="46"/>
  <c r="I40" i="46" s="1"/>
  <c r="F40" i="46"/>
  <c r="E41" i="46"/>
  <c r="E78" i="46" l="1"/>
  <c r="F76" i="46"/>
  <c r="E76" i="46" s="1"/>
  <c r="J78" i="46"/>
  <c r="H80" i="46"/>
  <c r="D32" i="27"/>
  <c r="H41" i="46"/>
  <c r="I38" i="46"/>
  <c r="H40" i="46"/>
  <c r="E40" i="46"/>
  <c r="F38" i="46"/>
  <c r="J76" i="46" l="1"/>
  <c r="H76" i="46" s="1"/>
  <c r="D94" i="29" s="1"/>
  <c r="H78" i="46"/>
  <c r="F36" i="46"/>
  <c r="E38" i="46"/>
  <c r="H38" i="46"/>
  <c r="I36" i="46"/>
  <c r="H36" i="46" l="1"/>
  <c r="E36" i="46"/>
  <c r="H75" i="46"/>
  <c r="E75" i="46"/>
  <c r="G73" i="46"/>
  <c r="C44" i="29" l="1"/>
  <c r="D44" i="29"/>
  <c r="G80" i="32"/>
  <c r="G79" i="32" s="1"/>
  <c r="G78" i="32" s="1"/>
  <c r="G77" i="32" s="1"/>
  <c r="G76" i="32" s="1"/>
  <c r="G74" i="32" s="1"/>
  <c r="G72" i="32" s="1"/>
  <c r="E73" i="46"/>
  <c r="G72" i="46"/>
  <c r="J74" i="46"/>
  <c r="D44" i="27" l="1"/>
  <c r="C73" i="29"/>
  <c r="J73" i="46"/>
  <c r="H74" i="46"/>
  <c r="H80" i="32" s="1"/>
  <c r="H79" i="32" s="1"/>
  <c r="H78" i="32" s="1"/>
  <c r="H77" i="32" s="1"/>
  <c r="H76" i="32" s="1"/>
  <c r="H74" i="32" s="1"/>
  <c r="H72" i="32" s="1"/>
  <c r="G71" i="46"/>
  <c r="E72" i="46"/>
  <c r="E44" i="27" l="1"/>
  <c r="D73" i="29"/>
  <c r="E71" i="46"/>
  <c r="G69" i="46"/>
  <c r="J72" i="46"/>
  <c r="H73" i="46"/>
  <c r="H72" i="46" l="1"/>
  <c r="J71" i="46"/>
  <c r="E69" i="46"/>
  <c r="G67" i="46"/>
  <c r="E67" i="46" s="1"/>
  <c r="H71" i="46" l="1"/>
  <c r="J69" i="46"/>
  <c r="H69" i="46" l="1"/>
  <c r="J67" i="46"/>
  <c r="H67" i="46" s="1"/>
  <c r="G34" i="46" l="1"/>
  <c r="G33" i="46" s="1"/>
  <c r="G32" i="46" s="1"/>
  <c r="G31" i="46" s="1"/>
  <c r="G29" i="46" s="1"/>
  <c r="G27" i="46" s="1"/>
  <c r="G14" i="52" l="1"/>
  <c r="D14" i="52"/>
  <c r="H26" i="52" l="1"/>
  <c r="H25" i="52" s="1"/>
  <c r="E25" i="52"/>
  <c r="E24" i="52" s="1"/>
  <c r="E23" i="52" s="1"/>
  <c r="E22" i="52" s="1"/>
  <c r="I26" i="52" l="1"/>
  <c r="D26" i="52"/>
  <c r="G89" i="32" s="1"/>
  <c r="G88" i="32" s="1"/>
  <c r="G87" i="32" s="1"/>
  <c r="G86" i="32" s="1"/>
  <c r="G85" i="32" s="1"/>
  <c r="G83" i="32" s="1"/>
  <c r="G81" i="32" s="1"/>
  <c r="C82" i="29" s="1"/>
  <c r="F25" i="52"/>
  <c r="E20" i="52"/>
  <c r="H24" i="52"/>
  <c r="D50" i="27" l="1"/>
  <c r="H23" i="52"/>
  <c r="E18" i="52"/>
  <c r="E16" i="52" s="1"/>
  <c r="F24" i="52"/>
  <c r="D25" i="52"/>
  <c r="I25" i="52"/>
  <c r="G26" i="52"/>
  <c r="H89" i="32" s="1"/>
  <c r="H88" i="32" s="1"/>
  <c r="H87" i="32" s="1"/>
  <c r="H86" i="32" s="1"/>
  <c r="H85" i="32" s="1"/>
  <c r="H83" i="32" s="1"/>
  <c r="H81" i="32" s="1"/>
  <c r="D82" i="29" s="1"/>
  <c r="E50" i="27" l="1"/>
  <c r="I24" i="52"/>
  <c r="G25" i="52"/>
  <c r="F23" i="52"/>
  <c r="D24" i="52"/>
  <c r="H22" i="52"/>
  <c r="F22" i="52" l="1"/>
  <c r="D23" i="52"/>
  <c r="I23" i="52"/>
  <c r="G24" i="52"/>
  <c r="H20" i="52"/>
  <c r="H18" i="52" l="1"/>
  <c r="H16" i="52" s="1"/>
  <c r="I22" i="52"/>
  <c r="G23" i="52"/>
  <c r="F20" i="52"/>
  <c r="D22" i="52"/>
  <c r="F18" i="52" l="1"/>
  <c r="F16" i="52" s="1"/>
  <c r="D20" i="52"/>
  <c r="I20" i="52"/>
  <c r="G22" i="52"/>
  <c r="H15" i="52" l="1"/>
  <c r="E15" i="52"/>
  <c r="I18" i="52"/>
  <c r="I16" i="52" s="1"/>
  <c r="G20" i="52"/>
  <c r="F15" i="52"/>
  <c r="F12" i="52" s="1"/>
  <c r="D18" i="52"/>
  <c r="D16" i="52" s="1"/>
  <c r="G18" i="52" l="1"/>
  <c r="G16" i="52" s="1"/>
  <c r="E12" i="52"/>
  <c r="D12" i="52" s="1"/>
  <c r="D15" i="52"/>
  <c r="H12" i="52"/>
  <c r="I15" i="52" l="1"/>
  <c r="I12" i="52" l="1"/>
  <c r="G12" i="52" s="1"/>
  <c r="G15" i="52"/>
  <c r="F54" i="46" l="1"/>
  <c r="G54" i="46"/>
  <c r="G53" i="46" s="1"/>
  <c r="G52" i="46" s="1"/>
  <c r="G51" i="46" s="1"/>
  <c r="G49" i="46" s="1"/>
  <c r="G47" i="46" s="1"/>
  <c r="E55" i="46"/>
  <c r="I55" i="46"/>
  <c r="I54" i="46" s="1"/>
  <c r="J55" i="46"/>
  <c r="J54" i="46" s="1"/>
  <c r="E54" i="46" l="1"/>
  <c r="G60" i="32"/>
  <c r="G59" i="32" s="1"/>
  <c r="H55" i="46"/>
  <c r="H54" i="46" l="1"/>
  <c r="H60" i="32"/>
  <c r="H59" i="32" s="1"/>
  <c r="J66" i="46" l="1"/>
  <c r="I66" i="46"/>
  <c r="I65" i="46" s="1"/>
  <c r="E66" i="46"/>
  <c r="G71" i="32" s="1"/>
  <c r="G65" i="46"/>
  <c r="G64" i="46" s="1"/>
  <c r="F65" i="46"/>
  <c r="E65" i="46" l="1"/>
  <c r="F64" i="46"/>
  <c r="J65" i="46"/>
  <c r="J64" i="46" s="1"/>
  <c r="H66" i="46"/>
  <c r="H71" i="32" s="1"/>
  <c r="H65" i="46"/>
  <c r="D53" i="29" l="1"/>
  <c r="J63" i="46"/>
  <c r="J62" i="46" s="1"/>
  <c r="J60" i="46" s="1"/>
  <c r="J58" i="46" s="1"/>
  <c r="G63" i="46"/>
  <c r="G62" i="46" s="1"/>
  <c r="G60" i="46" s="1"/>
  <c r="G58" i="46" s="1"/>
  <c r="G14" i="46" s="1"/>
  <c r="I57" i="46"/>
  <c r="J57" i="46"/>
  <c r="J56" i="46" s="1"/>
  <c r="J53" i="46" s="1"/>
  <c r="F56" i="46"/>
  <c r="F53" i="46" s="1"/>
  <c r="E53" i="46" s="1"/>
  <c r="F52" i="46" l="1"/>
  <c r="E52" i="46" s="1"/>
  <c r="J52" i="46"/>
  <c r="J51" i="46" s="1"/>
  <c r="J49" i="46" s="1"/>
  <c r="J47" i="46" s="1"/>
  <c r="J14" i="46" s="1"/>
  <c r="F63" i="46"/>
  <c r="F62" i="46" s="1"/>
  <c r="F60" i="46" s="1"/>
  <c r="F58" i="46" s="1"/>
  <c r="E35" i="46"/>
  <c r="F51" i="46" l="1"/>
  <c r="E51" i="46" s="1"/>
  <c r="F49" i="46" l="1"/>
  <c r="E49" i="46" s="1"/>
  <c r="F47" i="46" l="1"/>
  <c r="F16" i="46" s="1"/>
  <c r="F14" i="46" l="1"/>
  <c r="E47" i="46"/>
  <c r="G40" i="32" l="1"/>
  <c r="G39" i="32" s="1"/>
  <c r="G38" i="32" s="1"/>
  <c r="G37" i="32" s="1"/>
  <c r="G36" i="32" s="1"/>
  <c r="G34" i="32" s="1"/>
  <c r="G32" i="32" s="1"/>
  <c r="D26" i="27" l="1"/>
  <c r="C34" i="29" s="1"/>
  <c r="G25" i="46"/>
  <c r="E25" i="46" s="1"/>
  <c r="H70" i="32"/>
  <c r="H69" i="32" s="1"/>
  <c r="H68" i="32" s="1"/>
  <c r="H67" i="32" s="1"/>
  <c r="H65" i="32" s="1"/>
  <c r="H63" i="32" s="1"/>
  <c r="G70" i="32"/>
  <c r="G69" i="32" s="1"/>
  <c r="G68" i="32" s="1"/>
  <c r="G67" i="32" s="1"/>
  <c r="G65" i="32" s="1"/>
  <c r="G63" i="32" s="1"/>
  <c r="E34" i="46"/>
  <c r="E57" i="46"/>
  <c r="J35" i="46"/>
  <c r="E26" i="46"/>
  <c r="G31" i="32" s="1"/>
  <c r="G24" i="46" l="1"/>
  <c r="G23" i="46" s="1"/>
  <c r="D38" i="27"/>
  <c r="C64" i="29" s="1"/>
  <c r="E38" i="27"/>
  <c r="H26" i="46"/>
  <c r="H31" i="32" s="1"/>
  <c r="J25" i="46"/>
  <c r="E33" i="46"/>
  <c r="H35" i="46"/>
  <c r="H40" i="32" s="1"/>
  <c r="H39" i="32" s="1"/>
  <c r="H38" i="32" s="1"/>
  <c r="H37" i="32" s="1"/>
  <c r="H36" i="32" s="1"/>
  <c r="H34" i="32"/>
  <c r="H32" i="32" s="1"/>
  <c r="G62" i="32"/>
  <c r="G61" i="32" s="1"/>
  <c r="E56" i="46"/>
  <c r="J34" i="46"/>
  <c r="H34" i="46" s="1"/>
  <c r="E24" i="46"/>
  <c r="E23" i="46" s="1"/>
  <c r="I22" i="46"/>
  <c r="E26" i="27" l="1"/>
  <c r="D64" i="29"/>
  <c r="G58" i="32"/>
  <c r="G57" i="32" s="1"/>
  <c r="G56" i="32" s="1"/>
  <c r="G54" i="32" s="1"/>
  <c r="G52" i="32" s="1"/>
  <c r="H25" i="46"/>
  <c r="J24" i="46"/>
  <c r="J23" i="46" s="1"/>
  <c r="J33" i="46"/>
  <c r="H33" i="46" s="1"/>
  <c r="E64" i="46"/>
  <c r="I64" i="46"/>
  <c r="H64" i="46" s="1"/>
  <c r="I56" i="46"/>
  <c r="I53" i="46" s="1"/>
  <c r="H57" i="46"/>
  <c r="H62" i="32" s="1"/>
  <c r="H61" i="32" s="1"/>
  <c r="G22" i="46"/>
  <c r="I20" i="46"/>
  <c r="C55" i="29" l="1"/>
  <c r="H58" i="32"/>
  <c r="H57" i="32" s="1"/>
  <c r="H56" i="32" s="1"/>
  <c r="H54" i="32" s="1"/>
  <c r="H52" i="32" s="1"/>
  <c r="H24" i="46"/>
  <c r="H23" i="46" s="1"/>
  <c r="J32" i="46"/>
  <c r="E31" i="46"/>
  <c r="E32" i="46"/>
  <c r="H56" i="46"/>
  <c r="E63" i="46"/>
  <c r="I63" i="46"/>
  <c r="E22" i="46"/>
  <c r="G20" i="46"/>
  <c r="I18" i="46"/>
  <c r="I13" i="46" l="1"/>
  <c r="D55" i="29"/>
  <c r="J22" i="46"/>
  <c r="J31" i="46"/>
  <c r="J29" i="46" s="1"/>
  <c r="H32" i="46"/>
  <c r="E29" i="46"/>
  <c r="E62" i="46"/>
  <c r="I62" i="46"/>
  <c r="H62" i="46" s="1"/>
  <c r="F11" i="46"/>
  <c r="H63" i="46"/>
  <c r="H53" i="46"/>
  <c r="I52" i="46"/>
  <c r="I51" i="46" s="1"/>
  <c r="E20" i="46"/>
  <c r="G18" i="46"/>
  <c r="G13" i="46" l="1"/>
  <c r="G16" i="46"/>
  <c r="G15" i="46" s="1"/>
  <c r="J20" i="46"/>
  <c r="H22" i="46"/>
  <c r="E18" i="46"/>
  <c r="H31" i="46"/>
  <c r="H52" i="46"/>
  <c r="E60" i="46"/>
  <c r="I60" i="46"/>
  <c r="H60" i="46" s="1"/>
  <c r="H29" i="46"/>
  <c r="J27" i="46"/>
  <c r="J18" i="46" l="1"/>
  <c r="H20" i="46"/>
  <c r="G11" i="46"/>
  <c r="E27" i="46"/>
  <c r="E13" i="46" s="1"/>
  <c r="D34" i="29"/>
  <c r="H27" i="46"/>
  <c r="H51" i="46"/>
  <c r="I49" i="46"/>
  <c r="E58" i="46"/>
  <c r="E14" i="46" s="1"/>
  <c r="I58" i="46"/>
  <c r="E16" i="46" l="1"/>
  <c r="J13" i="46"/>
  <c r="J16" i="46"/>
  <c r="E11" i="46"/>
  <c r="J11" i="46"/>
  <c r="J15" i="46"/>
  <c r="H18" i="46"/>
  <c r="H58" i="46"/>
  <c r="H49" i="46"/>
  <c r="I47" i="46"/>
  <c r="I16" i="46" s="1"/>
  <c r="H13" i="46" l="1"/>
  <c r="I14" i="46"/>
  <c r="I11" i="46"/>
  <c r="H47" i="46"/>
  <c r="H14" i="46" s="1"/>
  <c r="F15" i="46"/>
  <c r="E15" i="46" s="1"/>
  <c r="H30" i="32"/>
  <c r="H29" i="32" s="1"/>
  <c r="H28" i="32" s="1"/>
  <c r="G30" i="32"/>
  <c r="H16" i="46" l="1"/>
  <c r="H27" i="32"/>
  <c r="H25" i="32" s="1"/>
  <c r="H23" i="32" s="1"/>
  <c r="H21" i="32" s="1"/>
  <c r="H11" i="46"/>
  <c r="I15" i="46"/>
  <c r="H15" i="46" s="1"/>
  <c r="G29" i="32"/>
  <c r="G28" i="32" s="1"/>
  <c r="E20" i="27" l="1"/>
  <c r="H19" i="32"/>
  <c r="H17" i="32" s="1"/>
  <c r="H15" i="32" s="1"/>
  <c r="H13" i="32" s="1"/>
  <c r="G27" i="32"/>
  <c r="G25" i="32" l="1"/>
  <c r="G23" i="32" s="1"/>
  <c r="D20" i="27"/>
  <c r="D12" i="27" s="1"/>
  <c r="G21" i="32" l="1"/>
  <c r="G19" i="32" s="1"/>
  <c r="G17" i="32" s="1"/>
  <c r="G15" i="32" s="1"/>
  <c r="G13" i="32" s="1"/>
  <c r="D10" i="27"/>
  <c r="C23" i="29"/>
  <c r="H12" i="32"/>
  <c r="H10" i="32" s="1"/>
  <c r="E12" i="27" l="1"/>
  <c r="E10" i="27" s="1"/>
  <c r="D23" i="29"/>
  <c r="G12" i="32"/>
  <c r="G10" i="32" s="1"/>
</calcChain>
</file>

<file path=xl/sharedStrings.xml><?xml version="1.0" encoding="utf-8"?>
<sst xmlns="http://schemas.openxmlformats.org/spreadsheetml/2006/main" count="555" uniqueCount="150">
  <si>
    <t>______________ ի    ___Ն որոշման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</si>
  <si>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</si>
  <si>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</si>
  <si>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Ծրագիր</t>
  </si>
  <si>
    <t xml:space="preserve"> Միջոցառում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</si>
  <si>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</si>
  <si>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</si>
  <si>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 xml:space="preserve"> ԸՆԴԱՄԵՆԸ ԾԱԽՍԵՐ</t>
  </si>
  <si>
    <t xml:space="preserve"> ԸՆԹԱՑԻԿ ԾԱԽՍԵՐ</t>
  </si>
  <si>
    <t xml:space="preserve"> ԸՆԴԱՄԵՆԸ</t>
  </si>
  <si>
    <t xml:space="preserve"> Գործառական դասիչը</t>
  </si>
  <si>
    <t xml:space="preserve"> Բաժին</t>
  </si>
  <si>
    <t xml:space="preserve"> Խումբ</t>
  </si>
  <si>
    <t xml:space="preserve"> Դաս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</si>
  <si>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</si>
  <si>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</si>
  <si>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</si>
  <si>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</si>
  <si>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</si>
  <si>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</si>
  <si>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>այդ թվում</t>
  </si>
  <si>
    <t xml:space="preserve">
1192</t>
  </si>
  <si>
    <t xml:space="preserve"> այդ թվում` ըստ կատարողների</t>
  </si>
  <si>
    <t>Հավելված N 1</t>
  </si>
  <si>
    <t xml:space="preserve"> այդ թվում` բյուջետային ծախսերի տնտեսագիտական դասակարգման հոդվածներ</t>
  </si>
  <si>
    <t>01</t>
  </si>
  <si>
    <t xml:space="preserve"> ՀՀ տարածքային կառավարման և ենթակառուցվածքների նախարարություն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</si>
  <si>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</si>
  <si>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</si>
  <si>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</si>
  <si>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</si>
  <si>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</si>
  <si>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</si>
  <si>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</si>
  <si>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</si>
  <si>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Միջոցառման վրա կատարվող ծախսը (հազար դրամ) </t>
  </si>
  <si>
    <t xml:space="preserve"> Ծառայությունների մատուցում</t>
  </si>
  <si>
    <t>Տարի</t>
  </si>
  <si>
    <t>Ցուցանիշների փոփոխությունը
(ավելացումները նշված են դրական նշանով, իսկ նվազեցումները` փակագծերում)</t>
  </si>
  <si>
    <t>Ցուցանիշների փոփոխությունը
(ավելացումները նշված են դրական նշանով)</t>
  </si>
  <si>
    <t>հազար դրամով</t>
  </si>
  <si>
    <t>Ա.ՀԱՐՈՒԹՅՈՒՆՅԱՆ</t>
  </si>
  <si>
    <t xml:space="preserve">    ՀԱՅԱՍՏԱՆԻ ՀԱՆՐԱՊԵՏՈՒԹՅԱՆ   ՎԱՐՉԱՊԵՏԻ ԱՇԽԱՏԱԿԱԶՄԻ    ՂԵԿԱՎԱՐ՝</t>
  </si>
  <si>
    <t>ՀՀ կառավարության 2024 թվականի</t>
  </si>
  <si>
    <t>ՀԱՅԱՍՏԱՆԻ ՀԱՆՐԱՊԵՏՈՒԹՅԱՆ ԿԱՌԱՎԱՐՈՒԹՅԱՆ 2023 ԹՎԱԿԱՆԻ ԴԵԿՏԵՄԲԵՐԻ 28-Ի ԹԻՎ 2323-Ն  ՈՐՈՇՄԱՆ N 3 ԵՎ N 4 ՀԱՎԵԼՎԱԾՆԵՐՈՒՄ ԿԱՏԱՐՎՈՂ  ՓՈՓՈԽՈՒԹՅՈՒՆՆԵՐԸ ԵՎ ԼՐԱՑՈՒՄՆԵՐԸ</t>
  </si>
  <si>
    <t>«ՀԱՅԱUՏԱՆԻ ՀԱՆՐԱՊԵՏՈՒԹՅԱՆ 2024 ԹՎԱԿԱՆԻ ՊԵՏԱԿԱՆ ԲՅՈՒՋԵԻ ՄԱUԻՆ»  OՐԵՆՔԻ N 1 ՀԱՎԵԼՎԱԾԻ N 2 ԱՂՅՈՒՍԱԿՈՒՄ ԿԱՏԱՐՎՈՂ ՎԵՐԱԲԱՇԽՈՒՄԸ ԵՎ ՀԱՅԱՍՏԱՆԻ ՀԱՆՐԱՊԵՏՈՒԹՅԱՆ ԿԱՌԱՎԱՐՈՒԹՅԱՆ  2023 ԹՎԱԿԱՆԻ ԴԵԿՏԵՄԲԵՐԻ 28-Ի ԹԻՎ 2323-Ն  ՈՐՈՇՄԱՆ N 5 ՀԱՎԵԼՎԱԾԻ N 1 ԱՂՅՈՒՍԱԿՈՒՄ ԿԱՏԱՐՎՈՂ ՓՈՓՈԽՈՒԹՅՈՒՆՆԵՐԸ ԵՎ ԼՐԱՑՈՒՄՆԵՐԸ</t>
  </si>
  <si>
    <t xml:space="preserve">ՀՀ կառավարության  2024 թվականի </t>
  </si>
  <si>
    <t>Ինն ամիս</t>
  </si>
  <si>
    <t>Ծրագրի միջոցառումներ</t>
  </si>
  <si>
    <t>ՀՀ ՏԱՐԱԾՔԱՅԻՆ ԿԱՌԱՎԱՐՄԱՆ ԵՎ ԵՆԹԱԿԱՌՈՒՑՎԱԾՔՆԵՐԻ ՆԱԽԱՐԱՐՈՒԹՅՈՒՆ</t>
  </si>
  <si>
    <t xml:space="preserve"> Արդյունքի չափորոշիչներ </t>
  </si>
  <si>
    <t>Աղյուսակ 9.7</t>
  </si>
  <si>
    <t xml:space="preserve"> Ճանապարհային ցանցի բարելավում</t>
  </si>
  <si>
    <t xml:space="preserve"> Ճանապարհային ցանցի բարելավում և անվտանգ երթևեկության ապահովում</t>
  </si>
  <si>
    <t xml:space="preserve"> Ճանապարհների ծածկի որակի և փոխադրումների արդյունավետության բարելավում, ճանապարհների վիճակով պայմանավորված պատահարների նվազում</t>
  </si>
  <si>
    <t xml:space="preserve"> Ասիական զարգացման բանկի աջակցությամբ իրականացվող Հյուսիս-հարավ միջանցքի զարգացման ծրագրի համակարգում և կառավարում ( Տրանշ 2)</t>
  </si>
  <si>
    <t xml:space="preserve"> Խորհրդատվական ծառայություններ և պահպանման ծախսեր</t>
  </si>
  <si>
    <t xml:space="preserve"> 11020</t>
  </si>
  <si>
    <t xml:space="preserve"> Հյուսիս-հարավ ճանապարհային միջանցքի զարգացման ծրագրի Գյումրու շրջանցիկ ճանապարհի համակարգում և կառավարում, Տրանշ 5</t>
  </si>
  <si>
    <t xml:space="preserve"> Հյուսիս-հարավ ճանապարհային միջանցքի զարգացման ծրագրի Գյումրու շրջանցիկ ճանապարհի շրջանակներում հողերի օտարում</t>
  </si>
  <si>
    <t xml:space="preserve"> 11009</t>
  </si>
  <si>
    <t xml:space="preserve"> 21012</t>
  </si>
  <si>
    <t xml:space="preserve"> Ճանապարհաշինական աշխատանքներ</t>
  </si>
  <si>
    <t xml:space="preserve"> Հանրության կողմից անմիջականորեն օգտագործվող ակտիվների հետ կապված միջոցառումներ</t>
  </si>
  <si>
    <t>հազ. դրամ</t>
  </si>
  <si>
    <t xml:space="preserve"> Բյուջետային գլխավոր կարգադրիչների, ծրագրերի և միջոցառումների անվանումները</t>
  </si>
  <si>
    <t xml:space="preserve"> Ընդամենը</t>
  </si>
  <si>
    <t>Վարկային միջոցներ</t>
  </si>
  <si>
    <t xml:space="preserve"> Համաֆինան սավորում</t>
  </si>
  <si>
    <t xml:space="preserve"> ՈՉ ՖԻՆԱՆՍԱԿԱՆ ԱԿՏԻՎՆԵՐԻ ԳԾՈՎ ԾԱԽՍԵՐ</t>
  </si>
  <si>
    <t xml:space="preserve"> ԴՐԱՄԱՇՆՈՐՀՆԵՐ</t>
  </si>
  <si>
    <t xml:space="preserve"> Կապիտալ դրամաշնորհներ պետական հատվածի այլ մակարդակներին</t>
  </si>
  <si>
    <t xml:space="preserve"> - Այլ կապիտալ դրամաշնորհներ</t>
  </si>
  <si>
    <t xml:space="preserve"> ՀԻՄՆԱԿԱՆ ՄԻՋՈՑՆԵՐ</t>
  </si>
  <si>
    <t xml:space="preserve"> ՇԵՆՔԵՐ ԵՎ ՇԻՆՈՒԹՅՈՒՆՆԵՐ</t>
  </si>
  <si>
    <t xml:space="preserve"> - Շենքերի և շինությունների շինարարություն</t>
  </si>
  <si>
    <t xml:space="preserve"> ԱՅԼ ՀԻՄՆԱԿԱՆ ՄԻՋՈՑՆԵՐ</t>
  </si>
  <si>
    <t xml:space="preserve"> - Նախագծահետազոտական ծախսեր</t>
  </si>
  <si>
    <t xml:space="preserve"> 21008</t>
  </si>
  <si>
    <t xml:space="preserve"> Վերակառուցման և զարգացման եվրոպական բանկի աջակցությամբ իրականացվող ՀՀ պետական սահմանի Բագրատաշեն անցման կետի կամրջի վերակառուցման վարկային ծրագիր</t>
  </si>
  <si>
    <t>Ցուցանիշների փոփոխությունը(ավելացումները նշված են դրական նշանով, իսկ նվազեցումները` փակագծերում)</t>
  </si>
  <si>
    <t>Հավելված N 5</t>
  </si>
  <si>
    <t>04</t>
  </si>
  <si>
    <t>05</t>
  </si>
  <si>
    <t xml:space="preserve"> Ճանապարհային տրանսպորտ</t>
  </si>
  <si>
    <t xml:space="preserve"> Տրանսպորտ</t>
  </si>
  <si>
    <t xml:space="preserve"> ՏՆՏԵՍԱԿԱՆ ՀԱՐԱԲԵՐՈՒԹՅՈՒՆՆԵՐ</t>
  </si>
  <si>
    <t xml:space="preserve"> 1049 </t>
  </si>
  <si>
    <t xml:space="preserve"> 11009 </t>
  </si>
  <si>
    <t xml:space="preserve"> Ասիական զարգացման բանկի աջակցությամբ իրականացվող Հյուսիս-հարավ միջանցքի զարգացման ծրագրի համակարգում և կառավարում ( Տրանշ 2) </t>
  </si>
  <si>
    <t xml:space="preserve"> Խորհրդատվական ծառայություններ և պահպանման ծախսեր </t>
  </si>
  <si>
    <t xml:space="preserve"> Ծառայությունների մատուցում </t>
  </si>
  <si>
    <t xml:space="preserve"> Միջոցառումն իրականացնողի անվանումը՛ </t>
  </si>
  <si>
    <t xml:space="preserve"> Մասնագիտացված միավոր </t>
  </si>
  <si>
    <t xml:space="preserve"> 11020 </t>
  </si>
  <si>
    <t xml:space="preserve"> Հյուսիս-հարավ ճանապարհային միջանցքի զարգացման ծրագրի Գյումրու շրջանցիկ ճանապարհի համակարգում և կառավարում, Տրանշ 5 </t>
  </si>
  <si>
    <t xml:space="preserve"> Հյուսիս-հարավ ճանապարհային միջանցքի զարգացման ծրագրի Գյումրու շրջանցիկ ճանապարհի շրջանակներում հողերի օտարում </t>
  </si>
  <si>
    <t xml:space="preserve"> Հանրության կողմից անմիջականորեն օգտագործվող ակտիվների հետ կապված միջոցառումներ </t>
  </si>
  <si>
    <t xml:space="preserve"> 21008 </t>
  </si>
  <si>
    <t xml:space="preserve"> Վերակառուցման և զարգացման եվրոպական բանկի աջակցությամբ իրականացվող ՀՀ պետական սահմանի Բագրատաշեն անցման կետի կամրջի վերակառուցման վարկային ծրագիր </t>
  </si>
  <si>
    <t xml:space="preserve"> Նոր կամրջի կառուցման շինարարական աշխատանքներ </t>
  </si>
  <si>
    <t xml:space="preserve"> 21012 </t>
  </si>
  <si>
    <t xml:space="preserve"> Ճանապարհաշինական աշխատանքներ </t>
  </si>
  <si>
    <t>Աղյուսակ 9.1.7</t>
  </si>
  <si>
    <t xml:space="preserve"> Ասիական զարգացման բանկի աջակցությամբ իրականացվող Հյուսիս-հարավ միջանցքի զարգացման ծրագրի համակարգում և կառավարում (Տրանշ 2)</t>
  </si>
  <si>
    <t xml:space="preserve"> 21009</t>
  </si>
  <si>
    <t xml:space="preserve"> Եվրոպական ներդրումային բանկի աջակցությամբ իրականացվող Հյուսիս-հարավ միջանցքի զարգացման վարկային ծրագիր, Տրանշ 3</t>
  </si>
  <si>
    <t xml:space="preserve"> 21009 </t>
  </si>
  <si>
    <t xml:space="preserve"> Եվրոպական ներդրումային բանկի աջակցությամբ իրականացվող Հյուսիս-հարավ միջանցքի զարգացման վարկային ծրագիր, Տրանշ 3 </t>
  </si>
  <si>
    <t xml:space="preserve"> Լանջիկ-Գյումրի 27.47 կմ երկարությամբ ճանապարհային հատվածի կառուցում </t>
  </si>
  <si>
    <t xml:space="preserve">Միջոցառման վրա կատարվող ծախսը (հազար դրամ) </t>
  </si>
  <si>
    <t xml:space="preserve"> Լանջիկ-Գյումրի 27.47 կմ երկարությամբ ճանապարհային հատվածի կառուցում</t>
  </si>
  <si>
    <t>ՀԱՅԱՍՏԱՆԻ ՀԱՆՐԱՊԵՏՈՒԹՅԱՆ ԿԱՌԱՎԱՐՈՒԹՅԱՆ 2023 ԹՎԱԿԱՆԻ ԴԵԿՏԵՄԲԵՐԻ 28-Ի N 2323-Ն ՈՐՈՇՄԱՆ NN 9 ԵՎ N 9.1 ՀԱՎԵԼՎԱԾՆԵՐԻ NN   9.7 ԵՎ  9.1․7 ԱՂՅՈՒՍԱԿՆԵՐՈՒՄ ԿԱՏԱՐՎՈՂ ՓՈՓՈԽՈՒԹՅՈՒՆՆԵՐԸ ԵՎ ԼՐԱՑՈՒՄՆԵՐԸ</t>
  </si>
  <si>
    <t xml:space="preserve"> Հողերի օտարում, շահառուների քանակ </t>
  </si>
  <si>
    <t xml:space="preserve"> Պայմանագրերի քանակը, հատ այդ թվում՛ </t>
  </si>
  <si>
    <t xml:space="preserve"> Տեխնիկական հսկողություն, հատ </t>
  </si>
  <si>
    <t>Հավելված 4</t>
  </si>
  <si>
    <t>"     " "                   " N      -Ն որոշման</t>
  </si>
  <si>
    <t>(հազ. դրամ)</t>
  </si>
  <si>
    <t xml:space="preserve">Ինն ամիս
</t>
  </si>
  <si>
    <t xml:space="preserve">Տարի
</t>
  </si>
  <si>
    <t xml:space="preserve"> Միջոց առում</t>
  </si>
  <si>
    <t>Դրամաշնորհային  միջոցներ</t>
  </si>
  <si>
    <t xml:space="preserve"> 1049</t>
  </si>
  <si>
    <t xml:space="preserve"> Եվրոպական ներդրումային բանկի աջակցությամբ իրականացվող Մ6 Վանաձոր-Ալավերդի-Վրաստանի սահման միջպետական նշանակության ճանապարհի անվտանգության բարելավման  դրամաշնորհային ծրագիր</t>
  </si>
  <si>
    <t xml:space="preserve"> «ՀԱՅԱՍՏԱՆԻ ՀԱՆՐԱՊԵՏՈՒԹՅԱՆ 2024 ԹՎԱԿԱՆԻ ՊԵՏԱԿԱՆ ԲՅՈՒՋԵԻ ՄԱՍԻՆ» ՕՐԵՆՔԻ N 1 ՀԱՎԵԼՎԱԾԻ N 5 ԱՂՅՈՒՍԱԿՈՒՄ ԿԱՏԱՐՎՈՂ ՎԵՐԱԲԱՇԽՈՒՄԸ ԵՎ ՀԱՅԱՍՏԱՆԻ ՀԱՆՐԱՊԵՏՈՒԹՅԱՆ ԿԱՌԱՎԱՐՈՒԹՅԱՆ 2023 ԹՎԱԿԱՆԻ ԴԵԿՏԵՄԲԵՐԻ 28-Ի N 2323-Ն ՈՐՈՇՄԱՆ N5 ՀԱՎԵԼՎԱԾԻ N 4 ԱՂՅՈՒՍԱԿՈՒՄ ԿԱՏԱՐՎՈՂ  ՓՈՓՈԽՈՒԹՅՈՒՆՆԵՐԸ</t>
  </si>
  <si>
    <t>Հավելված N 2</t>
  </si>
  <si>
    <t>Հավելված N3</t>
  </si>
  <si>
    <t xml:space="preserve"> ՀՕՏԾ նախագծող, իրականացնող, հատ </t>
  </si>
  <si>
    <t xml:space="preserve"> Եվրոպական ներդրումային բանկի աջակցությամբ իրականացվող Մ6 Վանաձոր-Ալավերդի-Վրաստանի սահման միջպետական նշանակության ճանապարհի անվտանգության բարելավման  դրամաշնորհային ծրագիր </t>
  </si>
  <si>
    <t>Ցուցանիշների փոփոխությունը 
(նվազեցումները նշված են փակագծերում)</t>
  </si>
  <si>
    <t xml:space="preserve"> Ասիական զարգացման բանկի աջակցությամբ իրականացվող Հյուսիս-հարավ միջանցքի զարգացման վարկային ծրագիր, Տրանշ 2</t>
  </si>
  <si>
    <t xml:space="preserve"> Աշտարակ-Թալին 29+600կմ-71+500կմ հատվածի կառուցում</t>
  </si>
  <si>
    <t xml:space="preserve"> Ասիական զարգացման բանկի աջակցությամբ իրականացվող Հյուսիս-հարավ միջանցքի զարգացման վարկային ծրագիր, Տրանշ 2 </t>
  </si>
  <si>
    <t xml:space="preserve"> Աշտարակ-Թալին 29+600կմ-71+500կմ հատվածի կառուցում </t>
  </si>
  <si>
    <t xml:space="preserve"> Միջոցառումն իրականացնողի անվանումը </t>
  </si>
  <si>
    <t xml:space="preserve"> Հյուսիս-հարավ ճանապարհային միջանցքի զարգացման ծրագրի Քաջարանի թունելի և մոտեցումների կառուցում</t>
  </si>
  <si>
    <t xml:space="preserve"> Հյուսիս-հարավ ճանապարհային միջանցքի զարգացման ծրագրի Գյումրու շրջանցիկ ճանապարհի կառուցում և հիմնանորոգում, Տրանշ 5</t>
  </si>
  <si>
    <t xml:space="preserve"> Կապալի պայմանագրերի քանակը (հատ)այդ թվում՛ </t>
  </si>
  <si>
    <t xml:space="preserve"> Սիսիան-Քաջարան 60կմ ճանապարհահատվածի շինարարություն </t>
  </si>
  <si>
    <t xml:space="preserve"> Հյուսիս-հարավ ճանապարհային միջանցքի զարգացման ծրագրի Քաջարանի թունելի և մոտեցումների կառուցում </t>
  </si>
  <si>
    <t xml:space="preserve"> Քաջարանի թունելի և մոտեցումների շինարարություն </t>
  </si>
  <si>
    <t xml:space="preserve"> Հյուսիս-հարավ ճանապարհային միջանցքի զարգացման ծրագրի Գյումրու շրջանցիկ ճանապարհի կառուցում և հիմնանորոգում, Տրանշ 5 </t>
  </si>
  <si>
    <t xml:space="preserve"> ՄԱՍ 1, 2. ՊԵՏԱԿԱՆ ՄԱՐՄՆԻ ԳԾՈՎ ԱՐԴՅՈՒՆՔԱՅԻՆ (ԿԱՏԱՐՈՂԱԿԱՆ) ՑՈՒՑԱՆԻՇՆԵՐԸ </t>
  </si>
  <si>
    <t>Եվրասիական զարգացման բանկի աջակցությամբ իրականացվող Հյուսիս-հարավ միջանցքի զարգացման ծրագիր (Տրանշ 4)</t>
  </si>
  <si>
    <t xml:space="preserve"> Հյուսիս-հարավ ճանապարհային միջանցքի զարգացման ծրագրի Սիսիան-Քաջարան 60կմ ճանապարհահատվածի կառուցում </t>
  </si>
  <si>
    <t xml:space="preserve"> Սիսիան-Քաջարան 60կմ ճանապարհահատվածի շինարարություն</t>
  </si>
  <si>
    <t xml:space="preserve"> Քաջարանի թունելի և մոտեցումների շինարարություն</t>
  </si>
  <si>
    <t xml:space="preserve"> ՀՕՏԾ իրականացման ծառայություն </t>
  </si>
  <si>
    <t>«ՀԱՅԱUՏԱՆԻ ՀԱՆՐԱՊԵՏՈՒԹՅԱՆ 2024 ԹՎԱԿԱՆԻ ՊԵՏԱԿԱՆ ԲՅՈՒՋԵԻ ՄԱUԻՆ» OՐԵՆՔԻ N 1 ՀԱՎԵԼՎԱԾԻ N 4 ԱՂՅՈՒՍԱԿՈՒՄ ԿԱՏԱՐՎՈՂ ՎԵՐԱԲԱՇԽՈՒՄԸ ԵՎ ՓՈՓՈԽՈՒԹՅՈՒՆՆԵՐԸ ԵՎ ՀԱՅԱՍՏԱՆԻ ՀԱՆՐԱՊԵՏՈՒԹՅԱՆ ԿԱՌԱՎԱՐՈՒԹՅԱՆ 2023 ԹՎԱԿԱՆԻ ԴԵԿՏԵՄԲԵՐԻ 28-Ի N 2323-Ն ՈՐՈՇՄԱՆ N 5 ՀԱՎԵԼՎԱԾԻ N 3 ԱՂՅՈՒՍԱԿՈՒՄ ԿԱՏԱՐՎՈՂ ԼՐԱՑՈՒՄՆԵՐԸ ԵՎ ՓՈՓՈԽՈՒԹՅՈՒՆՆԵՐԸ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</si>
</sst>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4">
    <numFmt numFmtId="43" formatCode="_(* #,##0.00_);_(* \(#,##0.00\);_(* &quot;-&quot;??_);_(@_)"/>
    <numFmt numFmtId="164" formatCode="_-* #,##0.00\ _₽_-;\-* #,##0.00\ _₽_-;_-* &quot;-&quot;??\ _₽_-;_-@_-"/>
    <numFmt numFmtId="165" formatCode="##,##0.0;\(##,##0.0\);\-"/>
    <numFmt numFmtId="166" formatCode="_(* #,##0.0_);_(* \(#,##0.0\);_(* &quot;-&quot;??_);_(@_)"/>
    <numFmt numFmtId="167" formatCode="##,##0.00;\(##,##0.00\);\-"/>
    <numFmt numFmtId="168" formatCode="#,##0.0"/>
    <numFmt numFmtId="169" formatCode="#,##0.0_);\(#,##0.0\)"/>
    <numFmt numFmtId="170" formatCode="_-* #,##0.00_р_._-;\-* #,##0.00_р_._-;_-* &quot;-&quot;??_р_._-;_-@_-"/>
    <numFmt numFmtId="171" formatCode="_(* #,##0.0_);_(* \(#,##0.0\);_(* &quot;-&quot;?_);_(@_)"/>
    <numFmt numFmtId="172" formatCode="[&lt;=9999999]###\-####;\(###\)\ ###\-####"/>
    <numFmt numFmtId="173" formatCode="0_);\(0\)"/>
    <numFmt numFmtId="174" formatCode="_(* #,##0.00_);_(* \(#,##0.00\);_(* &quot;-&quot;?_);_(@_)"/>
    <numFmt numFmtId="175" formatCode="_(* #,##0.000_);_(* \(#,##0.000\);_(* &quot;-&quot;??_);_(@_)"/>
    <numFmt numFmtId="176" formatCode="_(* #,##0_);_(* \(#,##0\);_(* &quot;-&quot;??_);_(@_)"/>
  </numFmts>
  <fonts count="125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8"/>
      <name val="GHEA Grapalat"/>
      <family val="2"/>
    </font>
    <font>
      <sz val="10"/>
      <name val="Arial Armenian"/>
      <family val="2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0"/>
      <color indexed="8"/>
      <name val="MS Sans Serif"/>
      <family val="2"/>
      <charset val="204"/>
    </font>
    <font>
      <sz val="12"/>
      <color theme="1"/>
      <name val="GHEA Grapalat"/>
      <family val="3"/>
    </font>
    <font>
      <sz val="12"/>
      <name val="GHEA Grapalat"/>
      <family val="3"/>
    </font>
    <font>
      <i/>
      <sz val="12"/>
      <name val="GHEA Grapalat"/>
      <family val="3"/>
    </font>
    <font>
      <i/>
      <sz val="12"/>
      <color theme="1"/>
      <name val="GHEA Grapalat"/>
      <family val="3"/>
    </font>
    <font>
      <sz val="12"/>
      <color indexed="8"/>
      <name val="GHEA Grapalat"/>
      <family val="3"/>
    </font>
    <font>
      <b/>
      <sz val="12"/>
      <name val="GHEA Grapalat"/>
      <family val="3"/>
    </font>
    <font>
      <b/>
      <sz val="12"/>
      <color theme="1"/>
      <name val="GHEA Grapalat"/>
      <family val="3"/>
    </font>
    <font>
      <sz val="18"/>
      <color theme="3"/>
      <name val="Cambria"/>
      <family val="2"/>
      <scheme val="major"/>
    </font>
    <font>
      <b/>
      <sz val="12"/>
      <color indexed="8"/>
      <name val="GHEA Grapalat"/>
      <family val="3"/>
    </font>
    <font>
      <i/>
      <sz val="12"/>
      <name val="GHEA Grapalat"/>
      <family val="2"/>
    </font>
    <font>
      <sz val="12"/>
      <name val="GHEA Grapalat"/>
      <family val="2"/>
    </font>
    <font>
      <sz val="12"/>
      <color rgb="FF000000"/>
      <name val="GHEA Grapalat"/>
      <family val="3"/>
    </font>
    <font>
      <sz val="8"/>
      <name val="Calibri"/>
      <family val="2"/>
      <charset val="1"/>
      <scheme val="minor"/>
    </font>
    <font>
      <sz val="11"/>
      <name val="Times Armenian"/>
      <family val="1"/>
    </font>
    <font>
      <sz val="11"/>
      <color theme="1"/>
      <name val="Arial"/>
      <family val="2"/>
    </font>
    <font>
      <sz val="10"/>
      <name val="Arial Cyr"/>
      <family val="2"/>
      <charset val="204"/>
    </font>
    <font>
      <sz val="11"/>
      <color rgb="FF000000"/>
      <name val="Calibri"/>
      <family val="2"/>
    </font>
    <font>
      <sz val="11"/>
      <color rgb="FF9C5700"/>
      <name val="Calibri"/>
      <family val="2"/>
      <scheme val="minor"/>
    </font>
    <font>
      <sz val="10"/>
      <color theme="1"/>
      <name val="Arial Narrow"/>
      <family val="2"/>
    </font>
    <font>
      <sz val="10"/>
      <color rgb="FF000000"/>
      <name val="Times New Roman"/>
      <family val="1"/>
    </font>
    <font>
      <sz val="11"/>
      <color indexed="8"/>
      <name val="Calibri"/>
      <family val="2"/>
      <charset val="1"/>
    </font>
    <font>
      <sz val="11"/>
      <color indexed="9"/>
      <name val="Calibri"/>
      <family val="2"/>
      <charset val="1"/>
    </font>
    <font>
      <sz val="11"/>
      <color indexed="20"/>
      <name val="Calibri"/>
      <family val="2"/>
      <charset val="1"/>
    </font>
    <font>
      <b/>
      <sz val="11"/>
      <color indexed="52"/>
      <name val="Calibri"/>
      <family val="2"/>
      <charset val="1"/>
    </font>
    <font>
      <b/>
      <sz val="11"/>
      <color indexed="9"/>
      <name val="Calibri"/>
      <family val="2"/>
      <charset val="1"/>
    </font>
    <font>
      <i/>
      <sz val="11"/>
      <color indexed="23"/>
      <name val="Calibri"/>
      <family val="2"/>
      <charset val="1"/>
    </font>
    <font>
      <sz val="11"/>
      <color indexed="17"/>
      <name val="Calibri"/>
      <family val="2"/>
      <charset val="1"/>
    </font>
    <font>
      <b/>
      <sz val="15"/>
      <color indexed="62"/>
      <name val="Calibri"/>
      <family val="2"/>
      <charset val="1"/>
    </font>
    <font>
      <b/>
      <sz val="13"/>
      <color indexed="62"/>
      <name val="Calibri"/>
      <family val="2"/>
      <charset val="1"/>
    </font>
    <font>
      <b/>
      <sz val="11"/>
      <color indexed="62"/>
      <name val="Calibri"/>
      <family val="2"/>
      <charset val="1"/>
    </font>
    <font>
      <sz val="11"/>
      <color indexed="62"/>
      <name val="Calibri"/>
      <family val="2"/>
      <charset val="1"/>
    </font>
    <font>
      <sz val="11"/>
      <color indexed="52"/>
      <name val="Calibri"/>
      <family val="2"/>
      <charset val="1"/>
    </font>
    <font>
      <sz val="11"/>
      <color indexed="60"/>
      <name val="Calibri"/>
      <family val="2"/>
      <charset val="1"/>
    </font>
    <font>
      <b/>
      <sz val="11"/>
      <color indexed="63"/>
      <name val="Calibri"/>
      <family val="2"/>
      <charset val="1"/>
    </font>
    <font>
      <b/>
      <sz val="18"/>
      <color indexed="62"/>
      <name val="Cambria"/>
      <family val="2"/>
      <charset val="1"/>
    </font>
    <font>
      <b/>
      <sz val="11"/>
      <color indexed="8"/>
      <name val="Calibri"/>
      <family val="2"/>
      <charset val="1"/>
    </font>
    <font>
      <sz val="11"/>
      <color indexed="10"/>
      <name val="Calibri"/>
      <family val="2"/>
      <charset val="1"/>
    </font>
    <font>
      <sz val="9"/>
      <name val="GHEA Grapalat"/>
      <family val="3"/>
    </font>
    <font>
      <sz val="10"/>
      <name val="GHEA Grapalat"/>
      <family val="3"/>
    </font>
    <font>
      <b/>
      <sz val="10"/>
      <name val="GHEA Grapalat"/>
      <family val="2"/>
    </font>
    <font>
      <sz val="11"/>
      <name val="GHEA Grapalat"/>
      <family val="2"/>
    </font>
    <font>
      <sz val="11"/>
      <name val="GHEA Grapalat"/>
      <family val="3"/>
    </font>
    <font>
      <sz val="11"/>
      <color indexed="8"/>
      <name val="GHEA Grapalat"/>
      <family val="3"/>
    </font>
    <font>
      <i/>
      <sz val="8"/>
      <name val="GHEA Grapalat"/>
      <family val="2"/>
    </font>
    <font>
      <i/>
      <sz val="11"/>
      <name val="GHEA Grapalat"/>
      <family val="2"/>
    </font>
    <font>
      <i/>
      <sz val="11"/>
      <name val="GHEA Grapalat"/>
      <family val="3"/>
    </font>
    <font>
      <b/>
      <sz val="12"/>
      <color rgb="FF000000"/>
      <name val="GHEA Grapalat"/>
      <family val="3"/>
    </font>
    <font>
      <sz val="12"/>
      <name val="Times Armenian"/>
      <family val="1"/>
    </font>
    <font>
      <sz val="12"/>
      <color theme="0"/>
      <name val="GHEA Grapalat"/>
      <family val="3"/>
    </font>
  </fonts>
  <fills count="5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54"/>
      </patternFill>
    </fill>
    <fill>
      <patternFill patternType="solid">
        <fgColor indexed="9"/>
      </patternFill>
    </fill>
    <fill>
      <patternFill patternType="solid">
        <fgColor theme="0"/>
        <bgColor indexed="64"/>
      </patternFill>
    </fill>
  </fills>
  <borders count="7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indexed="64"/>
      </top>
      <bottom style="thin">
        <color auto="1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medium">
        <color indexed="4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518">
    <xf numFmtId="0" fontId="0" fillId="0" borderId="0"/>
    <xf numFmtId="0" fontId="13" fillId="0" borderId="0"/>
    <xf numFmtId="9" fontId="14" fillId="0" borderId="0" applyFont="0" applyFill="0" applyBorder="0" applyAlignment="0" applyProtection="0"/>
    <xf numFmtId="0" fontId="15" fillId="0" borderId="0"/>
    <xf numFmtId="0" fontId="16" fillId="0" borderId="0">
      <alignment horizontal="left" vertical="top" wrapText="1"/>
    </xf>
    <xf numFmtId="0" fontId="17" fillId="0" borderId="0"/>
    <xf numFmtId="165" fontId="18" fillId="0" borderId="0" applyFill="0" applyBorder="0" applyProtection="0">
      <alignment horizontal="right" vertical="top"/>
    </xf>
    <xf numFmtId="43" fontId="17" fillId="0" borderId="0" applyFont="0" applyFill="0" applyBorder="0" applyAlignment="0" applyProtection="0"/>
    <xf numFmtId="0" fontId="18" fillId="0" borderId="0">
      <alignment horizontal="left" vertical="top" wrapText="1"/>
    </xf>
    <xf numFmtId="0" fontId="19" fillId="0" borderId="0"/>
    <xf numFmtId="43" fontId="19" fillId="0" borderId="0" applyFont="0" applyFill="0" applyBorder="0" applyAlignment="0" applyProtection="0"/>
    <xf numFmtId="0" fontId="20" fillId="0" borderId="0"/>
    <xf numFmtId="0" fontId="21" fillId="0" borderId="7" applyNumberFormat="0" applyFill="0" applyAlignment="0" applyProtection="0"/>
    <xf numFmtId="0" fontId="22" fillId="0" borderId="8" applyNumberFormat="0" applyFill="0" applyAlignment="0" applyProtection="0"/>
    <xf numFmtId="0" fontId="23" fillId="0" borderId="9" applyNumberFormat="0" applyFill="0" applyAlignment="0" applyProtection="0"/>
    <xf numFmtId="0" fontId="23" fillId="0" borderId="0" applyNumberFormat="0" applyFill="0" applyBorder="0" applyAlignment="0" applyProtection="0"/>
    <xf numFmtId="0" fontId="24" fillId="2" borderId="0" applyNumberFormat="0" applyBorder="0" applyAlignment="0" applyProtection="0"/>
    <xf numFmtId="0" fontId="25" fillId="3" borderId="0" applyNumberFormat="0" applyBorder="0" applyAlignment="0" applyProtection="0"/>
    <xf numFmtId="0" fontId="26" fillId="4" borderId="0" applyNumberFormat="0" applyBorder="0" applyAlignment="0" applyProtection="0"/>
    <xf numFmtId="0" fontId="27" fillId="5" borderId="10" applyNumberFormat="0" applyAlignment="0" applyProtection="0"/>
    <xf numFmtId="0" fontId="28" fillId="6" borderId="11" applyNumberFormat="0" applyAlignment="0" applyProtection="0"/>
    <xf numFmtId="0" fontId="29" fillId="6" borderId="10" applyNumberFormat="0" applyAlignment="0" applyProtection="0"/>
    <xf numFmtId="0" fontId="30" fillId="0" borderId="12" applyNumberFormat="0" applyFill="0" applyAlignment="0" applyProtection="0"/>
    <xf numFmtId="0" fontId="31" fillId="7" borderId="13" applyNumberFormat="0" applyAlignment="0" applyProtection="0"/>
    <xf numFmtId="0" fontId="32" fillId="0" borderId="0" applyNumberFormat="0" applyFill="0" applyBorder="0" applyAlignment="0" applyProtection="0"/>
    <xf numFmtId="0" fontId="17" fillId="8" borderId="14" applyNumberFormat="0" applyFont="0" applyAlignment="0" applyProtection="0"/>
    <xf numFmtId="0" fontId="33" fillId="0" borderId="0" applyNumberFormat="0" applyFill="0" applyBorder="0" applyAlignment="0" applyProtection="0"/>
    <xf numFmtId="0" fontId="34" fillId="0" borderId="15" applyNumberFormat="0" applyFill="0" applyAlignment="0" applyProtection="0"/>
    <xf numFmtId="0" fontId="35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11" borderId="0" applyNumberFormat="0" applyBorder="0" applyAlignment="0" applyProtection="0"/>
    <xf numFmtId="0" fontId="35" fillId="12" borderId="0" applyNumberFormat="0" applyBorder="0" applyAlignment="0" applyProtection="0"/>
    <xf numFmtId="0" fontId="35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35" fillId="16" borderId="0" applyNumberFormat="0" applyBorder="0" applyAlignment="0" applyProtection="0"/>
    <xf numFmtId="0" fontId="35" fillId="17" borderId="0" applyNumberFormat="0" applyBorder="0" applyAlignment="0" applyProtection="0"/>
    <xf numFmtId="0" fontId="12" fillId="18" borderId="0" applyNumberFormat="0" applyBorder="0" applyAlignment="0" applyProtection="0"/>
    <xf numFmtId="0" fontId="12" fillId="19" borderId="0" applyNumberFormat="0" applyBorder="0" applyAlignment="0" applyProtection="0"/>
    <xf numFmtId="0" fontId="35" fillId="20" borderId="0" applyNumberFormat="0" applyBorder="0" applyAlignment="0" applyProtection="0"/>
    <xf numFmtId="0" fontId="35" fillId="21" borderId="0" applyNumberFormat="0" applyBorder="0" applyAlignment="0" applyProtection="0"/>
    <xf numFmtId="0" fontId="12" fillId="22" borderId="0" applyNumberFormat="0" applyBorder="0" applyAlignment="0" applyProtection="0"/>
    <xf numFmtId="0" fontId="12" fillId="23" borderId="0" applyNumberFormat="0" applyBorder="0" applyAlignment="0" applyProtection="0"/>
    <xf numFmtId="0" fontId="35" fillId="24" borderId="0" applyNumberFormat="0" applyBorder="0" applyAlignment="0" applyProtection="0"/>
    <xf numFmtId="0" fontId="35" fillId="25" borderId="0" applyNumberFormat="0" applyBorder="0" applyAlignment="0" applyProtection="0"/>
    <xf numFmtId="0" fontId="12" fillId="26" borderId="0" applyNumberFormat="0" applyBorder="0" applyAlignment="0" applyProtection="0"/>
    <xf numFmtId="0" fontId="12" fillId="27" borderId="0" applyNumberFormat="0" applyBorder="0" applyAlignment="0" applyProtection="0"/>
    <xf numFmtId="0" fontId="35" fillId="28" borderId="0" applyNumberFormat="0" applyBorder="0" applyAlignment="0" applyProtection="0"/>
    <xf numFmtId="0" fontId="35" fillId="29" borderId="0" applyNumberFormat="0" applyBorder="0" applyAlignment="0" applyProtection="0"/>
    <xf numFmtId="0" fontId="12" fillId="30" borderId="0" applyNumberFormat="0" applyBorder="0" applyAlignment="0" applyProtection="0"/>
    <xf numFmtId="0" fontId="12" fillId="31" borderId="0" applyNumberFormat="0" applyBorder="0" applyAlignment="0" applyProtection="0"/>
    <xf numFmtId="0" fontId="35" fillId="32" borderId="0" applyNumberFormat="0" applyBorder="0" applyAlignment="0" applyProtection="0"/>
    <xf numFmtId="0" fontId="36" fillId="0" borderId="0" applyNumberFormat="0" applyFill="0" applyBorder="0" applyAlignment="0" applyProtection="0"/>
    <xf numFmtId="0" fontId="37" fillId="13" borderId="0" applyNumberFormat="0" applyBorder="0" applyAlignment="0" applyProtection="0"/>
    <xf numFmtId="0" fontId="12" fillId="8" borderId="14" applyNumberFormat="0" applyFont="0" applyAlignment="0" applyProtection="0"/>
    <xf numFmtId="0" fontId="37" fillId="32" borderId="0" applyNumberFormat="0" applyBorder="0" applyAlignment="0" applyProtection="0"/>
    <xf numFmtId="0" fontId="37" fillId="20" borderId="0" applyNumberFormat="0" applyBorder="0" applyAlignment="0" applyProtection="0"/>
    <xf numFmtId="0" fontId="37" fillId="9" borderId="0" applyNumberFormat="0" applyBorder="0" applyAlignment="0" applyProtection="0"/>
    <xf numFmtId="0" fontId="37" fillId="29" borderId="0" applyNumberFormat="0" applyBorder="0" applyAlignment="0" applyProtection="0"/>
    <xf numFmtId="0" fontId="17" fillId="30" borderId="0" applyNumberFormat="0" applyBorder="0" applyAlignment="0" applyProtection="0"/>
    <xf numFmtId="0" fontId="17" fillId="31" borderId="0" applyNumberFormat="0" applyBorder="0" applyAlignment="0" applyProtection="0"/>
    <xf numFmtId="0" fontId="17" fillId="15" borderId="0" applyNumberFormat="0" applyBorder="0" applyAlignment="0" applyProtection="0"/>
    <xf numFmtId="0" fontId="37" fillId="16" borderId="0" applyNumberFormat="0" applyBorder="0" applyAlignment="0" applyProtection="0"/>
    <xf numFmtId="0" fontId="45" fillId="0" borderId="0" applyNumberFormat="0" applyFill="0" applyBorder="0" applyAlignment="0" applyProtection="0"/>
    <xf numFmtId="0" fontId="37" fillId="12" borderId="0" applyNumberFormat="0" applyBorder="0" applyAlignment="0" applyProtection="0"/>
    <xf numFmtId="0" fontId="43" fillId="0" borderId="7" applyNumberFormat="0" applyFill="0" applyAlignment="0" applyProtection="0"/>
    <xf numFmtId="0" fontId="37" fillId="24" borderId="0" applyNumberFormat="0" applyBorder="0" applyAlignment="0" applyProtection="0"/>
    <xf numFmtId="0" fontId="45" fillId="0" borderId="9" applyNumberFormat="0" applyFill="0" applyAlignment="0" applyProtection="0"/>
    <xf numFmtId="0" fontId="52" fillId="0" borderId="0" applyNumberFormat="0" applyFill="0" applyBorder="0" applyAlignment="0" applyProtection="0"/>
    <xf numFmtId="0" fontId="17" fillId="10" borderId="0" applyNumberFormat="0" applyBorder="0" applyAlignment="0" applyProtection="0"/>
    <xf numFmtId="0" fontId="47" fillId="0" borderId="12" applyNumberFormat="0" applyFill="0" applyAlignment="0" applyProtection="0"/>
    <xf numFmtId="0" fontId="17" fillId="18" borderId="0" applyNumberFormat="0" applyBorder="0" applyAlignment="0" applyProtection="0"/>
    <xf numFmtId="0" fontId="17" fillId="14" borderId="0" applyNumberFormat="0" applyBorder="0" applyAlignment="0" applyProtection="0"/>
    <xf numFmtId="0" fontId="37" fillId="28" borderId="0" applyNumberFormat="0" applyBorder="0" applyAlignment="0" applyProtection="0"/>
    <xf numFmtId="0" fontId="41" fillId="0" borderId="0" applyNumberFormat="0" applyFill="0" applyBorder="0" applyAlignment="0" applyProtection="0"/>
    <xf numFmtId="0" fontId="37" fillId="21" borderId="0" applyNumberFormat="0" applyBorder="0" applyAlignment="0" applyProtection="0"/>
    <xf numFmtId="0" fontId="48" fillId="4" borderId="0" applyNumberFormat="0" applyBorder="0" applyAlignment="0" applyProtection="0"/>
    <xf numFmtId="0" fontId="17" fillId="27" borderId="0" applyNumberFormat="0" applyBorder="0" applyAlignment="0" applyProtection="0"/>
    <xf numFmtId="0" fontId="17" fillId="23" borderId="0" applyNumberFormat="0" applyBorder="0" applyAlignment="0" applyProtection="0"/>
    <xf numFmtId="0" fontId="39" fillId="6" borderId="10" applyNumberFormat="0" applyAlignment="0" applyProtection="0"/>
    <xf numFmtId="0" fontId="42" fillId="2" borderId="0" applyNumberFormat="0" applyBorder="0" applyAlignment="0" applyProtection="0"/>
    <xf numFmtId="0" fontId="49" fillId="6" borderId="11" applyNumberFormat="0" applyAlignment="0" applyProtection="0"/>
    <xf numFmtId="0" fontId="46" fillId="5" borderId="10" applyNumberFormat="0" applyAlignment="0" applyProtection="0"/>
    <xf numFmtId="0" fontId="44" fillId="0" borderId="8" applyNumberFormat="0" applyFill="0" applyAlignment="0" applyProtection="0"/>
    <xf numFmtId="0" fontId="50" fillId="0" borderId="0" applyNumberFormat="0" applyFill="0" applyBorder="0" applyAlignment="0" applyProtection="0"/>
    <xf numFmtId="0" fontId="37" fillId="25" borderId="0" applyNumberFormat="0" applyBorder="0" applyAlignment="0" applyProtection="0"/>
    <xf numFmtId="0" fontId="40" fillId="7" borderId="13" applyNumberFormat="0" applyAlignment="0" applyProtection="0"/>
    <xf numFmtId="0" fontId="17" fillId="19" borderId="0" applyNumberFormat="0" applyBorder="0" applyAlignment="0" applyProtection="0"/>
    <xf numFmtId="0" fontId="17" fillId="22" borderId="0" applyNumberFormat="0" applyBorder="0" applyAlignment="0" applyProtection="0"/>
    <xf numFmtId="0" fontId="51" fillId="0" borderId="15" applyNumberFormat="0" applyFill="0" applyAlignment="0" applyProtection="0"/>
    <xf numFmtId="0" fontId="37" fillId="17" borderId="0" applyNumberFormat="0" applyBorder="0" applyAlignment="0" applyProtection="0"/>
    <xf numFmtId="0" fontId="17" fillId="26" borderId="0" applyNumberFormat="0" applyBorder="0" applyAlignment="0" applyProtection="0"/>
    <xf numFmtId="0" fontId="38" fillId="3" borderId="0" applyNumberFormat="0" applyBorder="0" applyAlignment="0" applyProtection="0"/>
    <xf numFmtId="0" fontId="17" fillId="11" borderId="0" applyNumberFormat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9" fillId="0" borderId="0"/>
    <xf numFmtId="9" fontId="19" fillId="0" borderId="0" applyFont="0" applyFill="0" applyBorder="0" applyAlignment="0" applyProtection="0"/>
    <xf numFmtId="0" fontId="20" fillId="0" borderId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0" fontId="15" fillId="0" borderId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0" fontId="54" fillId="0" borderId="0"/>
    <xf numFmtId="0" fontId="55" fillId="4" borderId="0" applyNumberFormat="0" applyBorder="0" applyAlignment="0" applyProtection="0"/>
    <xf numFmtId="0" fontId="20" fillId="0" borderId="0"/>
    <xf numFmtId="0" fontId="15" fillId="0" borderId="0"/>
    <xf numFmtId="0" fontId="53" fillId="33" borderId="0" applyNumberFormat="0" applyBorder="0" applyAlignment="0" applyProtection="0"/>
    <xf numFmtId="0" fontId="53" fillId="34" borderId="0" applyNumberFormat="0" applyBorder="0" applyAlignment="0" applyProtection="0"/>
    <xf numFmtId="0" fontId="53" fillId="35" borderId="0" applyNumberFormat="0" applyBorder="0" applyAlignment="0" applyProtection="0"/>
    <xf numFmtId="0" fontId="53" fillId="36" borderId="0" applyNumberFormat="0" applyBorder="0" applyAlignment="0" applyProtection="0"/>
    <xf numFmtId="0" fontId="53" fillId="40" borderId="0" applyNumberFormat="0" applyBorder="0" applyAlignment="0" applyProtection="0"/>
    <xf numFmtId="0" fontId="53" fillId="41" borderId="0" applyNumberFormat="0" applyBorder="0" applyAlignment="0" applyProtection="0"/>
    <xf numFmtId="0" fontId="53" fillId="42" borderId="0" applyNumberFormat="0" applyBorder="0" applyAlignment="0" applyProtection="0"/>
    <xf numFmtId="0" fontId="53" fillId="43" borderId="0" applyNumberFormat="0" applyBorder="0" applyAlignment="0" applyProtection="0"/>
    <xf numFmtId="0" fontId="53" fillId="37" borderId="0" applyNumberFormat="0" applyBorder="0" applyAlignment="0" applyProtection="0"/>
    <xf numFmtId="0" fontId="53" fillId="36" borderId="0" applyNumberFormat="0" applyBorder="0" applyAlignment="0" applyProtection="0"/>
    <xf numFmtId="0" fontId="53" fillId="42" borderId="0" applyNumberFormat="0" applyBorder="0" applyAlignment="0" applyProtection="0"/>
    <xf numFmtId="0" fontId="53" fillId="44" borderId="0" applyNumberFormat="0" applyBorder="0" applyAlignment="0" applyProtection="0"/>
    <xf numFmtId="0" fontId="56" fillId="45" borderId="0" applyNumberFormat="0" applyBorder="0" applyAlignment="0" applyProtection="0"/>
    <xf numFmtId="0" fontId="56" fillId="43" borderId="0" applyNumberFormat="0" applyBorder="0" applyAlignment="0" applyProtection="0"/>
    <xf numFmtId="0" fontId="56" fillId="37" borderId="0" applyNumberFormat="0" applyBorder="0" applyAlignment="0" applyProtection="0"/>
    <xf numFmtId="0" fontId="56" fillId="38" borderId="0" applyNumberFormat="0" applyBorder="0" applyAlignment="0" applyProtection="0"/>
    <xf numFmtId="0" fontId="56" fillId="46" borderId="0" applyNumberFormat="0" applyBorder="0" applyAlignment="0" applyProtection="0"/>
    <xf numFmtId="0" fontId="56" fillId="39" borderId="0" applyNumberFormat="0" applyBorder="0" applyAlignment="0" applyProtection="0"/>
    <xf numFmtId="0" fontId="56" fillId="47" borderId="0" applyNumberFormat="0" applyBorder="0" applyAlignment="0" applyProtection="0"/>
    <xf numFmtId="0" fontId="56" fillId="48" borderId="0" applyNumberFormat="0" applyBorder="0" applyAlignment="0" applyProtection="0"/>
    <xf numFmtId="0" fontId="56" fillId="49" borderId="0" applyNumberFormat="0" applyBorder="0" applyAlignment="0" applyProtection="0"/>
    <xf numFmtId="0" fontId="56" fillId="38" borderId="0" applyNumberFormat="0" applyBorder="0" applyAlignment="0" applyProtection="0"/>
    <xf numFmtId="0" fontId="56" fillId="46" borderId="0" applyNumberFormat="0" applyBorder="0" applyAlignment="0" applyProtection="0"/>
    <xf numFmtId="0" fontId="56" fillId="50" borderId="0" applyNumberFormat="0" applyBorder="0" applyAlignment="0" applyProtection="0"/>
    <xf numFmtId="0" fontId="57" fillId="34" borderId="0" applyNumberFormat="0" applyBorder="0" applyAlignment="0" applyProtection="0"/>
    <xf numFmtId="0" fontId="58" fillId="51" borderId="16" applyNumberFormat="0" applyAlignment="0" applyProtection="0"/>
    <xf numFmtId="0" fontId="59" fillId="52" borderId="17" applyNumberFormat="0" applyAlignment="0" applyProtection="0"/>
    <xf numFmtId="43" fontId="19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60" fillId="0" borderId="0" applyNumberFormat="0" applyFill="0" applyBorder="0" applyAlignment="0" applyProtection="0"/>
    <xf numFmtId="0" fontId="61" fillId="35" borderId="0" applyNumberFormat="0" applyBorder="0" applyAlignment="0" applyProtection="0"/>
    <xf numFmtId="0" fontId="62" fillId="0" borderId="18" applyNumberFormat="0" applyFill="0" applyAlignment="0" applyProtection="0"/>
    <xf numFmtId="0" fontId="63" fillId="0" borderId="19" applyNumberFormat="0" applyFill="0" applyAlignment="0" applyProtection="0"/>
    <xf numFmtId="0" fontId="64" fillId="0" borderId="20" applyNumberFormat="0" applyFill="0" applyAlignment="0" applyProtection="0"/>
    <xf numFmtId="0" fontId="64" fillId="0" borderId="0" applyNumberFormat="0" applyFill="0" applyBorder="0" applyAlignment="0" applyProtection="0"/>
    <xf numFmtId="0" fontId="65" fillId="41" borderId="16" applyNumberFormat="0" applyAlignment="0" applyProtection="0"/>
    <xf numFmtId="0" fontId="66" fillId="0" borderId="21" applyNumberFormat="0" applyFill="0" applyAlignment="0" applyProtection="0"/>
    <xf numFmtId="0" fontId="67" fillId="53" borderId="0" applyNumberFormat="0" applyBorder="0" applyAlignment="0" applyProtection="0"/>
    <xf numFmtId="1" fontId="73" fillId="0" borderId="0"/>
    <xf numFmtId="1" fontId="73" fillId="0" borderId="0"/>
    <xf numFmtId="1" fontId="73" fillId="0" borderId="0"/>
    <xf numFmtId="0" fontId="11" fillId="0" borderId="0"/>
    <xf numFmtId="0" fontId="15" fillId="0" borderId="0"/>
    <xf numFmtId="0" fontId="15" fillId="0" borderId="0"/>
    <xf numFmtId="0" fontId="19" fillId="54" borderId="22" applyNumberFormat="0" applyFont="0" applyAlignment="0" applyProtection="0"/>
    <xf numFmtId="0" fontId="68" fillId="51" borderId="23" applyNumberFormat="0" applyAlignment="0" applyProtection="0"/>
    <xf numFmtId="0" fontId="72" fillId="0" borderId="0"/>
    <xf numFmtId="0" fontId="72" fillId="0" borderId="0"/>
    <xf numFmtId="0" fontId="72" fillId="0" borderId="0"/>
    <xf numFmtId="0" fontId="69" fillId="0" borderId="0" applyNumberFormat="0" applyFill="0" applyBorder="0" applyAlignment="0" applyProtection="0"/>
    <xf numFmtId="0" fontId="70" fillId="0" borderId="24" applyNumberFormat="0" applyFill="0" applyAlignment="0" applyProtection="0"/>
    <xf numFmtId="0" fontId="71" fillId="0" borderId="0" applyNumberFormat="0" applyFill="0" applyBorder="0" applyAlignment="0" applyProtection="0"/>
    <xf numFmtId="0" fontId="54" fillId="0" borderId="0"/>
    <xf numFmtId="1" fontId="73" fillId="0" borderId="0"/>
    <xf numFmtId="0" fontId="74" fillId="0" borderId="0"/>
    <xf numFmtId="0" fontId="15" fillId="0" borderId="0"/>
    <xf numFmtId="0" fontId="11" fillId="0" borderId="0"/>
    <xf numFmtId="0" fontId="18" fillId="0" borderId="0">
      <alignment horizontal="left" vertical="top" wrapText="1"/>
    </xf>
    <xf numFmtId="0" fontId="10" fillId="8" borderId="14" applyNumberFormat="0" applyFont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26" borderId="0" applyNumberFormat="0" applyBorder="0" applyAlignment="0" applyProtection="0"/>
    <xf numFmtId="0" fontId="10" fillId="27" borderId="0" applyNumberFormat="0" applyBorder="0" applyAlignment="0" applyProtection="0"/>
    <xf numFmtId="0" fontId="10" fillId="30" borderId="0" applyNumberFormat="0" applyBorder="0" applyAlignment="0" applyProtection="0"/>
    <xf numFmtId="0" fontId="10" fillId="31" borderId="0" applyNumberFormat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72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8" fillId="8" borderId="14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20" fillId="0" borderId="0"/>
    <xf numFmtId="164" fontId="20" fillId="0" borderId="0" applyFont="0" applyFill="0" applyBorder="0" applyAlignment="0" applyProtection="0"/>
    <xf numFmtId="170" fontId="19" fillId="0" borderId="0" applyFont="0" applyFill="0" applyBorder="0" applyAlignment="0" applyProtection="0"/>
    <xf numFmtId="170" fontId="54" fillId="0" borderId="0" applyFont="0" applyFill="0" applyBorder="0" applyAlignment="0" applyProtection="0"/>
    <xf numFmtId="0" fontId="19" fillId="0" borderId="0"/>
    <xf numFmtId="164" fontId="19" fillId="0" borderId="0" applyFont="0" applyFill="0" applyBorder="0" applyAlignment="0" applyProtection="0"/>
    <xf numFmtId="0" fontId="18" fillId="0" borderId="0">
      <alignment horizontal="left" vertical="top" wrapText="1"/>
    </xf>
    <xf numFmtId="0" fontId="18" fillId="0" borderId="0">
      <alignment horizontal="left" vertical="top" wrapText="1"/>
    </xf>
    <xf numFmtId="0" fontId="36" fillId="0" borderId="0" applyNumberFormat="0" applyFill="0" applyBorder="0" applyAlignment="0" applyProtection="0"/>
    <xf numFmtId="0" fontId="7" fillId="8" borderId="14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35" fillId="12" borderId="0" applyNumberFormat="0" applyBorder="0" applyAlignment="0" applyProtection="0"/>
    <xf numFmtId="0" fontId="35" fillId="16" borderId="0" applyNumberFormat="0" applyBorder="0" applyAlignment="0" applyProtection="0"/>
    <xf numFmtId="0" fontId="35" fillId="20" borderId="0" applyNumberFormat="0" applyBorder="0" applyAlignment="0" applyProtection="0"/>
    <xf numFmtId="0" fontId="35" fillId="24" borderId="0" applyNumberFormat="0" applyBorder="0" applyAlignment="0" applyProtection="0"/>
    <xf numFmtId="0" fontId="35" fillId="28" borderId="0" applyNumberFormat="0" applyBorder="0" applyAlignment="0" applyProtection="0"/>
    <xf numFmtId="0" fontId="35" fillId="32" borderId="0" applyNumberFormat="0" applyBorder="0" applyAlignment="0" applyProtection="0"/>
    <xf numFmtId="0" fontId="35" fillId="9" borderId="0" applyNumberFormat="0" applyBorder="0" applyAlignment="0" applyProtection="0"/>
    <xf numFmtId="0" fontId="35" fillId="13" borderId="0" applyNumberFormat="0" applyBorder="0" applyAlignment="0" applyProtection="0"/>
    <xf numFmtId="0" fontId="35" fillId="17" borderId="0" applyNumberFormat="0" applyBorder="0" applyAlignment="0" applyProtection="0"/>
    <xf numFmtId="0" fontId="35" fillId="21" borderId="0" applyNumberFormat="0" applyBorder="0" applyAlignment="0" applyProtection="0"/>
    <xf numFmtId="0" fontId="35" fillId="25" borderId="0" applyNumberFormat="0" applyBorder="0" applyAlignment="0" applyProtection="0"/>
    <xf numFmtId="0" fontId="35" fillId="29" borderId="0" applyNumberFormat="0" applyBorder="0" applyAlignment="0" applyProtection="0"/>
    <xf numFmtId="0" fontId="27" fillId="5" borderId="10" applyNumberFormat="0" applyAlignment="0" applyProtection="0"/>
    <xf numFmtId="0" fontId="28" fillId="6" borderId="11" applyNumberFormat="0" applyAlignment="0" applyProtection="0"/>
    <xf numFmtId="0" fontId="29" fillId="6" borderId="10" applyNumberFormat="0" applyAlignment="0" applyProtection="0"/>
    <xf numFmtId="0" fontId="21" fillId="0" borderId="7" applyNumberFormat="0" applyFill="0" applyAlignment="0" applyProtection="0"/>
    <xf numFmtId="0" fontId="22" fillId="0" borderId="8" applyNumberFormat="0" applyFill="0" applyAlignment="0" applyProtection="0"/>
    <xf numFmtId="0" fontId="23" fillId="0" borderId="9" applyNumberFormat="0" applyFill="0" applyAlignment="0" applyProtection="0"/>
    <xf numFmtId="0" fontId="23" fillId="0" borderId="0" applyNumberFormat="0" applyFill="0" applyBorder="0" applyAlignment="0" applyProtection="0"/>
    <xf numFmtId="0" fontId="34" fillId="0" borderId="15" applyNumberFormat="0" applyFill="0" applyAlignment="0" applyProtection="0"/>
    <xf numFmtId="0" fontId="31" fillId="7" borderId="13" applyNumberFormat="0" applyAlignment="0" applyProtection="0"/>
    <xf numFmtId="0" fontId="26" fillId="4" borderId="0" applyNumberFormat="0" applyBorder="0" applyAlignment="0" applyProtection="0"/>
    <xf numFmtId="0" fontId="25" fillId="3" borderId="0" applyNumberFormat="0" applyBorder="0" applyAlignment="0" applyProtection="0"/>
    <xf numFmtId="0" fontId="33" fillId="0" borderId="0" applyNumberFormat="0" applyFill="0" applyBorder="0" applyAlignment="0" applyProtection="0"/>
    <xf numFmtId="0" fontId="30" fillId="0" borderId="12" applyNumberFormat="0" applyFill="0" applyAlignment="0" applyProtection="0"/>
    <xf numFmtId="0" fontId="75" fillId="0" borderId="0"/>
    <xf numFmtId="0" fontId="32" fillId="0" borderId="0" applyNumberFormat="0" applyFill="0" applyBorder="0" applyAlignment="0" applyProtection="0"/>
    <xf numFmtId="0" fontId="24" fillId="2" borderId="0" applyNumberFormat="0" applyBorder="0" applyAlignment="0" applyProtection="0"/>
    <xf numFmtId="0" fontId="6" fillId="10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8" borderId="14" applyNumberFormat="0" applyFont="0" applyAlignment="0" applyProtection="0"/>
    <xf numFmtId="0" fontId="83" fillId="0" borderId="0" applyNumberFormat="0" applyFill="0" applyBorder="0" applyAlignment="0" applyProtection="0"/>
    <xf numFmtId="0" fontId="6" fillId="8" borderId="14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5" fillId="8" borderId="14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14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20" fillId="0" borderId="0"/>
    <xf numFmtId="0" fontId="83" fillId="0" borderId="0" applyNumberFormat="0" applyFill="0" applyBorder="0" applyAlignment="0" applyProtection="0"/>
    <xf numFmtId="0" fontId="18" fillId="0" borderId="0">
      <alignment horizontal="left" vertical="top" wrapText="1"/>
    </xf>
    <xf numFmtId="0" fontId="18" fillId="0" borderId="0">
      <alignment horizontal="left" vertical="top" wrapText="1"/>
    </xf>
    <xf numFmtId="0" fontId="4" fillId="8" borderId="14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3" fillId="8" borderId="14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19" fillId="0" borderId="0"/>
    <xf numFmtId="43" fontId="20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15" fillId="0" borderId="0"/>
    <xf numFmtId="0" fontId="18" fillId="0" borderId="0">
      <alignment horizontal="left" vertical="top" wrapText="1"/>
    </xf>
    <xf numFmtId="0" fontId="89" fillId="0" borderId="0"/>
    <xf numFmtId="0" fontId="2" fillId="0" borderId="0"/>
    <xf numFmtId="43" fontId="17" fillId="0" borderId="0" applyFont="0" applyFill="0" applyBorder="0" applyAlignment="0" applyProtection="0"/>
    <xf numFmtId="0" fontId="17" fillId="0" borderId="0"/>
    <xf numFmtId="0" fontId="17" fillId="0" borderId="0"/>
    <xf numFmtId="9" fontId="13" fillId="0" borderId="0" applyFont="0" applyFill="0" applyBorder="0" applyAlignment="0" applyProtection="0"/>
    <xf numFmtId="0" fontId="19" fillId="0" borderId="0"/>
    <xf numFmtId="43" fontId="20" fillId="0" borderId="0" applyFont="0" applyFill="0" applyBorder="0" applyAlignment="0" applyProtection="0"/>
    <xf numFmtId="0" fontId="17" fillId="0" borderId="0"/>
    <xf numFmtId="0" fontId="20" fillId="0" borderId="0"/>
    <xf numFmtId="9" fontId="19" fillId="0" borderId="0" applyFont="0" applyFill="0" applyBorder="0" applyAlignment="0" applyProtection="0"/>
    <xf numFmtId="0" fontId="19" fillId="0" borderId="0"/>
    <xf numFmtId="43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0" fontId="18" fillId="0" borderId="0">
      <alignment horizontal="left" vertical="top" wrapText="1"/>
    </xf>
    <xf numFmtId="0" fontId="15" fillId="0" borderId="0"/>
    <xf numFmtId="0" fontId="15" fillId="0" borderId="0"/>
    <xf numFmtId="0" fontId="15" fillId="0" borderId="0"/>
    <xf numFmtId="0" fontId="90" fillId="0" borderId="0"/>
    <xf numFmtId="43" fontId="90" fillId="0" borderId="0" applyFont="0" applyFill="0" applyBorder="0" applyAlignment="0" applyProtection="0"/>
    <xf numFmtId="0" fontId="19" fillId="0" borderId="0"/>
    <xf numFmtId="43" fontId="2" fillId="0" borderId="0" applyFont="0" applyFill="0" applyBorder="0" applyAlignment="0" applyProtection="0"/>
    <xf numFmtId="0" fontId="91" fillId="0" borderId="0"/>
    <xf numFmtId="0" fontId="16" fillId="0" borderId="0"/>
    <xf numFmtId="0" fontId="19" fillId="0" borderId="0"/>
    <xf numFmtId="43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0" fontId="92" fillId="0" borderId="0"/>
    <xf numFmtId="43" fontId="92" fillId="0" borderId="0" applyFont="0" applyFill="0" applyBorder="0" applyAlignment="0" applyProtection="0"/>
    <xf numFmtId="43" fontId="53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94" fillId="0" borderId="0"/>
    <xf numFmtId="0" fontId="95" fillId="0" borderId="0"/>
    <xf numFmtId="0" fontId="19" fillId="0" borderId="0"/>
    <xf numFmtId="43" fontId="19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9" fontId="13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18" fillId="0" borderId="0">
      <alignment horizontal="left" vertical="top" wrapText="1"/>
    </xf>
    <xf numFmtId="0" fontId="93" fillId="4" borderId="0" applyNumberFormat="0" applyBorder="0" applyAlignment="0" applyProtection="0"/>
    <xf numFmtId="0" fontId="2" fillId="8" borderId="14" applyNumberFormat="0" applyFont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6" fillId="4" borderId="0" applyNumberFormat="0" applyBorder="0" applyAlignment="0" applyProtection="0"/>
    <xf numFmtId="0" fontId="2" fillId="8" borderId="14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35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35" fillId="16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35" fillId="20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35" fillId="24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35" fillId="28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35" fillId="32" borderId="0" applyNumberFormat="0" applyBorder="0" applyAlignment="0" applyProtection="0"/>
    <xf numFmtId="0" fontId="15" fillId="0" borderId="0"/>
    <xf numFmtId="0" fontId="96" fillId="41" borderId="0" applyNumberFormat="0" applyBorder="0" applyAlignment="0" applyProtection="0"/>
    <xf numFmtId="0" fontId="96" fillId="43" borderId="0" applyNumberFormat="0" applyBorder="0" applyAlignment="0" applyProtection="0"/>
    <xf numFmtId="0" fontId="96" fillId="54" borderId="0" applyNumberFormat="0" applyBorder="0" applyAlignment="0" applyProtection="0"/>
    <xf numFmtId="0" fontId="96" fillId="41" borderId="0" applyNumberFormat="0" applyBorder="0" applyAlignment="0" applyProtection="0"/>
    <xf numFmtId="0" fontId="96" fillId="40" borderId="0" applyNumberFormat="0" applyBorder="0" applyAlignment="0" applyProtection="0"/>
    <xf numFmtId="0" fontId="96" fillId="54" borderId="0" applyNumberFormat="0" applyBorder="0" applyAlignment="0" applyProtection="0"/>
    <xf numFmtId="0" fontId="96" fillId="51" borderId="0" applyNumberFormat="0" applyBorder="0" applyAlignment="0" applyProtection="0"/>
    <xf numFmtId="0" fontId="96" fillId="43" borderId="0" applyNumberFormat="0" applyBorder="0" applyAlignment="0" applyProtection="0"/>
    <xf numFmtId="0" fontId="96" fillId="53" borderId="0" applyNumberFormat="0" applyBorder="0" applyAlignment="0" applyProtection="0"/>
    <xf numFmtId="0" fontId="96" fillId="51" borderId="0" applyNumberFormat="0" applyBorder="0" applyAlignment="0" applyProtection="0"/>
    <xf numFmtId="0" fontId="96" fillId="42" borderId="0" applyNumberFormat="0" applyBorder="0" applyAlignment="0" applyProtection="0"/>
    <xf numFmtId="0" fontId="96" fillId="53" borderId="0" applyNumberFormat="0" applyBorder="0" applyAlignment="0" applyProtection="0"/>
    <xf numFmtId="0" fontId="97" fillId="46" borderId="0" applyNumberFormat="0" applyBorder="0" applyAlignment="0" applyProtection="0"/>
    <xf numFmtId="0" fontId="97" fillId="43" borderId="0" applyNumberFormat="0" applyBorder="0" applyAlignment="0" applyProtection="0"/>
    <xf numFmtId="0" fontId="97" fillId="53" borderId="0" applyNumberFormat="0" applyBorder="0" applyAlignment="0" applyProtection="0"/>
    <xf numFmtId="0" fontId="97" fillId="51" borderId="0" applyNumberFormat="0" applyBorder="0" applyAlignment="0" applyProtection="0"/>
    <xf numFmtId="0" fontId="97" fillId="46" borderId="0" applyNumberFormat="0" applyBorder="0" applyAlignment="0" applyProtection="0"/>
    <xf numFmtId="0" fontId="97" fillId="43" borderId="0" applyNumberFormat="0" applyBorder="0" applyAlignment="0" applyProtection="0"/>
    <xf numFmtId="0" fontId="97" fillId="46" borderId="0" applyNumberFormat="0" applyBorder="0" applyAlignment="0" applyProtection="0"/>
    <xf numFmtId="0" fontId="97" fillId="48" borderId="0" applyNumberFormat="0" applyBorder="0" applyAlignment="0" applyProtection="0"/>
    <xf numFmtId="0" fontId="97" fillId="49" borderId="0" applyNumberFormat="0" applyBorder="0" applyAlignment="0" applyProtection="0"/>
    <xf numFmtId="0" fontId="97" fillId="55" borderId="0" applyNumberFormat="0" applyBorder="0" applyAlignment="0" applyProtection="0"/>
    <xf numFmtId="0" fontId="97" fillId="46" borderId="0" applyNumberFormat="0" applyBorder="0" applyAlignment="0" applyProtection="0"/>
    <xf numFmtId="0" fontId="97" fillId="50" borderId="0" applyNumberFormat="0" applyBorder="0" applyAlignment="0" applyProtection="0"/>
    <xf numFmtId="0" fontId="98" fillId="34" borderId="0" applyNumberFormat="0" applyBorder="0" applyAlignment="0" applyProtection="0"/>
    <xf numFmtId="0" fontId="99" fillId="56" borderId="35" applyNumberFormat="0" applyAlignment="0" applyProtection="0"/>
    <xf numFmtId="0" fontId="100" fillId="52" borderId="17" applyNumberFormat="0" applyAlignment="0" applyProtection="0"/>
    <xf numFmtId="43" fontId="15" fillId="0" borderId="0" applyFont="0" applyFill="0" applyBorder="0" applyAlignment="0" applyProtection="0"/>
    <xf numFmtId="170" fontId="19" fillId="0" borderId="0" applyFont="0" applyFill="0" applyBorder="0" applyAlignment="0" applyProtection="0"/>
    <xf numFmtId="43" fontId="15" fillId="0" borderId="0" applyFont="0" applyFill="0" applyBorder="0" applyAlignment="0" applyProtection="0"/>
    <xf numFmtId="0" fontId="101" fillId="0" borderId="0" applyNumberFormat="0" applyFill="0" applyBorder="0" applyAlignment="0" applyProtection="0"/>
    <xf numFmtId="0" fontId="102" fillId="35" borderId="0" applyNumberFormat="0" applyBorder="0" applyAlignment="0" applyProtection="0"/>
    <xf numFmtId="0" fontId="103" fillId="0" borderId="36" applyNumberFormat="0" applyFill="0" applyAlignment="0" applyProtection="0"/>
    <xf numFmtId="0" fontId="104" fillId="0" borderId="19" applyNumberFormat="0" applyFill="0" applyAlignment="0" applyProtection="0"/>
    <xf numFmtId="0" fontId="105" fillId="0" borderId="37" applyNumberFormat="0" applyFill="0" applyAlignment="0" applyProtection="0"/>
    <xf numFmtId="0" fontId="105" fillId="0" borderId="0" applyNumberFormat="0" applyFill="0" applyBorder="0" applyAlignment="0" applyProtection="0"/>
    <xf numFmtId="0" fontId="106" fillId="53" borderId="35" applyNumberFormat="0" applyAlignment="0" applyProtection="0"/>
    <xf numFmtId="0" fontId="107" fillId="0" borderId="21" applyNumberFormat="0" applyFill="0" applyAlignment="0" applyProtection="0"/>
    <xf numFmtId="0" fontId="108" fillId="53" borderId="0" applyNumberFormat="0" applyBorder="0" applyAlignment="0" applyProtection="0"/>
    <xf numFmtId="0" fontId="19" fillId="0" borderId="0"/>
    <xf numFmtId="0" fontId="19" fillId="0" borderId="0"/>
    <xf numFmtId="0" fontId="2" fillId="0" borderId="0"/>
    <xf numFmtId="0" fontId="15" fillId="0" borderId="0"/>
    <xf numFmtId="0" fontId="15" fillId="0" borderId="0"/>
    <xf numFmtId="0" fontId="15" fillId="54" borderId="38" applyNumberFormat="0" applyFont="0" applyAlignment="0" applyProtection="0"/>
    <xf numFmtId="0" fontId="109" fillId="56" borderId="39" applyNumberFormat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0" fontId="54" fillId="0" borderId="0"/>
    <xf numFmtId="0" fontId="110" fillId="0" borderId="0" applyNumberFormat="0" applyFill="0" applyBorder="0" applyAlignment="0" applyProtection="0"/>
    <xf numFmtId="0" fontId="111" fillId="0" borderId="40" applyNumberFormat="0" applyFill="0" applyAlignment="0" applyProtection="0"/>
    <xf numFmtId="0" fontId="112" fillId="0" borderId="0" applyNumberFormat="0" applyFill="0" applyBorder="0" applyAlignment="0" applyProtection="0"/>
    <xf numFmtId="0" fontId="1" fillId="8" borderId="14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14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43" fontId="18" fillId="0" borderId="0" applyFont="0" applyFill="0" applyBorder="0" applyAlignment="0" applyProtection="0"/>
    <xf numFmtId="165" fontId="119" fillId="0" borderId="0" applyFill="0" applyBorder="0" applyProtection="0">
      <alignment horizontal="right" vertical="top"/>
    </xf>
  </cellStyleXfs>
  <cellXfs count="348">
    <xf numFmtId="0" fontId="0" fillId="0" borderId="0" xfId="0"/>
    <xf numFmtId="0" fontId="76" fillId="0" borderId="0" xfId="0" applyFont="1"/>
    <xf numFmtId="0" fontId="76" fillId="0" borderId="0" xfId="0" applyFont="1" applyAlignment="1">
      <alignment horizontal="center"/>
    </xf>
    <xf numFmtId="0" fontId="76" fillId="0" borderId="0" xfId="0" applyFont="1" applyAlignment="1">
      <alignment horizontal="left" vertical="top" wrapText="1"/>
    </xf>
    <xf numFmtId="0" fontId="76" fillId="0" borderId="1" xfId="0" applyFont="1" applyBorder="1" applyAlignment="1">
      <alignment horizontal="center" vertical="top" wrapText="1"/>
    </xf>
    <xf numFmtId="0" fontId="77" fillId="0" borderId="1" xfId="0" applyFont="1" applyBorder="1" applyAlignment="1">
      <alignment horizontal="left" vertical="top" wrapText="1"/>
    </xf>
    <xf numFmtId="165" fontId="76" fillId="0" borderId="0" xfId="0" applyNumberFormat="1" applyFont="1" applyAlignment="1">
      <alignment horizontal="left" vertical="top" wrapText="1"/>
    </xf>
    <xf numFmtId="39" fontId="76" fillId="0" borderId="0" xfId="0" applyNumberFormat="1" applyFont="1" applyAlignment="1">
      <alignment horizontal="left" vertical="top" wrapText="1"/>
    </xf>
    <xf numFmtId="0" fontId="77" fillId="0" borderId="0" xfId="1" applyFont="1"/>
    <xf numFmtId="0" fontId="77" fillId="0" borderId="0" xfId="1" applyFont="1" applyAlignment="1">
      <alignment horizontal="right"/>
    </xf>
    <xf numFmtId="0" fontId="80" fillId="0" borderId="0" xfId="1" applyFont="1"/>
    <xf numFmtId="0" fontId="77" fillId="0" borderId="3" xfId="1" applyFont="1" applyBorder="1" applyAlignment="1">
      <alignment horizontal="center" vertical="top" wrapText="1"/>
    </xf>
    <xf numFmtId="0" fontId="79" fillId="0" borderId="0" xfId="0" applyFont="1" applyAlignment="1">
      <alignment horizontal="left" vertical="top" wrapText="1"/>
    </xf>
    <xf numFmtId="0" fontId="78" fillId="0" borderId="25" xfId="1" applyFont="1" applyBorder="1" applyAlignment="1">
      <alignment horizontal="left" vertical="top" wrapText="1"/>
    </xf>
    <xf numFmtId="0" fontId="78" fillId="0" borderId="26" xfId="1" applyFont="1" applyBorder="1" applyAlignment="1">
      <alignment horizontal="left" vertical="top" wrapText="1"/>
    </xf>
    <xf numFmtId="0" fontId="77" fillId="0" borderId="0" xfId="1" applyFont="1" applyAlignment="1">
      <alignment horizontal="left" vertical="top" wrapText="1"/>
    </xf>
    <xf numFmtId="0" fontId="76" fillId="0" borderId="0" xfId="0" applyFont="1" applyAlignment="1">
      <alignment horizontal="right"/>
    </xf>
    <xf numFmtId="0" fontId="82" fillId="0" borderId="0" xfId="0" applyFont="1" applyAlignment="1">
      <alignment horizontal="left" vertical="top" wrapText="1"/>
    </xf>
    <xf numFmtId="0" fontId="81" fillId="0" borderId="1" xfId="0" applyFont="1" applyBorder="1" applyAlignment="1">
      <alignment vertical="top" wrapText="1"/>
    </xf>
    <xf numFmtId="0" fontId="82" fillId="0" borderId="1" xfId="0" applyFont="1" applyBorder="1" applyAlignment="1">
      <alignment vertical="top" wrapText="1"/>
    </xf>
    <xf numFmtId="0" fontId="76" fillId="0" borderId="1" xfId="0" applyFont="1" applyBorder="1" applyAlignment="1">
      <alignment vertical="top" wrapText="1"/>
    </xf>
    <xf numFmtId="0" fontId="76" fillId="0" borderId="25" xfId="0" applyFont="1" applyBorder="1" applyAlignment="1">
      <alignment horizontal="center" vertical="center" wrapText="1"/>
    </xf>
    <xf numFmtId="0" fontId="81" fillId="0" borderId="0" xfId="1" applyFont="1" applyAlignment="1">
      <alignment vertical="top"/>
    </xf>
    <xf numFmtId="0" fontId="81" fillId="0" borderId="0" xfId="1" applyFont="1" applyAlignment="1">
      <alignment vertical="top" wrapText="1"/>
    </xf>
    <xf numFmtId="0" fontId="81" fillId="0" borderId="0" xfId="1" applyFont="1"/>
    <xf numFmtId="0" fontId="81" fillId="0" borderId="25" xfId="1" applyFont="1" applyBorder="1" applyAlignment="1">
      <alignment vertical="top" wrapText="1"/>
    </xf>
    <xf numFmtId="0" fontId="81" fillId="0" borderId="1" xfId="0" applyFont="1" applyBorder="1" applyAlignment="1">
      <alignment horizontal="left" vertical="top" wrapText="1"/>
    </xf>
    <xf numFmtId="0" fontId="76" fillId="0" borderId="0" xfId="0" applyFont="1" applyAlignment="1">
      <alignment horizontal="center" wrapText="1"/>
    </xf>
    <xf numFmtId="0" fontId="76" fillId="0" borderId="0" xfId="0" applyFont="1" applyAlignment="1">
      <alignment horizontal="right" vertical="center"/>
    </xf>
    <xf numFmtId="49" fontId="77" fillId="0" borderId="25" xfId="0" applyNumberFormat="1" applyFont="1" applyBorder="1" applyAlignment="1">
      <alignment horizontal="center" vertical="center" wrapText="1"/>
    </xf>
    <xf numFmtId="0" fontId="77" fillId="0" borderId="0" xfId="165" applyFont="1">
      <alignment horizontal="left" vertical="top" wrapText="1"/>
    </xf>
    <xf numFmtId="0" fontId="84" fillId="0" borderId="0" xfId="1" applyFont="1"/>
    <xf numFmtId="0" fontId="78" fillId="0" borderId="0" xfId="1" applyFont="1" applyAlignment="1">
      <alignment horizontal="left" vertical="top" wrapText="1"/>
    </xf>
    <xf numFmtId="0" fontId="78" fillId="0" borderId="31" xfId="1" applyFont="1" applyBorder="1" applyAlignment="1">
      <alignment horizontal="center" wrapText="1"/>
    </xf>
    <xf numFmtId="169" fontId="77" fillId="0" borderId="30" xfId="1" applyNumberFormat="1" applyFont="1" applyBorder="1" applyAlignment="1">
      <alignment horizontal="center" vertical="center"/>
    </xf>
    <xf numFmtId="169" fontId="77" fillId="0" borderId="0" xfId="1" applyNumberFormat="1" applyFont="1" applyAlignment="1">
      <alignment horizontal="center" vertical="center" wrapText="1"/>
    </xf>
    <xf numFmtId="0" fontId="81" fillId="0" borderId="0" xfId="165" applyFont="1">
      <alignment horizontal="left" vertical="top" wrapText="1"/>
    </xf>
    <xf numFmtId="169" fontId="77" fillId="0" borderId="0" xfId="1" applyNumberFormat="1" applyFont="1" applyAlignment="1">
      <alignment horizontal="center" vertical="center"/>
    </xf>
    <xf numFmtId="0" fontId="77" fillId="0" borderId="0" xfId="1" applyFont="1" applyAlignment="1">
      <alignment horizontal="left" vertical="top"/>
    </xf>
    <xf numFmtId="0" fontId="81" fillId="0" borderId="0" xfId="165" applyFont="1" applyAlignment="1">
      <alignment vertical="center"/>
    </xf>
    <xf numFmtId="0" fontId="82" fillId="0" borderId="1" xfId="0" applyFont="1" applyBorder="1" applyAlignment="1">
      <alignment horizontal="center" vertical="top" wrapText="1"/>
    </xf>
    <xf numFmtId="0" fontId="77" fillId="0" borderId="1" xfId="0" applyFont="1" applyBorder="1" applyAlignment="1">
      <alignment horizontal="center" wrapText="1"/>
    </xf>
    <xf numFmtId="0" fontId="77" fillId="0" borderId="1" xfId="165" applyFont="1" applyBorder="1" applyAlignment="1">
      <alignment horizontal="center" vertical="top"/>
    </xf>
    <xf numFmtId="0" fontId="76" fillId="0" borderId="4" xfId="0" applyFont="1" applyBorder="1" applyAlignment="1">
      <alignment vertical="top" wrapText="1"/>
    </xf>
    <xf numFmtId="0" fontId="77" fillId="0" borderId="27" xfId="1" applyFont="1" applyBorder="1" applyAlignment="1">
      <alignment vertical="center"/>
    </xf>
    <xf numFmtId="0" fontId="77" fillId="0" borderId="32" xfId="1" applyFont="1" applyBorder="1" applyAlignment="1">
      <alignment vertical="center"/>
    </xf>
    <xf numFmtId="0" fontId="81" fillId="0" borderId="1" xfId="165" applyFont="1" applyBorder="1">
      <alignment horizontal="left" vertical="top" wrapText="1"/>
    </xf>
    <xf numFmtId="0" fontId="85" fillId="0" borderId="25" xfId="0" applyFont="1" applyBorder="1" applyAlignment="1">
      <alignment horizontal="left" vertical="top" wrapText="1"/>
    </xf>
    <xf numFmtId="0" fontId="86" fillId="0" borderId="25" xfId="0" applyFont="1" applyBorder="1" applyAlignment="1">
      <alignment horizontal="left" vertical="top" wrapText="1"/>
    </xf>
    <xf numFmtId="0" fontId="81" fillId="0" borderId="1" xfId="319" applyFont="1" applyBorder="1" applyAlignment="1">
      <alignment vertical="center" wrapText="1"/>
    </xf>
    <xf numFmtId="0" fontId="76" fillId="0" borderId="1" xfId="0" applyFont="1" applyBorder="1" applyAlignment="1">
      <alignment horizontal="left" vertical="top" wrapText="1"/>
    </xf>
    <xf numFmtId="166" fontId="77" fillId="0" borderId="25" xfId="7" applyNumberFormat="1" applyFont="1" applyFill="1" applyBorder="1" applyAlignment="1">
      <alignment horizontal="left" vertical="center" wrapText="1"/>
    </xf>
    <xf numFmtId="166" fontId="78" fillId="0" borderId="25" xfId="7" applyNumberFormat="1" applyFont="1" applyFill="1" applyBorder="1" applyAlignment="1">
      <alignment horizontal="left" vertical="center" wrapText="1"/>
    </xf>
    <xf numFmtId="166" fontId="77" fillId="0" borderId="1" xfId="7" applyNumberFormat="1" applyFont="1" applyFill="1" applyBorder="1" applyAlignment="1">
      <alignment horizontal="left" vertical="center" wrapText="1"/>
    </xf>
    <xf numFmtId="2" fontId="77" fillId="0" borderId="1" xfId="6" applyNumberFormat="1" applyFont="1" applyFill="1" applyBorder="1">
      <alignment horizontal="right" vertical="top"/>
    </xf>
    <xf numFmtId="166" fontId="77" fillId="0" borderId="25" xfId="7" applyNumberFormat="1" applyFont="1" applyFill="1" applyBorder="1" applyAlignment="1">
      <alignment horizontal="right" vertical="center" wrapText="1"/>
    </xf>
    <xf numFmtId="166" fontId="77" fillId="0" borderId="25" xfId="7" applyNumberFormat="1" applyFont="1" applyFill="1" applyBorder="1" applyAlignment="1">
      <alignment wrapText="1"/>
    </xf>
    <xf numFmtId="166" fontId="77" fillId="0" borderId="34" xfId="7" applyNumberFormat="1" applyFont="1" applyFill="1" applyBorder="1" applyAlignment="1">
      <alignment horizontal="right" vertical="center" wrapText="1"/>
    </xf>
    <xf numFmtId="166" fontId="77" fillId="0" borderId="1" xfId="7" applyNumberFormat="1" applyFont="1" applyFill="1" applyBorder="1" applyAlignment="1">
      <alignment wrapText="1"/>
    </xf>
    <xf numFmtId="166" fontId="77" fillId="0" borderId="25" xfId="7" quotePrefix="1" applyNumberFormat="1" applyFont="1" applyFill="1" applyBorder="1" applyAlignment="1">
      <alignment horizontal="left" vertical="center" wrapText="1"/>
    </xf>
    <xf numFmtId="166" fontId="77" fillId="0" borderId="1" xfId="7" applyNumberFormat="1" applyFont="1" applyFill="1" applyBorder="1" applyAlignment="1">
      <alignment vertical="center" wrapText="1"/>
    </xf>
    <xf numFmtId="0" fontId="77" fillId="0" borderId="1" xfId="0" applyFont="1" applyBorder="1" applyAlignment="1">
      <alignment horizontal="center" vertical="center" wrapText="1"/>
    </xf>
    <xf numFmtId="0" fontId="86" fillId="0" borderId="1" xfId="0" applyFont="1" applyBorder="1" applyAlignment="1">
      <alignment horizontal="left" vertical="top" wrapText="1"/>
    </xf>
    <xf numFmtId="0" fontId="85" fillId="0" borderId="1" xfId="0" applyFont="1" applyBorder="1" applyAlignment="1">
      <alignment horizontal="left" vertical="top" wrapText="1"/>
    </xf>
    <xf numFmtId="0" fontId="76" fillId="0" borderId="1" xfId="0" applyFont="1" applyBorder="1" applyAlignment="1">
      <alignment horizontal="center" vertical="center" wrapText="1"/>
    </xf>
    <xf numFmtId="49" fontId="77" fillId="0" borderId="1" xfId="0" applyNumberFormat="1" applyFont="1" applyBorder="1" applyAlignment="1">
      <alignment horizontal="center" vertical="center" wrapText="1"/>
    </xf>
    <xf numFmtId="0" fontId="78" fillId="0" borderId="1" xfId="165" applyFont="1" applyBorder="1">
      <alignment horizontal="left" vertical="top" wrapText="1"/>
    </xf>
    <xf numFmtId="0" fontId="77" fillId="0" borderId="1" xfId="1" applyFont="1" applyBorder="1" applyAlignment="1">
      <alignment horizontal="center" vertical="top" wrapText="1"/>
    </xf>
    <xf numFmtId="0" fontId="78" fillId="0" borderId="1" xfId="1" applyFont="1" applyBorder="1" applyAlignment="1">
      <alignment horizontal="center" wrapText="1"/>
    </xf>
    <xf numFmtId="0" fontId="77" fillId="0" borderId="1" xfId="1" applyFont="1" applyBorder="1" applyAlignment="1">
      <alignment vertical="center"/>
    </xf>
    <xf numFmtId="169" fontId="77" fillId="0" borderId="1" xfId="1" applyNumberFormat="1" applyFont="1" applyBorder="1" applyAlignment="1">
      <alignment horizontal="center" vertical="center"/>
    </xf>
    <xf numFmtId="0" fontId="77" fillId="0" borderId="0" xfId="1" applyFont="1" applyAlignment="1">
      <alignment vertical="center"/>
    </xf>
    <xf numFmtId="168" fontId="82" fillId="0" borderId="0" xfId="0" applyNumberFormat="1" applyFont="1" applyAlignment="1">
      <alignment horizontal="left" vertical="top" wrapText="1"/>
    </xf>
    <xf numFmtId="166" fontId="77" fillId="0" borderId="1" xfId="7" applyNumberFormat="1" applyFont="1" applyFill="1" applyBorder="1" applyAlignment="1">
      <alignment horizontal="left" vertical="top" wrapText="1"/>
    </xf>
    <xf numFmtId="166" fontId="77" fillId="0" borderId="1" xfId="7" quotePrefix="1" applyNumberFormat="1" applyFont="1" applyFill="1" applyBorder="1" applyAlignment="1">
      <alignment horizontal="left" vertical="center" wrapText="1"/>
    </xf>
    <xf numFmtId="166" fontId="77" fillId="0" borderId="1" xfId="7" applyNumberFormat="1" applyFont="1" applyFill="1" applyBorder="1" applyAlignment="1">
      <alignment horizontal="right" vertical="center" wrapText="1"/>
    </xf>
    <xf numFmtId="169" fontId="77" fillId="0" borderId="0" xfId="1" applyNumberFormat="1" applyFont="1"/>
    <xf numFmtId="168" fontId="81" fillId="0" borderId="1" xfId="0" applyNumberFormat="1" applyFont="1" applyBorder="1" applyAlignment="1">
      <alignment horizontal="center" vertical="center" wrapText="1"/>
    </xf>
    <xf numFmtId="167" fontId="76" fillId="0" borderId="1" xfId="0" applyNumberFormat="1" applyFont="1" applyBorder="1" applyAlignment="1">
      <alignment horizontal="center" vertical="center" wrapText="1"/>
    </xf>
    <xf numFmtId="168" fontId="81" fillId="0" borderId="1" xfId="165" applyNumberFormat="1" applyFont="1" applyBorder="1" applyAlignment="1">
      <alignment horizontal="center" vertical="center" wrapText="1"/>
    </xf>
    <xf numFmtId="166" fontId="77" fillId="0" borderId="6" xfId="7" applyNumberFormat="1" applyFont="1" applyFill="1" applyBorder="1" applyAlignment="1">
      <alignment vertical="center" wrapText="1"/>
    </xf>
    <xf numFmtId="0" fontId="78" fillId="0" borderId="1" xfId="0" applyFont="1" applyBorder="1" applyAlignment="1">
      <alignment horizontal="left" vertical="top" wrapText="1"/>
    </xf>
    <xf numFmtId="43" fontId="113" fillId="0" borderId="0" xfId="7" applyFont="1" applyAlignment="1">
      <alignment horizontal="right" vertical="center" wrapText="1"/>
    </xf>
    <xf numFmtId="0" fontId="86" fillId="0" borderId="1" xfId="165" applyFont="1" applyBorder="1">
      <alignment horizontal="left" vertical="top" wrapText="1"/>
    </xf>
    <xf numFmtId="0" fontId="85" fillId="0" borderId="1" xfId="165" applyFont="1" applyBorder="1">
      <alignment horizontal="left" vertical="top" wrapText="1"/>
    </xf>
    <xf numFmtId="0" fontId="77" fillId="0" borderId="34" xfId="0" applyFont="1" applyBorder="1" applyAlignment="1">
      <alignment horizontal="center" vertical="center" wrapText="1"/>
    </xf>
    <xf numFmtId="0" fontId="77" fillId="0" borderId="43" xfId="0" applyFont="1" applyBorder="1" applyAlignment="1">
      <alignment horizontal="center" vertical="center" wrapText="1"/>
    </xf>
    <xf numFmtId="0" fontId="77" fillId="0" borderId="44" xfId="0" applyFont="1" applyBorder="1" applyAlignment="1">
      <alignment horizontal="center" vertical="center" wrapText="1"/>
    </xf>
    <xf numFmtId="166" fontId="77" fillId="0" borderId="34" xfId="100" applyNumberFormat="1" applyFont="1" applyBorder="1" applyAlignment="1">
      <alignment horizontal="right" vertical="center" wrapText="1"/>
    </xf>
    <xf numFmtId="0" fontId="77" fillId="0" borderId="1" xfId="0" applyFont="1" applyBorder="1" applyAlignment="1">
      <alignment horizontal="right" vertical="center" wrapText="1"/>
    </xf>
    <xf numFmtId="0" fontId="77" fillId="0" borderId="31" xfId="1" applyFont="1" applyBorder="1" applyAlignment="1">
      <alignment horizontal="right" vertical="center" wrapText="1"/>
    </xf>
    <xf numFmtId="0" fontId="76" fillId="0" borderId="0" xfId="0" applyFont="1" applyFill="1"/>
    <xf numFmtId="0" fontId="76" fillId="0" borderId="0" xfId="0" applyFont="1" applyFill="1" applyAlignment="1">
      <alignment horizontal="left" vertical="top" wrapText="1"/>
    </xf>
    <xf numFmtId="0" fontId="76" fillId="0" borderId="25" xfId="0" applyFont="1" applyFill="1" applyBorder="1" applyAlignment="1">
      <alignment horizontal="center" wrapText="1"/>
    </xf>
    <xf numFmtId="0" fontId="76" fillId="0" borderId="25" xfId="0" applyFont="1" applyFill="1" applyBorder="1" applyAlignment="1">
      <alignment horizontal="center" vertical="center" wrapText="1"/>
    </xf>
    <xf numFmtId="0" fontId="82" fillId="0" borderId="25" xfId="0" applyFont="1" applyFill="1" applyBorder="1" applyAlignment="1">
      <alignment horizontal="left" vertical="top" wrapText="1"/>
    </xf>
    <xf numFmtId="0" fontId="82" fillId="0" borderId="25" xfId="0" applyFont="1" applyFill="1" applyBorder="1" applyAlignment="1">
      <alignment horizontal="center" vertical="center" wrapText="1"/>
    </xf>
    <xf numFmtId="0" fontId="81" fillId="0" borderId="25" xfId="0" applyFont="1" applyFill="1" applyBorder="1" applyAlignment="1">
      <alignment horizontal="left" vertical="top" wrapText="1"/>
    </xf>
    <xf numFmtId="172" fontId="81" fillId="0" borderId="25" xfId="0" applyNumberFormat="1" applyFont="1" applyFill="1" applyBorder="1" applyAlignment="1">
      <alignment horizontal="center" vertical="top" wrapText="1"/>
    </xf>
    <xf numFmtId="0" fontId="82" fillId="0" borderId="0" xfId="0" applyFont="1" applyFill="1" applyAlignment="1">
      <alignment horizontal="left" vertical="top" wrapText="1"/>
    </xf>
    <xf numFmtId="0" fontId="76" fillId="0" borderId="25" xfId="0" applyFont="1" applyFill="1" applyBorder="1" applyAlignment="1">
      <alignment horizontal="left" vertical="top" wrapText="1"/>
    </xf>
    <xf numFmtId="0" fontId="77" fillId="0" borderId="25" xfId="0" applyFont="1" applyFill="1" applyBorder="1" applyAlignment="1">
      <alignment horizontal="left" vertical="top" wrapText="1"/>
    </xf>
    <xf numFmtId="0" fontId="77" fillId="0" borderId="25" xfId="0" applyFont="1" applyFill="1" applyBorder="1" applyAlignment="1">
      <alignment horizontal="center" vertical="top" wrapText="1"/>
    </xf>
    <xf numFmtId="172" fontId="77" fillId="0" borderId="25" xfId="0" applyNumberFormat="1" applyFont="1" applyFill="1" applyBorder="1" applyAlignment="1">
      <alignment horizontal="center" vertical="top" wrapText="1"/>
    </xf>
    <xf numFmtId="0" fontId="81" fillId="0" borderId="25" xfId="8" applyFont="1" applyFill="1" applyBorder="1" applyAlignment="1">
      <alignment vertical="center" wrapText="1"/>
    </xf>
    <xf numFmtId="0" fontId="81" fillId="0" borderId="30" xfId="8" applyFont="1" applyFill="1" applyBorder="1" applyAlignment="1">
      <alignment vertical="center" wrapText="1"/>
    </xf>
    <xf numFmtId="0" fontId="81" fillId="0" borderId="27" xfId="8" applyFont="1" applyFill="1" applyBorder="1" applyAlignment="1">
      <alignment horizontal="left" vertical="center" wrapText="1"/>
    </xf>
    <xf numFmtId="49" fontId="81" fillId="0" borderId="25" xfId="0" applyNumberFormat="1" applyFont="1" applyFill="1" applyBorder="1" applyAlignment="1">
      <alignment horizontal="left" vertical="top" wrapText="1"/>
    </xf>
    <xf numFmtId="49" fontId="77" fillId="0" borderId="25" xfId="0" applyNumberFormat="1" applyFont="1" applyFill="1" applyBorder="1" applyAlignment="1">
      <alignment horizontal="left" vertical="top" wrapText="1"/>
    </xf>
    <xf numFmtId="165" fontId="81" fillId="0" borderId="25" xfId="0" applyNumberFormat="1" applyFont="1" applyFill="1" applyBorder="1" applyAlignment="1">
      <alignment horizontal="center" vertical="top" wrapText="1"/>
    </xf>
    <xf numFmtId="49" fontId="77" fillId="0" borderId="25" xfId="0" applyNumberFormat="1" applyFont="1" applyFill="1" applyBorder="1" applyAlignment="1">
      <alignment horizontal="center" vertical="center" wrapText="1"/>
    </xf>
    <xf numFmtId="0" fontId="77" fillId="0" borderId="25" xfId="0" applyFont="1" applyFill="1" applyBorder="1" applyAlignment="1">
      <alignment horizontal="center" vertical="center" wrapText="1"/>
    </xf>
    <xf numFmtId="0" fontId="77" fillId="0" borderId="25" xfId="0" applyFont="1" applyFill="1" applyBorder="1" applyAlignment="1">
      <alignment horizontal="left" vertical="center" wrapText="1"/>
    </xf>
    <xf numFmtId="172" fontId="77" fillId="0" borderId="1" xfId="0" applyNumberFormat="1" applyFont="1" applyFill="1" applyBorder="1" applyAlignment="1">
      <alignment horizontal="center" vertical="top" wrapText="1"/>
    </xf>
    <xf numFmtId="172" fontId="81" fillId="0" borderId="1" xfId="0" applyNumberFormat="1" applyFont="1" applyFill="1" applyBorder="1" applyAlignment="1">
      <alignment horizontal="center" vertical="top" wrapText="1"/>
    </xf>
    <xf numFmtId="0" fontId="77" fillId="0" borderId="30" xfId="0" applyFont="1" applyFill="1" applyBorder="1" applyAlignment="1">
      <alignment horizontal="center" vertical="top" wrapText="1"/>
    </xf>
    <xf numFmtId="165" fontId="77" fillId="0" borderId="30" xfId="0" applyNumberFormat="1" applyFont="1" applyFill="1" applyBorder="1" applyAlignment="1">
      <alignment horizontal="center" vertical="top" wrapText="1"/>
    </xf>
    <xf numFmtId="165" fontId="77" fillId="0" borderId="0" xfId="0" applyNumberFormat="1" applyFont="1" applyFill="1" applyAlignment="1">
      <alignment horizontal="center" vertical="top" wrapText="1"/>
    </xf>
    <xf numFmtId="0" fontId="82" fillId="0" borderId="1" xfId="0" applyFont="1" applyFill="1" applyBorder="1" applyAlignment="1">
      <alignment horizontal="left" vertical="center" wrapText="1"/>
    </xf>
    <xf numFmtId="0" fontId="76" fillId="0" borderId="1" xfId="0" applyFont="1" applyFill="1" applyBorder="1" applyAlignment="1">
      <alignment horizontal="left" vertical="center" wrapText="1"/>
    </xf>
    <xf numFmtId="165" fontId="77" fillId="0" borderId="25" xfId="165" applyNumberFormat="1" applyFont="1" applyFill="1" applyBorder="1" applyAlignment="1">
      <alignment horizontal="center" vertical="top" wrapText="1"/>
    </xf>
    <xf numFmtId="0" fontId="76" fillId="0" borderId="1" xfId="0" applyFont="1" applyFill="1" applyBorder="1" applyAlignment="1">
      <alignment horizontal="left" vertical="top" wrapText="1"/>
    </xf>
    <xf numFmtId="0" fontId="78" fillId="0" borderId="25" xfId="165" applyFont="1" applyFill="1" applyBorder="1" applyAlignment="1">
      <alignment horizontal="center" vertical="top" wrapText="1"/>
    </xf>
    <xf numFmtId="0" fontId="82" fillId="0" borderId="1" xfId="0" applyFont="1" applyFill="1" applyBorder="1" applyAlignment="1">
      <alignment horizontal="center" vertical="center" wrapText="1"/>
    </xf>
    <xf numFmtId="0" fontId="81" fillId="0" borderId="1" xfId="0" applyFont="1" applyFill="1" applyBorder="1" applyAlignment="1">
      <alignment horizontal="center" vertical="center" wrapText="1"/>
    </xf>
    <xf numFmtId="165" fontId="81" fillId="0" borderId="25" xfId="165" applyNumberFormat="1" applyFont="1" applyFill="1" applyBorder="1" applyAlignment="1">
      <alignment horizontal="center" vertical="top" wrapText="1"/>
    </xf>
    <xf numFmtId="1" fontId="87" fillId="0" borderId="1" xfId="186" applyNumberFormat="1" applyFont="1" applyFill="1" applyBorder="1" applyAlignment="1">
      <alignment vertical="center" shrinkToFit="1"/>
    </xf>
    <xf numFmtId="0" fontId="77" fillId="0" borderId="1" xfId="0" applyFont="1" applyFill="1" applyBorder="1" applyAlignment="1">
      <alignment vertical="top" wrapText="1"/>
    </xf>
    <xf numFmtId="0" fontId="77" fillId="0" borderId="25" xfId="165" applyFont="1" applyFill="1" applyBorder="1" applyAlignment="1">
      <alignment horizontal="center" vertical="top" wrapText="1"/>
    </xf>
    <xf numFmtId="0" fontId="78" fillId="0" borderId="25" xfId="0" applyFont="1" applyFill="1" applyBorder="1" applyAlignment="1">
      <alignment horizontal="left" vertical="top" wrapText="1"/>
    </xf>
    <xf numFmtId="165" fontId="78" fillId="0" borderId="25" xfId="165" applyNumberFormat="1" applyFont="1" applyFill="1" applyBorder="1" applyAlignment="1">
      <alignment horizontal="center" vertical="top" wrapText="1"/>
    </xf>
    <xf numFmtId="0" fontId="79" fillId="0" borderId="0" xfId="0" applyFont="1" applyFill="1" applyAlignment="1">
      <alignment horizontal="left" vertical="top" wrapText="1"/>
    </xf>
    <xf numFmtId="0" fontId="77" fillId="0" borderId="1" xfId="0" applyFont="1" applyFill="1" applyBorder="1" applyAlignment="1">
      <alignment horizontal="left" vertical="top" wrapText="1"/>
    </xf>
    <xf numFmtId="165" fontId="76" fillId="0" borderId="30" xfId="0" applyNumberFormat="1" applyFont="1" applyFill="1" applyBorder="1" applyAlignment="1">
      <alignment horizontal="center" vertical="top" wrapText="1"/>
    </xf>
    <xf numFmtId="49" fontId="81" fillId="0" borderId="1" xfId="0" applyNumberFormat="1" applyFont="1" applyFill="1" applyBorder="1" applyAlignment="1">
      <alignment vertical="top" wrapText="1"/>
    </xf>
    <xf numFmtId="0" fontId="81" fillId="0" borderId="1" xfId="0" applyFont="1" applyFill="1" applyBorder="1" applyAlignment="1">
      <alignment vertical="top" wrapText="1"/>
    </xf>
    <xf numFmtId="169" fontId="76" fillId="0" borderId="1" xfId="0" applyNumberFormat="1" applyFont="1" applyFill="1" applyBorder="1" applyAlignment="1">
      <alignment horizontal="center" vertical="top" wrapText="1"/>
    </xf>
    <xf numFmtId="0" fontId="82" fillId="0" borderId="0" xfId="0" applyFont="1" applyFill="1"/>
    <xf numFmtId="0" fontId="82" fillId="0" borderId="0" xfId="0" applyFont="1" applyFill="1" applyAlignment="1">
      <alignment horizontal="left" wrapText="1"/>
    </xf>
    <xf numFmtId="0" fontId="81" fillId="0" borderId="1" xfId="346" applyFont="1" applyFill="1" applyBorder="1" applyAlignment="1">
      <alignment horizontal="center" vertical="center" wrapText="1"/>
    </xf>
    <xf numFmtId="0" fontId="81" fillId="0" borderId="1" xfId="0" applyFont="1" applyFill="1" applyBorder="1" applyAlignment="1">
      <alignment horizontal="left" vertical="top" wrapText="1"/>
    </xf>
    <xf numFmtId="169" fontId="82" fillId="0" borderId="1" xfId="0" applyNumberFormat="1" applyFont="1" applyFill="1" applyBorder="1" applyAlignment="1">
      <alignment horizontal="center" vertical="top" wrapText="1"/>
    </xf>
    <xf numFmtId="0" fontId="77" fillId="0" borderId="1" xfId="346" applyFont="1" applyFill="1" applyBorder="1" applyAlignment="1">
      <alignment horizontal="center" vertical="center" wrapText="1"/>
    </xf>
    <xf numFmtId="0" fontId="78" fillId="0" borderId="1" xfId="0" applyFont="1" applyFill="1" applyBorder="1" applyAlignment="1">
      <alignment horizontal="left" vertical="top" wrapText="1"/>
    </xf>
    <xf numFmtId="0" fontId="76" fillId="0" borderId="0" xfId="0" applyFont="1" applyFill="1" applyAlignment="1">
      <alignment horizontal="left" wrapText="1"/>
    </xf>
    <xf numFmtId="0" fontId="77" fillId="0" borderId="6" xfId="0" applyFont="1" applyFill="1" applyBorder="1" applyAlignment="1">
      <alignment horizontal="left" vertical="top" wrapText="1"/>
    </xf>
    <xf numFmtId="0" fontId="77" fillId="0" borderId="0" xfId="346" applyFont="1" applyFill="1" applyAlignment="1">
      <alignment horizontal="center" vertical="center" wrapText="1"/>
    </xf>
    <xf numFmtId="0" fontId="77" fillId="0" borderId="0" xfId="346" applyFont="1" applyFill="1" applyAlignment="1">
      <alignment vertical="center" wrapText="1"/>
    </xf>
    <xf numFmtId="0" fontId="77" fillId="0" borderId="0" xfId="179" applyFont="1" applyFill="1" applyAlignment="1">
      <alignment horizontal="right" vertical="center"/>
    </xf>
    <xf numFmtId="49" fontId="77" fillId="0" borderId="0" xfId="346" applyNumberFormat="1" applyFont="1" applyFill="1" applyAlignment="1">
      <alignment horizontal="center" vertical="center" wrapText="1"/>
    </xf>
    <xf numFmtId="171" fontId="77" fillId="0" borderId="0" xfId="346" applyNumberFormat="1" applyFont="1" applyFill="1" applyAlignment="1">
      <alignment horizontal="center" vertical="center" wrapText="1"/>
    </xf>
    <xf numFmtId="0" fontId="77" fillId="0" borderId="0" xfId="179" applyFont="1" applyFill="1" applyAlignment="1">
      <alignment horizontal="right" wrapText="1"/>
    </xf>
    <xf numFmtId="0" fontId="78" fillId="0" borderId="0" xfId="346" applyFont="1" applyFill="1" applyAlignment="1">
      <alignment vertical="center" wrapText="1"/>
    </xf>
    <xf numFmtId="2" fontId="76" fillId="0" borderId="1" xfId="0" applyNumberFormat="1" applyFont="1" applyFill="1" applyBorder="1" applyAlignment="1">
      <alignment horizontal="left" vertical="top" wrapText="1"/>
    </xf>
    <xf numFmtId="2" fontId="76" fillId="0" borderId="1" xfId="0" applyNumberFormat="1" applyFont="1" applyFill="1" applyBorder="1" applyAlignment="1">
      <alignment horizontal="left" vertical="center" wrapText="1"/>
    </xf>
    <xf numFmtId="166" fontId="82" fillId="0" borderId="1" xfId="7" applyNumberFormat="1" applyFont="1" applyFill="1" applyBorder="1" applyAlignment="1">
      <alignment horizontal="left" vertical="center" wrapText="1"/>
    </xf>
    <xf numFmtId="166" fontId="81" fillId="0" borderId="1" xfId="7" applyNumberFormat="1" applyFont="1" applyFill="1" applyBorder="1" applyAlignment="1"/>
    <xf numFmtId="166" fontId="81" fillId="0" borderId="1" xfId="7" applyNumberFormat="1" applyFont="1" applyFill="1" applyBorder="1" applyAlignment="1">
      <alignment horizontal="center" vertical="center"/>
    </xf>
    <xf numFmtId="171" fontId="81" fillId="0" borderId="0" xfId="186" applyNumberFormat="1" applyFont="1" applyFill="1"/>
    <xf numFmtId="171" fontId="77" fillId="0" borderId="0" xfId="186" applyNumberFormat="1" applyFont="1" applyFill="1"/>
    <xf numFmtId="166" fontId="81" fillId="0" borderId="1" xfId="7" applyNumberFormat="1" applyFont="1" applyFill="1" applyBorder="1" applyAlignment="1">
      <alignment vertical="center" wrapText="1"/>
    </xf>
    <xf numFmtId="0" fontId="81" fillId="0" borderId="0" xfId="346" applyFont="1" applyFill="1" applyAlignment="1">
      <alignment vertical="center" wrapText="1"/>
    </xf>
    <xf numFmtId="0" fontId="77" fillId="0" borderId="6" xfId="346" applyFont="1" applyFill="1" applyBorder="1" applyAlignment="1">
      <alignment horizontal="center" vertical="center" wrapText="1"/>
    </xf>
    <xf numFmtId="0" fontId="81" fillId="0" borderId="6" xfId="346" applyFont="1" applyFill="1" applyBorder="1" applyAlignment="1">
      <alignment horizontal="center" vertical="center" wrapText="1"/>
    </xf>
    <xf numFmtId="0" fontId="81" fillId="0" borderId="6" xfId="0" applyFont="1" applyFill="1" applyBorder="1" applyAlignment="1">
      <alignment horizontal="center" vertical="center" wrapText="1"/>
    </xf>
    <xf numFmtId="0" fontId="81" fillId="0" borderId="6" xfId="0" applyFont="1" applyFill="1" applyBorder="1" applyAlignment="1">
      <alignment horizontal="left" vertical="top" wrapText="1"/>
    </xf>
    <xf numFmtId="0" fontId="76" fillId="0" borderId="0" xfId="0" applyFont="1" applyAlignment="1">
      <alignment horizontal="right"/>
    </xf>
    <xf numFmtId="0" fontId="77" fillId="0" borderId="1" xfId="346" applyFont="1" applyFill="1" applyBorder="1" applyAlignment="1">
      <alignment horizontal="center" vertical="center" wrapText="1"/>
    </xf>
    <xf numFmtId="0" fontId="77" fillId="0" borderId="0" xfId="186" applyFont="1"/>
    <xf numFmtId="171" fontId="77" fillId="0" borderId="0" xfId="186" applyNumberFormat="1" applyFont="1"/>
    <xf numFmtId="0" fontId="76" fillId="0" borderId="0" xfId="186" applyFont="1" applyAlignment="1">
      <alignment horizontal="center" vertical="center"/>
    </xf>
    <xf numFmtId="0" fontId="77" fillId="0" borderId="0" xfId="186" applyFont="1" applyAlignment="1">
      <alignment wrapText="1"/>
    </xf>
    <xf numFmtId="171" fontId="77" fillId="0" borderId="0" xfId="186" applyNumberFormat="1" applyFont="1" applyAlignment="1">
      <alignment horizontal="right" wrapText="1"/>
    </xf>
    <xf numFmtId="0" fontId="77" fillId="0" borderId="0" xfId="186" applyFont="1" applyAlignment="1">
      <alignment horizontal="center" vertical="center" wrapText="1"/>
    </xf>
    <xf numFmtId="171" fontId="77" fillId="0" borderId="0" xfId="351" applyNumberFormat="1" applyFont="1" applyAlignment="1">
      <alignment horizontal="right" vertical="center" wrapText="1"/>
    </xf>
    <xf numFmtId="174" fontId="77" fillId="0" borderId="0" xfId="186" applyNumberFormat="1" applyFont="1" applyAlignment="1">
      <alignment vertical="center" wrapText="1"/>
    </xf>
    <xf numFmtId="171" fontId="78" fillId="0" borderId="0" xfId="186" applyNumberFormat="1" applyFont="1" applyAlignment="1">
      <alignment horizontal="right"/>
    </xf>
    <xf numFmtId="171" fontId="77" fillId="0" borderId="0" xfId="186" applyNumberFormat="1" applyFont="1" applyAlignment="1">
      <alignment vertical="center" wrapText="1"/>
    </xf>
    <xf numFmtId="0" fontId="114" fillId="0" borderId="51" xfId="0" applyFont="1" applyBorder="1" applyAlignment="1">
      <alignment horizontal="center" vertical="top" wrapText="1"/>
    </xf>
    <xf numFmtId="0" fontId="114" fillId="0" borderId="52" xfId="0" applyFont="1" applyBorder="1" applyAlignment="1">
      <alignment horizontal="center" vertical="top" wrapText="1"/>
    </xf>
    <xf numFmtId="175" fontId="114" fillId="0" borderId="52" xfId="0" applyNumberFormat="1" applyFont="1" applyBorder="1" applyAlignment="1">
      <alignment horizontal="center" vertical="top" wrapText="1"/>
    </xf>
    <xf numFmtId="175" fontId="114" fillId="0" borderId="53" xfId="0" applyNumberFormat="1" applyFont="1" applyBorder="1" applyAlignment="1">
      <alignment horizontal="center" vertical="top" wrapText="1"/>
    </xf>
    <xf numFmtId="0" fontId="0" fillId="0" borderId="54" xfId="0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0" fontId="115" fillId="0" borderId="55" xfId="0" applyFont="1" applyBorder="1" applyAlignment="1">
      <alignment horizontal="left" vertical="top" wrapText="1"/>
    </xf>
    <xf numFmtId="166" fontId="116" fillId="0" borderId="3" xfId="6" applyNumberFormat="1" applyFont="1" applyBorder="1" applyAlignment="1">
      <alignment horizontal="center" vertical="top"/>
    </xf>
    <xf numFmtId="166" fontId="116" fillId="0" borderId="56" xfId="6" applyNumberFormat="1" applyFont="1" applyBorder="1" applyAlignment="1">
      <alignment horizontal="center" vertical="top"/>
    </xf>
    <xf numFmtId="0" fontId="0" fillId="0" borderId="42" xfId="0" applyBorder="1" applyAlignment="1">
      <alignment horizontal="center" vertical="top" wrapText="1"/>
    </xf>
    <xf numFmtId="0" fontId="0" fillId="0" borderId="1" xfId="0" applyBorder="1" applyAlignment="1">
      <alignment horizontal="center" vertical="top" wrapText="1"/>
    </xf>
    <xf numFmtId="0" fontId="0" fillId="0" borderId="4" xfId="0" applyBorder="1" applyAlignment="1">
      <alignment horizontal="left" vertical="top" wrapText="1"/>
    </xf>
    <xf numFmtId="166" fontId="116" fillId="0" borderId="1" xfId="6" applyNumberFormat="1" applyFont="1" applyBorder="1" applyAlignment="1">
      <alignment horizontal="center" vertical="top"/>
    </xf>
    <xf numFmtId="166" fontId="116" fillId="0" borderId="34" xfId="6" applyNumberFormat="1" applyFont="1" applyBorder="1" applyAlignment="1">
      <alignment horizontal="center" vertical="top"/>
    </xf>
    <xf numFmtId="0" fontId="115" fillId="0" borderId="4" xfId="0" applyFont="1" applyBorder="1" applyAlignment="1">
      <alignment horizontal="left" vertical="top" wrapText="1"/>
    </xf>
    <xf numFmtId="0" fontId="0" fillId="0" borderId="42" xfId="0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0" fillId="0" borderId="57" xfId="0" applyBorder="1" applyAlignment="1">
      <alignment horizontal="left" vertical="top" wrapText="1"/>
    </xf>
    <xf numFmtId="0" fontId="0" fillId="0" borderId="6" xfId="0" applyBorder="1" applyAlignment="1">
      <alignment horizontal="left" vertical="top" wrapText="1"/>
    </xf>
    <xf numFmtId="0" fontId="0" fillId="0" borderId="58" xfId="0" applyBorder="1" applyAlignment="1">
      <alignment horizontal="left" vertical="top" wrapText="1"/>
    </xf>
    <xf numFmtId="166" fontId="116" fillId="0" borderId="6" xfId="6" applyNumberFormat="1" applyFont="1" applyBorder="1" applyAlignment="1">
      <alignment horizontal="center" vertical="top"/>
    </xf>
    <xf numFmtId="166" fontId="116" fillId="0" borderId="59" xfId="6" applyNumberFormat="1" applyFont="1" applyBorder="1" applyAlignment="1">
      <alignment horizontal="center" vertical="top"/>
    </xf>
    <xf numFmtId="0" fontId="77" fillId="0" borderId="60" xfId="0" applyFont="1" applyBorder="1" applyAlignment="1">
      <alignment vertical="top" wrapText="1"/>
    </xf>
    <xf numFmtId="166" fontId="116" fillId="0" borderId="61" xfId="6" applyNumberFormat="1" applyFont="1" applyBorder="1" applyAlignment="1">
      <alignment horizontal="center" vertical="top"/>
    </xf>
    <xf numFmtId="166" fontId="116" fillId="0" borderId="62" xfId="6" applyNumberFormat="1" applyFont="1" applyBorder="1" applyAlignment="1">
      <alignment horizontal="center" vertical="top"/>
    </xf>
    <xf numFmtId="0" fontId="0" fillId="0" borderId="55" xfId="0" applyBorder="1" applyAlignment="1">
      <alignment horizontal="left" vertical="top" wrapText="1"/>
    </xf>
    <xf numFmtId="166" fontId="117" fillId="0" borderId="3" xfId="102" applyNumberFormat="1" applyFont="1" applyFill="1" applyBorder="1" applyAlignment="1">
      <alignment horizontal="center" vertical="center" wrapText="1"/>
    </xf>
    <xf numFmtId="43" fontId="118" fillId="0" borderId="3" xfId="102" applyFont="1" applyFill="1" applyBorder="1" applyAlignment="1">
      <alignment horizontal="center" vertical="center" wrapText="1"/>
    </xf>
    <xf numFmtId="43" fontId="118" fillId="0" borderId="56" xfId="102" applyFont="1" applyFill="1" applyBorder="1" applyAlignment="1">
      <alignment horizontal="center" vertical="center" wrapText="1"/>
    </xf>
    <xf numFmtId="0" fontId="119" fillId="0" borderId="4" xfId="0" applyFont="1" applyBorder="1" applyAlignment="1">
      <alignment horizontal="left" vertical="top" wrapText="1"/>
    </xf>
    <xf numFmtId="166" fontId="120" fillId="0" borderId="1" xfId="517" applyNumberFormat="1" applyFont="1" applyBorder="1" applyAlignment="1">
      <alignment horizontal="center" vertical="top"/>
    </xf>
    <xf numFmtId="166" fontId="120" fillId="0" borderId="34" xfId="517" applyNumberFormat="1" applyFont="1" applyBorder="1" applyAlignment="1">
      <alignment horizontal="center" vertical="top"/>
    </xf>
    <xf numFmtId="0" fontId="0" fillId="0" borderId="68" xfId="0" applyBorder="1" applyAlignment="1">
      <alignment horizontal="left" vertical="top" wrapText="1"/>
    </xf>
    <xf numFmtId="166" fontId="116" fillId="0" borderId="52" xfId="6" applyNumberFormat="1" applyFont="1" applyBorder="1" applyAlignment="1">
      <alignment horizontal="center" vertical="top"/>
    </xf>
    <xf numFmtId="166" fontId="116" fillId="0" borderId="53" xfId="6" applyNumberFormat="1" applyFont="1" applyBorder="1" applyAlignment="1">
      <alignment horizontal="center" vertical="top"/>
    </xf>
    <xf numFmtId="0" fontId="76" fillId="0" borderId="0" xfId="0" applyFont="1" applyBorder="1" applyAlignment="1">
      <alignment horizontal="center" vertical="top" wrapText="1"/>
    </xf>
    <xf numFmtId="0" fontId="81" fillId="0" borderId="0" xfId="0" applyFont="1" applyBorder="1" applyAlignment="1">
      <alignment horizontal="center" vertical="center" wrapText="1"/>
    </xf>
    <xf numFmtId="0" fontId="86" fillId="0" borderId="0" xfId="165" applyFont="1" applyBorder="1">
      <alignment horizontal="left" vertical="top" wrapText="1"/>
    </xf>
    <xf numFmtId="165" fontId="78" fillId="0" borderId="0" xfId="165" applyNumberFormat="1" applyFont="1" applyBorder="1" applyAlignment="1">
      <alignment horizontal="center" vertical="center" wrapText="1"/>
    </xf>
    <xf numFmtId="0" fontId="82" fillId="0" borderId="0" xfId="0" applyFont="1" applyAlignment="1">
      <alignment horizontal="right" vertical="center"/>
    </xf>
    <xf numFmtId="0" fontId="82" fillId="0" borderId="0" xfId="0" applyFont="1" applyAlignment="1">
      <alignment horizontal="center" wrapText="1"/>
    </xf>
    <xf numFmtId="0" fontId="77" fillId="0" borderId="0" xfId="1" applyFont="1" applyBorder="1" applyAlignment="1">
      <alignment vertical="center"/>
    </xf>
    <xf numFmtId="169" fontId="77" fillId="0" borderId="0" xfId="1" applyNumberFormat="1" applyFont="1" applyBorder="1" applyAlignment="1">
      <alignment horizontal="center" vertical="center"/>
    </xf>
    <xf numFmtId="0" fontId="121" fillId="0" borderId="1" xfId="0" applyFont="1" applyBorder="1" applyAlignment="1">
      <alignment horizontal="left" vertical="top" wrapText="1"/>
    </xf>
    <xf numFmtId="0" fontId="76" fillId="0" borderId="1" xfId="0" applyFont="1" applyBorder="1" applyAlignment="1">
      <alignment horizontal="center" vertical="center" wrapText="1"/>
    </xf>
    <xf numFmtId="0" fontId="77" fillId="0" borderId="1" xfId="346" applyFont="1" applyFill="1" applyBorder="1" applyAlignment="1">
      <alignment horizontal="center" vertical="center" wrapText="1"/>
    </xf>
    <xf numFmtId="0" fontId="78" fillId="0" borderId="1" xfId="0" applyFont="1" applyBorder="1" applyAlignment="1">
      <alignment horizontal="left" vertical="top" wrapText="1"/>
    </xf>
    <xf numFmtId="0" fontId="76" fillId="0" borderId="1" xfId="0" applyFont="1" applyBorder="1" applyAlignment="1">
      <alignment horizontal="center" vertical="center" wrapText="1"/>
    </xf>
    <xf numFmtId="0" fontId="77" fillId="0" borderId="1" xfId="346" applyFont="1" applyFill="1" applyBorder="1" applyAlignment="1">
      <alignment horizontal="center" vertical="center" wrapText="1"/>
    </xf>
    <xf numFmtId="166" fontId="77" fillId="0" borderId="0" xfId="346" applyNumberFormat="1" applyFont="1" applyFill="1" applyAlignment="1">
      <alignment vertical="center" wrapText="1"/>
    </xf>
    <xf numFmtId="1" fontId="122" fillId="0" borderId="1" xfId="0" applyNumberFormat="1" applyFont="1" applyBorder="1" applyAlignment="1">
      <alignment horizontal="center" vertical="center" shrinkToFit="1"/>
    </xf>
    <xf numFmtId="0" fontId="122" fillId="0" borderId="1" xfId="0" applyFont="1" applyBorder="1" applyAlignment="1">
      <alignment horizontal="left" vertical="center" wrapText="1"/>
    </xf>
    <xf numFmtId="0" fontId="123" fillId="0" borderId="1" xfId="0" applyFont="1" applyBorder="1" applyAlignment="1">
      <alignment horizontal="left" vertical="top" wrapText="1"/>
    </xf>
    <xf numFmtId="0" fontId="77" fillId="0" borderId="1" xfId="0" applyFont="1" applyBorder="1" applyAlignment="1">
      <alignment horizontal="left" vertical="center" wrapText="1"/>
    </xf>
    <xf numFmtId="171" fontId="77" fillId="0" borderId="1" xfId="351" applyNumberFormat="1" applyFont="1" applyBorder="1" applyAlignment="1">
      <alignment vertical="center" wrapText="1"/>
    </xf>
    <xf numFmtId="43" fontId="77" fillId="57" borderId="73" xfId="0" applyNumberFormat="1" applyFont="1" applyFill="1" applyBorder="1" applyAlignment="1">
      <alignment horizontal="left" vertical="center" wrapText="1"/>
    </xf>
    <xf numFmtId="0" fontId="117" fillId="0" borderId="42" xfId="0" applyFont="1" applyBorder="1" applyAlignment="1">
      <alignment horizontal="left" vertical="center" wrapText="1"/>
    </xf>
    <xf numFmtId="0" fontId="121" fillId="0" borderId="1" xfId="0" applyFont="1" applyBorder="1" applyAlignment="1">
      <alignment horizontal="left" vertical="center" wrapText="1"/>
    </xf>
    <xf numFmtId="0" fontId="120" fillId="0" borderId="1" xfId="0" applyFont="1" applyBorder="1" applyAlignment="1">
      <alignment horizontal="left" vertical="top" wrapText="1"/>
    </xf>
    <xf numFmtId="166" fontId="77" fillId="0" borderId="1" xfId="100" applyNumberFormat="1" applyFont="1" applyBorder="1" applyAlignment="1">
      <alignment horizontal="right" vertical="center" wrapText="1"/>
    </xf>
    <xf numFmtId="0" fontId="76" fillId="0" borderId="1" xfId="0" applyFont="1" applyBorder="1" applyAlignment="1">
      <alignment horizontal="center" vertical="center" wrapText="1"/>
    </xf>
    <xf numFmtId="0" fontId="77" fillId="0" borderId="1" xfId="346" applyFont="1" applyFill="1" applyBorder="1" applyAlignment="1">
      <alignment horizontal="center" vertical="center" wrapText="1"/>
    </xf>
    <xf numFmtId="0" fontId="78" fillId="0" borderId="1" xfId="0" applyFont="1" applyBorder="1" applyAlignment="1">
      <alignment horizontal="left" vertical="top" wrapText="1"/>
    </xf>
    <xf numFmtId="0" fontId="124" fillId="0" borderId="1" xfId="346" applyFont="1" applyFill="1" applyBorder="1" applyAlignment="1">
      <alignment horizontal="center" vertical="center" wrapText="1"/>
    </xf>
    <xf numFmtId="0" fontId="124" fillId="0" borderId="0" xfId="346" applyFont="1" applyFill="1" applyAlignment="1">
      <alignment vertical="center" wrapText="1"/>
    </xf>
    <xf numFmtId="171" fontId="124" fillId="0" borderId="0" xfId="346" applyNumberFormat="1" applyFont="1" applyFill="1" applyAlignment="1">
      <alignment vertical="center" wrapText="1"/>
    </xf>
    <xf numFmtId="176" fontId="77" fillId="0" borderId="34" xfId="100" applyNumberFormat="1" applyFont="1" applyBorder="1" applyAlignment="1">
      <alignment horizontal="left" vertical="center" wrapText="1"/>
    </xf>
    <xf numFmtId="176" fontId="77" fillId="0" borderId="34" xfId="100" applyNumberFormat="1" applyFont="1" applyBorder="1" applyAlignment="1">
      <alignment horizontal="right" vertical="center" wrapText="1"/>
    </xf>
    <xf numFmtId="176" fontId="77" fillId="0" borderId="34" xfId="100" applyNumberFormat="1" applyFont="1" applyBorder="1" applyAlignment="1">
      <alignment horizontal="center" vertical="center" wrapText="1"/>
    </xf>
    <xf numFmtId="171" fontId="77" fillId="0" borderId="0" xfId="346" applyNumberFormat="1" applyFont="1" applyFill="1" applyAlignment="1">
      <alignment vertical="center" wrapText="1"/>
    </xf>
    <xf numFmtId="166" fontId="81" fillId="0" borderId="1" xfId="7" quotePrefix="1" applyNumberFormat="1" applyFont="1" applyFill="1" applyBorder="1" applyAlignment="1">
      <alignment horizontal="left" vertical="center" wrapText="1"/>
    </xf>
    <xf numFmtId="166" fontId="81" fillId="0" borderId="25" xfId="7" applyNumberFormat="1" applyFont="1" applyFill="1" applyBorder="1" applyAlignment="1">
      <alignment horizontal="right" vertical="center" wrapText="1"/>
    </xf>
    <xf numFmtId="0" fontId="81" fillId="0" borderId="0" xfId="165" applyFont="1" applyAlignment="1">
      <alignment vertical="top" wrapText="1"/>
    </xf>
    <xf numFmtId="0" fontId="77" fillId="0" borderId="0" xfId="179" applyFont="1" applyFill="1" applyAlignment="1">
      <alignment horizontal="right" vertical="center" wrapText="1"/>
    </xf>
    <xf numFmtId="0" fontId="77" fillId="0" borderId="1" xfId="346" applyFont="1" applyFill="1" applyBorder="1" applyAlignment="1">
      <alignment horizontal="center" vertical="center" wrapText="1"/>
    </xf>
    <xf numFmtId="0" fontId="77" fillId="0" borderId="1" xfId="0" applyFont="1" applyFill="1" applyBorder="1" applyAlignment="1">
      <alignment horizontal="center" vertical="top" wrapText="1"/>
    </xf>
    <xf numFmtId="0" fontId="78" fillId="57" borderId="1" xfId="0" applyFont="1" applyFill="1" applyBorder="1" applyAlignment="1">
      <alignment horizontal="left" vertical="top" wrapText="1"/>
    </xf>
    <xf numFmtId="0" fontId="81" fillId="57" borderId="1" xfId="0" applyFont="1" applyFill="1" applyBorder="1" applyAlignment="1">
      <alignment horizontal="left" vertical="top" wrapText="1"/>
    </xf>
    <xf numFmtId="0" fontId="86" fillId="57" borderId="1" xfId="0" applyFont="1" applyFill="1" applyBorder="1" applyAlignment="1">
      <alignment horizontal="left" vertical="top" wrapText="1"/>
    </xf>
    <xf numFmtId="0" fontId="121" fillId="57" borderId="1" xfId="0" applyFont="1" applyFill="1" applyBorder="1" applyAlignment="1">
      <alignment horizontal="left" vertical="top" wrapText="1"/>
    </xf>
    <xf numFmtId="0" fontId="77" fillId="57" borderId="1" xfId="0" applyFont="1" applyFill="1" applyBorder="1" applyAlignment="1">
      <alignment horizontal="right" vertical="center" wrapText="1"/>
    </xf>
    <xf numFmtId="173" fontId="77" fillId="57" borderId="1" xfId="0" applyNumberFormat="1" applyFont="1" applyFill="1" applyBorder="1" applyAlignment="1">
      <alignment horizontal="right" vertical="center" wrapText="1"/>
    </xf>
    <xf numFmtId="0" fontId="77" fillId="0" borderId="31" xfId="1" applyFont="1" applyBorder="1" applyAlignment="1">
      <alignment horizontal="center" vertical="center" wrapText="1"/>
    </xf>
    <xf numFmtId="176" fontId="77" fillId="0" borderId="0" xfId="7" applyNumberFormat="1" applyFont="1"/>
    <xf numFmtId="0" fontId="81" fillId="0" borderId="1" xfId="0" applyFont="1" applyBorder="1" applyAlignment="1">
      <alignment horizontal="center" vertical="center" wrapText="1"/>
    </xf>
    <xf numFmtId="0" fontId="76" fillId="0" borderId="6" xfId="0" applyFont="1" applyBorder="1" applyAlignment="1">
      <alignment horizontal="center" vertical="top" wrapText="1"/>
    </xf>
    <xf numFmtId="0" fontId="76" fillId="0" borderId="2" xfId="0" applyFont="1" applyBorder="1" applyAlignment="1">
      <alignment horizontal="center" vertical="top" wrapText="1"/>
    </xf>
    <xf numFmtId="0" fontId="76" fillId="0" borderId="3" xfId="0" applyFont="1" applyBorder="1" applyAlignment="1">
      <alignment horizontal="center" vertical="top" wrapText="1"/>
    </xf>
    <xf numFmtId="165" fontId="78" fillId="0" borderId="6" xfId="165" applyNumberFormat="1" applyFont="1" applyBorder="1" applyAlignment="1">
      <alignment horizontal="center" vertical="center" wrapText="1"/>
    </xf>
    <xf numFmtId="165" fontId="78" fillId="0" borderId="2" xfId="165" applyNumberFormat="1" applyFont="1" applyBorder="1" applyAlignment="1">
      <alignment horizontal="center" vertical="center" wrapText="1"/>
    </xf>
    <xf numFmtId="165" fontId="78" fillId="0" borderId="3" xfId="165" applyNumberFormat="1" applyFont="1" applyBorder="1" applyAlignment="1">
      <alignment horizontal="center" vertical="center" wrapText="1"/>
    </xf>
    <xf numFmtId="0" fontId="76" fillId="0" borderId="29" xfId="0" applyFont="1" applyBorder="1" applyAlignment="1">
      <alignment horizontal="center" vertical="top" wrapText="1"/>
    </xf>
    <xf numFmtId="0" fontId="76" fillId="0" borderId="33" xfId="0" applyFont="1" applyBorder="1" applyAlignment="1">
      <alignment horizontal="center" vertical="top" wrapText="1"/>
    </xf>
    <xf numFmtId="0" fontId="76" fillId="0" borderId="31" xfId="0" applyFont="1" applyBorder="1" applyAlignment="1">
      <alignment horizontal="center" vertical="top" wrapText="1"/>
    </xf>
    <xf numFmtId="0" fontId="81" fillId="0" borderId="28" xfId="0" applyFont="1" applyBorder="1" applyAlignment="1">
      <alignment horizontal="center" vertical="center" wrapText="1"/>
    </xf>
    <xf numFmtId="0" fontId="81" fillId="0" borderId="2" xfId="0" applyFont="1" applyBorder="1" applyAlignment="1">
      <alignment horizontal="center" vertical="center" wrapText="1"/>
    </xf>
    <xf numFmtId="0" fontId="81" fillId="0" borderId="3" xfId="0" applyFont="1" applyBorder="1" applyAlignment="1">
      <alignment horizontal="center" vertical="center" wrapText="1"/>
    </xf>
    <xf numFmtId="0" fontId="81" fillId="0" borderId="43" xfId="0" applyFont="1" applyBorder="1" applyAlignment="1">
      <alignment horizontal="center" vertical="center" wrapText="1"/>
    </xf>
    <xf numFmtId="165" fontId="78" fillId="0" borderId="43" xfId="165" applyNumberFormat="1" applyFont="1" applyBorder="1" applyAlignment="1">
      <alignment horizontal="center" vertical="center" wrapText="1"/>
    </xf>
    <xf numFmtId="165" fontId="78" fillId="0" borderId="1" xfId="165" applyNumberFormat="1" applyFont="1" applyBorder="1" applyAlignment="1">
      <alignment horizontal="center" vertical="center" wrapText="1"/>
    </xf>
    <xf numFmtId="0" fontId="81" fillId="0" borderId="6" xfId="0" applyFont="1" applyBorder="1" applyAlignment="1">
      <alignment horizontal="center" vertical="center" wrapText="1"/>
    </xf>
    <xf numFmtId="0" fontId="76" fillId="0" borderId="1" xfId="0" applyFont="1" applyBorder="1" applyAlignment="1">
      <alignment horizontal="center" vertical="top" wrapText="1"/>
    </xf>
    <xf numFmtId="168" fontId="78" fillId="0" borderId="1" xfId="165" applyNumberFormat="1" applyFont="1" applyBorder="1" applyAlignment="1">
      <alignment horizontal="center" vertical="center" wrapText="1"/>
    </xf>
    <xf numFmtId="2" fontId="76" fillId="0" borderId="1" xfId="0" applyNumberFormat="1" applyFont="1" applyBorder="1" applyAlignment="1">
      <alignment horizontal="center" vertical="center" wrapText="1"/>
    </xf>
    <xf numFmtId="165" fontId="77" fillId="0" borderId="1" xfId="6" applyFont="1" applyFill="1" applyBorder="1" applyAlignment="1">
      <alignment horizontal="center" vertical="center"/>
    </xf>
    <xf numFmtId="0" fontId="76" fillId="0" borderId="0" xfId="0" applyFont="1" applyAlignment="1">
      <alignment horizontal="right"/>
    </xf>
    <xf numFmtId="0" fontId="82" fillId="0" borderId="1" xfId="0" applyFont="1" applyBorder="1" applyAlignment="1">
      <alignment horizontal="center" vertical="center" wrapText="1"/>
    </xf>
    <xf numFmtId="0" fontId="81" fillId="0" borderId="1" xfId="0" applyFont="1" applyBorder="1" applyAlignment="1">
      <alignment horizontal="left" vertical="top" wrapText="1"/>
    </xf>
    <xf numFmtId="0" fontId="76" fillId="0" borderId="1" xfId="0" applyFont="1" applyBorder="1" applyAlignment="1">
      <alignment horizontal="center" vertical="center" wrapText="1"/>
    </xf>
    <xf numFmtId="0" fontId="81" fillId="0" borderId="0" xfId="0" applyFont="1" applyAlignment="1">
      <alignment horizontal="center" vertical="center" wrapText="1"/>
    </xf>
    <xf numFmtId="0" fontId="82" fillId="0" borderId="0" xfId="0" applyFont="1" applyFill="1" applyAlignment="1">
      <alignment horizontal="center" wrapText="1"/>
    </xf>
    <xf numFmtId="0" fontId="76" fillId="0" borderId="5" xfId="0" applyFont="1" applyFill="1" applyBorder="1" applyAlignment="1">
      <alignment horizontal="center"/>
    </xf>
    <xf numFmtId="0" fontId="76" fillId="0" borderId="0" xfId="0" applyFont="1" applyFill="1" applyAlignment="1">
      <alignment horizontal="center"/>
    </xf>
    <xf numFmtId="0" fontId="76" fillId="0" borderId="0" xfId="0" applyFont="1" applyFill="1" applyAlignment="1">
      <alignment horizontal="right"/>
    </xf>
    <xf numFmtId="0" fontId="76" fillId="0" borderId="25" xfId="0" applyFont="1" applyFill="1" applyBorder="1" applyAlignment="1">
      <alignment horizontal="center" vertical="center" wrapText="1"/>
    </xf>
    <xf numFmtId="2" fontId="76" fillId="0" borderId="1" xfId="0" applyNumberFormat="1" applyFont="1" applyFill="1" applyBorder="1" applyAlignment="1">
      <alignment horizontal="center" vertical="center" wrapText="1"/>
    </xf>
    <xf numFmtId="0" fontId="77" fillId="0" borderId="0" xfId="179" applyFont="1" applyFill="1" applyAlignment="1">
      <alignment horizontal="right" vertical="center" wrapText="1"/>
    </xf>
    <xf numFmtId="0" fontId="81" fillId="0" borderId="0" xfId="179" applyFont="1" applyFill="1" applyAlignment="1">
      <alignment horizontal="center" vertical="center" wrapText="1"/>
    </xf>
    <xf numFmtId="0" fontId="77" fillId="0" borderId="1" xfId="0" applyFont="1" applyFill="1" applyBorder="1" applyAlignment="1">
      <alignment horizontal="center" vertical="center" wrapText="1"/>
    </xf>
    <xf numFmtId="0" fontId="77" fillId="0" borderId="1" xfId="346" applyFont="1" applyFill="1" applyBorder="1" applyAlignment="1">
      <alignment horizontal="center" vertical="center" wrapText="1"/>
    </xf>
    <xf numFmtId="169" fontId="77" fillId="0" borderId="1" xfId="346" applyNumberFormat="1" applyFont="1" applyFill="1" applyBorder="1" applyAlignment="1">
      <alignment horizontal="center" vertical="center" wrapText="1"/>
    </xf>
    <xf numFmtId="0" fontId="77" fillId="0" borderId="1" xfId="0" applyFont="1" applyFill="1" applyBorder="1" applyAlignment="1">
      <alignment horizontal="center" vertical="top" wrapText="1"/>
    </xf>
    <xf numFmtId="175" fontId="114" fillId="0" borderId="69" xfId="0" applyNumberFormat="1" applyFont="1" applyBorder="1" applyAlignment="1">
      <alignment horizontal="center" vertical="top" wrapText="1"/>
    </xf>
    <xf numFmtId="175" fontId="114" fillId="0" borderId="70" xfId="0" applyNumberFormat="1" applyFont="1" applyBorder="1" applyAlignment="1">
      <alignment horizontal="center" vertical="top" wrapText="1"/>
    </xf>
    <xf numFmtId="175" fontId="114" fillId="0" borderId="71" xfId="0" applyNumberFormat="1" applyFont="1" applyBorder="1" applyAlignment="1">
      <alignment horizontal="center" vertical="top" wrapText="1"/>
    </xf>
    <xf numFmtId="0" fontId="77" fillId="0" borderId="63" xfId="0" applyFont="1" applyBorder="1" applyAlignment="1">
      <alignment horizontal="center" vertical="top" wrapText="1"/>
    </xf>
    <xf numFmtId="0" fontId="77" fillId="0" borderId="65" xfId="0" applyFont="1" applyBorder="1" applyAlignment="1">
      <alignment horizontal="center" vertical="top" wrapText="1"/>
    </xf>
    <xf numFmtId="0" fontId="77" fillId="0" borderId="66" xfId="0" applyFont="1" applyBorder="1" applyAlignment="1">
      <alignment horizontal="center" vertical="top" wrapText="1"/>
    </xf>
    <xf numFmtId="0" fontId="0" fillId="0" borderId="64" xfId="0" applyBorder="1" applyAlignment="1">
      <alignment horizontal="center" vertical="top" wrapText="1"/>
    </xf>
    <xf numFmtId="0" fontId="0" fillId="0" borderId="67" xfId="0" applyBorder="1" applyAlignment="1">
      <alignment horizontal="center" vertical="top" wrapText="1"/>
    </xf>
    <xf numFmtId="0" fontId="77" fillId="0" borderId="0" xfId="186" applyFont="1" applyAlignment="1">
      <alignment horizontal="center" vertical="center" wrapText="1"/>
    </xf>
    <xf numFmtId="0" fontId="114" fillId="0" borderId="45" xfId="0" applyFont="1" applyBorder="1" applyAlignment="1">
      <alignment horizontal="center" vertical="top" wrapText="1"/>
    </xf>
    <xf numFmtId="0" fontId="114" fillId="0" borderId="46" xfId="0" applyFont="1" applyBorder="1" applyAlignment="1">
      <alignment horizontal="center" vertical="top" wrapText="1"/>
    </xf>
    <xf numFmtId="0" fontId="114" fillId="0" borderId="54" xfId="0" applyFont="1" applyBorder="1" applyAlignment="1">
      <alignment horizontal="center" vertical="top" wrapText="1"/>
    </xf>
    <xf numFmtId="0" fontId="114" fillId="0" borderId="3" xfId="0" applyFont="1" applyBorder="1" applyAlignment="1">
      <alignment horizontal="center" vertical="top" wrapText="1"/>
    </xf>
    <xf numFmtId="0" fontId="114" fillId="0" borderId="42" xfId="0" applyFont="1" applyBorder="1" applyAlignment="1">
      <alignment horizontal="center" vertical="top" wrapText="1"/>
    </xf>
    <xf numFmtId="0" fontId="114" fillId="0" borderId="1" xfId="0" applyFont="1" applyBorder="1" applyAlignment="1">
      <alignment horizontal="center" vertical="top" wrapText="1"/>
    </xf>
    <xf numFmtId="0" fontId="114" fillId="0" borderId="52" xfId="0" applyFont="1" applyBorder="1" applyAlignment="1">
      <alignment horizontal="center" vertical="top" wrapText="1"/>
    </xf>
    <xf numFmtId="175" fontId="114" fillId="0" borderId="1" xfId="0" applyNumberFormat="1" applyFont="1" applyBorder="1" applyAlignment="1">
      <alignment horizontal="center" vertical="center" wrapText="1"/>
    </xf>
    <xf numFmtId="175" fontId="114" fillId="0" borderId="52" xfId="0" applyNumberFormat="1" applyFont="1" applyBorder="1" applyAlignment="1">
      <alignment horizontal="center" vertical="center" wrapText="1"/>
    </xf>
    <xf numFmtId="175" fontId="114" fillId="0" borderId="1" xfId="0" applyNumberFormat="1" applyFont="1" applyBorder="1" applyAlignment="1">
      <alignment horizontal="center" vertical="top" wrapText="1"/>
    </xf>
    <xf numFmtId="175" fontId="114" fillId="0" borderId="34" xfId="0" applyNumberFormat="1" applyFont="1" applyBorder="1" applyAlignment="1">
      <alignment horizontal="center" vertical="top" wrapText="1"/>
    </xf>
    <xf numFmtId="175" fontId="114" fillId="0" borderId="47" xfId="0" applyNumberFormat="1" applyFont="1" applyBorder="1" applyAlignment="1">
      <alignment horizontal="center" vertical="top" wrapText="1"/>
    </xf>
    <xf numFmtId="175" fontId="114" fillId="0" borderId="48" xfId="0" applyNumberFormat="1" applyFont="1" applyBorder="1" applyAlignment="1">
      <alignment horizontal="center" vertical="top" wrapText="1"/>
    </xf>
    <xf numFmtId="175" fontId="114" fillId="0" borderId="49" xfId="0" applyNumberFormat="1" applyFont="1" applyBorder="1" applyAlignment="1">
      <alignment horizontal="center" vertical="top" wrapText="1"/>
    </xf>
    <xf numFmtId="175" fontId="114" fillId="0" borderId="50" xfId="0" applyNumberFormat="1" applyFont="1" applyBorder="1" applyAlignment="1">
      <alignment horizontal="center" vertical="top" wrapText="1"/>
    </xf>
    <xf numFmtId="0" fontId="77" fillId="0" borderId="4" xfId="1" applyFont="1" applyBorder="1" applyAlignment="1">
      <alignment horizontal="left" vertical="center"/>
    </xf>
    <xf numFmtId="0" fontId="77" fillId="0" borderId="41" xfId="1" applyFont="1" applyBorder="1" applyAlignment="1">
      <alignment horizontal="left" vertical="center"/>
    </xf>
    <xf numFmtId="0" fontId="76" fillId="0" borderId="4" xfId="0" applyFont="1" applyBorder="1" applyAlignment="1">
      <alignment horizontal="center" vertical="top" wrapText="1"/>
    </xf>
    <xf numFmtId="0" fontId="76" fillId="0" borderId="41" xfId="0" applyFont="1" applyBorder="1" applyAlignment="1">
      <alignment horizontal="center" vertical="top" wrapText="1"/>
    </xf>
    <xf numFmtId="0" fontId="117" fillId="0" borderId="46" xfId="0" applyFont="1" applyBorder="1" applyAlignment="1">
      <alignment horizontal="center" vertical="top" wrapText="1"/>
    </xf>
    <xf numFmtId="0" fontId="117" fillId="0" borderId="72" xfId="0" applyFont="1" applyBorder="1" applyAlignment="1">
      <alignment horizontal="center" vertical="top" wrapText="1"/>
    </xf>
    <xf numFmtId="0" fontId="78" fillId="0" borderId="1" xfId="0" applyFont="1" applyBorder="1" applyAlignment="1">
      <alignment horizontal="left" vertical="top" wrapText="1"/>
    </xf>
    <xf numFmtId="0" fontId="76" fillId="0" borderId="27" xfId="0" applyFont="1" applyBorder="1" applyAlignment="1">
      <alignment horizontal="left" vertical="top" wrapText="1"/>
    </xf>
    <xf numFmtId="0" fontId="76" fillId="0" borderId="41" xfId="0" applyFont="1" applyBorder="1" applyAlignment="1">
      <alignment horizontal="left" vertical="top" wrapText="1"/>
    </xf>
    <xf numFmtId="0" fontId="78" fillId="0" borderId="42" xfId="0" applyFont="1" applyBorder="1" applyAlignment="1">
      <alignment horizontal="left" vertical="center" wrapText="1"/>
    </xf>
    <xf numFmtId="0" fontId="78" fillId="0" borderId="1" xfId="0" applyFont="1" applyBorder="1" applyAlignment="1">
      <alignment horizontal="left" vertical="center" wrapText="1"/>
    </xf>
    <xf numFmtId="0" fontId="78" fillId="57" borderId="42" xfId="0" applyFont="1" applyFill="1" applyBorder="1" applyAlignment="1">
      <alignment horizontal="left" vertical="center" wrapText="1"/>
    </xf>
    <xf numFmtId="0" fontId="78" fillId="57" borderId="1" xfId="0" applyFont="1" applyFill="1" applyBorder="1" applyAlignment="1">
      <alignment horizontal="left" vertical="center" wrapText="1"/>
    </xf>
    <xf numFmtId="0" fontId="117" fillId="0" borderId="74" xfId="0" applyFont="1" applyBorder="1" applyAlignment="1">
      <alignment horizontal="left" vertical="center" wrapText="1"/>
    </xf>
    <xf numFmtId="0" fontId="117" fillId="0" borderId="54" xfId="0" applyFont="1" applyBorder="1" applyAlignment="1">
      <alignment horizontal="left" vertical="center" wrapText="1"/>
    </xf>
    <xf numFmtId="0" fontId="121" fillId="0" borderId="51" xfId="0" applyFont="1" applyBorder="1" applyAlignment="1">
      <alignment horizontal="left" vertical="center" wrapText="1"/>
    </xf>
    <xf numFmtId="0" fontId="121" fillId="0" borderId="52" xfId="0" applyFont="1" applyBorder="1" applyAlignment="1">
      <alignment horizontal="left" vertical="center" wrapText="1"/>
    </xf>
    <xf numFmtId="0" fontId="121" fillId="0" borderId="75" xfId="0" applyFont="1" applyBorder="1" applyAlignment="1">
      <alignment horizontal="left" vertical="center" wrapText="1"/>
    </xf>
    <xf numFmtId="0" fontId="121" fillId="0" borderId="3" xfId="0" applyFont="1" applyBorder="1" applyAlignment="1">
      <alignment horizontal="left" vertical="center" wrapText="1"/>
    </xf>
    <xf numFmtId="0" fontId="89" fillId="0" borderId="42" xfId="0" applyFont="1" applyBorder="1" applyAlignment="1">
      <alignment horizontal="center" vertical="top" wrapText="1"/>
    </xf>
    <xf numFmtId="0" fontId="89" fillId="0" borderId="1" xfId="0" applyFont="1" applyBorder="1" applyAlignment="1">
      <alignment horizontal="center" vertical="top" wrapText="1"/>
    </xf>
    <xf numFmtId="0" fontId="84" fillId="0" borderId="0" xfId="1" applyFont="1" applyAlignment="1">
      <alignment horizontal="center" vertical="center" wrapText="1"/>
    </xf>
    <xf numFmtId="0" fontId="81" fillId="0" borderId="0" xfId="165" applyFont="1" applyAlignment="1">
      <alignment horizontal="center"/>
    </xf>
    <xf numFmtId="0" fontId="81" fillId="0" borderId="0" xfId="165" applyFont="1" applyAlignment="1">
      <alignment horizontal="center" vertical="top" wrapText="1"/>
    </xf>
  </cellXfs>
  <cellStyles count="518">
    <cellStyle name="20% - Accent1" xfId="29" builtinId="30" customBuiltin="1"/>
    <cellStyle name="20% - Accent1 10" xfId="491"/>
    <cellStyle name="20% - Accent1 2" xfId="69"/>
    <cellStyle name="20% - Accent1 2 2" xfId="108"/>
    <cellStyle name="20% - Accent1 2 2 2" xfId="438"/>
    <cellStyle name="20% - Accent1 2 3" xfId="278"/>
    <cellStyle name="20% - Accent1 2 4" xfId="304"/>
    <cellStyle name="20% - Accent1 2 5" xfId="419"/>
    <cellStyle name="20% - Accent1 2 6" xfId="504"/>
    <cellStyle name="20% - Accent1 3" xfId="167"/>
    <cellStyle name="20% - Accent1 4" xfId="191"/>
    <cellStyle name="20% - Accent1 5" xfId="263"/>
    <cellStyle name="20% - Accent1 6" xfId="291"/>
    <cellStyle name="20% - Accent1 7" xfId="321"/>
    <cellStyle name="20% - Accent1 8" xfId="334"/>
    <cellStyle name="20% - Accent1 9" xfId="381"/>
    <cellStyle name="20% - Accent2" xfId="33" builtinId="34" customBuiltin="1"/>
    <cellStyle name="20% - Accent2 10" xfId="493"/>
    <cellStyle name="20% - Accent2 2" xfId="72"/>
    <cellStyle name="20% - Accent2 2 2" xfId="109"/>
    <cellStyle name="20% - Accent2 2 2 2" xfId="439"/>
    <cellStyle name="20% - Accent2 2 3" xfId="280"/>
    <cellStyle name="20% - Accent2 2 4" xfId="306"/>
    <cellStyle name="20% - Accent2 2 5" xfId="422"/>
    <cellStyle name="20% - Accent2 2 6" xfId="506"/>
    <cellStyle name="20% - Accent2 3" xfId="169"/>
    <cellStyle name="20% - Accent2 4" xfId="193"/>
    <cellStyle name="20% - Accent2 5" xfId="264"/>
    <cellStyle name="20% - Accent2 6" xfId="293"/>
    <cellStyle name="20% - Accent2 7" xfId="323"/>
    <cellStyle name="20% - Accent2 8" xfId="336"/>
    <cellStyle name="20% - Accent2 9" xfId="383"/>
    <cellStyle name="20% - Accent3" xfId="37" builtinId="38" customBuiltin="1"/>
    <cellStyle name="20% - Accent3 10" xfId="495"/>
    <cellStyle name="20% - Accent3 2" xfId="71"/>
    <cellStyle name="20% - Accent3 2 2" xfId="110"/>
    <cellStyle name="20% - Accent3 2 2 2" xfId="440"/>
    <cellStyle name="20% - Accent3 2 3" xfId="282"/>
    <cellStyle name="20% - Accent3 2 4" xfId="308"/>
    <cellStyle name="20% - Accent3 2 5" xfId="425"/>
    <cellStyle name="20% - Accent3 2 6" xfId="508"/>
    <cellStyle name="20% - Accent3 3" xfId="171"/>
    <cellStyle name="20% - Accent3 4" xfId="195"/>
    <cellStyle name="20% - Accent3 5" xfId="265"/>
    <cellStyle name="20% - Accent3 6" xfId="295"/>
    <cellStyle name="20% - Accent3 7" xfId="325"/>
    <cellStyle name="20% - Accent3 8" xfId="338"/>
    <cellStyle name="20% - Accent3 9" xfId="385"/>
    <cellStyle name="20% - Accent4" xfId="41" builtinId="42" customBuiltin="1"/>
    <cellStyle name="20% - Accent4 10" xfId="497"/>
    <cellStyle name="20% - Accent4 2" xfId="88"/>
    <cellStyle name="20% - Accent4 2 2" xfId="111"/>
    <cellStyle name="20% - Accent4 2 2 2" xfId="441"/>
    <cellStyle name="20% - Accent4 2 3" xfId="284"/>
    <cellStyle name="20% - Accent4 2 4" xfId="310"/>
    <cellStyle name="20% - Accent4 2 5" xfId="428"/>
    <cellStyle name="20% - Accent4 2 6" xfId="510"/>
    <cellStyle name="20% - Accent4 3" xfId="173"/>
    <cellStyle name="20% - Accent4 4" xfId="197"/>
    <cellStyle name="20% - Accent4 5" xfId="266"/>
    <cellStyle name="20% - Accent4 6" xfId="297"/>
    <cellStyle name="20% - Accent4 7" xfId="327"/>
    <cellStyle name="20% - Accent4 8" xfId="340"/>
    <cellStyle name="20% - Accent4 9" xfId="387"/>
    <cellStyle name="20% - Accent5" xfId="45" builtinId="46" customBuiltin="1"/>
    <cellStyle name="20% - Accent5 10" xfId="499"/>
    <cellStyle name="20% - Accent5 2" xfId="91"/>
    <cellStyle name="20% - Accent5 2 2" xfId="112"/>
    <cellStyle name="20% - Accent5 2 2 2" xfId="442"/>
    <cellStyle name="20% - Accent5 2 3" xfId="286"/>
    <cellStyle name="20% - Accent5 2 4" xfId="312"/>
    <cellStyle name="20% - Accent5 2 5" xfId="431"/>
    <cellStyle name="20% - Accent5 2 6" xfId="512"/>
    <cellStyle name="20% - Accent5 3" xfId="175"/>
    <cellStyle name="20% - Accent5 4" xfId="199"/>
    <cellStyle name="20% - Accent5 5" xfId="267"/>
    <cellStyle name="20% - Accent5 6" xfId="299"/>
    <cellStyle name="20% - Accent5 7" xfId="329"/>
    <cellStyle name="20% - Accent5 8" xfId="342"/>
    <cellStyle name="20% - Accent5 9" xfId="389"/>
    <cellStyle name="20% - Accent6" xfId="49" builtinId="50" customBuiltin="1"/>
    <cellStyle name="20% - Accent6 10" xfId="501"/>
    <cellStyle name="20% - Accent6 2" xfId="59"/>
    <cellStyle name="20% - Accent6 2 2" xfId="113"/>
    <cellStyle name="20% - Accent6 2 2 2" xfId="443"/>
    <cellStyle name="20% - Accent6 2 3" xfId="288"/>
    <cellStyle name="20% - Accent6 2 4" xfId="314"/>
    <cellStyle name="20% - Accent6 2 5" xfId="434"/>
    <cellStyle name="20% - Accent6 2 6" xfId="514"/>
    <cellStyle name="20% - Accent6 3" xfId="177"/>
    <cellStyle name="20% - Accent6 4" xfId="201"/>
    <cellStyle name="20% - Accent6 5" xfId="268"/>
    <cellStyle name="20% - Accent6 6" xfId="301"/>
    <cellStyle name="20% - Accent6 7" xfId="331"/>
    <cellStyle name="20% - Accent6 8" xfId="344"/>
    <cellStyle name="20% - Accent6 9" xfId="391"/>
    <cellStyle name="20% - Акцент1 2" xfId="223"/>
    <cellStyle name="20% - Акцент2 2" xfId="225"/>
    <cellStyle name="20% - Акцент3 2" xfId="227"/>
    <cellStyle name="20% - Акцент4 2" xfId="229"/>
    <cellStyle name="20% - Акцент5 2" xfId="231"/>
    <cellStyle name="20% - Акцент6 2" xfId="233"/>
    <cellStyle name="40% - Accent1" xfId="30" builtinId="31" customBuiltin="1"/>
    <cellStyle name="40% - Accent1 10" xfId="492"/>
    <cellStyle name="40% - Accent1 2" xfId="93"/>
    <cellStyle name="40% - Accent1 2 2" xfId="114"/>
    <cellStyle name="40% - Accent1 2 2 2" xfId="444"/>
    <cellStyle name="40% - Accent1 2 3" xfId="279"/>
    <cellStyle name="40% - Accent1 2 4" xfId="305"/>
    <cellStyle name="40% - Accent1 2 5" xfId="420"/>
    <cellStyle name="40% - Accent1 2 6" xfId="505"/>
    <cellStyle name="40% - Accent1 3" xfId="168"/>
    <cellStyle name="40% - Accent1 4" xfId="192"/>
    <cellStyle name="40% - Accent1 5" xfId="269"/>
    <cellStyle name="40% - Accent1 6" xfId="292"/>
    <cellStyle name="40% - Accent1 7" xfId="322"/>
    <cellStyle name="40% - Accent1 8" xfId="335"/>
    <cellStyle name="40% - Accent1 9" xfId="382"/>
    <cellStyle name="40% - Accent2" xfId="34" builtinId="35" customBuiltin="1"/>
    <cellStyle name="40% - Accent2 10" xfId="494"/>
    <cellStyle name="40% - Accent2 2" xfId="61"/>
    <cellStyle name="40% - Accent2 2 2" xfId="115"/>
    <cellStyle name="40% - Accent2 2 2 2" xfId="445"/>
    <cellStyle name="40% - Accent2 2 3" xfId="281"/>
    <cellStyle name="40% - Accent2 2 4" xfId="307"/>
    <cellStyle name="40% - Accent2 2 5" xfId="423"/>
    <cellStyle name="40% - Accent2 2 6" xfId="507"/>
    <cellStyle name="40% - Accent2 3" xfId="170"/>
    <cellStyle name="40% - Accent2 4" xfId="194"/>
    <cellStyle name="40% - Accent2 5" xfId="270"/>
    <cellStyle name="40% - Accent2 6" xfId="294"/>
    <cellStyle name="40% - Accent2 7" xfId="324"/>
    <cellStyle name="40% - Accent2 8" xfId="337"/>
    <cellStyle name="40% - Accent2 9" xfId="384"/>
    <cellStyle name="40% - Accent3" xfId="38" builtinId="39" customBuiltin="1"/>
    <cellStyle name="40% - Accent3 10" xfId="496"/>
    <cellStyle name="40% - Accent3 2" xfId="87"/>
    <cellStyle name="40% - Accent3 2 2" xfId="116"/>
    <cellStyle name="40% - Accent3 2 2 2" xfId="446"/>
    <cellStyle name="40% - Accent3 2 3" xfId="283"/>
    <cellStyle name="40% - Accent3 2 4" xfId="309"/>
    <cellStyle name="40% - Accent3 2 5" xfId="426"/>
    <cellStyle name="40% - Accent3 2 6" xfId="509"/>
    <cellStyle name="40% - Accent3 3" xfId="172"/>
    <cellStyle name="40% - Accent3 4" xfId="196"/>
    <cellStyle name="40% - Accent3 5" xfId="271"/>
    <cellStyle name="40% - Accent3 6" xfId="296"/>
    <cellStyle name="40% - Accent3 7" xfId="326"/>
    <cellStyle name="40% - Accent3 8" xfId="339"/>
    <cellStyle name="40% - Accent3 9" xfId="386"/>
    <cellStyle name="40% - Accent4" xfId="42" builtinId="43" customBuiltin="1"/>
    <cellStyle name="40% - Accent4 10" xfId="498"/>
    <cellStyle name="40% - Accent4 2" xfId="78"/>
    <cellStyle name="40% - Accent4 2 2" xfId="117"/>
    <cellStyle name="40% - Accent4 2 2 2" xfId="447"/>
    <cellStyle name="40% - Accent4 2 3" xfId="285"/>
    <cellStyle name="40% - Accent4 2 4" xfId="311"/>
    <cellStyle name="40% - Accent4 2 5" xfId="429"/>
    <cellStyle name="40% - Accent4 2 6" xfId="511"/>
    <cellStyle name="40% - Accent4 3" xfId="174"/>
    <cellStyle name="40% - Accent4 4" xfId="198"/>
    <cellStyle name="40% - Accent4 5" xfId="272"/>
    <cellStyle name="40% - Accent4 6" xfId="298"/>
    <cellStyle name="40% - Accent4 7" xfId="328"/>
    <cellStyle name="40% - Accent4 8" xfId="341"/>
    <cellStyle name="40% - Accent4 9" xfId="388"/>
    <cellStyle name="40% - Accent5" xfId="46" builtinId="47" customBuiltin="1"/>
    <cellStyle name="40% - Accent5 10" xfId="500"/>
    <cellStyle name="40% - Accent5 2" xfId="77"/>
    <cellStyle name="40% - Accent5 2 2" xfId="118"/>
    <cellStyle name="40% - Accent5 2 2 2" xfId="448"/>
    <cellStyle name="40% - Accent5 2 3" xfId="287"/>
    <cellStyle name="40% - Accent5 2 4" xfId="313"/>
    <cellStyle name="40% - Accent5 2 5" xfId="432"/>
    <cellStyle name="40% - Accent5 2 6" xfId="513"/>
    <cellStyle name="40% - Accent5 3" xfId="176"/>
    <cellStyle name="40% - Accent5 4" xfId="200"/>
    <cellStyle name="40% - Accent5 5" xfId="273"/>
    <cellStyle name="40% - Accent5 6" xfId="300"/>
    <cellStyle name="40% - Accent5 7" xfId="330"/>
    <cellStyle name="40% - Accent5 8" xfId="343"/>
    <cellStyle name="40% - Accent5 9" xfId="390"/>
    <cellStyle name="40% - Accent6" xfId="50" builtinId="51" customBuiltin="1"/>
    <cellStyle name="40% - Accent6 10" xfId="502"/>
    <cellStyle name="40% - Accent6 2" xfId="60"/>
    <cellStyle name="40% - Accent6 2 2" xfId="119"/>
    <cellStyle name="40% - Accent6 2 2 2" xfId="449"/>
    <cellStyle name="40% - Accent6 2 3" xfId="289"/>
    <cellStyle name="40% - Accent6 2 4" xfId="315"/>
    <cellStyle name="40% - Accent6 2 5" xfId="435"/>
    <cellStyle name="40% - Accent6 2 6" xfId="515"/>
    <cellStyle name="40% - Accent6 3" xfId="178"/>
    <cellStyle name="40% - Accent6 4" xfId="202"/>
    <cellStyle name="40% - Accent6 5" xfId="274"/>
    <cellStyle name="40% - Accent6 6" xfId="302"/>
    <cellStyle name="40% - Accent6 7" xfId="332"/>
    <cellStyle name="40% - Accent6 8" xfId="345"/>
    <cellStyle name="40% - Accent6 9" xfId="392"/>
    <cellStyle name="40% - Акцент1 2" xfId="224"/>
    <cellStyle name="40% - Акцент2 2" xfId="226"/>
    <cellStyle name="40% - Акцент3 2" xfId="228"/>
    <cellStyle name="40% - Акцент4 2" xfId="230"/>
    <cellStyle name="40% - Акцент5 2" xfId="232"/>
    <cellStyle name="40% - Акцент6 2" xfId="234"/>
    <cellStyle name="60% - Accent1" xfId="31" builtinId="32" customBuiltin="1"/>
    <cellStyle name="60% - Accent1 2" xfId="64"/>
    <cellStyle name="60% - Accent1 2 2" xfId="120"/>
    <cellStyle name="60% - Accent1 2 2 2" xfId="450"/>
    <cellStyle name="60% - Accent1 2 3" xfId="421"/>
    <cellStyle name="60% - Accent1 3" xfId="411"/>
    <cellStyle name="60% - Accent2" xfId="35" builtinId="36" customBuiltin="1"/>
    <cellStyle name="60% - Accent2 2" xfId="62"/>
    <cellStyle name="60% - Accent2 2 2" xfId="121"/>
    <cellStyle name="60% - Accent2 2 2 2" xfId="451"/>
    <cellStyle name="60% - Accent2 2 3" xfId="424"/>
    <cellStyle name="60% - Accent2 3" xfId="412"/>
    <cellStyle name="60% - Accent3" xfId="39" builtinId="40" customBuiltin="1"/>
    <cellStyle name="60% - Accent3 2" xfId="56"/>
    <cellStyle name="60% - Accent3 2 2" xfId="122"/>
    <cellStyle name="60% - Accent3 2 2 2" xfId="452"/>
    <cellStyle name="60% - Accent3 2 3" xfId="427"/>
    <cellStyle name="60% - Accent3 3" xfId="413"/>
    <cellStyle name="60% - Accent4" xfId="43" builtinId="44" customBuiltin="1"/>
    <cellStyle name="60% - Accent4 2" xfId="66"/>
    <cellStyle name="60% - Accent4 2 2" xfId="123"/>
    <cellStyle name="60% - Accent4 2 2 2" xfId="453"/>
    <cellStyle name="60% - Accent4 2 3" xfId="430"/>
    <cellStyle name="60% - Accent4 3" xfId="414"/>
    <cellStyle name="60% - Accent5" xfId="47" builtinId="48" customBuiltin="1"/>
    <cellStyle name="60% - Accent5 2" xfId="73"/>
    <cellStyle name="60% - Accent5 2 2" xfId="124"/>
    <cellStyle name="60% - Accent5 2 2 2" xfId="454"/>
    <cellStyle name="60% - Accent5 2 3" xfId="433"/>
    <cellStyle name="60% - Accent5 3" xfId="415"/>
    <cellStyle name="60% - Accent6" xfId="51" builtinId="52" customBuiltin="1"/>
    <cellStyle name="60% - Accent6 2" xfId="55"/>
    <cellStyle name="60% - Accent6 2 2" xfId="125"/>
    <cellStyle name="60% - Accent6 2 2 2" xfId="455"/>
    <cellStyle name="60% - Accent6 2 3" xfId="436"/>
    <cellStyle name="60% - Accent6 3" xfId="416"/>
    <cellStyle name="60% - Акцент1 2" xfId="235"/>
    <cellStyle name="60% - Акцент2 2" xfId="236"/>
    <cellStyle name="60% - Акцент3 2" xfId="237"/>
    <cellStyle name="60% - Акцент4 2" xfId="238"/>
    <cellStyle name="60% - Акцент5 2" xfId="239"/>
    <cellStyle name="60% - Акцент6 2" xfId="240"/>
    <cellStyle name="Accent1" xfId="28" builtinId="29" customBuiltin="1"/>
    <cellStyle name="Accent1 2" xfId="57"/>
    <cellStyle name="Accent1 2 2" xfId="126"/>
    <cellStyle name="Accent1 2 3" xfId="456"/>
    <cellStyle name="Accent2" xfId="32" builtinId="33" customBuiltin="1"/>
    <cellStyle name="Accent2 2" xfId="53"/>
    <cellStyle name="Accent2 2 2" xfId="127"/>
    <cellStyle name="Accent2 2 3" xfId="457"/>
    <cellStyle name="Accent3" xfId="36" builtinId="37" customBuiltin="1"/>
    <cellStyle name="Accent3 2" xfId="90"/>
    <cellStyle name="Accent3 2 2" xfId="128"/>
    <cellStyle name="Accent3 2 3" xfId="458"/>
    <cellStyle name="Accent4" xfId="40" builtinId="41" customBuiltin="1"/>
    <cellStyle name="Accent4 2" xfId="75"/>
    <cellStyle name="Accent4 2 2" xfId="129"/>
    <cellStyle name="Accent4 2 3" xfId="459"/>
    <cellStyle name="Accent5" xfId="44" builtinId="45" customBuiltin="1"/>
    <cellStyle name="Accent5 2" xfId="85"/>
    <cellStyle name="Accent5 2 2" xfId="130"/>
    <cellStyle name="Accent5 2 3" xfId="460"/>
    <cellStyle name="Accent6" xfId="48" builtinId="49" customBuiltin="1"/>
    <cellStyle name="Accent6 2" xfId="58"/>
    <cellStyle name="Accent6 2 2" xfId="131"/>
    <cellStyle name="Accent6 2 3" xfId="461"/>
    <cellStyle name="Bad" xfId="17" builtinId="27" customBuiltin="1"/>
    <cellStyle name="Bad 2" xfId="92"/>
    <cellStyle name="Bad 2 2" xfId="132"/>
    <cellStyle name="Bad 2 3" xfId="462"/>
    <cellStyle name="Calculation" xfId="21" builtinId="22" customBuiltin="1"/>
    <cellStyle name="Calculation 2" xfId="79"/>
    <cellStyle name="Calculation 2 2" xfId="133"/>
    <cellStyle name="Calculation 2 3" xfId="463"/>
    <cellStyle name="Check Cell" xfId="23" builtinId="23" customBuiltin="1"/>
    <cellStyle name="Check Cell 2" xfId="86"/>
    <cellStyle name="Check Cell 2 2" xfId="134"/>
    <cellStyle name="Check Cell 2 3" xfId="464"/>
    <cellStyle name="Comma" xfId="7" builtinId="3"/>
    <cellStyle name="Comma 10" xfId="372"/>
    <cellStyle name="Comma 11" xfId="516"/>
    <cellStyle name="Comma 15" xfId="348"/>
    <cellStyle name="Comma 2" xfId="10"/>
    <cellStyle name="Comma 2 2" xfId="100"/>
    <cellStyle name="Comma 2 2 2" xfId="135"/>
    <cellStyle name="Comma 2 2 2 2" xfId="397"/>
    <cellStyle name="Comma 2 3" xfId="103"/>
    <cellStyle name="Comma 2 3 2" xfId="380"/>
    <cellStyle name="Comma 2 3 3" xfId="358"/>
    <cellStyle name="Comma 2 4" xfId="466"/>
    <cellStyle name="Comma 2 5" xfId="353"/>
    <cellStyle name="Comma 3" xfId="99"/>
    <cellStyle name="Comma 3 2" xfId="136"/>
    <cellStyle name="Comma 3 2 2" xfId="188"/>
    <cellStyle name="Comma 3 2 2 2" xfId="211"/>
    <cellStyle name="Comma 3 2 3" xfId="181"/>
    <cellStyle name="Comma 3 2 4" xfId="205"/>
    <cellStyle name="Comma 3 2 5" xfId="400"/>
    <cellStyle name="Comma 3 3" xfId="467"/>
    <cellStyle name="Comma 4" xfId="102"/>
    <cellStyle name="Comma 4 2" xfId="376"/>
    <cellStyle name="Comma 4 2 2" xfId="347"/>
    <cellStyle name="Comma 4 3" xfId="401"/>
    <cellStyle name="Comma 4 4" xfId="363"/>
    <cellStyle name="Comma 5" xfId="95"/>
    <cellStyle name="Comma 5 2" xfId="180"/>
    <cellStyle name="Comma 5 2 2" xfId="402"/>
    <cellStyle name="Comma 5 3" xfId="204"/>
    <cellStyle name="Comma 5 4" xfId="370"/>
    <cellStyle name="Comma 6" xfId="187"/>
    <cellStyle name="Comma 6 2" xfId="210"/>
    <cellStyle name="Comma 6 2 2" xfId="396"/>
    <cellStyle name="Comma 6 3" xfId="379"/>
    <cellStyle name="Comma 7" xfId="404"/>
    <cellStyle name="Comma 8" xfId="465"/>
    <cellStyle name="Comma 9" xfId="406"/>
    <cellStyle name="Explanatory Text" xfId="26" builtinId="53" customBuiltin="1"/>
    <cellStyle name="Explanatory Text 2" xfId="74"/>
    <cellStyle name="Explanatory Text 2 2" xfId="137"/>
    <cellStyle name="Explanatory Text 2 3" xfId="468"/>
    <cellStyle name="Good" xfId="16" builtinId="26" customBuiltin="1"/>
    <cellStyle name="Good 2" xfId="80"/>
    <cellStyle name="Good 2 2" xfId="138"/>
    <cellStyle name="Good 2 3" xfId="469"/>
    <cellStyle name="Heading 1" xfId="12" builtinId="16" customBuiltin="1"/>
    <cellStyle name="Heading 1 2" xfId="65"/>
    <cellStyle name="Heading 1 2 2" xfId="139"/>
    <cellStyle name="Heading 1 2 3" xfId="470"/>
    <cellStyle name="Heading 2" xfId="13" builtinId="17" customBuiltin="1"/>
    <cellStyle name="Heading 2 2" xfId="83"/>
    <cellStyle name="Heading 2 2 2" xfId="140"/>
    <cellStyle name="Heading 2 2 3" xfId="471"/>
    <cellStyle name="Heading 3" xfId="14" builtinId="18" customBuiltin="1"/>
    <cellStyle name="Heading 3 2" xfId="67"/>
    <cellStyle name="Heading 3 2 2" xfId="141"/>
    <cellStyle name="Heading 3 2 3" xfId="472"/>
    <cellStyle name="Heading 4" xfId="15" builtinId="19" customBuiltin="1"/>
    <cellStyle name="Heading 4 2" xfId="63"/>
    <cellStyle name="Heading 4 2 2" xfId="142"/>
    <cellStyle name="Heading 4 2 3" xfId="473"/>
    <cellStyle name="Input" xfId="19" builtinId="20" customBuiltin="1"/>
    <cellStyle name="Input 2" xfId="82"/>
    <cellStyle name="Input 2 2" xfId="143"/>
    <cellStyle name="Input 2 3" xfId="474"/>
    <cellStyle name="Linked Cell" xfId="22" builtinId="24" customBuiltin="1"/>
    <cellStyle name="Linked Cell 2" xfId="70"/>
    <cellStyle name="Linked Cell 2 2" xfId="144"/>
    <cellStyle name="Linked Cell 2 3" xfId="475"/>
    <cellStyle name="Neutral" xfId="18" builtinId="28" customBuiltin="1"/>
    <cellStyle name="Neutral 2" xfId="76"/>
    <cellStyle name="Neutral 2 2" xfId="105"/>
    <cellStyle name="Neutral 2 2 2" xfId="417"/>
    <cellStyle name="Neutral 2 3" xfId="476"/>
    <cellStyle name="Neutral 3" xfId="145"/>
    <cellStyle name="Neutral 3 2" xfId="409"/>
    <cellStyle name="Normal" xfId="0" builtinId="0"/>
    <cellStyle name="Normal 10" xfId="4"/>
    <cellStyle name="Normal 10 2" xfId="185"/>
    <cellStyle name="Normal 10 3" xfId="208"/>
    <cellStyle name="Normal 10 4" xfId="369"/>
    <cellStyle name="Normal 11" xfId="164"/>
    <cellStyle name="Normal 11 2" xfId="186"/>
    <cellStyle name="Normal 11 2 2" xfId="375"/>
    <cellStyle name="Normal 11 3" xfId="209"/>
    <cellStyle name="Normal 11 4" xfId="374"/>
    <cellStyle name="Normal 12" xfId="165"/>
    <cellStyle name="Normal 12 2" xfId="316"/>
    <cellStyle name="Normal 12 2 2" xfId="318"/>
    <cellStyle name="Normal 12 3" xfId="378"/>
    <cellStyle name="Normal 13" xfId="393"/>
    <cellStyle name="Normal 14" xfId="349"/>
    <cellStyle name="Normal 15" xfId="352"/>
    <cellStyle name="Normal 2" xfId="1"/>
    <cellStyle name="Normal 2 2" xfId="146"/>
    <cellStyle name="Normal 2 2 2" xfId="163"/>
    <cellStyle name="Normal 2 2 2 2" xfId="478"/>
    <cellStyle name="Normal 2 2 3" xfId="359"/>
    <cellStyle name="Normal 2 3" xfId="147"/>
    <cellStyle name="Normal 2 3 2" xfId="477"/>
    <cellStyle name="Normal 2 4" xfId="96"/>
    <cellStyle name="Normal 2 4 2" xfId="394"/>
    <cellStyle name="Normal 2 5" xfId="219"/>
    <cellStyle name="Normal 22" xfId="405"/>
    <cellStyle name="Normal 3" xfId="3"/>
    <cellStyle name="Normal 3 2" xfId="104"/>
    <cellStyle name="Normal 3 2 2" xfId="148"/>
    <cellStyle name="Normal 3 2 3" xfId="479"/>
    <cellStyle name="Normal 3 3" xfId="98"/>
    <cellStyle name="Normal 3_HavelvacN2axjusakN3" xfId="106"/>
    <cellStyle name="Normal 30" xfId="319"/>
    <cellStyle name="Normal 4" xfId="5"/>
    <cellStyle name="Normal 4 2" xfId="9"/>
    <cellStyle name="Normal 4 2 2" xfId="480"/>
    <cellStyle name="Normal 4 3" xfId="101"/>
    <cellStyle name="Normal 4 3 2" xfId="398"/>
    <cellStyle name="Normal 5" xfId="107"/>
    <cellStyle name="Normal 5 10" xfId="346"/>
    <cellStyle name="Normal 5 2" xfId="149"/>
    <cellStyle name="Normal 5 2 2" xfId="189"/>
    <cellStyle name="Normal 5 2 2 2" xfId="212"/>
    <cellStyle name="Normal 5 2 2 3" xfId="481"/>
    <cellStyle name="Normal 5 2 3" xfId="182"/>
    <cellStyle name="Normal 5 2 4" xfId="206"/>
    <cellStyle name="Normal 5 2 5" xfId="360"/>
    <cellStyle name="Normal 5 3" xfId="354"/>
    <cellStyle name="Normal 6" xfId="150"/>
    <cellStyle name="Normal 6 2" xfId="213"/>
    <cellStyle name="Normal 6 2 2" xfId="395"/>
    <cellStyle name="Normal 6 3" xfId="355"/>
    <cellStyle name="Normal 7" xfId="151"/>
    <cellStyle name="Normal 7 2" xfId="373"/>
    <cellStyle name="Normal 7 3" xfId="403"/>
    <cellStyle name="Normal 7 4" xfId="357"/>
    <cellStyle name="Normal 8" xfId="8"/>
    <cellStyle name="Normal 8 2" xfId="162"/>
    <cellStyle name="Normal 8 2 2" xfId="371"/>
    <cellStyle name="Normal 8 3" xfId="179"/>
    <cellStyle name="Normal 8 3 2" xfId="408"/>
    <cellStyle name="Normal 8 4" xfId="203"/>
    <cellStyle name="Normal 8 5" xfId="350"/>
    <cellStyle name="Normal 8 6" xfId="362"/>
    <cellStyle name="Normal 88" xfId="366"/>
    <cellStyle name="Normal 89" xfId="368"/>
    <cellStyle name="Normal 9" xfId="94"/>
    <cellStyle name="Normal 9 2" xfId="184"/>
    <cellStyle name="Normal 9 2 2" xfId="437"/>
    <cellStyle name="Normal 9 3" xfId="207"/>
    <cellStyle name="Normal 9 4" xfId="365"/>
    <cellStyle name="Normal 90" xfId="367"/>
    <cellStyle name="Normal_Book2" xfId="351"/>
    <cellStyle name="Note" xfId="25" builtinId="10" customBuiltin="1"/>
    <cellStyle name="Note 2" xfId="54"/>
    <cellStyle name="Note 2 2" xfId="152"/>
    <cellStyle name="Note 2 2 2" xfId="482"/>
    <cellStyle name="Note 2 3" xfId="277"/>
    <cellStyle name="Note 2 4" xfId="303"/>
    <cellStyle name="Note 2 5" xfId="418"/>
    <cellStyle name="Note 2 6" xfId="503"/>
    <cellStyle name="Note 3" xfId="166"/>
    <cellStyle name="Note 3 2" xfId="410"/>
    <cellStyle name="Note 4" xfId="190"/>
    <cellStyle name="Note 5" xfId="275"/>
    <cellStyle name="Note 6" xfId="290"/>
    <cellStyle name="Note 7" xfId="320"/>
    <cellStyle name="Note 8" xfId="333"/>
    <cellStyle name="Note 9" xfId="490"/>
    <cellStyle name="Output" xfId="20" builtinId="21" customBuiltin="1"/>
    <cellStyle name="Output 2" xfId="81"/>
    <cellStyle name="Output 2 2" xfId="153"/>
    <cellStyle name="Output 2 3" xfId="483"/>
    <cellStyle name="Percent 2" xfId="2"/>
    <cellStyle name="Percent 2 2" xfId="97"/>
    <cellStyle name="Percent 2 2 2" xfId="399"/>
    <cellStyle name="Percent 2 3" xfId="485"/>
    <cellStyle name="Percent 2 4" xfId="356"/>
    <cellStyle name="Percent 3" xfId="361"/>
    <cellStyle name="Percent 3 2" xfId="484"/>
    <cellStyle name="Percent 4" xfId="364"/>
    <cellStyle name="Percent 4 2" xfId="377"/>
    <cellStyle name="Percent 5" xfId="407"/>
    <cellStyle name="SN_241" xfId="6"/>
    <cellStyle name="SN_it" xfId="517"/>
    <cellStyle name="Style 1" xfId="154"/>
    <cellStyle name="Style 1 2" xfId="155"/>
    <cellStyle name="Style 1 2 2" xfId="183"/>
    <cellStyle name="Style 1 2 3" xfId="486"/>
    <cellStyle name="Style 1_verchnakan_ax21-25_2018" xfId="156"/>
    <cellStyle name="Title" xfId="317" builtinId="15" customBuiltin="1"/>
    <cellStyle name="Title 2" xfId="52"/>
    <cellStyle name="Title 2 2" xfId="157"/>
    <cellStyle name="Title 2 3" xfId="487"/>
    <cellStyle name="Title 3" xfId="84"/>
    <cellStyle name="Title 4" xfId="276"/>
    <cellStyle name="Total" xfId="27" builtinId="25" customBuiltin="1"/>
    <cellStyle name="Total 2" xfId="89"/>
    <cellStyle name="Total 2 2" xfId="158"/>
    <cellStyle name="Total 2 3" xfId="488"/>
    <cellStyle name="Warning Text" xfId="24" builtinId="11" customBuiltin="1"/>
    <cellStyle name="Warning Text 2" xfId="68"/>
    <cellStyle name="Warning Text 2 2" xfId="159"/>
    <cellStyle name="Warning Text 2 3" xfId="489"/>
    <cellStyle name="Акцент1 2" xfId="241"/>
    <cellStyle name="Акцент2 2" xfId="242"/>
    <cellStyle name="Акцент3 2" xfId="243"/>
    <cellStyle name="Акцент4 2" xfId="244"/>
    <cellStyle name="Акцент5 2" xfId="245"/>
    <cellStyle name="Акцент6 2" xfId="246"/>
    <cellStyle name="Ввод  2" xfId="247"/>
    <cellStyle name="Вывод 2" xfId="248"/>
    <cellStyle name="Вычисление 2" xfId="249"/>
    <cellStyle name="Заголовок 1 2" xfId="250"/>
    <cellStyle name="Заголовок 2 2" xfId="251"/>
    <cellStyle name="Заголовок 3 2" xfId="252"/>
    <cellStyle name="Заголовок 4 2" xfId="253"/>
    <cellStyle name="Итог 2" xfId="254"/>
    <cellStyle name="Контрольная ячейка 2" xfId="255"/>
    <cellStyle name="Название 2" xfId="221"/>
    <cellStyle name="Нейтральный 2" xfId="256"/>
    <cellStyle name="Обычный 2" xfId="11"/>
    <cellStyle name="Обычный 2 2" xfId="161"/>
    <cellStyle name="Обычный 2 3" xfId="160"/>
    <cellStyle name="Обычный 3" xfId="217"/>
    <cellStyle name="Обычный 4" xfId="220"/>
    <cellStyle name="Плохой 2" xfId="257"/>
    <cellStyle name="Пояснение 2" xfId="258"/>
    <cellStyle name="Примечание 2" xfId="222"/>
    <cellStyle name="Связанная ячейка 2" xfId="259"/>
    <cellStyle name="Стиль 1" xfId="260"/>
    <cellStyle name="Текст предупреждения 2" xfId="261"/>
    <cellStyle name="Финансовый 2" xfId="214"/>
    <cellStyle name="Финансовый 2 2" xfId="215"/>
    <cellStyle name="Финансовый 3" xfId="216"/>
    <cellStyle name="Финансовый 4" xfId="218"/>
    <cellStyle name="Хороший 2" xfId="26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8"/>
  <sheetViews>
    <sheetView view="pageBreakPreview" zoomScaleNormal="100" zoomScaleSheetLayoutView="100" workbookViewId="0">
      <selection activeCell="D19" sqref="D19"/>
    </sheetView>
  </sheetViews>
  <sheetFormatPr defaultColWidth="9.140625" defaultRowHeight="18" customHeight="1"/>
  <cols>
    <col min="1" max="1" width="12.5703125" style="1" customWidth="1"/>
    <col min="2" max="2" width="15.5703125" style="1" customWidth="1"/>
    <col min="3" max="3" width="80.5703125" style="1" customWidth="1"/>
    <col min="4" max="4" width="19.7109375" style="1" customWidth="1"/>
    <col min="5" max="5" width="22.85546875" style="1" customWidth="1"/>
    <col min="6" max="6" width="15.85546875" style="1" customWidth="1"/>
    <col min="7" max="7" width="15.7109375" style="1" customWidth="1"/>
    <col min="8" max="8" width="13.85546875" style="1" customWidth="1"/>
    <col min="9" max="10" width="12.42578125" style="1" customWidth="1"/>
    <col min="11" max="16384" width="9.140625" style="1"/>
  </cols>
  <sheetData>
    <row r="1" spans="1:8" ht="18" customHeight="1">
      <c r="A1" s="283" t="s">
        <v>23</v>
      </c>
      <c r="B1" s="283"/>
      <c r="C1" s="283"/>
      <c r="D1" s="283"/>
      <c r="E1" s="283"/>
      <c r="F1" s="2"/>
    </row>
    <row r="2" spans="1:8" ht="18" customHeight="1">
      <c r="A2" s="283" t="s">
        <v>46</v>
      </c>
      <c r="B2" s="283"/>
      <c r="C2" s="283"/>
      <c r="D2" s="283"/>
      <c r="E2" s="283"/>
      <c r="F2" s="2"/>
    </row>
    <row r="3" spans="1:8" ht="18" customHeight="1">
      <c r="A3" s="283" t="s">
        <v>0</v>
      </c>
      <c r="B3" s="283"/>
      <c r="C3" s="283"/>
      <c r="D3" s="283"/>
      <c r="E3" s="283"/>
      <c r="F3" s="2"/>
    </row>
    <row r="5" spans="1:8" ht="72.75" customHeight="1">
      <c r="A5" s="287" t="s">
        <v>45</v>
      </c>
      <c r="B5" s="287"/>
      <c r="C5" s="287"/>
      <c r="D5" s="287"/>
      <c r="E5" s="287"/>
    </row>
    <row r="7" spans="1:8" ht="18" customHeight="1">
      <c r="E7" s="16" t="s">
        <v>40</v>
      </c>
    </row>
    <row r="8" spans="1:8" s="3" customFormat="1" ht="87" customHeight="1">
      <c r="A8" s="286" t="s">
        <v>1</v>
      </c>
      <c r="B8" s="286"/>
      <c r="C8" s="286" t="s">
        <v>2</v>
      </c>
      <c r="D8" s="281" t="s">
        <v>80</v>
      </c>
      <c r="E8" s="281"/>
    </row>
    <row r="9" spans="1:8" s="3" customFormat="1" ht="37.5" customHeight="1">
      <c r="A9" s="4" t="s">
        <v>3</v>
      </c>
      <c r="B9" s="4" t="s">
        <v>4</v>
      </c>
      <c r="C9" s="286"/>
      <c r="D9" s="64" t="s">
        <v>47</v>
      </c>
      <c r="E9" s="64" t="s">
        <v>37</v>
      </c>
    </row>
    <row r="10" spans="1:8" s="17" customFormat="1" ht="18" customHeight="1">
      <c r="A10" s="19" t="s">
        <v>21</v>
      </c>
      <c r="B10" s="40"/>
      <c r="C10" s="26" t="s">
        <v>9</v>
      </c>
      <c r="D10" s="77">
        <f t="shared" ref="D10:E10" si="0">D12</f>
        <v>0</v>
      </c>
      <c r="E10" s="77">
        <f t="shared" si="0"/>
        <v>0</v>
      </c>
      <c r="H10" s="72"/>
    </row>
    <row r="11" spans="1:8" s="3" customFormat="1" ht="18" customHeight="1">
      <c r="A11" s="20"/>
      <c r="B11" s="4"/>
      <c r="C11" s="5" t="s">
        <v>20</v>
      </c>
      <c r="D11" s="5"/>
      <c r="E11" s="78"/>
    </row>
    <row r="12" spans="1:8" s="17" customFormat="1" ht="34.5" customHeight="1">
      <c r="A12" s="19"/>
      <c r="B12" s="18"/>
      <c r="C12" s="46" t="s">
        <v>49</v>
      </c>
      <c r="D12" s="79">
        <f>D13</f>
        <v>0</v>
      </c>
      <c r="E12" s="79">
        <f t="shared" ref="E12" si="1">E13</f>
        <v>0</v>
      </c>
    </row>
    <row r="13" spans="1:8" s="3" customFormat="1" ht="18" customHeight="1">
      <c r="A13" s="284">
        <v>1049</v>
      </c>
      <c r="B13" s="285"/>
      <c r="C13" s="63" t="s">
        <v>14</v>
      </c>
      <c r="D13" s="280">
        <f>+D20+D26+D32+D38+D44+D50+D56+D62+D68</f>
        <v>0</v>
      </c>
      <c r="E13" s="280">
        <f>+E20+E26+E32+E38+E44+E50+E56+E62+E68</f>
        <v>0</v>
      </c>
    </row>
    <row r="14" spans="1:8" s="3" customFormat="1" ht="18" customHeight="1">
      <c r="A14" s="284"/>
      <c r="B14" s="285"/>
      <c r="C14" s="62" t="s">
        <v>52</v>
      </c>
      <c r="D14" s="280"/>
      <c r="E14" s="280"/>
      <c r="F14" s="6"/>
    </row>
    <row r="15" spans="1:8" s="3" customFormat="1" ht="18" customHeight="1">
      <c r="A15" s="284"/>
      <c r="B15" s="285"/>
      <c r="C15" s="63" t="s">
        <v>15</v>
      </c>
      <c r="D15" s="280"/>
      <c r="E15" s="280"/>
    </row>
    <row r="16" spans="1:8" s="3" customFormat="1" ht="34.5" customHeight="1">
      <c r="A16" s="284"/>
      <c r="B16" s="285"/>
      <c r="C16" s="62" t="s">
        <v>53</v>
      </c>
      <c r="D16" s="280"/>
      <c r="E16" s="280"/>
    </row>
    <row r="17" spans="1:6" s="3" customFormat="1" ht="18" customHeight="1">
      <c r="A17" s="284"/>
      <c r="B17" s="285"/>
      <c r="C17" s="63" t="s">
        <v>16</v>
      </c>
      <c r="D17" s="280"/>
      <c r="E17" s="280"/>
    </row>
    <row r="18" spans="1:6" s="3" customFormat="1" ht="51.75" customHeight="1">
      <c r="A18" s="284"/>
      <c r="B18" s="285"/>
      <c r="C18" s="62" t="s">
        <v>54</v>
      </c>
      <c r="D18" s="280"/>
      <c r="E18" s="280"/>
    </row>
    <row r="19" spans="1:6" s="3" customFormat="1" ht="18" customHeight="1">
      <c r="A19" s="43"/>
      <c r="B19" s="49"/>
      <c r="C19" s="41" t="s">
        <v>48</v>
      </c>
      <c r="D19" s="42"/>
      <c r="E19" s="42"/>
    </row>
    <row r="20" spans="1:6" s="3" customFormat="1" ht="18" customHeight="1">
      <c r="A20" s="269"/>
      <c r="B20" s="272" t="s">
        <v>60</v>
      </c>
      <c r="C20" s="47" t="s">
        <v>17</v>
      </c>
      <c r="D20" s="277">
        <f>+'h2'!G23</f>
        <v>5000</v>
      </c>
      <c r="E20" s="282">
        <f>+'h2'!H23</f>
        <v>105000</v>
      </c>
    </row>
    <row r="21" spans="1:6" s="3" customFormat="1" ht="50.25" customHeight="1">
      <c r="A21" s="270"/>
      <c r="B21" s="273"/>
      <c r="C21" s="48" t="s">
        <v>104</v>
      </c>
      <c r="D21" s="277"/>
      <c r="E21" s="282"/>
      <c r="F21" s="7"/>
    </row>
    <row r="22" spans="1:6" s="12" customFormat="1" ht="18" customHeight="1">
      <c r="A22" s="270"/>
      <c r="B22" s="273"/>
      <c r="C22" s="47" t="s">
        <v>18</v>
      </c>
      <c r="D22" s="277"/>
      <c r="E22" s="282"/>
    </row>
    <row r="23" spans="1:6" s="3" customFormat="1" ht="22.5" customHeight="1">
      <c r="A23" s="270"/>
      <c r="B23" s="273"/>
      <c r="C23" s="48" t="s">
        <v>56</v>
      </c>
      <c r="D23" s="277"/>
      <c r="E23" s="282"/>
    </row>
    <row r="24" spans="1:6" s="3" customFormat="1" ht="18" customHeight="1">
      <c r="A24" s="270"/>
      <c r="B24" s="273"/>
      <c r="C24" s="47" t="s">
        <v>19</v>
      </c>
      <c r="D24" s="277"/>
      <c r="E24" s="282"/>
    </row>
    <row r="25" spans="1:6" s="3" customFormat="1" ht="18" customHeight="1">
      <c r="A25" s="271"/>
      <c r="B25" s="274"/>
      <c r="C25" s="48" t="s">
        <v>36</v>
      </c>
      <c r="D25" s="277"/>
      <c r="E25" s="282"/>
    </row>
    <row r="26" spans="1:6" ht="18" customHeight="1">
      <c r="A26" s="269"/>
      <c r="B26" s="272" t="s">
        <v>57</v>
      </c>
      <c r="C26" s="47" t="s">
        <v>17</v>
      </c>
      <c r="D26" s="267">
        <f>+'h2'!G32</f>
        <v>-5000</v>
      </c>
      <c r="E26" s="267">
        <f>+'h2'!H32</f>
        <v>-5000</v>
      </c>
    </row>
    <row r="27" spans="1:6" ht="39" customHeight="1">
      <c r="A27" s="270"/>
      <c r="B27" s="273"/>
      <c r="C27" s="48" t="s">
        <v>58</v>
      </c>
      <c r="D27" s="267"/>
      <c r="E27" s="267"/>
    </row>
    <row r="28" spans="1:6" ht="18" customHeight="1">
      <c r="A28" s="270"/>
      <c r="B28" s="273"/>
      <c r="C28" s="47" t="s">
        <v>18</v>
      </c>
      <c r="D28" s="267"/>
      <c r="E28" s="267"/>
    </row>
    <row r="29" spans="1:6" ht="38.25" customHeight="1">
      <c r="A29" s="270"/>
      <c r="B29" s="273"/>
      <c r="C29" s="48" t="s">
        <v>59</v>
      </c>
      <c r="D29" s="267"/>
      <c r="E29" s="267"/>
    </row>
    <row r="30" spans="1:6" ht="18" customHeight="1">
      <c r="A30" s="270"/>
      <c r="B30" s="273"/>
      <c r="C30" s="47" t="s">
        <v>19</v>
      </c>
      <c r="D30" s="267"/>
      <c r="E30" s="267"/>
    </row>
    <row r="31" spans="1:6" ht="18" customHeight="1">
      <c r="A31" s="271"/>
      <c r="B31" s="274"/>
      <c r="C31" s="48" t="s">
        <v>36</v>
      </c>
      <c r="D31" s="268"/>
      <c r="E31" s="268"/>
    </row>
    <row r="32" spans="1:6" ht="18" customHeight="1">
      <c r="A32" s="269"/>
      <c r="B32" s="275">
        <v>21006</v>
      </c>
      <c r="C32" s="63" t="s">
        <v>17</v>
      </c>
      <c r="D32" s="276">
        <f>+'h2'!G41</f>
        <v>2700000</v>
      </c>
      <c r="E32" s="276">
        <f>+'h2'!H41</f>
        <v>3300000</v>
      </c>
    </row>
    <row r="33" spans="1:5" ht="42" customHeight="1">
      <c r="A33" s="270"/>
      <c r="B33" s="273"/>
      <c r="C33" s="62" t="s">
        <v>131</v>
      </c>
      <c r="D33" s="267"/>
      <c r="E33" s="267"/>
    </row>
    <row r="34" spans="1:5" ht="18" customHeight="1">
      <c r="A34" s="270"/>
      <c r="B34" s="273"/>
      <c r="C34" s="63" t="s">
        <v>18</v>
      </c>
      <c r="D34" s="267"/>
      <c r="E34" s="267"/>
    </row>
    <row r="35" spans="1:5" ht="18" customHeight="1">
      <c r="A35" s="270"/>
      <c r="B35" s="273"/>
      <c r="C35" s="62" t="s">
        <v>132</v>
      </c>
      <c r="D35" s="267"/>
      <c r="E35" s="267"/>
    </row>
    <row r="36" spans="1:5" ht="18" customHeight="1">
      <c r="A36" s="270"/>
      <c r="B36" s="273"/>
      <c r="C36" s="63" t="s">
        <v>19</v>
      </c>
      <c r="D36" s="267"/>
      <c r="E36" s="267"/>
    </row>
    <row r="37" spans="1:5" ht="18" customHeight="1">
      <c r="A37" s="271"/>
      <c r="B37" s="274"/>
      <c r="C37" s="62" t="s">
        <v>63</v>
      </c>
      <c r="D37" s="268"/>
      <c r="E37" s="268"/>
    </row>
    <row r="38" spans="1:5" ht="18" customHeight="1">
      <c r="A38" s="279"/>
      <c r="B38" s="278">
        <v>21009</v>
      </c>
      <c r="C38" s="84" t="s">
        <v>17</v>
      </c>
      <c r="D38" s="277">
        <f>+'h2'!G63</f>
        <v>370000</v>
      </c>
      <c r="E38" s="277">
        <f>+'h2'!H63</f>
        <v>370000</v>
      </c>
    </row>
    <row r="39" spans="1:5" ht="40.15" customHeight="1">
      <c r="A39" s="279"/>
      <c r="B39" s="273"/>
      <c r="C39" s="83" t="s">
        <v>106</v>
      </c>
      <c r="D39" s="277"/>
      <c r="E39" s="277"/>
    </row>
    <row r="40" spans="1:5" ht="18" customHeight="1">
      <c r="A40" s="279"/>
      <c r="B40" s="273"/>
      <c r="C40" s="84" t="s">
        <v>18</v>
      </c>
      <c r="D40" s="277"/>
      <c r="E40" s="277"/>
    </row>
    <row r="41" spans="1:5" ht="18" customHeight="1">
      <c r="A41" s="279"/>
      <c r="B41" s="273"/>
      <c r="C41" s="83" t="s">
        <v>111</v>
      </c>
      <c r="D41" s="277"/>
      <c r="E41" s="277"/>
    </row>
    <row r="42" spans="1:5" ht="18" customHeight="1">
      <c r="A42" s="279"/>
      <c r="B42" s="273"/>
      <c r="C42" s="84" t="s">
        <v>19</v>
      </c>
      <c r="D42" s="277"/>
      <c r="E42" s="277"/>
    </row>
    <row r="43" spans="1:5" ht="18" customHeight="1">
      <c r="A43" s="279"/>
      <c r="B43" s="274"/>
      <c r="C43" s="83" t="s">
        <v>63</v>
      </c>
      <c r="D43" s="277"/>
      <c r="E43" s="277"/>
    </row>
    <row r="44" spans="1:5" ht="18" customHeight="1">
      <c r="A44" s="269"/>
      <c r="B44" s="272" t="s">
        <v>61</v>
      </c>
      <c r="C44" s="47" t="s">
        <v>17</v>
      </c>
      <c r="D44" s="267">
        <f>+'h2'!G72</f>
        <v>-3100000</v>
      </c>
      <c r="E44" s="267">
        <f>+'h2'!H72</f>
        <v>-3100000</v>
      </c>
    </row>
    <row r="45" spans="1:5" ht="36.6" customHeight="1">
      <c r="A45" s="270"/>
      <c r="B45" s="273"/>
      <c r="C45" s="48" t="s">
        <v>144</v>
      </c>
      <c r="D45" s="267"/>
      <c r="E45" s="267"/>
    </row>
    <row r="46" spans="1:5" ht="18" customHeight="1">
      <c r="A46" s="270"/>
      <c r="B46" s="273"/>
      <c r="C46" s="47" t="s">
        <v>18</v>
      </c>
      <c r="D46" s="267"/>
      <c r="E46" s="267"/>
    </row>
    <row r="47" spans="1:5" ht="18" customHeight="1">
      <c r="A47" s="270"/>
      <c r="B47" s="273"/>
      <c r="C47" s="48" t="s">
        <v>62</v>
      </c>
      <c r="D47" s="267"/>
      <c r="E47" s="267"/>
    </row>
    <row r="48" spans="1:5" ht="18" customHeight="1">
      <c r="A48" s="270"/>
      <c r="B48" s="273"/>
      <c r="C48" s="47" t="s">
        <v>19</v>
      </c>
      <c r="D48" s="267"/>
      <c r="E48" s="267"/>
    </row>
    <row r="49" spans="1:5" ht="18" customHeight="1">
      <c r="A49" s="270"/>
      <c r="B49" s="274"/>
      <c r="C49" s="48" t="s">
        <v>63</v>
      </c>
      <c r="D49" s="268"/>
      <c r="E49" s="268"/>
    </row>
    <row r="50" spans="1:5" ht="18" customHeight="1">
      <c r="A50" s="263"/>
      <c r="B50" s="262">
        <v>21014</v>
      </c>
      <c r="C50" s="63" t="s">
        <v>17</v>
      </c>
      <c r="D50" s="266">
        <f>+'h2'!G81</f>
        <v>30000</v>
      </c>
      <c r="E50" s="266">
        <f>+'h2'!H81</f>
        <v>30000</v>
      </c>
    </row>
    <row r="51" spans="1:5" ht="57" customHeight="1">
      <c r="A51" s="264"/>
      <c r="B51" s="262"/>
      <c r="C51" s="62" t="s">
        <v>124</v>
      </c>
      <c r="D51" s="267"/>
      <c r="E51" s="267"/>
    </row>
    <row r="52" spans="1:5" ht="18" customHeight="1">
      <c r="A52" s="264"/>
      <c r="B52" s="262"/>
      <c r="C52" s="63" t="s">
        <v>18</v>
      </c>
      <c r="D52" s="267"/>
      <c r="E52" s="267"/>
    </row>
    <row r="53" spans="1:5" ht="18" customHeight="1">
      <c r="A53" s="264"/>
      <c r="B53" s="262"/>
      <c r="C53" s="62" t="s">
        <v>62</v>
      </c>
      <c r="D53" s="267"/>
      <c r="E53" s="267"/>
    </row>
    <row r="54" spans="1:5" ht="18" customHeight="1">
      <c r="A54" s="264"/>
      <c r="B54" s="262"/>
      <c r="C54" s="63" t="s">
        <v>19</v>
      </c>
      <c r="D54" s="267"/>
      <c r="E54" s="267"/>
    </row>
    <row r="55" spans="1:5" ht="18" customHeight="1">
      <c r="A55" s="265"/>
      <c r="B55" s="262"/>
      <c r="C55" s="62" t="s">
        <v>63</v>
      </c>
      <c r="D55" s="268"/>
      <c r="E55" s="268"/>
    </row>
    <row r="56" spans="1:5" ht="18" customHeight="1">
      <c r="A56" s="263"/>
      <c r="B56" s="262">
        <v>21017</v>
      </c>
      <c r="C56" s="63" t="s">
        <v>17</v>
      </c>
      <c r="D56" s="266">
        <f>+'h2'!G90</f>
        <v>0</v>
      </c>
      <c r="E56" s="266">
        <f>+'h2'!H90</f>
        <v>-250000</v>
      </c>
    </row>
    <row r="57" spans="1:5" ht="42" customHeight="1">
      <c r="A57" s="264"/>
      <c r="B57" s="262"/>
      <c r="C57" s="256" t="s">
        <v>145</v>
      </c>
      <c r="D57" s="267"/>
      <c r="E57" s="267"/>
    </row>
    <row r="58" spans="1:5" ht="18" customHeight="1">
      <c r="A58" s="264"/>
      <c r="B58" s="262"/>
      <c r="C58" s="63" t="s">
        <v>18</v>
      </c>
      <c r="D58" s="267"/>
      <c r="E58" s="267"/>
    </row>
    <row r="59" spans="1:5" ht="22.9" customHeight="1">
      <c r="A59" s="264"/>
      <c r="B59" s="262"/>
      <c r="C59" s="256" t="s">
        <v>146</v>
      </c>
      <c r="D59" s="267"/>
      <c r="E59" s="267"/>
    </row>
    <row r="60" spans="1:5" ht="18" customHeight="1">
      <c r="A60" s="264"/>
      <c r="B60" s="262"/>
      <c r="C60" s="63" t="s">
        <v>19</v>
      </c>
      <c r="D60" s="267"/>
      <c r="E60" s="267"/>
    </row>
    <row r="61" spans="1:5" ht="18" customHeight="1">
      <c r="A61" s="265"/>
      <c r="B61" s="262"/>
      <c r="C61" s="62" t="s">
        <v>63</v>
      </c>
      <c r="D61" s="268"/>
      <c r="E61" s="268"/>
    </row>
    <row r="62" spans="1:5" ht="18" customHeight="1">
      <c r="A62" s="263"/>
      <c r="B62" s="262">
        <v>21018</v>
      </c>
      <c r="C62" s="63" t="s">
        <v>17</v>
      </c>
      <c r="D62" s="266">
        <f>+'h2'!G96</f>
        <v>0</v>
      </c>
      <c r="E62" s="266">
        <f>+'h2'!H96</f>
        <v>-250000</v>
      </c>
    </row>
    <row r="63" spans="1:5" ht="42" customHeight="1">
      <c r="A63" s="264"/>
      <c r="B63" s="262"/>
      <c r="C63" s="62" t="s">
        <v>136</v>
      </c>
      <c r="D63" s="267"/>
      <c r="E63" s="267"/>
    </row>
    <row r="64" spans="1:5" ht="18" customHeight="1">
      <c r="A64" s="264"/>
      <c r="B64" s="262"/>
      <c r="C64" s="63" t="s">
        <v>18</v>
      </c>
      <c r="D64" s="267"/>
      <c r="E64" s="267"/>
    </row>
    <row r="65" spans="1:5" ht="18" customHeight="1">
      <c r="A65" s="264"/>
      <c r="B65" s="262"/>
      <c r="C65" s="256" t="s">
        <v>147</v>
      </c>
      <c r="D65" s="267"/>
      <c r="E65" s="267"/>
    </row>
    <row r="66" spans="1:5" ht="18" customHeight="1">
      <c r="A66" s="264"/>
      <c r="B66" s="262"/>
      <c r="C66" s="63" t="s">
        <v>19</v>
      </c>
      <c r="D66" s="267"/>
      <c r="E66" s="267"/>
    </row>
    <row r="67" spans="1:5" ht="18" customHeight="1">
      <c r="A67" s="265"/>
      <c r="B67" s="262"/>
      <c r="C67" s="62" t="s">
        <v>63</v>
      </c>
      <c r="D67" s="268"/>
      <c r="E67" s="268"/>
    </row>
    <row r="68" spans="1:5" ht="18" customHeight="1">
      <c r="A68" s="263"/>
      <c r="B68" s="262">
        <v>21021</v>
      </c>
      <c r="C68" s="63" t="s">
        <v>17</v>
      </c>
      <c r="D68" s="266">
        <f>+'h2'!G108</f>
        <v>0</v>
      </c>
      <c r="E68" s="266">
        <f>+'h2'!H108</f>
        <v>-200000</v>
      </c>
    </row>
    <row r="69" spans="1:5" ht="42" customHeight="1">
      <c r="A69" s="264"/>
      <c r="B69" s="262"/>
      <c r="C69" s="62" t="s">
        <v>137</v>
      </c>
      <c r="D69" s="267"/>
      <c r="E69" s="267"/>
    </row>
    <row r="70" spans="1:5" ht="18" customHeight="1">
      <c r="A70" s="264"/>
      <c r="B70" s="262"/>
      <c r="C70" s="63" t="s">
        <v>18</v>
      </c>
      <c r="D70" s="267"/>
      <c r="E70" s="267"/>
    </row>
    <row r="71" spans="1:5" ht="18" customHeight="1">
      <c r="A71" s="264"/>
      <c r="B71" s="262"/>
      <c r="C71" s="62" t="s">
        <v>62</v>
      </c>
      <c r="D71" s="267"/>
      <c r="E71" s="267"/>
    </row>
    <row r="72" spans="1:5" ht="18" customHeight="1">
      <c r="A72" s="264"/>
      <c r="B72" s="262"/>
      <c r="C72" s="63" t="s">
        <v>19</v>
      </c>
      <c r="D72" s="267"/>
      <c r="E72" s="267"/>
    </row>
    <row r="73" spans="1:5" ht="18" customHeight="1">
      <c r="A73" s="265"/>
      <c r="B73" s="262"/>
      <c r="C73" s="62" t="s">
        <v>63</v>
      </c>
      <c r="D73" s="268"/>
      <c r="E73" s="268"/>
    </row>
    <row r="74" spans="1:5" ht="18" customHeight="1">
      <c r="A74" s="213"/>
      <c r="B74" s="214"/>
      <c r="C74" s="215"/>
      <c r="D74" s="216"/>
      <c r="E74" s="216"/>
    </row>
    <row r="75" spans="1:5" ht="41.25" customHeight="1">
      <c r="C75" s="215"/>
    </row>
    <row r="76" spans="1:5" ht="59.25" customHeight="1">
      <c r="C76" s="217" t="s">
        <v>42</v>
      </c>
      <c r="D76" s="218"/>
      <c r="E76" s="217" t="s">
        <v>41</v>
      </c>
    </row>
    <row r="78" spans="1:5" ht="18" customHeight="1">
      <c r="C78" s="27"/>
    </row>
  </sheetData>
  <mergeCells count="47">
    <mergeCell ref="A68:A73"/>
    <mergeCell ref="B68:B73"/>
    <mergeCell ref="D68:D73"/>
    <mergeCell ref="E68:E73"/>
    <mergeCell ref="A56:A61"/>
    <mergeCell ref="B56:B61"/>
    <mergeCell ref="D56:D61"/>
    <mergeCell ref="E56:E61"/>
    <mergeCell ref="A62:A67"/>
    <mergeCell ref="B62:B67"/>
    <mergeCell ref="D62:D67"/>
    <mergeCell ref="E62:E67"/>
    <mergeCell ref="D8:E8"/>
    <mergeCell ref="E20:E25"/>
    <mergeCell ref="A1:E1"/>
    <mergeCell ref="A2:E2"/>
    <mergeCell ref="A3:E3"/>
    <mergeCell ref="A13:A18"/>
    <mergeCell ref="B13:B18"/>
    <mergeCell ref="A8:B8"/>
    <mergeCell ref="C8:C9"/>
    <mergeCell ref="A5:E5"/>
    <mergeCell ref="E13:E18"/>
    <mergeCell ref="A20:A25"/>
    <mergeCell ref="D20:D25"/>
    <mergeCell ref="B20:B25"/>
    <mergeCell ref="B38:B43"/>
    <mergeCell ref="A38:A43"/>
    <mergeCell ref="D32:D37"/>
    <mergeCell ref="D38:D43"/>
    <mergeCell ref="D13:D18"/>
    <mergeCell ref="B50:B55"/>
    <mergeCell ref="A50:A55"/>
    <mergeCell ref="D50:D55"/>
    <mergeCell ref="E50:E55"/>
    <mergeCell ref="D26:D31"/>
    <mergeCell ref="E26:E31"/>
    <mergeCell ref="A26:A31"/>
    <mergeCell ref="B26:B31"/>
    <mergeCell ref="B32:B37"/>
    <mergeCell ref="A32:A37"/>
    <mergeCell ref="A44:A49"/>
    <mergeCell ref="B44:B49"/>
    <mergeCell ref="D44:D49"/>
    <mergeCell ref="E44:E49"/>
    <mergeCell ref="E32:E37"/>
    <mergeCell ref="E38:E43"/>
  </mergeCells>
  <pageMargins left="0.25" right="0.25" top="0.44685039399999998" bottom="0.44685039399999998" header="0.31496062992126" footer="0.31496062992126"/>
  <pageSetup paperSize="9" scale="7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32"/>
  <sheetViews>
    <sheetView topLeftCell="A64" zoomScaleNormal="100" zoomScaleSheetLayoutView="100" workbookViewId="0">
      <selection activeCell="E39" sqref="E39"/>
    </sheetView>
  </sheetViews>
  <sheetFormatPr defaultColWidth="9.140625" defaultRowHeight="17.25"/>
  <cols>
    <col min="1" max="1" width="9.5703125" style="91" customWidth="1"/>
    <col min="2" max="2" width="8" style="91" customWidth="1"/>
    <col min="3" max="3" width="8.140625" style="91" customWidth="1"/>
    <col min="4" max="4" width="10" style="91" customWidth="1"/>
    <col min="5" max="5" width="12.140625" style="91" customWidth="1"/>
    <col min="6" max="6" width="66.85546875" style="91" customWidth="1"/>
    <col min="7" max="7" width="20.85546875" style="91" customWidth="1"/>
    <col min="8" max="8" width="21.7109375" style="91" customWidth="1"/>
    <col min="9" max="9" width="9.140625" style="91"/>
    <col min="10" max="10" width="9.42578125" style="91" customWidth="1"/>
    <col min="11" max="16384" width="9.140625" style="91"/>
  </cols>
  <sheetData>
    <row r="1" spans="1:8" ht="21" customHeight="1">
      <c r="A1" s="291" t="s">
        <v>126</v>
      </c>
      <c r="B1" s="291"/>
      <c r="C1" s="291"/>
      <c r="D1" s="291"/>
      <c r="E1" s="291"/>
      <c r="F1" s="291"/>
      <c r="G1" s="291"/>
      <c r="H1" s="291"/>
    </row>
    <row r="2" spans="1:8" ht="18" customHeight="1">
      <c r="A2" s="291" t="s">
        <v>46</v>
      </c>
      <c r="B2" s="291"/>
      <c r="C2" s="291"/>
      <c r="D2" s="291"/>
      <c r="E2" s="291"/>
      <c r="F2" s="291"/>
      <c r="G2" s="291"/>
      <c r="H2" s="291"/>
    </row>
    <row r="3" spans="1:8" ht="16.5" customHeight="1">
      <c r="A3" s="291" t="s">
        <v>0</v>
      </c>
      <c r="B3" s="291"/>
      <c r="C3" s="291"/>
      <c r="D3" s="291"/>
      <c r="E3" s="291"/>
      <c r="F3" s="291"/>
      <c r="G3" s="291"/>
      <c r="H3" s="291"/>
    </row>
    <row r="4" spans="1:8" ht="13.5" customHeight="1"/>
    <row r="5" spans="1:8" ht="48" customHeight="1">
      <c r="A5" s="288" t="s">
        <v>44</v>
      </c>
      <c r="B5" s="288"/>
      <c r="C5" s="288"/>
      <c r="D5" s="288"/>
      <c r="E5" s="288"/>
      <c r="F5" s="288"/>
      <c r="G5" s="288"/>
      <c r="H5" s="288"/>
    </row>
    <row r="7" spans="1:8">
      <c r="H7" s="91" t="s">
        <v>40</v>
      </c>
    </row>
    <row r="8" spans="1:8" s="92" customFormat="1" ht="66" customHeight="1">
      <c r="A8" s="292" t="s">
        <v>10</v>
      </c>
      <c r="B8" s="292"/>
      <c r="C8" s="292"/>
      <c r="D8" s="292" t="s">
        <v>1</v>
      </c>
      <c r="E8" s="292"/>
      <c r="F8" s="292" t="s">
        <v>5</v>
      </c>
      <c r="G8" s="293" t="s">
        <v>38</v>
      </c>
      <c r="H8" s="293"/>
    </row>
    <row r="9" spans="1:8" s="92" customFormat="1" ht="42" customHeight="1">
      <c r="A9" s="93" t="s">
        <v>11</v>
      </c>
      <c r="B9" s="93" t="s">
        <v>12</v>
      </c>
      <c r="C9" s="93" t="s">
        <v>13</v>
      </c>
      <c r="D9" s="93" t="s">
        <v>3</v>
      </c>
      <c r="E9" s="93" t="s">
        <v>4</v>
      </c>
      <c r="F9" s="292"/>
      <c r="G9" s="94" t="s">
        <v>47</v>
      </c>
      <c r="H9" s="94" t="s">
        <v>37</v>
      </c>
    </row>
    <row r="10" spans="1:8" s="99" customFormat="1">
      <c r="A10" s="95"/>
      <c r="B10" s="95"/>
      <c r="C10" s="95"/>
      <c r="D10" s="96"/>
      <c r="E10" s="96"/>
      <c r="F10" s="97" t="s">
        <v>9</v>
      </c>
      <c r="G10" s="109">
        <f t="shared" ref="G10:H10" si="0">G12</f>
        <v>0</v>
      </c>
      <c r="H10" s="98">
        <f t="shared" si="0"/>
        <v>0</v>
      </c>
    </row>
    <row r="11" spans="1:8" s="92" customFormat="1">
      <c r="A11" s="100"/>
      <c r="B11" s="100"/>
      <c r="C11" s="100"/>
      <c r="D11" s="94"/>
      <c r="E11" s="94"/>
      <c r="F11" s="101" t="s">
        <v>20</v>
      </c>
      <c r="G11" s="109"/>
      <c r="H11" s="98"/>
    </row>
    <row r="12" spans="1:8" s="99" customFormat="1" ht="39.75" customHeight="1">
      <c r="A12" s="104"/>
      <c r="B12" s="105"/>
      <c r="C12" s="104"/>
      <c r="D12" s="104"/>
      <c r="E12" s="104"/>
      <c r="F12" s="106" t="s">
        <v>49</v>
      </c>
      <c r="G12" s="109">
        <f t="shared" ref="G12:H12" si="1">+G13</f>
        <v>0</v>
      </c>
      <c r="H12" s="98">
        <f t="shared" si="1"/>
        <v>0</v>
      </c>
    </row>
    <row r="13" spans="1:8" s="99" customFormat="1" ht="17.25" customHeight="1">
      <c r="A13" s="107" t="s">
        <v>82</v>
      </c>
      <c r="B13" s="108"/>
      <c r="C13" s="108"/>
      <c r="D13" s="101"/>
      <c r="E13" s="101"/>
      <c r="F13" s="97" t="s">
        <v>86</v>
      </c>
      <c r="G13" s="109">
        <f t="shared" ref="G13:H13" si="2">G15</f>
        <v>0</v>
      </c>
      <c r="H13" s="98">
        <f t="shared" si="2"/>
        <v>0</v>
      </c>
    </row>
    <row r="14" spans="1:8" s="92" customFormat="1">
      <c r="A14" s="108"/>
      <c r="B14" s="108"/>
      <c r="C14" s="108"/>
      <c r="D14" s="101"/>
      <c r="E14" s="101"/>
      <c r="F14" s="101" t="s">
        <v>6</v>
      </c>
      <c r="G14" s="102"/>
      <c r="H14" s="103"/>
    </row>
    <row r="15" spans="1:8" s="99" customFormat="1" ht="16.5" customHeight="1">
      <c r="A15" s="108"/>
      <c r="B15" s="107" t="s">
        <v>83</v>
      </c>
      <c r="C15" s="108"/>
      <c r="D15" s="101"/>
      <c r="E15" s="101"/>
      <c r="F15" s="97" t="s">
        <v>85</v>
      </c>
      <c r="G15" s="109">
        <f t="shared" ref="G15:H15" si="3">G17</f>
        <v>0</v>
      </c>
      <c r="H15" s="98">
        <f t="shared" si="3"/>
        <v>0</v>
      </c>
    </row>
    <row r="16" spans="1:8" s="92" customFormat="1">
      <c r="A16" s="110"/>
      <c r="B16" s="110"/>
      <c r="C16" s="110"/>
      <c r="D16" s="111"/>
      <c r="E16" s="111"/>
      <c r="F16" s="112" t="s">
        <v>6</v>
      </c>
      <c r="G16" s="102"/>
      <c r="H16" s="113"/>
    </row>
    <row r="17" spans="1:12" s="99" customFormat="1" ht="18" customHeight="1">
      <c r="A17" s="108"/>
      <c r="B17" s="108"/>
      <c r="C17" s="107" t="s">
        <v>25</v>
      </c>
      <c r="D17" s="101"/>
      <c r="E17" s="101"/>
      <c r="F17" s="97" t="s">
        <v>84</v>
      </c>
      <c r="G17" s="109">
        <f t="shared" ref="G17:H17" si="4">G19</f>
        <v>0</v>
      </c>
      <c r="H17" s="114">
        <f t="shared" si="4"/>
        <v>0</v>
      </c>
    </row>
    <row r="18" spans="1:12" s="92" customFormat="1">
      <c r="A18" s="108"/>
      <c r="B18" s="108"/>
      <c r="C18" s="108"/>
      <c r="D18" s="101"/>
      <c r="E18" s="101"/>
      <c r="F18" s="101" t="s">
        <v>6</v>
      </c>
      <c r="G18" s="115"/>
      <c r="H18" s="113"/>
    </row>
    <row r="19" spans="1:12" s="92" customFormat="1" ht="34.5">
      <c r="A19" s="110"/>
      <c r="B19" s="110"/>
      <c r="C19" s="110"/>
      <c r="D19" s="111"/>
      <c r="E19" s="111"/>
      <c r="F19" s="112" t="s">
        <v>26</v>
      </c>
      <c r="G19" s="116">
        <f t="shared" ref="G19:H19" si="5">G21</f>
        <v>0</v>
      </c>
      <c r="H19" s="113">
        <f t="shared" si="5"/>
        <v>0</v>
      </c>
      <c r="I19" s="117"/>
    </row>
    <row r="20" spans="1:12" s="92" customFormat="1" ht="19.5" customHeight="1">
      <c r="A20" s="101"/>
      <c r="B20" s="101"/>
      <c r="C20" s="101"/>
      <c r="D20" s="101"/>
      <c r="E20" s="101"/>
      <c r="F20" s="101" t="s">
        <v>6</v>
      </c>
      <c r="G20" s="115"/>
      <c r="H20" s="113"/>
    </row>
    <row r="21" spans="1:12" s="92" customFormat="1" ht="17.25" customHeight="1">
      <c r="A21" s="100"/>
      <c r="B21" s="100"/>
      <c r="C21" s="100"/>
      <c r="D21" s="118">
        <v>1049</v>
      </c>
      <c r="E21" s="119"/>
      <c r="F21" s="118" t="s">
        <v>52</v>
      </c>
      <c r="G21" s="120">
        <f>+G23+G32+G41+G52+G63+G72+G81+G90+G99+G108</f>
        <v>0</v>
      </c>
      <c r="H21" s="120">
        <f>+H23+H32+H41+H52+H63+H72+H81+H90+H99+H108</f>
        <v>0</v>
      </c>
    </row>
    <row r="22" spans="1:12" s="92" customFormat="1">
      <c r="A22" s="100"/>
      <c r="B22" s="100"/>
      <c r="C22" s="100"/>
      <c r="D22" s="121"/>
      <c r="E22" s="121"/>
      <c r="F22" s="121" t="s">
        <v>6</v>
      </c>
      <c r="G22" s="122"/>
      <c r="H22" s="122"/>
    </row>
    <row r="23" spans="1:12" s="99" customFormat="1" ht="51.75">
      <c r="A23" s="95"/>
      <c r="B23" s="95"/>
      <c r="C23" s="95"/>
      <c r="D23" s="123"/>
      <c r="E23" s="124" t="s">
        <v>60</v>
      </c>
      <c r="F23" s="97" t="s">
        <v>104</v>
      </c>
      <c r="G23" s="125">
        <f>G25</f>
        <v>5000</v>
      </c>
      <c r="H23" s="125">
        <f>H25</f>
        <v>105000</v>
      </c>
    </row>
    <row r="24" spans="1:12" ht="19.5" customHeight="1">
      <c r="A24" s="100"/>
      <c r="B24" s="100"/>
      <c r="C24" s="100"/>
      <c r="D24" s="126"/>
      <c r="E24" s="127"/>
      <c r="F24" s="101" t="s">
        <v>22</v>
      </c>
      <c r="G24" s="128"/>
      <c r="H24" s="128"/>
    </row>
    <row r="25" spans="1:12" s="131" customFormat="1" ht="34.5">
      <c r="A25" s="100"/>
      <c r="B25" s="100"/>
      <c r="C25" s="100"/>
      <c r="D25" s="126"/>
      <c r="E25" s="127"/>
      <c r="F25" s="129" t="s">
        <v>26</v>
      </c>
      <c r="G25" s="130">
        <f>G27</f>
        <v>5000</v>
      </c>
      <c r="H25" s="130">
        <f>H27</f>
        <v>105000</v>
      </c>
    </row>
    <row r="26" spans="1:12" ht="34.5">
      <c r="A26" s="100"/>
      <c r="B26" s="100"/>
      <c r="C26" s="100"/>
      <c r="D26" s="126"/>
      <c r="E26" s="127"/>
      <c r="F26" s="101" t="s">
        <v>24</v>
      </c>
      <c r="G26" s="128"/>
      <c r="H26" s="128"/>
      <c r="I26" s="289"/>
      <c r="J26" s="290"/>
      <c r="K26" s="290"/>
      <c r="L26" s="290"/>
    </row>
    <row r="27" spans="1:12">
      <c r="A27" s="100"/>
      <c r="B27" s="100"/>
      <c r="C27" s="100"/>
      <c r="D27" s="126"/>
      <c r="E27" s="127"/>
      <c r="F27" s="101" t="s">
        <v>7</v>
      </c>
      <c r="G27" s="116">
        <f t="shared" ref="G27:H29" si="6">G28</f>
        <v>5000</v>
      </c>
      <c r="H27" s="116">
        <f>H28</f>
        <v>105000</v>
      </c>
    </row>
    <row r="28" spans="1:12">
      <c r="A28" s="100"/>
      <c r="B28" s="100"/>
      <c r="C28" s="100"/>
      <c r="D28" s="126"/>
      <c r="E28" s="127"/>
      <c r="F28" s="132" t="s">
        <v>8</v>
      </c>
      <c r="G28" s="133">
        <f>+G29</f>
        <v>5000</v>
      </c>
      <c r="H28" s="133">
        <f>+H29</f>
        <v>105000</v>
      </c>
    </row>
    <row r="29" spans="1:12">
      <c r="A29" s="100"/>
      <c r="B29" s="100"/>
      <c r="C29" s="100"/>
      <c r="D29" s="126"/>
      <c r="E29" s="127"/>
      <c r="F29" s="132" t="s">
        <v>70</v>
      </c>
      <c r="G29" s="133">
        <f t="shared" si="6"/>
        <v>5000</v>
      </c>
      <c r="H29" s="133">
        <f t="shared" si="6"/>
        <v>105000</v>
      </c>
    </row>
    <row r="30" spans="1:12" ht="16.5" customHeight="1">
      <c r="A30" s="100"/>
      <c r="B30" s="100"/>
      <c r="C30" s="100"/>
      <c r="D30" s="126"/>
      <c r="E30" s="127"/>
      <c r="F30" s="132" t="s">
        <v>71</v>
      </c>
      <c r="G30" s="133">
        <f>G31</f>
        <v>5000</v>
      </c>
      <c r="H30" s="133">
        <f>H31</f>
        <v>105000</v>
      </c>
    </row>
    <row r="31" spans="1:12">
      <c r="A31" s="100"/>
      <c r="B31" s="100"/>
      <c r="C31" s="100"/>
      <c r="D31" s="126"/>
      <c r="E31" s="127"/>
      <c r="F31" s="132" t="s">
        <v>72</v>
      </c>
      <c r="G31" s="133">
        <f>'h3'!E26</f>
        <v>5000</v>
      </c>
      <c r="H31" s="133">
        <f>'h3'!H26</f>
        <v>105000</v>
      </c>
    </row>
    <row r="32" spans="1:12" s="138" customFormat="1" ht="51.75">
      <c r="A32" s="134"/>
      <c r="B32" s="134"/>
      <c r="C32" s="135"/>
      <c r="D32" s="139"/>
      <c r="E32" s="124" t="s">
        <v>57</v>
      </c>
      <c r="F32" s="140" t="s">
        <v>58</v>
      </c>
      <c r="G32" s="141">
        <f>G34</f>
        <v>-5000</v>
      </c>
      <c r="H32" s="141">
        <f>H34</f>
        <v>-5000</v>
      </c>
      <c r="I32" s="137"/>
      <c r="J32" s="137"/>
    </row>
    <row r="33" spans="1:13" s="138" customFormat="1">
      <c r="A33" s="134"/>
      <c r="B33" s="134"/>
      <c r="C33" s="135"/>
      <c r="D33" s="142"/>
      <c r="E33" s="132"/>
      <c r="F33" s="132" t="s">
        <v>22</v>
      </c>
      <c r="G33" s="136"/>
      <c r="H33" s="136"/>
      <c r="I33" s="91"/>
      <c r="J33" s="91"/>
      <c r="K33" s="144"/>
      <c r="L33" s="144"/>
      <c r="M33" s="144"/>
    </row>
    <row r="34" spans="1:13" s="138" customFormat="1" ht="34.5">
      <c r="A34" s="134"/>
      <c r="B34" s="134"/>
      <c r="C34" s="135"/>
      <c r="D34" s="142"/>
      <c r="E34" s="132"/>
      <c r="F34" s="143" t="s">
        <v>26</v>
      </c>
      <c r="G34" s="136">
        <f>G36</f>
        <v>-5000</v>
      </c>
      <c r="H34" s="136">
        <f>'h3'!J35</f>
        <v>-5000</v>
      </c>
      <c r="I34" s="91"/>
      <c r="J34" s="91"/>
      <c r="K34" s="144"/>
      <c r="L34" s="144"/>
      <c r="M34" s="144"/>
    </row>
    <row r="35" spans="1:13" s="138" customFormat="1" ht="34.5">
      <c r="A35" s="134"/>
      <c r="B35" s="134"/>
      <c r="C35" s="135"/>
      <c r="D35" s="142"/>
      <c r="E35" s="132"/>
      <c r="F35" s="132" t="s">
        <v>24</v>
      </c>
      <c r="G35" s="136"/>
      <c r="H35" s="136"/>
      <c r="I35" s="91"/>
      <c r="J35" s="91"/>
      <c r="K35" s="144"/>
      <c r="L35" s="144"/>
      <c r="M35" s="144"/>
    </row>
    <row r="36" spans="1:13" s="138" customFormat="1">
      <c r="A36" s="134"/>
      <c r="B36" s="134"/>
      <c r="C36" s="135"/>
      <c r="D36" s="142"/>
      <c r="E36" s="132"/>
      <c r="F36" s="132" t="s">
        <v>7</v>
      </c>
      <c r="G36" s="136">
        <f t="shared" ref="G36:H39" si="7">G37</f>
        <v>-5000</v>
      </c>
      <c r="H36" s="136">
        <f t="shared" si="7"/>
        <v>-5000</v>
      </c>
      <c r="I36" s="91"/>
      <c r="J36" s="91"/>
      <c r="K36" s="144"/>
      <c r="L36" s="144"/>
      <c r="M36" s="144"/>
    </row>
    <row r="37" spans="1:13" s="138" customFormat="1">
      <c r="A37" s="134"/>
      <c r="B37" s="134"/>
      <c r="C37" s="135"/>
      <c r="D37" s="142"/>
      <c r="E37" s="132"/>
      <c r="F37" s="132" t="s">
        <v>8</v>
      </c>
      <c r="G37" s="136">
        <f t="shared" si="7"/>
        <v>-5000</v>
      </c>
      <c r="H37" s="136">
        <f t="shared" si="7"/>
        <v>-5000</v>
      </c>
      <c r="I37" s="91"/>
      <c r="J37" s="91"/>
      <c r="K37" s="144"/>
      <c r="L37" s="144"/>
      <c r="M37" s="144"/>
    </row>
    <row r="38" spans="1:13" s="138" customFormat="1">
      <c r="A38" s="134"/>
      <c r="B38" s="134"/>
      <c r="C38" s="135"/>
      <c r="D38" s="142"/>
      <c r="E38" s="132"/>
      <c r="F38" s="132" t="s">
        <v>70</v>
      </c>
      <c r="G38" s="136">
        <f t="shared" si="7"/>
        <v>-5000</v>
      </c>
      <c r="H38" s="136">
        <f t="shared" si="7"/>
        <v>-5000</v>
      </c>
      <c r="I38" s="91"/>
      <c r="J38" s="91"/>
      <c r="K38" s="144"/>
      <c r="L38" s="144"/>
      <c r="M38" s="144"/>
    </row>
    <row r="39" spans="1:13" s="138" customFormat="1" ht="34.5">
      <c r="A39" s="134"/>
      <c r="B39" s="134"/>
      <c r="C39" s="135"/>
      <c r="D39" s="142"/>
      <c r="E39" s="132"/>
      <c r="F39" s="132" t="s">
        <v>71</v>
      </c>
      <c r="G39" s="136">
        <f t="shared" si="7"/>
        <v>-5000</v>
      </c>
      <c r="H39" s="136">
        <f t="shared" si="7"/>
        <v>-5000</v>
      </c>
      <c r="I39" s="91"/>
      <c r="J39" s="91"/>
      <c r="K39" s="144"/>
      <c r="L39" s="144"/>
      <c r="M39" s="144"/>
    </row>
    <row r="40" spans="1:13" s="138" customFormat="1">
      <c r="A40" s="134"/>
      <c r="B40" s="134"/>
      <c r="C40" s="135"/>
      <c r="D40" s="142"/>
      <c r="E40" s="132"/>
      <c r="F40" s="132" t="s">
        <v>72</v>
      </c>
      <c r="G40" s="136">
        <f>'h3'!E35</f>
        <v>-5000</v>
      </c>
      <c r="H40" s="136">
        <f>'h3'!H35</f>
        <v>-5000</v>
      </c>
      <c r="I40" s="91"/>
      <c r="J40" s="91"/>
      <c r="K40" s="144"/>
      <c r="L40" s="144"/>
      <c r="M40" s="144"/>
    </row>
    <row r="41" spans="1:13" s="138" customFormat="1" ht="51.75">
      <c r="A41" s="134"/>
      <c r="B41" s="134"/>
      <c r="C41" s="135"/>
      <c r="D41" s="226"/>
      <c r="E41" s="228">
        <v>21006</v>
      </c>
      <c r="F41" s="229" t="s">
        <v>131</v>
      </c>
      <c r="G41" s="141">
        <f>G43</f>
        <v>2700000</v>
      </c>
      <c r="H41" s="141">
        <f>H43</f>
        <v>3300000</v>
      </c>
      <c r="I41" s="91"/>
      <c r="J41" s="91"/>
      <c r="K41" s="144"/>
      <c r="L41" s="144"/>
      <c r="M41" s="144"/>
    </row>
    <row r="42" spans="1:13" s="138" customFormat="1" ht="33.6" customHeight="1">
      <c r="A42" s="134"/>
      <c r="B42" s="134"/>
      <c r="C42" s="135"/>
      <c r="D42" s="226"/>
      <c r="E42" s="230"/>
      <c r="F42" s="231" t="s">
        <v>22</v>
      </c>
      <c r="G42" s="141"/>
      <c r="H42" s="141"/>
      <c r="I42" s="91"/>
      <c r="J42" s="91"/>
      <c r="K42" s="144"/>
      <c r="L42" s="144"/>
      <c r="M42" s="144"/>
    </row>
    <row r="43" spans="1:13" s="138" customFormat="1" ht="34.5">
      <c r="A43" s="134"/>
      <c r="B43" s="134"/>
      <c r="C43" s="135"/>
      <c r="D43" s="226"/>
      <c r="E43" s="230"/>
      <c r="F43" s="232" t="s">
        <v>26</v>
      </c>
      <c r="G43" s="136">
        <f>G45</f>
        <v>2700000</v>
      </c>
      <c r="H43" s="136">
        <f>H45</f>
        <v>3300000</v>
      </c>
      <c r="I43" s="91"/>
      <c r="J43" s="91"/>
      <c r="K43" s="144"/>
      <c r="L43" s="144"/>
      <c r="M43" s="144"/>
    </row>
    <row r="44" spans="1:13" s="138" customFormat="1" ht="34.5">
      <c r="A44" s="134"/>
      <c r="B44" s="134"/>
      <c r="C44" s="135"/>
      <c r="D44" s="226"/>
      <c r="E44" s="230"/>
      <c r="F44" s="231" t="s">
        <v>24</v>
      </c>
      <c r="G44" s="136"/>
      <c r="H44" s="136"/>
      <c r="I44" s="91"/>
      <c r="J44" s="91"/>
      <c r="K44" s="144"/>
      <c r="L44" s="144"/>
      <c r="M44" s="144"/>
    </row>
    <row r="45" spans="1:13" s="138" customFormat="1">
      <c r="A45" s="134"/>
      <c r="B45" s="134"/>
      <c r="C45" s="135"/>
      <c r="D45" s="226"/>
      <c r="E45" s="230"/>
      <c r="F45" s="232" t="s">
        <v>7</v>
      </c>
      <c r="G45" s="136">
        <f t="shared" ref="G45:H46" si="8">G46</f>
        <v>2700000</v>
      </c>
      <c r="H45" s="136">
        <f t="shared" si="8"/>
        <v>3300000</v>
      </c>
      <c r="I45" s="91"/>
      <c r="J45" s="91"/>
      <c r="K45" s="144"/>
      <c r="L45" s="144"/>
      <c r="M45" s="144"/>
    </row>
    <row r="46" spans="1:13" s="138" customFormat="1">
      <c r="A46" s="134"/>
      <c r="B46" s="134"/>
      <c r="C46" s="135"/>
      <c r="D46" s="226"/>
      <c r="E46" s="230"/>
      <c r="F46" s="231" t="s">
        <v>69</v>
      </c>
      <c r="G46" s="136">
        <f t="shared" si="8"/>
        <v>2700000</v>
      </c>
      <c r="H46" s="136">
        <f t="shared" si="8"/>
        <v>3300000</v>
      </c>
      <c r="I46" s="91"/>
      <c r="J46" s="91"/>
      <c r="K46" s="144"/>
      <c r="L46" s="144"/>
      <c r="M46" s="144"/>
    </row>
    <row r="47" spans="1:13" s="138" customFormat="1">
      <c r="A47" s="134"/>
      <c r="B47" s="134"/>
      <c r="C47" s="135"/>
      <c r="D47" s="226"/>
      <c r="E47" s="230"/>
      <c r="F47" s="233" t="s">
        <v>73</v>
      </c>
      <c r="G47" s="136">
        <f>+G48+G50</f>
        <v>2700000</v>
      </c>
      <c r="H47" s="136">
        <f>+H48+H50</f>
        <v>3300000</v>
      </c>
      <c r="I47" s="91"/>
      <c r="J47" s="91"/>
      <c r="K47" s="144"/>
      <c r="L47" s="144"/>
      <c r="M47" s="144"/>
    </row>
    <row r="48" spans="1:13" s="138" customFormat="1">
      <c r="A48" s="134"/>
      <c r="B48" s="134"/>
      <c r="C48" s="135"/>
      <c r="D48" s="226"/>
      <c r="E48" s="230"/>
      <c r="F48" s="233" t="s">
        <v>74</v>
      </c>
      <c r="G48" s="136">
        <f>+G49</f>
        <v>2944000</v>
      </c>
      <c r="H48" s="136">
        <f>+H49</f>
        <v>3780000</v>
      </c>
      <c r="I48" s="91"/>
      <c r="J48" s="91"/>
      <c r="K48" s="144"/>
      <c r="L48" s="144"/>
      <c r="M48" s="144"/>
    </row>
    <row r="49" spans="1:13" s="138" customFormat="1">
      <c r="A49" s="134"/>
      <c r="B49" s="134"/>
      <c r="C49" s="135"/>
      <c r="D49" s="226"/>
      <c r="E49" s="230"/>
      <c r="F49" s="232" t="s">
        <v>75</v>
      </c>
      <c r="G49" s="136">
        <f>+'h3'!E44</f>
        <v>2944000</v>
      </c>
      <c r="H49" s="136">
        <f>+'h3'!H44</f>
        <v>3780000</v>
      </c>
      <c r="I49" s="91"/>
      <c r="J49" s="91"/>
      <c r="K49" s="144"/>
      <c r="L49" s="144"/>
      <c r="M49" s="144"/>
    </row>
    <row r="50" spans="1:13" s="138" customFormat="1">
      <c r="A50" s="134"/>
      <c r="B50" s="134"/>
      <c r="C50" s="135"/>
      <c r="D50" s="226"/>
      <c r="E50" s="132"/>
      <c r="F50" s="132" t="s">
        <v>76</v>
      </c>
      <c r="G50" s="136">
        <f t="shared" ref="G50:H50" si="9">G51</f>
        <v>-244000</v>
      </c>
      <c r="H50" s="136">
        <f t="shared" si="9"/>
        <v>-480000</v>
      </c>
      <c r="I50" s="91"/>
      <c r="J50" s="91"/>
      <c r="K50" s="144"/>
    </row>
    <row r="51" spans="1:13" s="138" customFormat="1">
      <c r="A51" s="134"/>
      <c r="B51" s="134"/>
      <c r="C51" s="135"/>
      <c r="D51" s="226"/>
      <c r="E51" s="132"/>
      <c r="F51" s="132" t="s">
        <v>77</v>
      </c>
      <c r="G51" s="136">
        <f>+'h3'!E46</f>
        <v>-244000</v>
      </c>
      <c r="H51" s="136">
        <f>+'h3'!H46</f>
        <v>-480000</v>
      </c>
      <c r="I51" s="91"/>
      <c r="J51" s="91"/>
      <c r="K51" s="144"/>
    </row>
    <row r="52" spans="1:13" s="138" customFormat="1" ht="69">
      <c r="A52" s="134"/>
      <c r="B52" s="134"/>
      <c r="C52" s="135"/>
      <c r="D52" s="139"/>
      <c r="E52" s="124" t="s">
        <v>78</v>
      </c>
      <c r="F52" s="140" t="s">
        <v>79</v>
      </c>
      <c r="G52" s="141">
        <f>G54</f>
        <v>0</v>
      </c>
      <c r="H52" s="141">
        <f>H54</f>
        <v>0</v>
      </c>
      <c r="I52" s="137"/>
      <c r="J52" s="137"/>
    </row>
    <row r="53" spans="1:13" s="138" customFormat="1">
      <c r="A53" s="134"/>
      <c r="B53" s="134"/>
      <c r="C53" s="135"/>
      <c r="D53" s="142"/>
      <c r="E53" s="132"/>
      <c r="F53" s="132" t="s">
        <v>22</v>
      </c>
      <c r="G53" s="141"/>
      <c r="H53" s="141"/>
      <c r="I53" s="137"/>
      <c r="J53" s="137"/>
    </row>
    <row r="54" spans="1:13" s="138" customFormat="1" ht="34.5">
      <c r="A54" s="134"/>
      <c r="B54" s="134"/>
      <c r="C54" s="135"/>
      <c r="D54" s="142"/>
      <c r="E54" s="132"/>
      <c r="F54" s="143" t="s">
        <v>26</v>
      </c>
      <c r="G54" s="136">
        <f>G56</f>
        <v>0</v>
      </c>
      <c r="H54" s="136">
        <f>H56</f>
        <v>0</v>
      </c>
      <c r="I54" s="91"/>
      <c r="J54" s="91"/>
      <c r="K54" s="144"/>
    </row>
    <row r="55" spans="1:13" s="138" customFormat="1" ht="34.5">
      <c r="A55" s="134"/>
      <c r="B55" s="134"/>
      <c r="C55" s="135"/>
      <c r="D55" s="142"/>
      <c r="E55" s="132"/>
      <c r="F55" s="132" t="s">
        <v>24</v>
      </c>
      <c r="G55" s="136"/>
      <c r="H55" s="136"/>
      <c r="I55" s="91"/>
      <c r="J55" s="91"/>
      <c r="K55" s="144"/>
    </row>
    <row r="56" spans="1:13" s="138" customFormat="1">
      <c r="A56" s="134"/>
      <c r="B56" s="134"/>
      <c r="C56" s="135"/>
      <c r="D56" s="142"/>
      <c r="E56" s="132"/>
      <c r="F56" s="132" t="s">
        <v>7</v>
      </c>
      <c r="G56" s="136">
        <f t="shared" ref="G56:H61" si="10">G57</f>
        <v>0</v>
      </c>
      <c r="H56" s="136">
        <f t="shared" si="10"/>
        <v>0</v>
      </c>
      <c r="I56" s="91"/>
      <c r="J56" s="91"/>
      <c r="K56" s="144"/>
    </row>
    <row r="57" spans="1:13" s="138" customFormat="1">
      <c r="A57" s="134"/>
      <c r="B57" s="134"/>
      <c r="C57" s="135"/>
      <c r="D57" s="142"/>
      <c r="E57" s="132"/>
      <c r="F57" s="132" t="s">
        <v>69</v>
      </c>
      <c r="G57" s="136">
        <f t="shared" si="10"/>
        <v>0</v>
      </c>
      <c r="H57" s="136">
        <f t="shared" si="10"/>
        <v>0</v>
      </c>
      <c r="I57" s="91"/>
      <c r="J57" s="91"/>
      <c r="K57" s="144"/>
    </row>
    <row r="58" spans="1:13" s="138" customFormat="1">
      <c r="A58" s="134"/>
      <c r="B58" s="134"/>
      <c r="C58" s="135"/>
      <c r="D58" s="142"/>
      <c r="E58" s="132"/>
      <c r="F58" s="132" t="s">
        <v>73</v>
      </c>
      <c r="G58" s="136">
        <f t="shared" ref="G58:H58" si="11">+G59+G61</f>
        <v>0</v>
      </c>
      <c r="H58" s="136">
        <f t="shared" si="11"/>
        <v>0</v>
      </c>
      <c r="I58" s="91"/>
      <c r="J58" s="91"/>
      <c r="K58" s="144"/>
    </row>
    <row r="59" spans="1:13" s="138" customFormat="1">
      <c r="A59" s="134"/>
      <c r="B59" s="134"/>
      <c r="C59" s="135"/>
      <c r="D59" s="167"/>
      <c r="E59" s="132"/>
      <c r="F59" s="132" t="s">
        <v>74</v>
      </c>
      <c r="G59" s="136">
        <f t="shared" ref="G59:H59" si="12">G60</f>
        <v>-12000</v>
      </c>
      <c r="H59" s="136">
        <f t="shared" si="12"/>
        <v>-12000</v>
      </c>
      <c r="I59" s="91"/>
      <c r="J59" s="91"/>
      <c r="K59" s="144"/>
      <c r="L59" s="144"/>
    </row>
    <row r="60" spans="1:13" s="138" customFormat="1">
      <c r="A60" s="134"/>
      <c r="B60" s="134"/>
      <c r="C60" s="135"/>
      <c r="D60" s="167"/>
      <c r="E60" s="132"/>
      <c r="F60" s="132" t="s">
        <v>75</v>
      </c>
      <c r="G60" s="136">
        <f>+'h3'!E55</f>
        <v>-12000</v>
      </c>
      <c r="H60" s="136">
        <f>+'h3'!H55</f>
        <v>-12000</v>
      </c>
      <c r="I60" s="91"/>
      <c r="J60" s="91"/>
      <c r="K60" s="144"/>
      <c r="L60" s="144"/>
    </row>
    <row r="61" spans="1:13" s="138" customFormat="1">
      <c r="A61" s="134"/>
      <c r="B61" s="134"/>
      <c r="C61" s="135"/>
      <c r="D61" s="142"/>
      <c r="E61" s="132"/>
      <c r="F61" s="132" t="s">
        <v>76</v>
      </c>
      <c r="G61" s="136">
        <f t="shared" si="10"/>
        <v>12000</v>
      </c>
      <c r="H61" s="136">
        <f t="shared" si="10"/>
        <v>12000</v>
      </c>
      <c r="I61" s="91"/>
      <c r="J61" s="91"/>
      <c r="K61" s="144"/>
    </row>
    <row r="62" spans="1:13" s="138" customFormat="1">
      <c r="A62" s="134"/>
      <c r="B62" s="134"/>
      <c r="C62" s="135"/>
      <c r="D62" s="142"/>
      <c r="E62" s="132"/>
      <c r="F62" s="132" t="s">
        <v>77</v>
      </c>
      <c r="G62" s="136">
        <f>'h3'!E57</f>
        <v>12000</v>
      </c>
      <c r="H62" s="136">
        <f>'h3'!H57</f>
        <v>12000</v>
      </c>
      <c r="I62" s="91"/>
      <c r="J62" s="91"/>
      <c r="K62" s="144"/>
    </row>
    <row r="63" spans="1:13" s="138" customFormat="1" ht="51.75">
      <c r="A63" s="134"/>
      <c r="B63" s="134"/>
      <c r="C63" s="135"/>
      <c r="D63" s="139"/>
      <c r="E63" s="140" t="s">
        <v>105</v>
      </c>
      <c r="F63" s="140" t="s">
        <v>106</v>
      </c>
      <c r="G63" s="141">
        <f>G65</f>
        <v>370000</v>
      </c>
      <c r="H63" s="141">
        <f>H65</f>
        <v>370000</v>
      </c>
      <c r="I63" s="137"/>
      <c r="J63" s="137"/>
    </row>
    <row r="64" spans="1:13" s="138" customFormat="1">
      <c r="A64" s="134"/>
      <c r="B64" s="134"/>
      <c r="C64" s="135"/>
      <c r="D64" s="142"/>
      <c r="E64" s="132"/>
      <c r="F64" s="132" t="s">
        <v>22</v>
      </c>
      <c r="G64" s="141"/>
      <c r="H64" s="141"/>
      <c r="I64" s="137"/>
      <c r="J64" s="137"/>
    </row>
    <row r="65" spans="1:12" s="138" customFormat="1" ht="34.5">
      <c r="A65" s="134"/>
      <c r="B65" s="134"/>
      <c r="C65" s="135"/>
      <c r="D65" s="142"/>
      <c r="E65" s="132"/>
      <c r="F65" s="143" t="s">
        <v>26</v>
      </c>
      <c r="G65" s="136">
        <f>G67</f>
        <v>370000</v>
      </c>
      <c r="H65" s="136">
        <f>H67</f>
        <v>370000</v>
      </c>
      <c r="I65" s="91"/>
      <c r="J65" s="91"/>
      <c r="K65" s="144"/>
      <c r="L65" s="144"/>
    </row>
    <row r="66" spans="1:12" s="138" customFormat="1" ht="34.5">
      <c r="A66" s="134"/>
      <c r="B66" s="134"/>
      <c r="C66" s="135"/>
      <c r="D66" s="142"/>
      <c r="E66" s="145"/>
      <c r="F66" s="145" t="s">
        <v>24</v>
      </c>
      <c r="G66" s="136"/>
      <c r="H66" s="136"/>
      <c r="I66" s="91"/>
      <c r="J66" s="91"/>
      <c r="K66" s="144"/>
      <c r="L66" s="144"/>
    </row>
    <row r="67" spans="1:12" s="138" customFormat="1">
      <c r="A67" s="134"/>
      <c r="B67" s="134"/>
      <c r="C67" s="135"/>
      <c r="D67" s="142"/>
      <c r="E67" s="132"/>
      <c r="F67" s="132" t="s">
        <v>7</v>
      </c>
      <c r="G67" s="136">
        <f t="shared" ref="G67:H70" si="13">G68</f>
        <v>370000</v>
      </c>
      <c r="H67" s="136">
        <f t="shared" si="13"/>
        <v>370000</v>
      </c>
      <c r="I67" s="91"/>
      <c r="J67" s="91"/>
      <c r="K67" s="144"/>
      <c r="L67" s="144"/>
    </row>
    <row r="68" spans="1:12" s="138" customFormat="1">
      <c r="A68" s="134"/>
      <c r="B68" s="134"/>
      <c r="C68" s="135"/>
      <c r="D68" s="142"/>
      <c r="E68" s="142"/>
      <c r="F68" s="132" t="s">
        <v>69</v>
      </c>
      <c r="G68" s="136">
        <f t="shared" si="13"/>
        <v>370000</v>
      </c>
      <c r="H68" s="136">
        <f t="shared" si="13"/>
        <v>370000</v>
      </c>
      <c r="I68" s="91"/>
      <c r="J68" s="91"/>
      <c r="K68" s="144"/>
      <c r="L68" s="144"/>
    </row>
    <row r="69" spans="1:12" s="138" customFormat="1">
      <c r="A69" s="134"/>
      <c r="B69" s="134"/>
      <c r="C69" s="135"/>
      <c r="D69" s="142"/>
      <c r="E69" s="142"/>
      <c r="F69" s="132" t="s">
        <v>73</v>
      </c>
      <c r="G69" s="136">
        <f t="shared" si="13"/>
        <v>370000</v>
      </c>
      <c r="H69" s="136">
        <f t="shared" si="13"/>
        <v>370000</v>
      </c>
      <c r="I69" s="91"/>
      <c r="J69" s="91"/>
      <c r="K69" s="144"/>
      <c r="L69" s="144"/>
    </row>
    <row r="70" spans="1:12" s="138" customFormat="1">
      <c r="A70" s="134"/>
      <c r="B70" s="134"/>
      <c r="C70" s="135"/>
      <c r="D70" s="142"/>
      <c r="E70" s="142"/>
      <c r="F70" s="132" t="s">
        <v>74</v>
      </c>
      <c r="G70" s="136">
        <f t="shared" si="13"/>
        <v>370000</v>
      </c>
      <c r="H70" s="136">
        <f t="shared" si="13"/>
        <v>370000</v>
      </c>
      <c r="I70" s="91"/>
      <c r="J70" s="91"/>
      <c r="K70" s="144"/>
      <c r="L70" s="144"/>
    </row>
    <row r="71" spans="1:12" s="138" customFormat="1" ht="20.25" customHeight="1">
      <c r="A71" s="134"/>
      <c r="B71" s="134"/>
      <c r="C71" s="135"/>
      <c r="D71" s="142"/>
      <c r="E71" s="142"/>
      <c r="F71" s="132" t="s">
        <v>75</v>
      </c>
      <c r="G71" s="136">
        <f>+'h3'!E66</f>
        <v>370000</v>
      </c>
      <c r="H71" s="136">
        <f>+'h3'!H66</f>
        <v>370000</v>
      </c>
      <c r="I71" s="91"/>
      <c r="J71" s="91"/>
      <c r="K71" s="144"/>
      <c r="L71" s="144"/>
    </row>
    <row r="72" spans="1:12" s="138" customFormat="1" ht="51.75">
      <c r="A72" s="134"/>
      <c r="B72" s="134"/>
      <c r="C72" s="135"/>
      <c r="D72" s="139"/>
      <c r="E72" s="124" t="s">
        <v>61</v>
      </c>
      <c r="F72" s="255" t="s">
        <v>144</v>
      </c>
      <c r="G72" s="141">
        <f>G74</f>
        <v>-3100000</v>
      </c>
      <c r="H72" s="141">
        <f>H74</f>
        <v>-3100000</v>
      </c>
      <c r="I72" s="137"/>
      <c r="J72" s="137"/>
    </row>
    <row r="73" spans="1:12" s="138" customFormat="1">
      <c r="A73" s="134"/>
      <c r="B73" s="134"/>
      <c r="C73" s="135"/>
      <c r="D73" s="223"/>
      <c r="E73" s="132"/>
      <c r="F73" s="132" t="s">
        <v>22</v>
      </c>
      <c r="G73" s="141"/>
      <c r="H73" s="141"/>
      <c r="I73" s="137"/>
      <c r="J73" s="137"/>
    </row>
    <row r="74" spans="1:12" s="138" customFormat="1" ht="34.5">
      <c r="A74" s="134"/>
      <c r="B74" s="134"/>
      <c r="C74" s="135"/>
      <c r="D74" s="223"/>
      <c r="E74" s="132"/>
      <c r="F74" s="143" t="s">
        <v>26</v>
      </c>
      <c r="G74" s="136">
        <f>G76</f>
        <v>-3100000</v>
      </c>
      <c r="H74" s="136">
        <f>H76</f>
        <v>-3100000</v>
      </c>
      <c r="I74" s="91"/>
      <c r="J74" s="91"/>
      <c r="K74" s="144"/>
      <c r="L74" s="144"/>
    </row>
    <row r="75" spans="1:12" s="138" customFormat="1" ht="34.5">
      <c r="A75" s="134"/>
      <c r="B75" s="134"/>
      <c r="C75" s="135"/>
      <c r="D75" s="223"/>
      <c r="E75" s="132"/>
      <c r="F75" s="132" t="s">
        <v>24</v>
      </c>
      <c r="G75" s="136"/>
      <c r="H75" s="136"/>
      <c r="I75" s="91"/>
      <c r="J75" s="91"/>
      <c r="K75" s="144"/>
      <c r="L75" s="144"/>
    </row>
    <row r="76" spans="1:12" s="138" customFormat="1">
      <c r="A76" s="134"/>
      <c r="B76" s="134"/>
      <c r="C76" s="135"/>
      <c r="D76" s="223"/>
      <c r="E76" s="132"/>
      <c r="F76" s="132" t="s">
        <v>7</v>
      </c>
      <c r="G76" s="136">
        <f t="shared" ref="G76:H79" si="14">G77</f>
        <v>-3100000</v>
      </c>
      <c r="H76" s="136">
        <f t="shared" si="14"/>
        <v>-3100000</v>
      </c>
      <c r="I76" s="91"/>
      <c r="J76" s="91"/>
      <c r="K76" s="144"/>
      <c r="L76" s="144"/>
    </row>
    <row r="77" spans="1:12" s="138" customFormat="1">
      <c r="A77" s="134"/>
      <c r="B77" s="134"/>
      <c r="C77" s="135"/>
      <c r="D77" s="223"/>
      <c r="E77" s="132"/>
      <c r="F77" s="132" t="s">
        <v>69</v>
      </c>
      <c r="G77" s="136">
        <f t="shared" si="14"/>
        <v>-3100000</v>
      </c>
      <c r="H77" s="136">
        <f t="shared" si="14"/>
        <v>-3100000</v>
      </c>
      <c r="I77" s="91"/>
      <c r="J77" s="91"/>
      <c r="K77" s="144"/>
      <c r="L77" s="144"/>
    </row>
    <row r="78" spans="1:12" s="138" customFormat="1">
      <c r="A78" s="134"/>
      <c r="B78" s="134"/>
      <c r="C78" s="135"/>
      <c r="D78" s="223"/>
      <c r="E78" s="132"/>
      <c r="F78" s="132" t="s">
        <v>73</v>
      </c>
      <c r="G78" s="136">
        <f t="shared" si="14"/>
        <v>-3100000</v>
      </c>
      <c r="H78" s="136">
        <f t="shared" si="14"/>
        <v>-3100000</v>
      </c>
      <c r="I78" s="91"/>
      <c r="J78" s="91"/>
      <c r="K78" s="144"/>
      <c r="L78" s="144"/>
    </row>
    <row r="79" spans="1:12" s="138" customFormat="1">
      <c r="A79" s="134"/>
      <c r="B79" s="134"/>
      <c r="C79" s="135"/>
      <c r="D79" s="223"/>
      <c r="E79" s="132"/>
      <c r="F79" s="132" t="s">
        <v>74</v>
      </c>
      <c r="G79" s="136">
        <f t="shared" si="14"/>
        <v>-3100000</v>
      </c>
      <c r="H79" s="136">
        <f t="shared" si="14"/>
        <v>-3100000</v>
      </c>
      <c r="I79" s="91"/>
      <c r="J79" s="91"/>
      <c r="K79" s="144"/>
      <c r="L79" s="144"/>
    </row>
    <row r="80" spans="1:12" s="138" customFormat="1">
      <c r="A80" s="134"/>
      <c r="B80" s="134"/>
      <c r="C80" s="135"/>
      <c r="D80" s="223"/>
      <c r="E80" s="132"/>
      <c r="F80" s="132" t="s">
        <v>75</v>
      </c>
      <c r="G80" s="136">
        <f>+'h3'!E74</f>
        <v>-3100000</v>
      </c>
      <c r="H80" s="136">
        <f>+'h3'!H74</f>
        <v>-3100000</v>
      </c>
      <c r="I80" s="91"/>
      <c r="J80" s="91"/>
      <c r="K80" s="144"/>
      <c r="L80" s="144"/>
    </row>
    <row r="81" spans="1:12" s="138" customFormat="1" ht="86.25">
      <c r="A81" s="134"/>
      <c r="B81" s="134"/>
      <c r="C81" s="135"/>
      <c r="D81" s="139"/>
      <c r="E81" s="124">
        <v>21014</v>
      </c>
      <c r="F81" s="140" t="s">
        <v>124</v>
      </c>
      <c r="G81" s="141">
        <f>G83</f>
        <v>30000</v>
      </c>
      <c r="H81" s="141">
        <f>H83</f>
        <v>30000</v>
      </c>
      <c r="I81" s="137"/>
      <c r="J81" s="137"/>
    </row>
    <row r="82" spans="1:12" s="138" customFormat="1">
      <c r="A82" s="134"/>
      <c r="B82" s="134"/>
      <c r="C82" s="135"/>
      <c r="D82" s="167"/>
      <c r="E82" s="132"/>
      <c r="F82" s="132" t="s">
        <v>22</v>
      </c>
      <c r="G82" s="141"/>
      <c r="H82" s="141"/>
      <c r="I82" s="137"/>
      <c r="J82" s="137"/>
    </row>
    <row r="83" spans="1:12" s="138" customFormat="1" ht="34.5">
      <c r="A83" s="134"/>
      <c r="B83" s="134"/>
      <c r="C83" s="135"/>
      <c r="D83" s="167"/>
      <c r="E83" s="132"/>
      <c r="F83" s="143" t="s">
        <v>26</v>
      </c>
      <c r="G83" s="136">
        <f>G85</f>
        <v>30000</v>
      </c>
      <c r="H83" s="136">
        <f>H85</f>
        <v>30000</v>
      </c>
      <c r="I83" s="91"/>
      <c r="J83" s="91"/>
      <c r="K83" s="144"/>
      <c r="L83" s="144"/>
    </row>
    <row r="84" spans="1:12" s="138" customFormat="1" ht="34.5">
      <c r="A84" s="134"/>
      <c r="B84" s="134"/>
      <c r="C84" s="135"/>
      <c r="D84" s="167"/>
      <c r="E84" s="132"/>
      <c r="F84" s="132" t="s">
        <v>24</v>
      </c>
      <c r="G84" s="136"/>
      <c r="H84" s="136"/>
      <c r="I84" s="91"/>
      <c r="J84" s="91"/>
      <c r="K84" s="144"/>
      <c r="L84" s="144"/>
    </row>
    <row r="85" spans="1:12" s="138" customFormat="1">
      <c r="A85" s="134"/>
      <c r="B85" s="134"/>
      <c r="C85" s="135"/>
      <c r="D85" s="167"/>
      <c r="E85" s="132"/>
      <c r="F85" s="132" t="s">
        <v>7</v>
      </c>
      <c r="G85" s="136">
        <f t="shared" ref="G85:H88" si="15">G86</f>
        <v>30000</v>
      </c>
      <c r="H85" s="136">
        <f t="shared" si="15"/>
        <v>30000</v>
      </c>
      <c r="I85" s="91"/>
      <c r="J85" s="91"/>
      <c r="K85" s="144"/>
      <c r="L85" s="144"/>
    </row>
    <row r="86" spans="1:12" s="138" customFormat="1">
      <c r="A86" s="134"/>
      <c r="B86" s="134"/>
      <c r="C86" s="135"/>
      <c r="D86" s="167"/>
      <c r="E86" s="132"/>
      <c r="F86" s="132" t="s">
        <v>69</v>
      </c>
      <c r="G86" s="136">
        <f t="shared" si="15"/>
        <v>30000</v>
      </c>
      <c r="H86" s="136">
        <f t="shared" si="15"/>
        <v>30000</v>
      </c>
      <c r="I86" s="91"/>
      <c r="J86" s="91"/>
      <c r="K86" s="144"/>
      <c r="L86" s="144"/>
    </row>
    <row r="87" spans="1:12" s="138" customFormat="1">
      <c r="A87" s="134"/>
      <c r="B87" s="134"/>
      <c r="C87" s="135"/>
      <c r="D87" s="167"/>
      <c r="E87" s="132"/>
      <c r="F87" s="132" t="s">
        <v>73</v>
      </c>
      <c r="G87" s="136">
        <f t="shared" si="15"/>
        <v>30000</v>
      </c>
      <c r="H87" s="136">
        <f t="shared" si="15"/>
        <v>30000</v>
      </c>
      <c r="I87" s="91"/>
      <c r="J87" s="91"/>
      <c r="K87" s="144"/>
      <c r="L87" s="144"/>
    </row>
    <row r="88" spans="1:12" s="138" customFormat="1">
      <c r="A88" s="134"/>
      <c r="B88" s="134"/>
      <c r="C88" s="135"/>
      <c r="D88" s="167"/>
      <c r="E88" s="132"/>
      <c r="F88" s="132" t="s">
        <v>74</v>
      </c>
      <c r="G88" s="136">
        <f t="shared" si="15"/>
        <v>30000</v>
      </c>
      <c r="H88" s="136">
        <f t="shared" si="15"/>
        <v>30000</v>
      </c>
      <c r="I88" s="91"/>
      <c r="J88" s="91"/>
      <c r="K88" s="144"/>
      <c r="L88" s="144"/>
    </row>
    <row r="89" spans="1:12" s="138" customFormat="1">
      <c r="A89" s="134"/>
      <c r="B89" s="134"/>
      <c r="C89" s="135"/>
      <c r="D89" s="167"/>
      <c r="E89" s="132"/>
      <c r="F89" s="132" t="s">
        <v>75</v>
      </c>
      <c r="G89" s="136">
        <f>+'h4'!D26</f>
        <v>30000</v>
      </c>
      <c r="H89" s="136">
        <f>+'h4'!G26</f>
        <v>30000</v>
      </c>
      <c r="I89" s="91"/>
      <c r="J89" s="91"/>
      <c r="K89" s="144"/>
      <c r="L89" s="144"/>
    </row>
    <row r="90" spans="1:12" s="138" customFormat="1" ht="51.75">
      <c r="A90" s="134"/>
      <c r="B90" s="134"/>
      <c r="C90" s="135"/>
      <c r="D90" s="139"/>
      <c r="E90" s="124">
        <v>21017</v>
      </c>
      <c r="F90" s="255" t="s">
        <v>145</v>
      </c>
      <c r="G90" s="141">
        <f>G92</f>
        <v>0</v>
      </c>
      <c r="H90" s="141">
        <f>H92</f>
        <v>-250000</v>
      </c>
      <c r="I90" s="137"/>
      <c r="J90" s="137"/>
    </row>
    <row r="91" spans="1:12" s="138" customFormat="1">
      <c r="A91" s="134"/>
      <c r="B91" s="134"/>
      <c r="C91" s="135"/>
      <c r="D91" s="239"/>
      <c r="E91" s="132"/>
      <c r="F91" s="132" t="s">
        <v>22</v>
      </c>
      <c r="G91" s="141"/>
      <c r="H91" s="141"/>
      <c r="I91" s="137"/>
      <c r="J91" s="137"/>
    </row>
    <row r="92" spans="1:12" s="138" customFormat="1" ht="34.5">
      <c r="A92" s="134"/>
      <c r="B92" s="134"/>
      <c r="C92" s="135"/>
      <c r="D92" s="239"/>
      <c r="E92" s="132"/>
      <c r="F92" s="143" t="s">
        <v>26</v>
      </c>
      <c r="G92" s="136">
        <f>G94</f>
        <v>0</v>
      </c>
      <c r="H92" s="136">
        <f>H94</f>
        <v>-250000</v>
      </c>
      <c r="I92" s="91"/>
      <c r="J92" s="91"/>
      <c r="K92" s="144"/>
      <c r="L92" s="144"/>
    </row>
    <row r="93" spans="1:12" s="138" customFormat="1" ht="34.5">
      <c r="A93" s="134"/>
      <c r="B93" s="134"/>
      <c r="C93" s="135"/>
      <c r="D93" s="239"/>
      <c r="E93" s="132"/>
      <c r="F93" s="132" t="s">
        <v>24</v>
      </c>
      <c r="G93" s="136"/>
      <c r="H93" s="136"/>
      <c r="I93" s="91"/>
      <c r="J93" s="91"/>
      <c r="K93" s="144"/>
      <c r="L93" s="144"/>
    </row>
    <row r="94" spans="1:12" s="138" customFormat="1">
      <c r="A94" s="134"/>
      <c r="B94" s="134"/>
      <c r="C94" s="135"/>
      <c r="D94" s="239"/>
      <c r="E94" s="132"/>
      <c r="F94" s="132" t="s">
        <v>7</v>
      </c>
      <c r="G94" s="136">
        <f t="shared" ref="G94:H97" si="16">G95</f>
        <v>0</v>
      </c>
      <c r="H94" s="136">
        <f t="shared" si="16"/>
        <v>-250000</v>
      </c>
      <c r="I94" s="91"/>
      <c r="J94" s="91"/>
      <c r="K94" s="144"/>
      <c r="L94" s="144"/>
    </row>
    <row r="95" spans="1:12" s="138" customFormat="1">
      <c r="A95" s="134"/>
      <c r="B95" s="134"/>
      <c r="C95" s="135"/>
      <c r="D95" s="239"/>
      <c r="E95" s="132"/>
      <c r="F95" s="132" t="s">
        <v>69</v>
      </c>
      <c r="G95" s="136">
        <f t="shared" si="16"/>
        <v>0</v>
      </c>
      <c r="H95" s="136">
        <f t="shared" si="16"/>
        <v>-250000</v>
      </c>
      <c r="I95" s="91"/>
      <c r="J95" s="91"/>
      <c r="K95" s="144"/>
      <c r="L95" s="144"/>
    </row>
    <row r="96" spans="1:12" s="138" customFormat="1">
      <c r="A96" s="134"/>
      <c r="B96" s="134"/>
      <c r="C96" s="135"/>
      <c r="D96" s="239"/>
      <c r="E96" s="132"/>
      <c r="F96" s="132" t="s">
        <v>73</v>
      </c>
      <c r="G96" s="136">
        <f t="shared" si="16"/>
        <v>0</v>
      </c>
      <c r="H96" s="136">
        <f t="shared" si="16"/>
        <v>-250000</v>
      </c>
      <c r="I96" s="91"/>
      <c r="J96" s="91"/>
      <c r="K96" s="144"/>
      <c r="L96" s="144"/>
    </row>
    <row r="97" spans="1:12" s="138" customFormat="1">
      <c r="A97" s="134"/>
      <c r="B97" s="134"/>
      <c r="C97" s="135"/>
      <c r="D97" s="239"/>
      <c r="E97" s="132"/>
      <c r="F97" s="132" t="s">
        <v>76</v>
      </c>
      <c r="G97" s="136">
        <f t="shared" si="16"/>
        <v>0</v>
      </c>
      <c r="H97" s="136">
        <f t="shared" si="16"/>
        <v>-250000</v>
      </c>
      <c r="I97" s="91"/>
      <c r="J97" s="91"/>
      <c r="K97" s="144"/>
      <c r="L97" s="144"/>
    </row>
    <row r="98" spans="1:12" s="138" customFormat="1">
      <c r="A98" s="134"/>
      <c r="B98" s="134"/>
      <c r="C98" s="135"/>
      <c r="D98" s="239"/>
      <c r="E98" s="132"/>
      <c r="F98" s="132" t="s">
        <v>77</v>
      </c>
      <c r="G98" s="136">
        <v>0</v>
      </c>
      <c r="H98" s="136">
        <f>'h3'!H84</f>
        <v>-250000</v>
      </c>
      <c r="I98" s="91"/>
      <c r="J98" s="91"/>
      <c r="K98" s="144"/>
      <c r="L98" s="144"/>
    </row>
    <row r="99" spans="1:12" s="138" customFormat="1" ht="43.15" customHeight="1">
      <c r="A99" s="134"/>
      <c r="B99" s="134"/>
      <c r="C99" s="135"/>
      <c r="D99" s="139"/>
      <c r="E99" s="124">
        <v>21018</v>
      </c>
      <c r="F99" s="140" t="s">
        <v>136</v>
      </c>
      <c r="G99" s="141">
        <f>G101</f>
        <v>0</v>
      </c>
      <c r="H99" s="141">
        <f>H101</f>
        <v>-250000</v>
      </c>
      <c r="I99" s="137"/>
      <c r="J99" s="137"/>
    </row>
    <row r="100" spans="1:12" s="138" customFormat="1">
      <c r="A100" s="134"/>
      <c r="B100" s="134"/>
      <c r="C100" s="135"/>
      <c r="D100" s="239"/>
      <c r="E100" s="132"/>
      <c r="F100" s="132" t="s">
        <v>22</v>
      </c>
      <c r="G100" s="141"/>
      <c r="H100" s="141"/>
      <c r="I100" s="137"/>
      <c r="J100" s="137"/>
    </row>
    <row r="101" spans="1:12" s="138" customFormat="1" ht="34.5">
      <c r="A101" s="134"/>
      <c r="B101" s="134"/>
      <c r="C101" s="135"/>
      <c r="D101" s="239"/>
      <c r="E101" s="132"/>
      <c r="F101" s="143" t="s">
        <v>26</v>
      </c>
      <c r="G101" s="136">
        <f>G103</f>
        <v>0</v>
      </c>
      <c r="H101" s="136">
        <f>H103</f>
        <v>-250000</v>
      </c>
      <c r="I101" s="91"/>
      <c r="J101" s="91"/>
      <c r="K101" s="144"/>
      <c r="L101" s="144"/>
    </row>
    <row r="102" spans="1:12" s="138" customFormat="1" ht="34.5">
      <c r="A102" s="134"/>
      <c r="B102" s="134"/>
      <c r="C102" s="135"/>
      <c r="D102" s="239"/>
      <c r="E102" s="132"/>
      <c r="F102" s="132" t="s">
        <v>24</v>
      </c>
      <c r="G102" s="136"/>
      <c r="H102" s="136"/>
      <c r="I102" s="91"/>
      <c r="J102" s="91"/>
      <c r="K102" s="144"/>
      <c r="L102" s="144"/>
    </row>
    <row r="103" spans="1:12" s="138" customFormat="1">
      <c r="A103" s="134"/>
      <c r="B103" s="134"/>
      <c r="C103" s="135"/>
      <c r="D103" s="239"/>
      <c r="E103" s="132"/>
      <c r="F103" s="132" t="s">
        <v>7</v>
      </c>
      <c r="G103" s="136">
        <f t="shared" ref="G103:H106" si="17">G104</f>
        <v>0</v>
      </c>
      <c r="H103" s="136">
        <f t="shared" si="17"/>
        <v>-250000</v>
      </c>
      <c r="I103" s="91"/>
      <c r="J103" s="91"/>
      <c r="K103" s="144"/>
      <c r="L103" s="144"/>
    </row>
    <row r="104" spans="1:12" s="138" customFormat="1">
      <c r="A104" s="134"/>
      <c r="B104" s="134"/>
      <c r="C104" s="135"/>
      <c r="D104" s="239"/>
      <c r="E104" s="132"/>
      <c r="F104" s="132" t="s">
        <v>69</v>
      </c>
      <c r="G104" s="136">
        <f t="shared" si="17"/>
        <v>0</v>
      </c>
      <c r="H104" s="136">
        <f t="shared" si="17"/>
        <v>-250000</v>
      </c>
      <c r="I104" s="91"/>
      <c r="J104" s="91"/>
      <c r="K104" s="144"/>
      <c r="L104" s="144"/>
    </row>
    <row r="105" spans="1:12" s="138" customFormat="1">
      <c r="A105" s="134"/>
      <c r="B105" s="134"/>
      <c r="C105" s="135"/>
      <c r="D105" s="239"/>
      <c r="E105" s="132"/>
      <c r="F105" s="132" t="s">
        <v>73</v>
      </c>
      <c r="G105" s="136">
        <f t="shared" si="17"/>
        <v>0</v>
      </c>
      <c r="H105" s="136">
        <f t="shared" si="17"/>
        <v>-250000</v>
      </c>
      <c r="I105" s="91"/>
      <c r="J105" s="91"/>
      <c r="K105" s="144"/>
      <c r="L105" s="144"/>
    </row>
    <row r="106" spans="1:12" s="138" customFormat="1">
      <c r="A106" s="134"/>
      <c r="B106" s="134"/>
      <c r="C106" s="135"/>
      <c r="D106" s="239"/>
      <c r="E106" s="132"/>
      <c r="F106" s="132" t="s">
        <v>76</v>
      </c>
      <c r="G106" s="136">
        <f t="shared" si="17"/>
        <v>0</v>
      </c>
      <c r="H106" s="136">
        <f t="shared" si="17"/>
        <v>-250000</v>
      </c>
      <c r="I106" s="91"/>
      <c r="J106" s="91"/>
      <c r="K106" s="144"/>
      <c r="L106" s="144"/>
    </row>
    <row r="107" spans="1:12" s="138" customFormat="1">
      <c r="A107" s="134"/>
      <c r="B107" s="134"/>
      <c r="C107" s="135"/>
      <c r="D107" s="239"/>
      <c r="E107" s="132"/>
      <c r="F107" s="132" t="s">
        <v>77</v>
      </c>
      <c r="G107" s="136">
        <f>+'h4'!D44</f>
        <v>0</v>
      </c>
      <c r="H107" s="136">
        <f>'h3'!H85</f>
        <v>-250000</v>
      </c>
      <c r="I107" s="91"/>
      <c r="J107" s="91"/>
      <c r="K107" s="144"/>
      <c r="L107" s="144"/>
    </row>
    <row r="108" spans="1:12" s="138" customFormat="1" ht="51.75">
      <c r="A108" s="134"/>
      <c r="B108" s="134"/>
      <c r="C108" s="135"/>
      <c r="D108" s="139"/>
      <c r="E108" s="124">
        <v>21021</v>
      </c>
      <c r="F108" s="140" t="s">
        <v>137</v>
      </c>
      <c r="G108" s="141">
        <f>G110</f>
        <v>0</v>
      </c>
      <c r="H108" s="141">
        <f>H110</f>
        <v>-200000</v>
      </c>
      <c r="I108" s="137"/>
      <c r="J108" s="137"/>
    </row>
    <row r="109" spans="1:12" s="138" customFormat="1">
      <c r="A109" s="134"/>
      <c r="B109" s="134"/>
      <c r="C109" s="135"/>
      <c r="D109" s="239"/>
      <c r="E109" s="132"/>
      <c r="F109" s="132" t="s">
        <v>22</v>
      </c>
      <c r="G109" s="141"/>
      <c r="H109" s="141"/>
      <c r="I109" s="137"/>
      <c r="J109" s="137"/>
    </row>
    <row r="110" spans="1:12" s="138" customFormat="1" ht="34.5">
      <c r="A110" s="134"/>
      <c r="B110" s="134"/>
      <c r="C110" s="135"/>
      <c r="D110" s="239"/>
      <c r="E110" s="132"/>
      <c r="F110" s="143" t="s">
        <v>26</v>
      </c>
      <c r="G110" s="136">
        <f>G112</f>
        <v>0</v>
      </c>
      <c r="H110" s="136">
        <f>H112</f>
        <v>-200000</v>
      </c>
      <c r="I110" s="91"/>
      <c r="J110" s="91"/>
      <c r="K110" s="144"/>
      <c r="L110" s="144"/>
    </row>
    <row r="111" spans="1:12" s="138" customFormat="1" ht="34.5">
      <c r="A111" s="134"/>
      <c r="B111" s="134"/>
      <c r="C111" s="135"/>
      <c r="D111" s="239"/>
      <c r="E111" s="132"/>
      <c r="F111" s="132" t="s">
        <v>24</v>
      </c>
      <c r="G111" s="136"/>
      <c r="H111" s="136"/>
      <c r="I111" s="91"/>
      <c r="J111" s="91"/>
      <c r="K111" s="144"/>
      <c r="L111" s="144"/>
    </row>
    <row r="112" spans="1:12" s="138" customFormat="1">
      <c r="A112" s="134"/>
      <c r="B112" s="134"/>
      <c r="C112" s="135"/>
      <c r="D112" s="239"/>
      <c r="E112" s="132"/>
      <c r="F112" s="132" t="s">
        <v>7</v>
      </c>
      <c r="G112" s="136">
        <f t="shared" ref="G112:H115" si="18">G113</f>
        <v>0</v>
      </c>
      <c r="H112" s="136">
        <f t="shared" si="18"/>
        <v>-200000</v>
      </c>
      <c r="I112" s="91"/>
      <c r="J112" s="91"/>
      <c r="K112" s="144"/>
      <c r="L112" s="144"/>
    </row>
    <row r="113" spans="1:12" s="138" customFormat="1">
      <c r="A113" s="134"/>
      <c r="B113" s="134"/>
      <c r="C113" s="135"/>
      <c r="D113" s="239"/>
      <c r="E113" s="132"/>
      <c r="F113" s="132" t="s">
        <v>69</v>
      </c>
      <c r="G113" s="136">
        <f t="shared" si="18"/>
        <v>0</v>
      </c>
      <c r="H113" s="136">
        <f t="shared" si="18"/>
        <v>-200000</v>
      </c>
      <c r="I113" s="91"/>
      <c r="J113" s="91"/>
      <c r="K113" s="144"/>
      <c r="L113" s="144"/>
    </row>
    <row r="114" spans="1:12" s="138" customFormat="1">
      <c r="A114" s="134"/>
      <c r="B114" s="134"/>
      <c r="C114" s="135"/>
      <c r="D114" s="239"/>
      <c r="E114" s="132"/>
      <c r="F114" s="132" t="s">
        <v>73</v>
      </c>
      <c r="G114" s="136">
        <f t="shared" si="18"/>
        <v>0</v>
      </c>
      <c r="H114" s="136">
        <f t="shared" si="18"/>
        <v>-200000</v>
      </c>
      <c r="I114" s="91"/>
      <c r="J114" s="91"/>
      <c r="K114" s="144"/>
      <c r="L114" s="144"/>
    </row>
    <row r="115" spans="1:12" s="138" customFormat="1">
      <c r="A115" s="134"/>
      <c r="B115" s="134"/>
      <c r="C115" s="135"/>
      <c r="D115" s="239"/>
      <c r="E115" s="132"/>
      <c r="F115" s="132" t="s">
        <v>76</v>
      </c>
      <c r="G115" s="136">
        <f t="shared" si="18"/>
        <v>0</v>
      </c>
      <c r="H115" s="136">
        <f t="shared" si="18"/>
        <v>-200000</v>
      </c>
      <c r="I115" s="91"/>
      <c r="J115" s="91"/>
      <c r="K115" s="144"/>
      <c r="L115" s="144"/>
    </row>
    <row r="116" spans="1:12" s="138" customFormat="1">
      <c r="A116" s="134"/>
      <c r="B116" s="134"/>
      <c r="C116" s="135"/>
      <c r="D116" s="239"/>
      <c r="E116" s="132"/>
      <c r="F116" s="132" t="s">
        <v>77</v>
      </c>
      <c r="G116" s="136">
        <f>+'h4'!D53</f>
        <v>0</v>
      </c>
      <c r="H116" s="136">
        <f>'h3'!H94</f>
        <v>-200000</v>
      </c>
      <c r="I116" s="91"/>
      <c r="J116" s="91"/>
      <c r="K116" s="144"/>
      <c r="L116" s="144"/>
    </row>
    <row r="132" spans="3:6">
      <c r="C132" s="288" t="s">
        <v>42</v>
      </c>
      <c r="D132" s="288"/>
      <c r="E132" s="288"/>
      <c r="F132" s="288"/>
    </row>
  </sheetData>
  <mergeCells count="10">
    <mergeCell ref="C132:F132"/>
    <mergeCell ref="I26:L26"/>
    <mergeCell ref="A5:H5"/>
    <mergeCell ref="A1:H1"/>
    <mergeCell ref="A2:H2"/>
    <mergeCell ref="A3:H3"/>
    <mergeCell ref="A8:C8"/>
    <mergeCell ref="D8:E8"/>
    <mergeCell ref="F8:F9"/>
    <mergeCell ref="G8:H8"/>
  </mergeCells>
  <pageMargins left="0.36811023599999998" right="0.36811023599999998" top="0.25" bottom="0.25" header="0.31496062992126" footer="0.31496062992126"/>
  <pageSetup paperSize="9" scale="72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102"/>
  <sheetViews>
    <sheetView topLeftCell="A40" zoomScale="85" zoomScaleNormal="85" workbookViewId="0">
      <selection activeCell="B5" sqref="B5:J5"/>
    </sheetView>
  </sheetViews>
  <sheetFormatPr defaultColWidth="9.140625" defaultRowHeight="17.25"/>
  <cols>
    <col min="1" max="1" width="9.140625" style="147"/>
    <col min="2" max="2" width="10.85546875" style="146" customWidth="1"/>
    <col min="3" max="3" width="16" style="146" customWidth="1"/>
    <col min="4" max="4" width="68.42578125" style="147" customWidth="1"/>
    <col min="5" max="5" width="19.42578125" style="147" customWidth="1"/>
    <col min="6" max="6" width="18.85546875" style="147" bestFit="1" customWidth="1"/>
    <col min="7" max="7" width="17.5703125" style="147" customWidth="1"/>
    <col min="8" max="8" width="20.140625" style="147" customWidth="1"/>
    <col min="9" max="9" width="19.5703125" style="147" customWidth="1"/>
    <col min="10" max="10" width="20.140625" style="147" customWidth="1"/>
    <col min="11" max="11" width="9.140625" style="147"/>
    <col min="12" max="12" width="13.28515625" style="147" bestFit="1" customWidth="1"/>
    <col min="13" max="13" width="13.42578125" style="147" bestFit="1" customWidth="1"/>
    <col min="14" max="16384" width="9.140625" style="147"/>
  </cols>
  <sheetData>
    <row r="1" spans="2:10" ht="15.75" customHeight="1">
      <c r="J1" s="148" t="s">
        <v>127</v>
      </c>
    </row>
    <row r="2" spans="2:10" ht="17.25" customHeight="1">
      <c r="J2" s="148" t="s">
        <v>46</v>
      </c>
    </row>
    <row r="3" spans="2:10" ht="12.75" customHeight="1">
      <c r="J3" s="148" t="s">
        <v>0</v>
      </c>
    </row>
    <row r="4" spans="2:10" ht="18" customHeight="1">
      <c r="B4" s="294"/>
      <c r="C4" s="294"/>
      <c r="D4" s="294"/>
      <c r="E4" s="251"/>
      <c r="F4" s="251"/>
      <c r="G4" s="251"/>
    </row>
    <row r="5" spans="2:10" ht="62.25" customHeight="1">
      <c r="B5" s="295" t="s">
        <v>149</v>
      </c>
      <c r="C5" s="295"/>
      <c r="D5" s="295"/>
      <c r="E5" s="295"/>
      <c r="F5" s="295"/>
      <c r="G5" s="295"/>
      <c r="H5" s="295"/>
      <c r="I5" s="295"/>
      <c r="J5" s="295"/>
    </row>
    <row r="6" spans="2:10" ht="21" customHeight="1">
      <c r="B6" s="149"/>
      <c r="C6" s="149"/>
      <c r="D6" s="146"/>
      <c r="E6" s="150"/>
      <c r="F6" s="146"/>
      <c r="G6" s="146"/>
      <c r="J6" s="151" t="s">
        <v>64</v>
      </c>
    </row>
    <row r="7" spans="2:10" s="146" customFormat="1" ht="51.75" customHeight="1">
      <c r="B7" s="296" t="s">
        <v>1</v>
      </c>
      <c r="C7" s="296"/>
      <c r="D7" s="297" t="s">
        <v>65</v>
      </c>
      <c r="E7" s="298" t="s">
        <v>38</v>
      </c>
      <c r="F7" s="298"/>
      <c r="G7" s="298"/>
      <c r="H7" s="298"/>
      <c r="I7" s="298"/>
      <c r="J7" s="298"/>
    </row>
    <row r="8" spans="2:10" s="146" customFormat="1" ht="27.75" customHeight="1">
      <c r="B8" s="296"/>
      <c r="C8" s="296"/>
      <c r="D8" s="297"/>
      <c r="E8" s="297" t="s">
        <v>47</v>
      </c>
      <c r="F8" s="297"/>
      <c r="G8" s="297"/>
      <c r="H8" s="298" t="s">
        <v>37</v>
      </c>
      <c r="I8" s="298"/>
      <c r="J8" s="298"/>
    </row>
    <row r="9" spans="2:10" ht="27.75" customHeight="1">
      <c r="B9" s="296"/>
      <c r="C9" s="296"/>
      <c r="D9" s="297"/>
      <c r="E9" s="297" t="s">
        <v>66</v>
      </c>
      <c r="F9" s="297" t="s">
        <v>6</v>
      </c>
      <c r="G9" s="297"/>
      <c r="H9" s="296" t="s">
        <v>66</v>
      </c>
      <c r="I9" s="299" t="s">
        <v>6</v>
      </c>
      <c r="J9" s="299"/>
    </row>
    <row r="10" spans="2:10" s="152" customFormat="1" ht="41.25" customHeight="1">
      <c r="B10" s="253" t="s">
        <v>3</v>
      </c>
      <c r="C10" s="253" t="s">
        <v>4</v>
      </c>
      <c r="D10" s="297"/>
      <c r="E10" s="297"/>
      <c r="F10" s="252" t="s">
        <v>67</v>
      </c>
      <c r="G10" s="252" t="s">
        <v>68</v>
      </c>
      <c r="H10" s="296"/>
      <c r="I10" s="253" t="s">
        <v>67</v>
      </c>
      <c r="J10" s="253" t="s">
        <v>68</v>
      </c>
    </row>
    <row r="11" spans="2:10" s="152" customFormat="1" ht="19.5" customHeight="1">
      <c r="B11" s="132"/>
      <c r="C11" s="132"/>
      <c r="D11" s="132" t="s">
        <v>9</v>
      </c>
      <c r="E11" s="73">
        <f>E13+E14</f>
        <v>-30000</v>
      </c>
      <c r="F11" s="73">
        <f t="shared" ref="F11:J11" si="0">F13+F14</f>
        <v>0</v>
      </c>
      <c r="G11" s="73">
        <f>G13+G14</f>
        <v>-30000</v>
      </c>
      <c r="H11" s="73">
        <f t="shared" si="0"/>
        <v>-30000</v>
      </c>
      <c r="I11" s="73">
        <f t="shared" si="0"/>
        <v>0</v>
      </c>
      <c r="J11" s="73">
        <f t="shared" si="0"/>
        <v>-30000</v>
      </c>
    </row>
    <row r="12" spans="2:10" s="92" customFormat="1" ht="20.25" customHeight="1">
      <c r="B12" s="121"/>
      <c r="C12" s="121"/>
      <c r="D12" s="121" t="s">
        <v>6</v>
      </c>
      <c r="E12" s="153"/>
      <c r="F12" s="153"/>
      <c r="G12" s="153"/>
      <c r="H12" s="154"/>
      <c r="I12" s="154"/>
      <c r="J12" s="154"/>
    </row>
    <row r="13" spans="2:10" s="92" customFormat="1" ht="16.5" customHeight="1">
      <c r="B13" s="121"/>
      <c r="C13" s="121"/>
      <c r="D13" s="132" t="s">
        <v>8</v>
      </c>
      <c r="E13" s="73">
        <f t="shared" ref="E13:J13" si="1">+E18+E27</f>
        <v>0</v>
      </c>
      <c r="F13" s="73">
        <f t="shared" si="1"/>
        <v>0</v>
      </c>
      <c r="G13" s="73">
        <f t="shared" si="1"/>
        <v>0</v>
      </c>
      <c r="H13" s="73">
        <f t="shared" si="1"/>
        <v>100000</v>
      </c>
      <c r="I13" s="73">
        <f t="shared" si="1"/>
        <v>0</v>
      </c>
      <c r="J13" s="73">
        <f t="shared" si="1"/>
        <v>100000</v>
      </c>
    </row>
    <row r="14" spans="2:10" s="92" customFormat="1" ht="18" customHeight="1">
      <c r="B14" s="121"/>
      <c r="C14" s="121"/>
      <c r="D14" s="132" t="s">
        <v>69</v>
      </c>
      <c r="E14" s="73">
        <f>+E36+E47+E58+E67+E76+E85+E94</f>
        <v>-30000</v>
      </c>
      <c r="F14" s="73">
        <f t="shared" ref="F14:J14" si="2">+F36+F47+F58+F67+F76+F85+F94</f>
        <v>0</v>
      </c>
      <c r="G14" s="73">
        <f t="shared" si="2"/>
        <v>-30000</v>
      </c>
      <c r="H14" s="73">
        <f t="shared" si="2"/>
        <v>-130000</v>
      </c>
      <c r="I14" s="73">
        <f t="shared" si="2"/>
        <v>0</v>
      </c>
      <c r="J14" s="73">
        <f t="shared" si="2"/>
        <v>-130000</v>
      </c>
    </row>
    <row r="15" spans="2:10" ht="33.75" customHeight="1">
      <c r="B15" s="132"/>
      <c r="C15" s="132"/>
      <c r="D15" s="132" t="s">
        <v>49</v>
      </c>
      <c r="E15" s="73">
        <f>F15+G15</f>
        <v>-30000</v>
      </c>
      <c r="F15" s="73">
        <f t="shared" ref="F15:I15" si="3">F16</f>
        <v>0</v>
      </c>
      <c r="G15" s="73">
        <f>G16</f>
        <v>-30000</v>
      </c>
      <c r="H15" s="73">
        <f>I15+J15</f>
        <v>-30000</v>
      </c>
      <c r="I15" s="73">
        <f t="shared" si="3"/>
        <v>0</v>
      </c>
      <c r="J15" s="73">
        <f>J16</f>
        <v>-30000</v>
      </c>
    </row>
    <row r="16" spans="2:10" ht="24" customHeight="1">
      <c r="B16" s="118">
        <v>1049</v>
      </c>
      <c r="C16" s="119"/>
      <c r="D16" s="118" t="s">
        <v>52</v>
      </c>
      <c r="E16" s="155">
        <f t="shared" ref="E16:J16" si="4">+E18+E27+E36+E47+E58+E67+E76+E85+E94</f>
        <v>-30000</v>
      </c>
      <c r="F16" s="155">
        <f t="shared" si="4"/>
        <v>0</v>
      </c>
      <c r="G16" s="155">
        <f t="shared" si="4"/>
        <v>-30000</v>
      </c>
      <c r="H16" s="155">
        <f t="shared" si="4"/>
        <v>-30000</v>
      </c>
      <c r="I16" s="155">
        <f t="shared" si="4"/>
        <v>0</v>
      </c>
      <c r="J16" s="155">
        <f t="shared" si="4"/>
        <v>-30000</v>
      </c>
    </row>
    <row r="17" spans="2:12" ht="22.9" customHeight="1">
      <c r="B17" s="121"/>
      <c r="C17" s="121"/>
      <c r="D17" s="121" t="s">
        <v>6</v>
      </c>
      <c r="E17" s="153"/>
      <c r="F17" s="153"/>
      <c r="G17" s="153"/>
      <c r="H17" s="54"/>
      <c r="I17" s="54"/>
      <c r="J17" s="54"/>
    </row>
    <row r="18" spans="2:12" s="158" customFormat="1" ht="54.75" customHeight="1">
      <c r="B18" s="123"/>
      <c r="C18" s="124" t="s">
        <v>60</v>
      </c>
      <c r="D18" s="140" t="s">
        <v>55</v>
      </c>
      <c r="E18" s="248">
        <f t="shared" ref="E18:E26" si="5">F18+G18</f>
        <v>5000</v>
      </c>
      <c r="F18" s="155"/>
      <c r="G18" s="155">
        <f>G20</f>
        <v>5000</v>
      </c>
      <c r="H18" s="249">
        <f>+I18+J18</f>
        <v>105000</v>
      </c>
      <c r="I18" s="156">
        <f>+I20</f>
        <v>0</v>
      </c>
      <c r="J18" s="157">
        <f>+J20</f>
        <v>105000</v>
      </c>
    </row>
    <row r="19" spans="2:12" s="159" customFormat="1" ht="27.75" customHeight="1">
      <c r="B19" s="126"/>
      <c r="C19" s="127"/>
      <c r="D19" s="132" t="s">
        <v>22</v>
      </c>
      <c r="E19" s="74"/>
      <c r="F19" s="53"/>
      <c r="G19" s="53"/>
      <c r="H19" s="55"/>
      <c r="I19" s="58"/>
      <c r="J19" s="75"/>
    </row>
    <row r="20" spans="2:12" s="159" customFormat="1" ht="36.75" customHeight="1">
      <c r="B20" s="126"/>
      <c r="C20" s="127"/>
      <c r="D20" s="129" t="s">
        <v>26</v>
      </c>
      <c r="E20" s="59">
        <f t="shared" si="5"/>
        <v>5000</v>
      </c>
      <c r="F20" s="52"/>
      <c r="G20" s="52">
        <f>G22</f>
        <v>5000</v>
      </c>
      <c r="H20" s="55">
        <f t="shared" ref="H20:H26" si="6">+I20+J20</f>
        <v>105000</v>
      </c>
      <c r="I20" s="56">
        <f>+I22</f>
        <v>0</v>
      </c>
      <c r="J20" s="57">
        <f>+J22</f>
        <v>105000</v>
      </c>
    </row>
    <row r="21" spans="2:12" s="159" customFormat="1" ht="38.25" customHeight="1">
      <c r="B21" s="126"/>
      <c r="C21" s="127"/>
      <c r="D21" s="101" t="s">
        <v>24</v>
      </c>
      <c r="E21" s="59"/>
      <c r="F21" s="51"/>
      <c r="G21" s="51"/>
      <c r="H21" s="55"/>
      <c r="I21" s="56"/>
      <c r="J21" s="57"/>
    </row>
    <row r="22" spans="2:12" s="159" customFormat="1" ht="19.5" customHeight="1">
      <c r="B22" s="126"/>
      <c r="C22" s="127"/>
      <c r="D22" s="101" t="s">
        <v>7</v>
      </c>
      <c r="E22" s="59">
        <f t="shared" si="5"/>
        <v>5000</v>
      </c>
      <c r="F22" s="51"/>
      <c r="G22" s="51">
        <f>G23</f>
        <v>5000</v>
      </c>
      <c r="H22" s="55">
        <f t="shared" si="6"/>
        <v>105000</v>
      </c>
      <c r="I22" s="56">
        <f t="shared" ref="I22" si="7">+I24</f>
        <v>0</v>
      </c>
      <c r="J22" s="57">
        <f>J23</f>
        <v>105000</v>
      </c>
    </row>
    <row r="23" spans="2:12" s="159" customFormat="1" ht="19.5" customHeight="1">
      <c r="B23" s="126"/>
      <c r="C23" s="127"/>
      <c r="D23" s="132" t="s">
        <v>8</v>
      </c>
      <c r="E23" s="59">
        <f>+E24</f>
        <v>5000</v>
      </c>
      <c r="F23" s="59">
        <f t="shared" ref="F23:J23" si="8">+F24</f>
        <v>0</v>
      </c>
      <c r="G23" s="59">
        <f t="shared" si="8"/>
        <v>5000</v>
      </c>
      <c r="H23" s="59">
        <f t="shared" si="8"/>
        <v>105000</v>
      </c>
      <c r="I23" s="59">
        <f t="shared" si="8"/>
        <v>0</v>
      </c>
      <c r="J23" s="59">
        <f t="shared" si="8"/>
        <v>105000</v>
      </c>
    </row>
    <row r="24" spans="2:12" s="159" customFormat="1" ht="21" customHeight="1">
      <c r="B24" s="126"/>
      <c r="C24" s="127"/>
      <c r="D24" s="132" t="s">
        <v>70</v>
      </c>
      <c r="E24" s="59">
        <f t="shared" si="5"/>
        <v>5000</v>
      </c>
      <c r="F24" s="51"/>
      <c r="G24" s="51">
        <f>G25</f>
        <v>5000</v>
      </c>
      <c r="H24" s="55">
        <f t="shared" si="6"/>
        <v>105000</v>
      </c>
      <c r="I24" s="56">
        <v>0</v>
      </c>
      <c r="J24" s="57">
        <f>J25</f>
        <v>105000</v>
      </c>
    </row>
    <row r="25" spans="2:12" s="159" customFormat="1" ht="21" customHeight="1">
      <c r="B25" s="126"/>
      <c r="C25" s="127"/>
      <c r="D25" s="132" t="s">
        <v>71</v>
      </c>
      <c r="E25" s="59">
        <f t="shared" si="5"/>
        <v>5000</v>
      </c>
      <c r="F25" s="53"/>
      <c r="G25" s="53">
        <f>G26</f>
        <v>5000</v>
      </c>
      <c r="H25" s="55">
        <f t="shared" si="6"/>
        <v>105000</v>
      </c>
      <c r="I25" s="58"/>
      <c r="J25" s="57">
        <f>J26</f>
        <v>105000</v>
      </c>
    </row>
    <row r="26" spans="2:12" s="159" customFormat="1" ht="21" customHeight="1">
      <c r="B26" s="126"/>
      <c r="C26" s="127"/>
      <c r="D26" s="132" t="s">
        <v>72</v>
      </c>
      <c r="E26" s="59">
        <f t="shared" si="5"/>
        <v>5000</v>
      </c>
      <c r="F26" s="60">
        <v>0</v>
      </c>
      <c r="G26" s="53">
        <f>5000</f>
        <v>5000</v>
      </c>
      <c r="H26" s="55">
        <f t="shared" si="6"/>
        <v>105000</v>
      </c>
      <c r="I26" s="58"/>
      <c r="J26" s="57">
        <f>+G26+100000</f>
        <v>105000</v>
      </c>
    </row>
    <row r="27" spans="2:12" s="161" customFormat="1" ht="51.75">
      <c r="B27" s="139"/>
      <c r="C27" s="124" t="s">
        <v>57</v>
      </c>
      <c r="D27" s="140" t="s">
        <v>58</v>
      </c>
      <c r="E27" s="160">
        <f t="shared" ref="E27:E34" si="9">F27+G27</f>
        <v>-5000</v>
      </c>
      <c r="F27" s="60">
        <v>0</v>
      </c>
      <c r="G27" s="160">
        <f>+G29</f>
        <v>-5000</v>
      </c>
      <c r="H27" s="160">
        <f t="shared" ref="H27:H34" si="10">I27+J27</f>
        <v>-5000</v>
      </c>
      <c r="I27" s="160"/>
      <c r="J27" s="160">
        <f>J29</f>
        <v>-5000</v>
      </c>
    </row>
    <row r="28" spans="2:12">
      <c r="B28" s="252"/>
      <c r="C28" s="132"/>
      <c r="D28" s="132" t="s">
        <v>22</v>
      </c>
      <c r="E28" s="60"/>
      <c r="F28" s="60">
        <v>0</v>
      </c>
      <c r="G28" s="60"/>
      <c r="H28" s="60"/>
      <c r="I28" s="60"/>
      <c r="J28" s="60"/>
      <c r="L28" s="247"/>
    </row>
    <row r="29" spans="2:12" ht="34.5">
      <c r="B29" s="252"/>
      <c r="C29" s="132"/>
      <c r="D29" s="143" t="s">
        <v>26</v>
      </c>
      <c r="E29" s="60">
        <f t="shared" si="9"/>
        <v>-5000</v>
      </c>
      <c r="F29" s="60">
        <v>0</v>
      </c>
      <c r="G29" s="60">
        <f>+G31</f>
        <v>-5000</v>
      </c>
      <c r="H29" s="60">
        <f t="shared" si="10"/>
        <v>-5000</v>
      </c>
      <c r="I29" s="60"/>
      <c r="J29" s="60">
        <f>J31</f>
        <v>-5000</v>
      </c>
    </row>
    <row r="30" spans="2:12" ht="34.5">
      <c r="B30" s="252"/>
      <c r="C30" s="132"/>
      <c r="D30" s="132" t="s">
        <v>24</v>
      </c>
      <c r="E30" s="60"/>
      <c r="F30" s="60">
        <v>0</v>
      </c>
      <c r="G30" s="60"/>
      <c r="H30" s="60"/>
      <c r="I30" s="60"/>
      <c r="J30" s="60"/>
    </row>
    <row r="31" spans="2:12">
      <c r="B31" s="252"/>
      <c r="C31" s="132"/>
      <c r="D31" s="132" t="s">
        <v>7</v>
      </c>
      <c r="E31" s="60">
        <f t="shared" si="9"/>
        <v>-5000</v>
      </c>
      <c r="F31" s="60">
        <v>0</v>
      </c>
      <c r="G31" s="60">
        <f>+G32</f>
        <v>-5000</v>
      </c>
      <c r="H31" s="60">
        <f t="shared" si="10"/>
        <v>-5000</v>
      </c>
      <c r="I31" s="60"/>
      <c r="J31" s="60">
        <f>J32</f>
        <v>-5000</v>
      </c>
    </row>
    <row r="32" spans="2:12">
      <c r="B32" s="252"/>
      <c r="C32" s="132"/>
      <c r="D32" s="132" t="s">
        <v>8</v>
      </c>
      <c r="E32" s="60">
        <f t="shared" si="9"/>
        <v>-5000</v>
      </c>
      <c r="F32" s="60">
        <v>0</v>
      </c>
      <c r="G32" s="60">
        <f>+G33</f>
        <v>-5000</v>
      </c>
      <c r="H32" s="60">
        <f t="shared" si="10"/>
        <v>-5000</v>
      </c>
      <c r="I32" s="60"/>
      <c r="J32" s="60">
        <f>J33</f>
        <v>-5000</v>
      </c>
    </row>
    <row r="33" spans="2:13">
      <c r="B33" s="252"/>
      <c r="C33" s="132"/>
      <c r="D33" s="132" t="s">
        <v>70</v>
      </c>
      <c r="E33" s="60">
        <f t="shared" si="9"/>
        <v>-5000</v>
      </c>
      <c r="F33" s="60">
        <v>0</v>
      </c>
      <c r="G33" s="60">
        <f>+G34</f>
        <v>-5000</v>
      </c>
      <c r="H33" s="60">
        <f t="shared" si="10"/>
        <v>-5000</v>
      </c>
      <c r="I33" s="60"/>
      <c r="J33" s="60">
        <f>J34</f>
        <v>-5000</v>
      </c>
    </row>
    <row r="34" spans="2:13" ht="34.5">
      <c r="B34" s="252"/>
      <c r="C34" s="132"/>
      <c r="D34" s="132" t="s">
        <v>71</v>
      </c>
      <c r="E34" s="60">
        <f t="shared" si="9"/>
        <v>-5000</v>
      </c>
      <c r="F34" s="60">
        <v>0</v>
      </c>
      <c r="G34" s="60">
        <f>+G35</f>
        <v>-5000</v>
      </c>
      <c r="H34" s="60">
        <f t="shared" si="10"/>
        <v>-5000</v>
      </c>
      <c r="I34" s="60"/>
      <c r="J34" s="60">
        <f>J35</f>
        <v>-5000</v>
      </c>
    </row>
    <row r="35" spans="2:13" ht="21.6" customHeight="1">
      <c r="B35" s="252"/>
      <c r="C35" s="132"/>
      <c r="D35" s="132" t="s">
        <v>72</v>
      </c>
      <c r="E35" s="60">
        <f>F35+G35</f>
        <v>-5000</v>
      </c>
      <c r="F35" s="60">
        <v>0</v>
      </c>
      <c r="G35" s="60">
        <v>-5000</v>
      </c>
      <c r="H35" s="60">
        <f>I35+J35</f>
        <v>-5000</v>
      </c>
      <c r="I35" s="60"/>
      <c r="J35" s="60">
        <f>G35</f>
        <v>-5000</v>
      </c>
    </row>
    <row r="36" spans="2:13" s="161" customFormat="1" ht="77.45" customHeight="1">
      <c r="B36" s="163"/>
      <c r="C36" s="164">
        <v>21006</v>
      </c>
      <c r="D36" s="165" t="s">
        <v>131</v>
      </c>
      <c r="E36" s="160">
        <f t="shared" ref="E36" si="11">F36+G36</f>
        <v>2700000</v>
      </c>
      <c r="F36" s="160">
        <f>F38</f>
        <v>2700000</v>
      </c>
      <c r="G36" s="160">
        <f>+G38</f>
        <v>0</v>
      </c>
      <c r="H36" s="160">
        <f t="shared" ref="H36" si="12">I36+J36</f>
        <v>3300000</v>
      </c>
      <c r="I36" s="160">
        <f>I38</f>
        <v>3300000</v>
      </c>
      <c r="J36" s="160">
        <f>J38</f>
        <v>0</v>
      </c>
    </row>
    <row r="37" spans="2:13">
      <c r="B37" s="252"/>
      <c r="C37" s="132"/>
      <c r="D37" s="132" t="s">
        <v>22</v>
      </c>
      <c r="E37" s="60"/>
      <c r="F37" s="60"/>
      <c r="G37" s="60"/>
      <c r="H37" s="60"/>
      <c r="I37" s="80"/>
      <c r="J37" s="80"/>
    </row>
    <row r="38" spans="2:13" ht="34.5">
      <c r="B38" s="252"/>
      <c r="C38" s="132"/>
      <c r="D38" s="143" t="s">
        <v>26</v>
      </c>
      <c r="E38" s="60">
        <f t="shared" ref="E38" si="13">F38+G38</f>
        <v>2700000</v>
      </c>
      <c r="F38" s="60">
        <f>F40</f>
        <v>2700000</v>
      </c>
      <c r="G38" s="60">
        <f>+G40</f>
        <v>0</v>
      </c>
      <c r="H38" s="60">
        <f t="shared" ref="H38" si="14">I38+J38</f>
        <v>3300000</v>
      </c>
      <c r="I38" s="60">
        <f>I40</f>
        <v>3300000</v>
      </c>
      <c r="J38" s="60">
        <f>J40</f>
        <v>0</v>
      </c>
    </row>
    <row r="39" spans="2:13" ht="34.5">
      <c r="B39" s="252"/>
      <c r="C39" s="132"/>
      <c r="D39" s="132" t="s">
        <v>24</v>
      </c>
      <c r="E39" s="60"/>
      <c r="F39" s="60"/>
      <c r="G39" s="60"/>
      <c r="H39" s="60"/>
      <c r="I39" s="80"/>
      <c r="J39" s="80"/>
    </row>
    <row r="40" spans="2:13">
      <c r="B40" s="252"/>
      <c r="C40" s="132"/>
      <c r="D40" s="132" t="s">
        <v>7</v>
      </c>
      <c r="E40" s="60">
        <f t="shared" ref="E40:E42" si="15">F40+G40</f>
        <v>2700000</v>
      </c>
      <c r="F40" s="60">
        <f>F41</f>
        <v>2700000</v>
      </c>
      <c r="G40" s="60">
        <f>+G41</f>
        <v>0</v>
      </c>
      <c r="H40" s="60">
        <f t="shared" ref="H40:H42" si="16">I40+J40</f>
        <v>3300000</v>
      </c>
      <c r="I40" s="60">
        <f t="shared" ref="I40:J41" si="17">I41</f>
        <v>3300000</v>
      </c>
      <c r="J40" s="60">
        <f t="shared" si="17"/>
        <v>0</v>
      </c>
    </row>
    <row r="41" spans="2:13">
      <c r="B41" s="252"/>
      <c r="C41" s="132"/>
      <c r="D41" s="132" t="s">
        <v>69</v>
      </c>
      <c r="E41" s="60">
        <f t="shared" si="15"/>
        <v>2700000</v>
      </c>
      <c r="F41" s="60">
        <f>F42</f>
        <v>2700000</v>
      </c>
      <c r="G41" s="60">
        <f>+G42</f>
        <v>0</v>
      </c>
      <c r="H41" s="60">
        <f t="shared" si="16"/>
        <v>3300000</v>
      </c>
      <c r="I41" s="60">
        <f t="shared" si="17"/>
        <v>3300000</v>
      </c>
      <c r="J41" s="60">
        <f t="shared" si="17"/>
        <v>0</v>
      </c>
    </row>
    <row r="42" spans="2:13">
      <c r="B42" s="252"/>
      <c r="C42" s="132"/>
      <c r="D42" s="132" t="s">
        <v>73</v>
      </c>
      <c r="E42" s="60">
        <f t="shared" si="15"/>
        <v>2700000</v>
      </c>
      <c r="F42" s="60">
        <f>F45+F43</f>
        <v>2700000</v>
      </c>
      <c r="G42" s="60">
        <f>G45+G43</f>
        <v>0</v>
      </c>
      <c r="H42" s="60">
        <f t="shared" si="16"/>
        <v>3300000</v>
      </c>
      <c r="I42" s="60">
        <f>I45+I43</f>
        <v>3300000</v>
      </c>
      <c r="J42" s="60">
        <f>J45+J43</f>
        <v>0</v>
      </c>
    </row>
    <row r="43" spans="2:13">
      <c r="B43" s="252"/>
      <c r="C43" s="252"/>
      <c r="D43" s="132" t="s">
        <v>74</v>
      </c>
      <c r="E43" s="60">
        <f t="shared" ref="E43:J43" si="18">+E44</f>
        <v>2944000</v>
      </c>
      <c r="F43" s="60">
        <f t="shared" si="18"/>
        <v>2900000</v>
      </c>
      <c r="G43" s="60">
        <f t="shared" si="18"/>
        <v>44000</v>
      </c>
      <c r="H43" s="60">
        <f t="shared" si="18"/>
        <v>3780000</v>
      </c>
      <c r="I43" s="60">
        <f t="shared" si="18"/>
        <v>3700000</v>
      </c>
      <c r="J43" s="60">
        <f t="shared" si="18"/>
        <v>80000</v>
      </c>
      <c r="M43" s="227"/>
    </row>
    <row r="44" spans="2:13" s="242" customFormat="1">
      <c r="B44" s="241"/>
      <c r="C44" s="241"/>
      <c r="D44" s="132" t="s">
        <v>75</v>
      </c>
      <c r="E44" s="60">
        <f>F44+G44</f>
        <v>2944000</v>
      </c>
      <c r="F44" s="60">
        <v>2900000</v>
      </c>
      <c r="G44" s="60">
        <v>44000</v>
      </c>
      <c r="H44" s="60">
        <f>I44+J44</f>
        <v>3780000</v>
      </c>
      <c r="I44" s="60">
        <f>+F44+800000</f>
        <v>3700000</v>
      </c>
      <c r="J44" s="60">
        <v>80000</v>
      </c>
      <c r="L44" s="243"/>
    </row>
    <row r="45" spans="2:13">
      <c r="B45" s="252"/>
      <c r="C45" s="132"/>
      <c r="D45" s="132" t="s">
        <v>76</v>
      </c>
      <c r="E45" s="60">
        <f t="shared" ref="E45" si="19">F45+G45</f>
        <v>-244000</v>
      </c>
      <c r="F45" s="60">
        <f>F46</f>
        <v>-200000</v>
      </c>
      <c r="G45" s="60">
        <f t="shared" ref="G45:J45" si="20">G46</f>
        <v>-44000</v>
      </c>
      <c r="H45" s="60">
        <f t="shared" si="20"/>
        <v>-480000</v>
      </c>
      <c r="I45" s="60">
        <f t="shared" si="20"/>
        <v>-400000</v>
      </c>
      <c r="J45" s="60">
        <f t="shared" si="20"/>
        <v>-80000</v>
      </c>
    </row>
    <row r="46" spans="2:13">
      <c r="B46" s="162"/>
      <c r="C46" s="145"/>
      <c r="D46" s="132" t="s">
        <v>77</v>
      </c>
      <c r="E46" s="60">
        <f>F46+G46</f>
        <v>-244000</v>
      </c>
      <c r="F46" s="60">
        <v>-200000</v>
      </c>
      <c r="G46" s="60">
        <v>-44000</v>
      </c>
      <c r="H46" s="60">
        <f>I46+J46</f>
        <v>-480000</v>
      </c>
      <c r="I46" s="60">
        <v>-400000</v>
      </c>
      <c r="J46" s="60">
        <v>-80000</v>
      </c>
    </row>
    <row r="47" spans="2:13" s="161" customFormat="1" ht="77.45" customHeight="1">
      <c r="B47" s="163"/>
      <c r="C47" s="164" t="s">
        <v>78</v>
      </c>
      <c r="D47" s="165" t="s">
        <v>79</v>
      </c>
      <c r="E47" s="160">
        <f t="shared" ref="E47:E56" si="21">F47+G47</f>
        <v>0</v>
      </c>
      <c r="F47" s="160">
        <f>F49</f>
        <v>0</v>
      </c>
      <c r="G47" s="160">
        <f>+G49</f>
        <v>0</v>
      </c>
      <c r="H47" s="160">
        <f t="shared" ref="H47:H56" si="22">I47+J47</f>
        <v>0</v>
      </c>
      <c r="I47" s="160">
        <f>I49</f>
        <v>0</v>
      </c>
      <c r="J47" s="160">
        <f>J49</f>
        <v>0</v>
      </c>
    </row>
    <row r="48" spans="2:13">
      <c r="B48" s="252"/>
      <c r="C48" s="132"/>
      <c r="D48" s="132" t="s">
        <v>22</v>
      </c>
      <c r="E48" s="60"/>
      <c r="F48" s="60"/>
      <c r="G48" s="60"/>
      <c r="H48" s="60"/>
      <c r="I48" s="80"/>
      <c r="J48" s="80"/>
    </row>
    <row r="49" spans="2:10" ht="34.5">
      <c r="B49" s="252"/>
      <c r="C49" s="132"/>
      <c r="D49" s="143" t="s">
        <v>26</v>
      </c>
      <c r="E49" s="60">
        <f t="shared" si="21"/>
        <v>0</v>
      </c>
      <c r="F49" s="60">
        <f>F51</f>
        <v>0</v>
      </c>
      <c r="G49" s="60">
        <f>+G51</f>
        <v>0</v>
      </c>
      <c r="H49" s="60">
        <f t="shared" si="22"/>
        <v>0</v>
      </c>
      <c r="I49" s="60">
        <f>I51</f>
        <v>0</v>
      </c>
      <c r="J49" s="60">
        <f>J51</f>
        <v>0</v>
      </c>
    </row>
    <row r="50" spans="2:10" ht="34.5">
      <c r="B50" s="252"/>
      <c r="C50" s="132"/>
      <c r="D50" s="132" t="s">
        <v>24</v>
      </c>
      <c r="E50" s="60"/>
      <c r="F50" s="60"/>
      <c r="G50" s="60"/>
      <c r="H50" s="60"/>
      <c r="I50" s="80"/>
      <c r="J50" s="80"/>
    </row>
    <row r="51" spans="2:10">
      <c r="B51" s="252"/>
      <c r="C51" s="132"/>
      <c r="D51" s="132" t="s">
        <v>7</v>
      </c>
      <c r="E51" s="60">
        <f t="shared" si="21"/>
        <v>0</v>
      </c>
      <c r="F51" s="60">
        <f>F52</f>
        <v>0</v>
      </c>
      <c r="G51" s="60">
        <f>+G52</f>
        <v>0</v>
      </c>
      <c r="H51" s="60">
        <f t="shared" si="22"/>
        <v>0</v>
      </c>
      <c r="I51" s="60">
        <f t="shared" ref="I51:J56" si="23">I52</f>
        <v>0</v>
      </c>
      <c r="J51" s="60">
        <f t="shared" si="23"/>
        <v>0</v>
      </c>
    </row>
    <row r="52" spans="2:10">
      <c r="B52" s="252"/>
      <c r="C52" s="132"/>
      <c r="D52" s="132" t="s">
        <v>69</v>
      </c>
      <c r="E52" s="60">
        <f t="shared" si="21"/>
        <v>0</v>
      </c>
      <c r="F52" s="60">
        <f>F53</f>
        <v>0</v>
      </c>
      <c r="G52" s="60">
        <f>+G53</f>
        <v>0</v>
      </c>
      <c r="H52" s="60">
        <f t="shared" si="22"/>
        <v>0</v>
      </c>
      <c r="I52" s="60">
        <f t="shared" si="23"/>
        <v>0</v>
      </c>
      <c r="J52" s="60">
        <f t="shared" si="23"/>
        <v>0</v>
      </c>
    </row>
    <row r="53" spans="2:10">
      <c r="B53" s="252"/>
      <c r="C53" s="132"/>
      <c r="D53" s="132" t="s">
        <v>73</v>
      </c>
      <c r="E53" s="60">
        <f t="shared" si="21"/>
        <v>0</v>
      </c>
      <c r="F53" s="60">
        <f>F56+F54</f>
        <v>0</v>
      </c>
      <c r="G53" s="60">
        <f>G56+G54</f>
        <v>0</v>
      </c>
      <c r="H53" s="60">
        <f t="shared" si="22"/>
        <v>0</v>
      </c>
      <c r="I53" s="60">
        <f>I56+I54</f>
        <v>0</v>
      </c>
      <c r="J53" s="60">
        <f>J56+J54</f>
        <v>0</v>
      </c>
    </row>
    <row r="54" spans="2:10">
      <c r="B54" s="252"/>
      <c r="C54" s="252"/>
      <c r="D54" s="132" t="s">
        <v>74</v>
      </c>
      <c r="E54" s="60">
        <f t="shared" ref="E54:J54" si="24">+E55</f>
        <v>-12000</v>
      </c>
      <c r="F54" s="60">
        <f t="shared" si="24"/>
        <v>-10000</v>
      </c>
      <c r="G54" s="60">
        <f t="shared" si="24"/>
        <v>-2000</v>
      </c>
      <c r="H54" s="60">
        <f t="shared" si="24"/>
        <v>-12000</v>
      </c>
      <c r="I54" s="60">
        <f t="shared" si="24"/>
        <v>-10000</v>
      </c>
      <c r="J54" s="60">
        <f t="shared" si="24"/>
        <v>-2000</v>
      </c>
    </row>
    <row r="55" spans="2:10">
      <c r="B55" s="252"/>
      <c r="C55" s="252"/>
      <c r="D55" s="132" t="s">
        <v>75</v>
      </c>
      <c r="E55" s="60">
        <f>F55+G55</f>
        <v>-12000</v>
      </c>
      <c r="F55" s="60">
        <v>-10000</v>
      </c>
      <c r="G55" s="60">
        <v>-2000</v>
      </c>
      <c r="H55" s="60">
        <f>I55+J55</f>
        <v>-12000</v>
      </c>
      <c r="I55" s="60">
        <f>+F55</f>
        <v>-10000</v>
      </c>
      <c r="J55" s="60">
        <f>+G55</f>
        <v>-2000</v>
      </c>
    </row>
    <row r="56" spans="2:10">
      <c r="B56" s="252"/>
      <c r="C56" s="132"/>
      <c r="D56" s="132" t="s">
        <v>76</v>
      </c>
      <c r="E56" s="60">
        <f t="shared" si="21"/>
        <v>12000</v>
      </c>
      <c r="F56" s="60">
        <f>F57</f>
        <v>10000</v>
      </c>
      <c r="G56" s="60">
        <v>2000</v>
      </c>
      <c r="H56" s="60">
        <f t="shared" si="22"/>
        <v>12000</v>
      </c>
      <c r="I56" s="60">
        <f t="shared" si="23"/>
        <v>10000</v>
      </c>
      <c r="J56" s="60">
        <f t="shared" si="23"/>
        <v>2000</v>
      </c>
    </row>
    <row r="57" spans="2:10">
      <c r="B57" s="162"/>
      <c r="C57" s="145"/>
      <c r="D57" s="132" t="s">
        <v>77</v>
      </c>
      <c r="E57" s="60">
        <f>F57+G57</f>
        <v>12000</v>
      </c>
      <c r="F57" s="60">
        <v>10000</v>
      </c>
      <c r="G57" s="60">
        <v>2000</v>
      </c>
      <c r="H57" s="60">
        <f>I57+J57</f>
        <v>12000</v>
      </c>
      <c r="I57" s="60">
        <f>F57</f>
        <v>10000</v>
      </c>
      <c r="J57" s="60">
        <f>G57</f>
        <v>2000</v>
      </c>
    </row>
    <row r="58" spans="2:10" s="161" customFormat="1" ht="60" customHeight="1">
      <c r="B58" s="139"/>
      <c r="C58" s="124" t="s">
        <v>105</v>
      </c>
      <c r="D58" s="140" t="s">
        <v>106</v>
      </c>
      <c r="E58" s="160">
        <f t="shared" ref="E58:E65" si="25">F58+G58</f>
        <v>370000</v>
      </c>
      <c r="F58" s="160">
        <f>F60</f>
        <v>0</v>
      </c>
      <c r="G58" s="160">
        <f>G60</f>
        <v>370000</v>
      </c>
      <c r="H58" s="160">
        <f t="shared" ref="H58:H65" si="26">I58+J58</f>
        <v>370000</v>
      </c>
      <c r="I58" s="160">
        <f t="shared" ref="I58:I64" si="27">F58</f>
        <v>0</v>
      </c>
      <c r="J58" s="160">
        <f>J60</f>
        <v>370000</v>
      </c>
    </row>
    <row r="59" spans="2:10">
      <c r="B59" s="252"/>
      <c r="C59" s="132"/>
      <c r="D59" s="132" t="s">
        <v>22</v>
      </c>
      <c r="E59" s="60"/>
      <c r="F59" s="60"/>
      <c r="G59" s="60"/>
      <c r="H59" s="60"/>
      <c r="I59" s="60"/>
      <c r="J59" s="60"/>
    </row>
    <row r="60" spans="2:10" ht="34.5">
      <c r="B60" s="252"/>
      <c r="C60" s="132"/>
      <c r="D60" s="143" t="s">
        <v>26</v>
      </c>
      <c r="E60" s="60">
        <f t="shared" si="25"/>
        <v>370000</v>
      </c>
      <c r="F60" s="60">
        <f>F62</f>
        <v>0</v>
      </c>
      <c r="G60" s="60">
        <f>G62</f>
        <v>370000</v>
      </c>
      <c r="H60" s="60">
        <f t="shared" si="26"/>
        <v>370000</v>
      </c>
      <c r="I60" s="60">
        <f t="shared" si="27"/>
        <v>0</v>
      </c>
      <c r="J60" s="60">
        <f>J62</f>
        <v>370000</v>
      </c>
    </row>
    <row r="61" spans="2:10" ht="34.5">
      <c r="B61" s="162"/>
      <c r="C61" s="145"/>
      <c r="D61" s="145" t="s">
        <v>24</v>
      </c>
      <c r="E61" s="60"/>
      <c r="F61" s="60"/>
      <c r="G61" s="60"/>
      <c r="H61" s="60"/>
      <c r="I61" s="60"/>
      <c r="J61" s="60"/>
    </row>
    <row r="62" spans="2:10">
      <c r="B62" s="252"/>
      <c r="C62" s="132"/>
      <c r="D62" s="132" t="s">
        <v>7</v>
      </c>
      <c r="E62" s="60">
        <f t="shared" si="25"/>
        <v>370000</v>
      </c>
      <c r="F62" s="60">
        <f t="shared" ref="F62:G63" si="28">F63</f>
        <v>0</v>
      </c>
      <c r="G62" s="60">
        <f t="shared" si="28"/>
        <v>370000</v>
      </c>
      <c r="H62" s="60">
        <f t="shared" si="26"/>
        <v>370000</v>
      </c>
      <c r="I62" s="60">
        <f t="shared" si="27"/>
        <v>0</v>
      </c>
      <c r="J62" s="60">
        <f>J63</f>
        <v>370000</v>
      </c>
    </row>
    <row r="63" spans="2:10">
      <c r="B63" s="252"/>
      <c r="C63" s="252"/>
      <c r="D63" s="132" t="s">
        <v>69</v>
      </c>
      <c r="E63" s="60">
        <f t="shared" si="25"/>
        <v>370000</v>
      </c>
      <c r="F63" s="60">
        <f t="shared" si="28"/>
        <v>0</v>
      </c>
      <c r="G63" s="60">
        <f t="shared" si="28"/>
        <v>370000</v>
      </c>
      <c r="H63" s="60">
        <f t="shared" si="26"/>
        <v>370000</v>
      </c>
      <c r="I63" s="60">
        <f t="shared" si="27"/>
        <v>0</v>
      </c>
      <c r="J63" s="60">
        <f>J64</f>
        <v>370000</v>
      </c>
    </row>
    <row r="64" spans="2:10">
      <c r="B64" s="252"/>
      <c r="C64" s="252"/>
      <c r="D64" s="132" t="s">
        <v>73</v>
      </c>
      <c r="E64" s="60">
        <f t="shared" si="25"/>
        <v>370000</v>
      </c>
      <c r="F64" s="60">
        <f>+F65</f>
        <v>0</v>
      </c>
      <c r="G64" s="60">
        <f>+G65</f>
        <v>370000</v>
      </c>
      <c r="H64" s="60">
        <f t="shared" si="26"/>
        <v>370000</v>
      </c>
      <c r="I64" s="60">
        <f t="shared" si="27"/>
        <v>0</v>
      </c>
      <c r="J64" s="60">
        <f>+J65</f>
        <v>370000</v>
      </c>
    </row>
    <row r="65" spans="2:10">
      <c r="B65" s="252"/>
      <c r="C65" s="132"/>
      <c r="D65" s="132" t="s">
        <v>74</v>
      </c>
      <c r="E65" s="60">
        <f t="shared" si="25"/>
        <v>370000</v>
      </c>
      <c r="F65" s="60">
        <f t="shared" ref="F65:G65" si="29">F66</f>
        <v>0</v>
      </c>
      <c r="G65" s="60">
        <f t="shared" si="29"/>
        <v>370000</v>
      </c>
      <c r="H65" s="60">
        <f t="shared" si="26"/>
        <v>370000</v>
      </c>
      <c r="I65" s="60">
        <f t="shared" ref="I65:J65" si="30">I66</f>
        <v>0</v>
      </c>
      <c r="J65" s="60">
        <f t="shared" si="30"/>
        <v>370000</v>
      </c>
    </row>
    <row r="66" spans="2:10">
      <c r="B66" s="252"/>
      <c r="C66" s="132"/>
      <c r="D66" s="132" t="s">
        <v>75</v>
      </c>
      <c r="E66" s="60">
        <f>F66+G66</f>
        <v>370000</v>
      </c>
      <c r="F66" s="60"/>
      <c r="G66" s="60">
        <f>130000+240000</f>
        <v>370000</v>
      </c>
      <c r="H66" s="60">
        <f>I66+J66</f>
        <v>370000</v>
      </c>
      <c r="I66" s="60">
        <f>F66</f>
        <v>0</v>
      </c>
      <c r="J66" s="60">
        <f>+G66</f>
        <v>370000</v>
      </c>
    </row>
    <row r="67" spans="2:10" s="161" customFormat="1" ht="54.75" customHeight="1">
      <c r="B67" s="139"/>
      <c r="C67" s="124">
        <v>21012</v>
      </c>
      <c r="D67" s="140" t="s">
        <v>144</v>
      </c>
      <c r="E67" s="160">
        <f t="shared" ref="E67" si="31">F67+G67</f>
        <v>-3100000</v>
      </c>
      <c r="F67" s="160">
        <f>F69</f>
        <v>-2700000</v>
      </c>
      <c r="G67" s="160">
        <f>G69</f>
        <v>-400000</v>
      </c>
      <c r="H67" s="160">
        <f t="shared" ref="H67" si="32">I67+J67</f>
        <v>-3100000</v>
      </c>
      <c r="I67" s="160">
        <f>I69</f>
        <v>-2700000</v>
      </c>
      <c r="J67" s="160">
        <f>J69</f>
        <v>-400000</v>
      </c>
    </row>
    <row r="68" spans="2:10">
      <c r="B68" s="252"/>
      <c r="C68" s="132"/>
      <c r="D68" s="132" t="s">
        <v>22</v>
      </c>
      <c r="E68" s="60"/>
      <c r="F68" s="60"/>
      <c r="G68" s="60"/>
      <c r="H68" s="60"/>
      <c r="I68" s="60"/>
      <c r="J68" s="60"/>
    </row>
    <row r="69" spans="2:10" ht="34.5">
      <c r="B69" s="252"/>
      <c r="C69" s="132"/>
      <c r="D69" s="143" t="s">
        <v>26</v>
      </c>
      <c r="E69" s="60">
        <f t="shared" ref="E69" si="33">F69+G69</f>
        <v>-3100000</v>
      </c>
      <c r="F69" s="60">
        <f>F71</f>
        <v>-2700000</v>
      </c>
      <c r="G69" s="60">
        <f>G71</f>
        <v>-400000</v>
      </c>
      <c r="H69" s="60">
        <f t="shared" ref="H69" si="34">I69+J69</f>
        <v>-3100000</v>
      </c>
      <c r="I69" s="60">
        <f>I71</f>
        <v>-2700000</v>
      </c>
      <c r="J69" s="60">
        <f>J71</f>
        <v>-400000</v>
      </c>
    </row>
    <row r="70" spans="2:10" ht="34.5">
      <c r="B70" s="252"/>
      <c r="C70" s="132"/>
      <c r="D70" s="132" t="s">
        <v>24</v>
      </c>
      <c r="E70" s="60"/>
      <c r="F70" s="60"/>
      <c r="G70" s="60"/>
      <c r="H70" s="60"/>
      <c r="I70" s="60"/>
      <c r="J70" s="60"/>
    </row>
    <row r="71" spans="2:10">
      <c r="B71" s="252"/>
      <c r="C71" s="132"/>
      <c r="D71" s="132" t="s">
        <v>7</v>
      </c>
      <c r="E71" s="60">
        <f t="shared" ref="E71:E73" si="35">F71+G71</f>
        <v>-3100000</v>
      </c>
      <c r="F71" s="60">
        <f t="shared" ref="F71:G74" si="36">F72</f>
        <v>-2700000</v>
      </c>
      <c r="G71" s="60">
        <f t="shared" si="36"/>
        <v>-400000</v>
      </c>
      <c r="H71" s="60">
        <f t="shared" ref="H71:H74" si="37">I71+J71</f>
        <v>-3100000</v>
      </c>
      <c r="I71" s="60">
        <f t="shared" ref="I71:J74" si="38">I72</f>
        <v>-2700000</v>
      </c>
      <c r="J71" s="60">
        <f t="shared" si="38"/>
        <v>-400000</v>
      </c>
    </row>
    <row r="72" spans="2:10">
      <c r="B72" s="252"/>
      <c r="C72" s="132"/>
      <c r="D72" s="132" t="s">
        <v>69</v>
      </c>
      <c r="E72" s="60">
        <f t="shared" si="35"/>
        <v>-3100000</v>
      </c>
      <c r="F72" s="60">
        <f t="shared" si="36"/>
        <v>-2700000</v>
      </c>
      <c r="G72" s="60">
        <f t="shared" si="36"/>
        <v>-400000</v>
      </c>
      <c r="H72" s="60">
        <f t="shared" si="37"/>
        <v>-3100000</v>
      </c>
      <c r="I72" s="60">
        <f t="shared" si="38"/>
        <v>-2700000</v>
      </c>
      <c r="J72" s="60">
        <f t="shared" si="38"/>
        <v>-400000</v>
      </c>
    </row>
    <row r="73" spans="2:10">
      <c r="B73" s="252"/>
      <c r="C73" s="132"/>
      <c r="D73" s="132" t="s">
        <v>73</v>
      </c>
      <c r="E73" s="60">
        <f t="shared" si="35"/>
        <v>-3100000</v>
      </c>
      <c r="F73" s="60">
        <f t="shared" si="36"/>
        <v>-2700000</v>
      </c>
      <c r="G73" s="60">
        <f t="shared" si="36"/>
        <v>-400000</v>
      </c>
      <c r="H73" s="60">
        <f t="shared" si="37"/>
        <v>-3100000</v>
      </c>
      <c r="I73" s="60">
        <f t="shared" si="38"/>
        <v>-2700000</v>
      </c>
      <c r="J73" s="60">
        <f t="shared" si="38"/>
        <v>-400000</v>
      </c>
    </row>
    <row r="74" spans="2:10">
      <c r="B74" s="252"/>
      <c r="C74" s="132"/>
      <c r="D74" s="132" t="s">
        <v>74</v>
      </c>
      <c r="E74" s="60">
        <f>F74+G74</f>
        <v>-3100000</v>
      </c>
      <c r="F74" s="60">
        <f t="shared" si="36"/>
        <v>-2700000</v>
      </c>
      <c r="G74" s="60">
        <f t="shared" si="36"/>
        <v>-400000</v>
      </c>
      <c r="H74" s="60">
        <f t="shared" si="37"/>
        <v>-3100000</v>
      </c>
      <c r="I74" s="60">
        <f t="shared" si="38"/>
        <v>-2700000</v>
      </c>
      <c r="J74" s="60">
        <f t="shared" si="38"/>
        <v>-400000</v>
      </c>
    </row>
    <row r="75" spans="2:10">
      <c r="B75" s="252"/>
      <c r="C75" s="132"/>
      <c r="D75" s="132" t="s">
        <v>75</v>
      </c>
      <c r="E75" s="60">
        <f>F75+G75</f>
        <v>-3100000</v>
      </c>
      <c r="F75" s="60">
        <v>-2700000</v>
      </c>
      <c r="G75" s="60">
        <v>-400000</v>
      </c>
      <c r="H75" s="60">
        <f>I75+J75</f>
        <v>-3100000</v>
      </c>
      <c r="I75" s="60">
        <f>+F75</f>
        <v>-2700000</v>
      </c>
      <c r="J75" s="60">
        <f>+G75</f>
        <v>-400000</v>
      </c>
    </row>
    <row r="76" spans="2:10" s="161" customFormat="1" ht="54.75" customHeight="1">
      <c r="B76" s="139"/>
      <c r="C76" s="124">
        <v>21017</v>
      </c>
      <c r="D76" s="140" t="s">
        <v>145</v>
      </c>
      <c r="E76" s="160">
        <f t="shared" ref="E76" si="39">F76+G76</f>
        <v>0</v>
      </c>
      <c r="F76" s="160">
        <f>F78</f>
        <v>0</v>
      </c>
      <c r="G76" s="160">
        <f>G78</f>
        <v>0</v>
      </c>
      <c r="H76" s="160">
        <f t="shared" ref="H76" si="40">I76+J76</f>
        <v>-250000</v>
      </c>
      <c r="I76" s="160">
        <f>I78</f>
        <v>-200000</v>
      </c>
      <c r="J76" s="160">
        <f>J78</f>
        <v>-50000</v>
      </c>
    </row>
    <row r="77" spans="2:10">
      <c r="B77" s="252"/>
      <c r="C77" s="132"/>
      <c r="D77" s="132" t="s">
        <v>22</v>
      </c>
      <c r="E77" s="60"/>
      <c r="F77" s="60"/>
      <c r="G77" s="60"/>
      <c r="H77" s="60"/>
      <c r="I77" s="60"/>
      <c r="J77" s="60"/>
    </row>
    <row r="78" spans="2:10" ht="34.5">
      <c r="B78" s="252"/>
      <c r="C78" s="132"/>
      <c r="D78" s="143" t="s">
        <v>26</v>
      </c>
      <c r="E78" s="60">
        <f t="shared" ref="E78" si="41">F78+G78</f>
        <v>0</v>
      </c>
      <c r="F78" s="60">
        <f>F80</f>
        <v>0</v>
      </c>
      <c r="G78" s="60">
        <f>G80</f>
        <v>0</v>
      </c>
      <c r="H78" s="60">
        <f t="shared" ref="H78" si="42">I78+J78</f>
        <v>-250000</v>
      </c>
      <c r="I78" s="60">
        <f>I80</f>
        <v>-200000</v>
      </c>
      <c r="J78" s="60">
        <f>J80</f>
        <v>-50000</v>
      </c>
    </row>
    <row r="79" spans="2:10" ht="34.5">
      <c r="B79" s="252"/>
      <c r="C79" s="132"/>
      <c r="D79" s="132" t="s">
        <v>24</v>
      </c>
      <c r="E79" s="60"/>
      <c r="F79" s="60"/>
      <c r="G79" s="60"/>
      <c r="H79" s="60"/>
      <c r="I79" s="60"/>
      <c r="J79" s="60"/>
    </row>
    <row r="80" spans="2:10">
      <c r="B80" s="252"/>
      <c r="C80" s="132"/>
      <c r="D80" s="132" t="s">
        <v>7</v>
      </c>
      <c r="E80" s="60">
        <f t="shared" ref="E80:E82" si="43">F80+G80</f>
        <v>0</v>
      </c>
      <c r="F80" s="60">
        <f t="shared" ref="F80:G83" si="44">F81</f>
        <v>0</v>
      </c>
      <c r="G80" s="60">
        <f t="shared" si="44"/>
        <v>0</v>
      </c>
      <c r="H80" s="60">
        <f t="shared" ref="H80:H83" si="45">I80+J80</f>
        <v>-250000</v>
      </c>
      <c r="I80" s="60">
        <f t="shared" ref="I80:J83" si="46">I81</f>
        <v>-200000</v>
      </c>
      <c r="J80" s="60">
        <f t="shared" si="46"/>
        <v>-50000</v>
      </c>
    </row>
    <row r="81" spans="2:10">
      <c r="B81" s="252"/>
      <c r="C81" s="132"/>
      <c r="D81" s="132" t="s">
        <v>69</v>
      </c>
      <c r="E81" s="60">
        <f t="shared" si="43"/>
        <v>0</v>
      </c>
      <c r="F81" s="60">
        <f t="shared" si="44"/>
        <v>0</v>
      </c>
      <c r="G81" s="60">
        <f t="shared" si="44"/>
        <v>0</v>
      </c>
      <c r="H81" s="60">
        <f t="shared" si="45"/>
        <v>-250000</v>
      </c>
      <c r="I81" s="60">
        <f t="shared" si="46"/>
        <v>-200000</v>
      </c>
      <c r="J81" s="60">
        <f t="shared" si="46"/>
        <v>-50000</v>
      </c>
    </row>
    <row r="82" spans="2:10">
      <c r="B82" s="252"/>
      <c r="C82" s="132"/>
      <c r="D82" s="132" t="s">
        <v>73</v>
      </c>
      <c r="E82" s="60">
        <f t="shared" si="43"/>
        <v>0</v>
      </c>
      <c r="F82" s="60">
        <f t="shared" si="44"/>
        <v>0</v>
      </c>
      <c r="G82" s="60">
        <f t="shared" si="44"/>
        <v>0</v>
      </c>
      <c r="H82" s="60">
        <f t="shared" si="45"/>
        <v>-250000</v>
      </c>
      <c r="I82" s="60">
        <f t="shared" si="46"/>
        <v>-200000</v>
      </c>
      <c r="J82" s="60">
        <f t="shared" si="46"/>
        <v>-50000</v>
      </c>
    </row>
    <row r="83" spans="2:10">
      <c r="B83" s="252"/>
      <c r="C83" s="132"/>
      <c r="D83" s="132" t="s">
        <v>76</v>
      </c>
      <c r="E83" s="60">
        <f>F83+G83</f>
        <v>0</v>
      </c>
      <c r="F83" s="60">
        <f t="shared" si="44"/>
        <v>0</v>
      </c>
      <c r="G83" s="60">
        <f t="shared" si="44"/>
        <v>0</v>
      </c>
      <c r="H83" s="60">
        <f t="shared" si="45"/>
        <v>-250000</v>
      </c>
      <c r="I83" s="60">
        <f t="shared" si="46"/>
        <v>-200000</v>
      </c>
      <c r="J83" s="60">
        <f t="shared" si="46"/>
        <v>-50000</v>
      </c>
    </row>
    <row r="84" spans="2:10">
      <c r="B84" s="252"/>
      <c r="C84" s="132"/>
      <c r="D84" s="132" t="s">
        <v>77</v>
      </c>
      <c r="E84" s="60">
        <f>F84+G84</f>
        <v>0</v>
      </c>
      <c r="F84" s="60">
        <v>0</v>
      </c>
      <c r="G84" s="60">
        <v>0</v>
      </c>
      <c r="H84" s="60">
        <f>I84+J84</f>
        <v>-250000</v>
      </c>
      <c r="I84" s="60">
        <v>-200000</v>
      </c>
      <c r="J84" s="60">
        <v>-50000</v>
      </c>
    </row>
    <row r="85" spans="2:10" s="161" customFormat="1" ht="54.75" customHeight="1">
      <c r="B85" s="139"/>
      <c r="C85" s="124">
        <v>21018</v>
      </c>
      <c r="D85" s="140" t="s">
        <v>136</v>
      </c>
      <c r="E85" s="160">
        <f t="shared" ref="E85" si="47">F85+G85</f>
        <v>0</v>
      </c>
      <c r="F85" s="160">
        <f>F87</f>
        <v>0</v>
      </c>
      <c r="G85" s="160">
        <f>G87</f>
        <v>0</v>
      </c>
      <c r="H85" s="160">
        <f t="shared" ref="H85" si="48">I85+J85</f>
        <v>-250000</v>
      </c>
      <c r="I85" s="160">
        <f>I87</f>
        <v>-200000</v>
      </c>
      <c r="J85" s="160">
        <f>J87</f>
        <v>-50000</v>
      </c>
    </row>
    <row r="86" spans="2:10">
      <c r="B86" s="252"/>
      <c r="C86" s="132"/>
      <c r="D86" s="132" t="s">
        <v>22</v>
      </c>
      <c r="E86" s="60"/>
      <c r="F86" s="60"/>
      <c r="G86" s="60"/>
      <c r="H86" s="60"/>
      <c r="I86" s="60"/>
      <c r="J86" s="60"/>
    </row>
    <row r="87" spans="2:10" ht="34.5">
      <c r="B87" s="252"/>
      <c r="C87" s="132"/>
      <c r="D87" s="143" t="s">
        <v>26</v>
      </c>
      <c r="E87" s="60">
        <f t="shared" ref="E87" si="49">F87+G87</f>
        <v>0</v>
      </c>
      <c r="F87" s="60">
        <f>F89</f>
        <v>0</v>
      </c>
      <c r="G87" s="60">
        <f>G89</f>
        <v>0</v>
      </c>
      <c r="H87" s="60">
        <f t="shared" ref="H87" si="50">I87+J87</f>
        <v>-250000</v>
      </c>
      <c r="I87" s="60">
        <f>I89</f>
        <v>-200000</v>
      </c>
      <c r="J87" s="60">
        <f>J89</f>
        <v>-50000</v>
      </c>
    </row>
    <row r="88" spans="2:10" ht="34.5">
      <c r="B88" s="252"/>
      <c r="C88" s="132"/>
      <c r="D88" s="132" t="s">
        <v>24</v>
      </c>
      <c r="E88" s="60"/>
      <c r="F88" s="60"/>
      <c r="G88" s="60"/>
      <c r="H88" s="60"/>
      <c r="I88" s="60"/>
      <c r="J88" s="60"/>
    </row>
    <row r="89" spans="2:10">
      <c r="B89" s="252"/>
      <c r="C89" s="132"/>
      <c r="D89" s="132" t="s">
        <v>7</v>
      </c>
      <c r="E89" s="60">
        <f t="shared" ref="E89:E91" si="51">F89+G89</f>
        <v>0</v>
      </c>
      <c r="F89" s="60">
        <f t="shared" ref="F89:G92" si="52">F90</f>
        <v>0</v>
      </c>
      <c r="G89" s="60">
        <f t="shared" si="52"/>
        <v>0</v>
      </c>
      <c r="H89" s="60">
        <f t="shared" ref="H89:H92" si="53">I89+J89</f>
        <v>-250000</v>
      </c>
      <c r="I89" s="60">
        <f t="shared" ref="I89:J92" si="54">I90</f>
        <v>-200000</v>
      </c>
      <c r="J89" s="60">
        <f t="shared" si="54"/>
        <v>-50000</v>
      </c>
    </row>
    <row r="90" spans="2:10">
      <c r="B90" s="252"/>
      <c r="C90" s="132"/>
      <c r="D90" s="132" t="s">
        <v>69</v>
      </c>
      <c r="E90" s="60">
        <f t="shared" si="51"/>
        <v>0</v>
      </c>
      <c r="F90" s="60">
        <f t="shared" si="52"/>
        <v>0</v>
      </c>
      <c r="G90" s="60">
        <f t="shared" si="52"/>
        <v>0</v>
      </c>
      <c r="H90" s="60">
        <f t="shared" si="53"/>
        <v>-250000</v>
      </c>
      <c r="I90" s="60">
        <f t="shared" si="54"/>
        <v>-200000</v>
      </c>
      <c r="J90" s="60">
        <f t="shared" si="54"/>
        <v>-50000</v>
      </c>
    </row>
    <row r="91" spans="2:10">
      <c r="B91" s="252"/>
      <c r="C91" s="132"/>
      <c r="D91" s="132" t="s">
        <v>73</v>
      </c>
      <c r="E91" s="60">
        <f t="shared" si="51"/>
        <v>0</v>
      </c>
      <c r="F91" s="60">
        <f t="shared" si="52"/>
        <v>0</v>
      </c>
      <c r="G91" s="60">
        <f t="shared" si="52"/>
        <v>0</v>
      </c>
      <c r="H91" s="60">
        <f t="shared" si="53"/>
        <v>-250000</v>
      </c>
      <c r="I91" s="60">
        <f t="shared" si="54"/>
        <v>-200000</v>
      </c>
      <c r="J91" s="60">
        <f t="shared" si="54"/>
        <v>-50000</v>
      </c>
    </row>
    <row r="92" spans="2:10">
      <c r="B92" s="252"/>
      <c r="C92" s="132"/>
      <c r="D92" s="132" t="s">
        <v>76</v>
      </c>
      <c r="E92" s="60">
        <f>F92+G92</f>
        <v>0</v>
      </c>
      <c r="F92" s="60">
        <f t="shared" si="52"/>
        <v>0</v>
      </c>
      <c r="G92" s="60">
        <f t="shared" si="52"/>
        <v>0</v>
      </c>
      <c r="H92" s="60">
        <f t="shared" si="53"/>
        <v>-250000</v>
      </c>
      <c r="I92" s="60">
        <f t="shared" si="54"/>
        <v>-200000</v>
      </c>
      <c r="J92" s="60">
        <f t="shared" si="54"/>
        <v>-50000</v>
      </c>
    </row>
    <row r="93" spans="2:10">
      <c r="B93" s="252"/>
      <c r="C93" s="132"/>
      <c r="D93" s="132" t="s">
        <v>77</v>
      </c>
      <c r="E93" s="60">
        <f>F93+G93</f>
        <v>0</v>
      </c>
      <c r="F93" s="60">
        <v>0</v>
      </c>
      <c r="G93" s="60">
        <v>0</v>
      </c>
      <c r="H93" s="60">
        <f>I93+J93</f>
        <v>-250000</v>
      </c>
      <c r="I93" s="60">
        <v>-200000</v>
      </c>
      <c r="J93" s="60">
        <v>-50000</v>
      </c>
    </row>
    <row r="94" spans="2:10" s="161" customFormat="1" ht="54.75" customHeight="1">
      <c r="B94" s="139"/>
      <c r="C94" s="124">
        <v>21021</v>
      </c>
      <c r="D94" s="140" t="s">
        <v>137</v>
      </c>
      <c r="E94" s="160">
        <f t="shared" ref="E94" si="55">F94+G94</f>
        <v>0</v>
      </c>
      <c r="F94" s="160">
        <f>F96</f>
        <v>0</v>
      </c>
      <c r="G94" s="160">
        <f>G96</f>
        <v>0</v>
      </c>
      <c r="H94" s="160">
        <f t="shared" ref="H94" si="56">I94+J94</f>
        <v>-200000</v>
      </c>
      <c r="I94" s="160">
        <f>I96</f>
        <v>-200000</v>
      </c>
      <c r="J94" s="160">
        <f>J96</f>
        <v>0</v>
      </c>
    </row>
    <row r="95" spans="2:10">
      <c r="B95" s="252"/>
      <c r="C95" s="132"/>
      <c r="D95" s="132" t="s">
        <v>22</v>
      </c>
      <c r="E95" s="60"/>
      <c r="F95" s="60"/>
      <c r="G95" s="60"/>
      <c r="H95" s="60"/>
      <c r="I95" s="60"/>
      <c r="J95" s="60"/>
    </row>
    <row r="96" spans="2:10" ht="34.5">
      <c r="B96" s="252"/>
      <c r="C96" s="132"/>
      <c r="D96" s="143" t="s">
        <v>26</v>
      </c>
      <c r="E96" s="60">
        <f t="shared" ref="E96" si="57">F96+G96</f>
        <v>0</v>
      </c>
      <c r="F96" s="60">
        <f>F98</f>
        <v>0</v>
      </c>
      <c r="G96" s="60">
        <f>G98</f>
        <v>0</v>
      </c>
      <c r="H96" s="60">
        <f t="shared" ref="H96" si="58">I96+J96</f>
        <v>-200000</v>
      </c>
      <c r="I96" s="60">
        <f>I98</f>
        <v>-200000</v>
      </c>
      <c r="J96" s="60">
        <f>J98</f>
        <v>0</v>
      </c>
    </row>
    <row r="97" spans="2:10" ht="34.5">
      <c r="B97" s="252"/>
      <c r="C97" s="132"/>
      <c r="D97" s="132" t="s">
        <v>24</v>
      </c>
      <c r="E97" s="60"/>
      <c r="F97" s="60"/>
      <c r="G97" s="60"/>
      <c r="H97" s="60"/>
      <c r="I97" s="60"/>
      <c r="J97" s="60"/>
    </row>
    <row r="98" spans="2:10">
      <c r="B98" s="252"/>
      <c r="C98" s="132"/>
      <c r="D98" s="132" t="s">
        <v>7</v>
      </c>
      <c r="E98" s="60">
        <f t="shared" ref="E98:E100" si="59">F98+G98</f>
        <v>0</v>
      </c>
      <c r="F98" s="60">
        <f t="shared" ref="F98:G101" si="60">F99</f>
        <v>0</v>
      </c>
      <c r="G98" s="60">
        <f t="shared" si="60"/>
        <v>0</v>
      </c>
      <c r="H98" s="60">
        <f t="shared" ref="H98:H101" si="61">I98+J98</f>
        <v>-200000</v>
      </c>
      <c r="I98" s="60">
        <f t="shared" ref="I98:J101" si="62">I99</f>
        <v>-200000</v>
      </c>
      <c r="J98" s="60">
        <f t="shared" si="62"/>
        <v>0</v>
      </c>
    </row>
    <row r="99" spans="2:10">
      <c r="B99" s="252"/>
      <c r="C99" s="132"/>
      <c r="D99" s="132" t="s">
        <v>69</v>
      </c>
      <c r="E99" s="60">
        <f t="shared" si="59"/>
        <v>0</v>
      </c>
      <c r="F99" s="60">
        <f t="shared" si="60"/>
        <v>0</v>
      </c>
      <c r="G99" s="60">
        <f t="shared" si="60"/>
        <v>0</v>
      </c>
      <c r="H99" s="60">
        <f t="shared" si="61"/>
        <v>-200000</v>
      </c>
      <c r="I99" s="60">
        <f t="shared" si="62"/>
        <v>-200000</v>
      </c>
      <c r="J99" s="60">
        <f t="shared" si="62"/>
        <v>0</v>
      </c>
    </row>
    <row r="100" spans="2:10">
      <c r="B100" s="252"/>
      <c r="C100" s="132"/>
      <c r="D100" s="132" t="s">
        <v>73</v>
      </c>
      <c r="E100" s="60">
        <f t="shared" si="59"/>
        <v>0</v>
      </c>
      <c r="F100" s="60">
        <f t="shared" si="60"/>
        <v>0</v>
      </c>
      <c r="G100" s="60">
        <f t="shared" si="60"/>
        <v>0</v>
      </c>
      <c r="H100" s="60">
        <f t="shared" si="61"/>
        <v>-200000</v>
      </c>
      <c r="I100" s="60">
        <f t="shared" si="62"/>
        <v>-200000</v>
      </c>
      <c r="J100" s="60">
        <f t="shared" si="62"/>
        <v>0</v>
      </c>
    </row>
    <row r="101" spans="2:10">
      <c r="B101" s="252"/>
      <c r="C101" s="132"/>
      <c r="D101" s="132" t="s">
        <v>76</v>
      </c>
      <c r="E101" s="60">
        <f>F101+G101</f>
        <v>0</v>
      </c>
      <c r="F101" s="60">
        <f t="shared" si="60"/>
        <v>0</v>
      </c>
      <c r="G101" s="60">
        <f t="shared" si="60"/>
        <v>0</v>
      </c>
      <c r="H101" s="60">
        <f t="shared" si="61"/>
        <v>-200000</v>
      </c>
      <c r="I101" s="60">
        <f t="shared" si="62"/>
        <v>-200000</v>
      </c>
      <c r="J101" s="60">
        <f t="shared" si="62"/>
        <v>0</v>
      </c>
    </row>
    <row r="102" spans="2:10">
      <c r="B102" s="252"/>
      <c r="C102" s="132"/>
      <c r="D102" s="132" t="s">
        <v>77</v>
      </c>
      <c r="E102" s="60">
        <f>F102+G102</f>
        <v>0</v>
      </c>
      <c r="F102" s="60">
        <v>0</v>
      </c>
      <c r="G102" s="60">
        <v>0</v>
      </c>
      <c r="H102" s="60">
        <f>I102+J102</f>
        <v>-200000</v>
      </c>
      <c r="I102" s="60">
        <v>-200000</v>
      </c>
      <c r="J102" s="60">
        <f>+G102</f>
        <v>0</v>
      </c>
    </row>
  </sheetData>
  <mergeCells count="11">
    <mergeCell ref="B4:D4"/>
    <mergeCell ref="B5:J5"/>
    <mergeCell ref="B7:C9"/>
    <mergeCell ref="D7:D10"/>
    <mergeCell ref="H8:J8"/>
    <mergeCell ref="H9:H10"/>
    <mergeCell ref="I9:J9"/>
    <mergeCell ref="E7:J7"/>
    <mergeCell ref="E8:G8"/>
    <mergeCell ref="E9:E10"/>
    <mergeCell ref="F9:G9"/>
  </mergeCells>
  <phoneticPr fontId="88" type="noConversion"/>
  <pageMargins left="0.7" right="0.7" top="0.75" bottom="0.75" header="0.3" footer="0.3"/>
  <pageSetup paperSize="9" scale="55" fitToHeight="2" orientation="landscape" verticalDpi="0" r:id="rId1"/>
  <rowBreaks count="2" manualBreakCount="2">
    <brk id="46" max="16383" man="1"/>
    <brk id="75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6"/>
  <sheetViews>
    <sheetView topLeftCell="A4" zoomScaleNormal="100" workbookViewId="0">
      <selection activeCell="D8" sqref="D8:I8"/>
    </sheetView>
  </sheetViews>
  <sheetFormatPr defaultColWidth="9.42578125" defaultRowHeight="17.25"/>
  <cols>
    <col min="1" max="1" width="8.7109375" style="169" bestFit="1" customWidth="1"/>
    <col min="2" max="2" width="12" style="169" customWidth="1"/>
    <col min="3" max="3" width="69.7109375" style="169" customWidth="1"/>
    <col min="4" max="4" width="14.42578125" style="169" customWidth="1"/>
    <col min="5" max="5" width="17.28515625" style="169" customWidth="1"/>
    <col min="6" max="6" width="13.28515625" style="169" customWidth="1"/>
    <col min="7" max="7" width="15.7109375" style="169" customWidth="1"/>
    <col min="8" max="8" width="14.42578125" style="169" customWidth="1"/>
    <col min="9" max="9" width="14.140625" style="169" customWidth="1"/>
    <col min="10" max="10" width="12.85546875" style="169" customWidth="1"/>
    <col min="11" max="11" width="17.28515625" style="169" bestFit="1" customWidth="1"/>
    <col min="12" max="12" width="17.28515625" style="169" customWidth="1"/>
    <col min="13" max="13" width="17.140625" style="169" customWidth="1"/>
    <col min="14" max="16384" width="9.42578125" style="169"/>
  </cols>
  <sheetData>
    <row r="1" spans="1:9" s="168" customFormat="1">
      <c r="G1" s="169"/>
      <c r="I1" s="170" t="s">
        <v>116</v>
      </c>
    </row>
    <row r="2" spans="1:9" s="168" customFormat="1">
      <c r="C2" s="171"/>
      <c r="D2" s="171"/>
      <c r="E2" s="171"/>
      <c r="F2" s="171"/>
      <c r="G2" s="171"/>
      <c r="I2" s="28" t="s">
        <v>46</v>
      </c>
    </row>
    <row r="3" spans="1:9" s="168" customFormat="1">
      <c r="C3" s="171"/>
      <c r="D3" s="171"/>
      <c r="E3" s="171"/>
      <c r="F3" s="171"/>
      <c r="G3" s="171"/>
      <c r="I3" s="166" t="s">
        <v>117</v>
      </c>
    </row>
    <row r="4" spans="1:9" s="168" customFormat="1">
      <c r="C4" s="171"/>
      <c r="D4" s="171"/>
      <c r="E4" s="171"/>
      <c r="F4" s="171"/>
      <c r="G4" s="171"/>
      <c r="H4" s="172"/>
      <c r="I4" s="172"/>
    </row>
    <row r="5" spans="1:9" s="168" customFormat="1" ht="66" customHeight="1">
      <c r="A5" s="308" t="s">
        <v>125</v>
      </c>
      <c r="B5" s="308"/>
      <c r="C5" s="308"/>
      <c r="D5" s="308"/>
      <c r="E5" s="308"/>
      <c r="F5" s="308"/>
      <c r="G5" s="308"/>
      <c r="H5" s="308"/>
      <c r="I5" s="308"/>
    </row>
    <row r="6" spans="1:9" s="168" customFormat="1">
      <c r="A6" s="173"/>
      <c r="B6" s="173"/>
      <c r="C6" s="173"/>
      <c r="D6" s="173"/>
      <c r="E6" s="173"/>
      <c r="F6" s="173"/>
      <c r="G6" s="173"/>
      <c r="H6" s="173"/>
      <c r="I6" s="173"/>
    </row>
    <row r="7" spans="1:9" ht="18" thickBot="1">
      <c r="A7" s="174"/>
      <c r="B7" s="174"/>
      <c r="C7" s="175"/>
      <c r="D7" s="175"/>
      <c r="E7" s="175"/>
      <c r="F7" s="175"/>
      <c r="I7" s="176" t="s">
        <v>118</v>
      </c>
    </row>
    <row r="8" spans="1:9" ht="37.15" customHeight="1" thickBot="1">
      <c r="A8" s="309" t="s">
        <v>1</v>
      </c>
      <c r="B8" s="310"/>
      <c r="C8" s="310" t="s">
        <v>5</v>
      </c>
      <c r="D8" s="300" t="s">
        <v>39</v>
      </c>
      <c r="E8" s="301"/>
      <c r="F8" s="301"/>
      <c r="G8" s="301"/>
      <c r="H8" s="301"/>
      <c r="I8" s="302"/>
    </row>
    <row r="9" spans="1:9" ht="24" customHeight="1">
      <c r="A9" s="311"/>
      <c r="B9" s="312"/>
      <c r="C9" s="312"/>
      <c r="D9" s="320" t="s">
        <v>119</v>
      </c>
      <c r="E9" s="321"/>
      <c r="F9" s="322"/>
      <c r="G9" s="320" t="s">
        <v>120</v>
      </c>
      <c r="H9" s="321"/>
      <c r="I9" s="323"/>
    </row>
    <row r="10" spans="1:9" s="177" customFormat="1">
      <c r="A10" s="313"/>
      <c r="B10" s="314"/>
      <c r="C10" s="314"/>
      <c r="D10" s="316" t="s">
        <v>66</v>
      </c>
      <c r="E10" s="318" t="s">
        <v>6</v>
      </c>
      <c r="F10" s="318"/>
      <c r="G10" s="316" t="s">
        <v>66</v>
      </c>
      <c r="H10" s="318" t="s">
        <v>6</v>
      </c>
      <c r="I10" s="319"/>
    </row>
    <row r="11" spans="1:9" s="177" customFormat="1" ht="41.25" thickBot="1">
      <c r="A11" s="178" t="s">
        <v>3</v>
      </c>
      <c r="B11" s="179" t="s">
        <v>121</v>
      </c>
      <c r="C11" s="315"/>
      <c r="D11" s="317"/>
      <c r="E11" s="180" t="s">
        <v>122</v>
      </c>
      <c r="F11" s="180" t="s">
        <v>68</v>
      </c>
      <c r="G11" s="317"/>
      <c r="H11" s="180" t="s">
        <v>122</v>
      </c>
      <c r="I11" s="181" t="s">
        <v>68</v>
      </c>
    </row>
    <row r="12" spans="1:9" s="177" customFormat="1">
      <c r="A12" s="182"/>
      <c r="B12" s="183"/>
      <c r="C12" s="184" t="s">
        <v>9</v>
      </c>
      <c r="D12" s="185">
        <f>E12+F12</f>
        <v>30000</v>
      </c>
      <c r="E12" s="185">
        <f>+E15+E14</f>
        <v>0</v>
      </c>
      <c r="F12" s="185">
        <f>+F15+F14</f>
        <v>30000</v>
      </c>
      <c r="G12" s="185">
        <f>H12+I12</f>
        <v>30000</v>
      </c>
      <c r="H12" s="185">
        <f>+H15+H14</f>
        <v>0</v>
      </c>
      <c r="I12" s="186">
        <f>+I15+I14</f>
        <v>30000</v>
      </c>
    </row>
    <row r="13" spans="1:9" s="177" customFormat="1">
      <c r="A13" s="187"/>
      <c r="B13" s="188"/>
      <c r="C13" s="189" t="s">
        <v>6</v>
      </c>
      <c r="D13" s="190"/>
      <c r="E13" s="190"/>
      <c r="F13" s="190"/>
      <c r="G13" s="190"/>
      <c r="H13" s="190"/>
      <c r="I13" s="191"/>
    </row>
    <row r="14" spans="1:9" s="177" customFormat="1">
      <c r="A14" s="187"/>
      <c r="B14" s="188"/>
      <c r="C14" s="192" t="s">
        <v>8</v>
      </c>
      <c r="D14" s="190">
        <f>E14+F14</f>
        <v>0</v>
      </c>
      <c r="E14" s="190">
        <v>0</v>
      </c>
      <c r="F14" s="190">
        <v>0</v>
      </c>
      <c r="G14" s="190">
        <f>H14+I14</f>
        <v>0</v>
      </c>
      <c r="H14" s="190">
        <v>0</v>
      </c>
      <c r="I14" s="191">
        <v>0</v>
      </c>
    </row>
    <row r="15" spans="1:9" s="177" customFormat="1">
      <c r="A15" s="187"/>
      <c r="B15" s="188"/>
      <c r="C15" s="192" t="s">
        <v>69</v>
      </c>
      <c r="D15" s="190">
        <f>E15+F15</f>
        <v>30000</v>
      </c>
      <c r="E15" s="190">
        <f>+E16</f>
        <v>0</v>
      </c>
      <c r="F15" s="190">
        <f>+F16</f>
        <v>30000</v>
      </c>
      <c r="G15" s="190">
        <f>H15+I15</f>
        <v>30000</v>
      </c>
      <c r="H15" s="190">
        <f>+H16</f>
        <v>0</v>
      </c>
      <c r="I15" s="191">
        <f>+I16</f>
        <v>30000</v>
      </c>
    </row>
    <row r="16" spans="1:9">
      <c r="A16" s="193" t="s">
        <v>123</v>
      </c>
      <c r="B16" s="194"/>
      <c r="C16" s="189" t="s">
        <v>52</v>
      </c>
      <c r="D16" s="190">
        <f t="shared" ref="D16:I16" si="0">+D18</f>
        <v>30000</v>
      </c>
      <c r="E16" s="190">
        <f t="shared" si="0"/>
        <v>0</v>
      </c>
      <c r="F16" s="190">
        <f t="shared" si="0"/>
        <v>30000</v>
      </c>
      <c r="G16" s="190">
        <f t="shared" si="0"/>
        <v>30000</v>
      </c>
      <c r="H16" s="190">
        <f t="shared" si="0"/>
        <v>0</v>
      </c>
      <c r="I16" s="190">
        <f t="shared" si="0"/>
        <v>30000</v>
      </c>
    </row>
    <row r="17" spans="1:9" ht="18" thickBot="1">
      <c r="A17" s="195"/>
      <c r="B17" s="196"/>
      <c r="C17" s="197" t="s">
        <v>6</v>
      </c>
      <c r="D17" s="198"/>
      <c r="E17" s="198"/>
      <c r="F17" s="198"/>
      <c r="G17" s="198"/>
      <c r="H17" s="198"/>
      <c r="I17" s="199"/>
    </row>
    <row r="18" spans="1:9" ht="82.15" customHeight="1" thickBot="1">
      <c r="A18" s="200"/>
      <c r="B18" s="124">
        <v>21014</v>
      </c>
      <c r="C18" s="140" t="s">
        <v>124</v>
      </c>
      <c r="D18" s="201">
        <f>E18+F18</f>
        <v>30000</v>
      </c>
      <c r="E18" s="201">
        <f>+E20</f>
        <v>0</v>
      </c>
      <c r="F18" s="201">
        <f>+F20</f>
        <v>30000</v>
      </c>
      <c r="G18" s="201">
        <f>H18+I18</f>
        <v>30000</v>
      </c>
      <c r="H18" s="201">
        <f>+H20</f>
        <v>0</v>
      </c>
      <c r="I18" s="202">
        <f>+I20</f>
        <v>30000</v>
      </c>
    </row>
    <row r="19" spans="1:9">
      <c r="A19" s="303"/>
      <c r="B19" s="306"/>
      <c r="C19" s="203" t="s">
        <v>22</v>
      </c>
      <c r="D19" s="204"/>
      <c r="E19" s="205"/>
      <c r="F19" s="205"/>
      <c r="G19" s="204"/>
      <c r="H19" s="205"/>
      <c r="I19" s="206"/>
    </row>
    <row r="20" spans="1:9">
      <c r="A20" s="304"/>
      <c r="B20" s="306"/>
      <c r="C20" s="207" t="s">
        <v>26</v>
      </c>
      <c r="D20" s="208">
        <f>+E20+F20</f>
        <v>30000</v>
      </c>
      <c r="E20" s="208">
        <f>+E22</f>
        <v>0</v>
      </c>
      <c r="F20" s="208">
        <f>+F22</f>
        <v>30000</v>
      </c>
      <c r="G20" s="208">
        <f>+H20+I20</f>
        <v>30000</v>
      </c>
      <c r="H20" s="208">
        <f>+H22</f>
        <v>0</v>
      </c>
      <c r="I20" s="209">
        <f>+I22</f>
        <v>30000</v>
      </c>
    </row>
    <row r="21" spans="1:9" ht="30">
      <c r="A21" s="304"/>
      <c r="B21" s="306"/>
      <c r="C21" s="189" t="s">
        <v>24</v>
      </c>
      <c r="D21" s="190"/>
      <c r="E21" s="190"/>
      <c r="F21" s="190"/>
      <c r="G21" s="190"/>
      <c r="H21" s="190"/>
      <c r="I21" s="191"/>
    </row>
    <row r="22" spans="1:9">
      <c r="A22" s="304"/>
      <c r="B22" s="306"/>
      <c r="C22" s="189" t="s">
        <v>7</v>
      </c>
      <c r="D22" s="190">
        <f>+E22+F22</f>
        <v>30000</v>
      </c>
      <c r="E22" s="190">
        <f t="shared" ref="E22:F25" si="1">+E23</f>
        <v>0</v>
      </c>
      <c r="F22" s="190">
        <f t="shared" si="1"/>
        <v>30000</v>
      </c>
      <c r="G22" s="190">
        <f>+H22+I22</f>
        <v>30000</v>
      </c>
      <c r="H22" s="190">
        <f t="shared" ref="H22:I25" si="2">+H23</f>
        <v>0</v>
      </c>
      <c r="I22" s="191">
        <f t="shared" si="2"/>
        <v>30000</v>
      </c>
    </row>
    <row r="23" spans="1:9">
      <c r="A23" s="304"/>
      <c r="B23" s="306"/>
      <c r="C23" s="189" t="s">
        <v>69</v>
      </c>
      <c r="D23" s="190">
        <f>+E23+F23</f>
        <v>30000</v>
      </c>
      <c r="E23" s="190">
        <f t="shared" si="1"/>
        <v>0</v>
      </c>
      <c r="F23" s="190">
        <f t="shared" si="1"/>
        <v>30000</v>
      </c>
      <c r="G23" s="190">
        <f>+H23+I23</f>
        <v>30000</v>
      </c>
      <c r="H23" s="190">
        <f t="shared" si="2"/>
        <v>0</v>
      </c>
      <c r="I23" s="191">
        <f t="shared" si="2"/>
        <v>30000</v>
      </c>
    </row>
    <row r="24" spans="1:9">
      <c r="A24" s="304"/>
      <c r="B24" s="306"/>
      <c r="C24" s="189" t="s">
        <v>73</v>
      </c>
      <c r="D24" s="190">
        <f>+E24+F24</f>
        <v>30000</v>
      </c>
      <c r="E24" s="190">
        <f t="shared" si="1"/>
        <v>0</v>
      </c>
      <c r="F24" s="190">
        <f t="shared" si="1"/>
        <v>30000</v>
      </c>
      <c r="G24" s="190">
        <f>+H24+I24</f>
        <v>30000</v>
      </c>
      <c r="H24" s="190">
        <f t="shared" si="2"/>
        <v>0</v>
      </c>
      <c r="I24" s="191">
        <f t="shared" si="2"/>
        <v>30000</v>
      </c>
    </row>
    <row r="25" spans="1:9">
      <c r="A25" s="304"/>
      <c r="B25" s="306"/>
      <c r="C25" s="189" t="s">
        <v>74</v>
      </c>
      <c r="D25" s="190">
        <f>+E25+F25</f>
        <v>30000</v>
      </c>
      <c r="E25" s="190">
        <f t="shared" si="1"/>
        <v>0</v>
      </c>
      <c r="F25" s="190">
        <f t="shared" si="1"/>
        <v>30000</v>
      </c>
      <c r="G25" s="190">
        <f>+H25+I25</f>
        <v>30000</v>
      </c>
      <c r="H25" s="190">
        <f t="shared" si="2"/>
        <v>0</v>
      </c>
      <c r="I25" s="191">
        <f t="shared" si="2"/>
        <v>30000</v>
      </c>
    </row>
    <row r="26" spans="1:9" ht="18" thickBot="1">
      <c r="A26" s="305"/>
      <c r="B26" s="307"/>
      <c r="C26" s="210" t="s">
        <v>75</v>
      </c>
      <c r="D26" s="211">
        <f>+E26+F26</f>
        <v>30000</v>
      </c>
      <c r="E26" s="211">
        <v>0</v>
      </c>
      <c r="F26" s="211">
        <v>30000</v>
      </c>
      <c r="G26" s="211">
        <f>+H26+I26</f>
        <v>30000</v>
      </c>
      <c r="H26" s="211">
        <f>+E26</f>
        <v>0</v>
      </c>
      <c r="I26" s="212">
        <f>+F26</f>
        <v>30000</v>
      </c>
    </row>
  </sheetData>
  <mergeCells count="12">
    <mergeCell ref="D8:I8"/>
    <mergeCell ref="A19:A26"/>
    <mergeCell ref="B19:B26"/>
    <mergeCell ref="A5:I5"/>
    <mergeCell ref="A8:B10"/>
    <mergeCell ref="C8:C11"/>
    <mergeCell ref="D10:D11"/>
    <mergeCell ref="E10:F10"/>
    <mergeCell ref="G10:G11"/>
    <mergeCell ref="H10:I10"/>
    <mergeCell ref="D9:F9"/>
    <mergeCell ref="G9:I9"/>
  </mergeCells>
  <pageMargins left="0.7" right="0.7" top="0.75" bottom="0.75" header="0.3" footer="0.3"/>
  <pageSetup paperSize="9" scale="48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7"/>
  <sheetViews>
    <sheetView tabSelected="1" view="pageBreakPreview" topLeftCell="A103" zoomScaleNormal="100" zoomScaleSheetLayoutView="100" workbookViewId="0">
      <selection activeCell="D19" sqref="D19"/>
    </sheetView>
  </sheetViews>
  <sheetFormatPr defaultRowHeight="27.75" customHeight="1"/>
  <cols>
    <col min="1" max="1" width="27" style="8" customWidth="1"/>
    <col min="2" max="2" width="72.28515625" style="8" customWidth="1"/>
    <col min="3" max="3" width="21.28515625" style="8" customWidth="1"/>
    <col min="4" max="4" width="24.28515625" style="8" customWidth="1"/>
    <col min="5" max="5" width="9" style="8" customWidth="1"/>
    <col min="6" max="6" width="13" style="8" customWidth="1"/>
    <col min="7" max="7" width="9" style="8" customWidth="1"/>
    <col min="8" max="9" width="15.28515625" style="8" bestFit="1" customWidth="1"/>
    <col min="10" max="10" width="19.85546875" style="8" customWidth="1"/>
    <col min="11" max="251" width="9.140625" style="8"/>
    <col min="252" max="252" width="4.7109375" style="8" customWidth="1"/>
    <col min="253" max="253" width="19.85546875" style="8" customWidth="1"/>
    <col min="254" max="254" width="72.140625" style="8" customWidth="1"/>
    <col min="255" max="255" width="0" style="8" hidden="1" customWidth="1"/>
    <col min="256" max="256" width="18.28515625" style="8" customWidth="1"/>
    <col min="257" max="257" width="17.5703125" style="8" customWidth="1"/>
    <col min="258" max="263" width="9" style="8" customWidth="1"/>
    <col min="264" max="507" width="9.140625" style="8"/>
    <col min="508" max="508" width="4.7109375" style="8" customWidth="1"/>
    <col min="509" max="509" width="19.85546875" style="8" customWidth="1"/>
    <col min="510" max="510" width="72.140625" style="8" customWidth="1"/>
    <col min="511" max="511" width="0" style="8" hidden="1" customWidth="1"/>
    <col min="512" max="512" width="18.28515625" style="8" customWidth="1"/>
    <col min="513" max="513" width="17.5703125" style="8" customWidth="1"/>
    <col min="514" max="519" width="9" style="8" customWidth="1"/>
    <col min="520" max="763" width="9.140625" style="8"/>
    <col min="764" max="764" width="4.7109375" style="8" customWidth="1"/>
    <col min="765" max="765" width="19.85546875" style="8" customWidth="1"/>
    <col min="766" max="766" width="72.140625" style="8" customWidth="1"/>
    <col min="767" max="767" width="0" style="8" hidden="1" customWidth="1"/>
    <col min="768" max="768" width="18.28515625" style="8" customWidth="1"/>
    <col min="769" max="769" width="17.5703125" style="8" customWidth="1"/>
    <col min="770" max="775" width="9" style="8" customWidth="1"/>
    <col min="776" max="1019" width="9.140625" style="8"/>
    <col min="1020" max="1020" width="4.7109375" style="8" customWidth="1"/>
    <col min="1021" max="1021" width="19.85546875" style="8" customWidth="1"/>
    <col min="1022" max="1022" width="72.140625" style="8" customWidth="1"/>
    <col min="1023" max="1023" width="0" style="8" hidden="1" customWidth="1"/>
    <col min="1024" max="1024" width="18.28515625" style="8" customWidth="1"/>
    <col min="1025" max="1025" width="17.5703125" style="8" customWidth="1"/>
    <col min="1026" max="1031" width="9" style="8" customWidth="1"/>
    <col min="1032" max="1275" width="9.140625" style="8"/>
    <col min="1276" max="1276" width="4.7109375" style="8" customWidth="1"/>
    <col min="1277" max="1277" width="19.85546875" style="8" customWidth="1"/>
    <col min="1278" max="1278" width="72.140625" style="8" customWidth="1"/>
    <col min="1279" max="1279" width="0" style="8" hidden="1" customWidth="1"/>
    <col min="1280" max="1280" width="18.28515625" style="8" customWidth="1"/>
    <col min="1281" max="1281" width="17.5703125" style="8" customWidth="1"/>
    <col min="1282" max="1287" width="9" style="8" customWidth="1"/>
    <col min="1288" max="1531" width="9.140625" style="8"/>
    <col min="1532" max="1532" width="4.7109375" style="8" customWidth="1"/>
    <col min="1533" max="1533" width="19.85546875" style="8" customWidth="1"/>
    <col min="1534" max="1534" width="72.140625" style="8" customWidth="1"/>
    <col min="1535" max="1535" width="0" style="8" hidden="1" customWidth="1"/>
    <col min="1536" max="1536" width="18.28515625" style="8" customWidth="1"/>
    <col min="1537" max="1537" width="17.5703125" style="8" customWidth="1"/>
    <col min="1538" max="1543" width="9" style="8" customWidth="1"/>
    <col min="1544" max="1787" width="9.140625" style="8"/>
    <col min="1788" max="1788" width="4.7109375" style="8" customWidth="1"/>
    <col min="1789" max="1789" width="19.85546875" style="8" customWidth="1"/>
    <col min="1790" max="1790" width="72.140625" style="8" customWidth="1"/>
    <col min="1791" max="1791" width="0" style="8" hidden="1" customWidth="1"/>
    <col min="1792" max="1792" width="18.28515625" style="8" customWidth="1"/>
    <col min="1793" max="1793" width="17.5703125" style="8" customWidth="1"/>
    <col min="1794" max="1799" width="9" style="8" customWidth="1"/>
    <col min="1800" max="2043" width="9.140625" style="8"/>
    <col min="2044" max="2044" width="4.7109375" style="8" customWidth="1"/>
    <col min="2045" max="2045" width="19.85546875" style="8" customWidth="1"/>
    <col min="2046" max="2046" width="72.140625" style="8" customWidth="1"/>
    <col min="2047" max="2047" width="0" style="8" hidden="1" customWidth="1"/>
    <col min="2048" max="2048" width="18.28515625" style="8" customWidth="1"/>
    <col min="2049" max="2049" width="17.5703125" style="8" customWidth="1"/>
    <col min="2050" max="2055" width="9" style="8" customWidth="1"/>
    <col min="2056" max="2299" width="9.140625" style="8"/>
    <col min="2300" max="2300" width="4.7109375" style="8" customWidth="1"/>
    <col min="2301" max="2301" width="19.85546875" style="8" customWidth="1"/>
    <col min="2302" max="2302" width="72.140625" style="8" customWidth="1"/>
    <col min="2303" max="2303" width="0" style="8" hidden="1" customWidth="1"/>
    <col min="2304" max="2304" width="18.28515625" style="8" customWidth="1"/>
    <col min="2305" max="2305" width="17.5703125" style="8" customWidth="1"/>
    <col min="2306" max="2311" width="9" style="8" customWidth="1"/>
    <col min="2312" max="2555" width="9.140625" style="8"/>
    <col min="2556" max="2556" width="4.7109375" style="8" customWidth="1"/>
    <col min="2557" max="2557" width="19.85546875" style="8" customWidth="1"/>
    <col min="2558" max="2558" width="72.140625" style="8" customWidth="1"/>
    <col min="2559" max="2559" width="0" style="8" hidden="1" customWidth="1"/>
    <col min="2560" max="2560" width="18.28515625" style="8" customWidth="1"/>
    <col min="2561" max="2561" width="17.5703125" style="8" customWidth="1"/>
    <col min="2562" max="2567" width="9" style="8" customWidth="1"/>
    <col min="2568" max="2811" width="9.140625" style="8"/>
    <col min="2812" max="2812" width="4.7109375" style="8" customWidth="1"/>
    <col min="2813" max="2813" width="19.85546875" style="8" customWidth="1"/>
    <col min="2814" max="2814" width="72.140625" style="8" customWidth="1"/>
    <col min="2815" max="2815" width="0" style="8" hidden="1" customWidth="1"/>
    <col min="2816" max="2816" width="18.28515625" style="8" customWidth="1"/>
    <col min="2817" max="2817" width="17.5703125" style="8" customWidth="1"/>
    <col min="2818" max="2823" width="9" style="8" customWidth="1"/>
    <col min="2824" max="3067" width="9.140625" style="8"/>
    <col min="3068" max="3068" width="4.7109375" style="8" customWidth="1"/>
    <col min="3069" max="3069" width="19.85546875" style="8" customWidth="1"/>
    <col min="3070" max="3070" width="72.140625" style="8" customWidth="1"/>
    <col min="3071" max="3071" width="0" style="8" hidden="1" customWidth="1"/>
    <col min="3072" max="3072" width="18.28515625" style="8" customWidth="1"/>
    <col min="3073" max="3073" width="17.5703125" style="8" customWidth="1"/>
    <col min="3074" max="3079" width="9" style="8" customWidth="1"/>
    <col min="3080" max="3323" width="9.140625" style="8"/>
    <col min="3324" max="3324" width="4.7109375" style="8" customWidth="1"/>
    <col min="3325" max="3325" width="19.85546875" style="8" customWidth="1"/>
    <col min="3326" max="3326" width="72.140625" style="8" customWidth="1"/>
    <col min="3327" max="3327" width="0" style="8" hidden="1" customWidth="1"/>
    <col min="3328" max="3328" width="18.28515625" style="8" customWidth="1"/>
    <col min="3329" max="3329" width="17.5703125" style="8" customWidth="1"/>
    <col min="3330" max="3335" width="9" style="8" customWidth="1"/>
    <col min="3336" max="3579" width="9.140625" style="8"/>
    <col min="3580" max="3580" width="4.7109375" style="8" customWidth="1"/>
    <col min="3581" max="3581" width="19.85546875" style="8" customWidth="1"/>
    <col min="3582" max="3582" width="72.140625" style="8" customWidth="1"/>
    <col min="3583" max="3583" width="0" style="8" hidden="1" customWidth="1"/>
    <col min="3584" max="3584" width="18.28515625" style="8" customWidth="1"/>
    <col min="3585" max="3585" width="17.5703125" style="8" customWidth="1"/>
    <col min="3586" max="3591" width="9" style="8" customWidth="1"/>
    <col min="3592" max="3835" width="9.140625" style="8"/>
    <col min="3836" max="3836" width="4.7109375" style="8" customWidth="1"/>
    <col min="3837" max="3837" width="19.85546875" style="8" customWidth="1"/>
    <col min="3838" max="3838" width="72.140625" style="8" customWidth="1"/>
    <col min="3839" max="3839" width="0" style="8" hidden="1" customWidth="1"/>
    <col min="3840" max="3840" width="18.28515625" style="8" customWidth="1"/>
    <col min="3841" max="3841" width="17.5703125" style="8" customWidth="1"/>
    <col min="3842" max="3847" width="9" style="8" customWidth="1"/>
    <col min="3848" max="4091" width="9.140625" style="8"/>
    <col min="4092" max="4092" width="4.7109375" style="8" customWidth="1"/>
    <col min="4093" max="4093" width="19.85546875" style="8" customWidth="1"/>
    <col min="4094" max="4094" width="72.140625" style="8" customWidth="1"/>
    <col min="4095" max="4095" width="0" style="8" hidden="1" customWidth="1"/>
    <col min="4096" max="4096" width="18.28515625" style="8" customWidth="1"/>
    <col min="4097" max="4097" width="17.5703125" style="8" customWidth="1"/>
    <col min="4098" max="4103" width="9" style="8" customWidth="1"/>
    <col min="4104" max="4347" width="9.140625" style="8"/>
    <col min="4348" max="4348" width="4.7109375" style="8" customWidth="1"/>
    <col min="4349" max="4349" width="19.85546875" style="8" customWidth="1"/>
    <col min="4350" max="4350" width="72.140625" style="8" customWidth="1"/>
    <col min="4351" max="4351" width="0" style="8" hidden="1" customWidth="1"/>
    <col min="4352" max="4352" width="18.28515625" style="8" customWidth="1"/>
    <col min="4353" max="4353" width="17.5703125" style="8" customWidth="1"/>
    <col min="4354" max="4359" width="9" style="8" customWidth="1"/>
    <col min="4360" max="4603" width="9.140625" style="8"/>
    <col min="4604" max="4604" width="4.7109375" style="8" customWidth="1"/>
    <col min="4605" max="4605" width="19.85546875" style="8" customWidth="1"/>
    <col min="4606" max="4606" width="72.140625" style="8" customWidth="1"/>
    <col min="4607" max="4607" width="0" style="8" hidden="1" customWidth="1"/>
    <col min="4608" max="4608" width="18.28515625" style="8" customWidth="1"/>
    <col min="4609" max="4609" width="17.5703125" style="8" customWidth="1"/>
    <col min="4610" max="4615" width="9" style="8" customWidth="1"/>
    <col min="4616" max="4859" width="9.140625" style="8"/>
    <col min="4860" max="4860" width="4.7109375" style="8" customWidth="1"/>
    <col min="4861" max="4861" width="19.85546875" style="8" customWidth="1"/>
    <col min="4862" max="4862" width="72.140625" style="8" customWidth="1"/>
    <col min="4863" max="4863" width="0" style="8" hidden="1" customWidth="1"/>
    <col min="4864" max="4864" width="18.28515625" style="8" customWidth="1"/>
    <col min="4865" max="4865" width="17.5703125" style="8" customWidth="1"/>
    <col min="4866" max="4871" width="9" style="8" customWidth="1"/>
    <col min="4872" max="5115" width="9.140625" style="8"/>
    <col min="5116" max="5116" width="4.7109375" style="8" customWidth="1"/>
    <col min="5117" max="5117" width="19.85546875" style="8" customWidth="1"/>
    <col min="5118" max="5118" width="72.140625" style="8" customWidth="1"/>
    <col min="5119" max="5119" width="0" style="8" hidden="1" customWidth="1"/>
    <col min="5120" max="5120" width="18.28515625" style="8" customWidth="1"/>
    <col min="5121" max="5121" width="17.5703125" style="8" customWidth="1"/>
    <col min="5122" max="5127" width="9" style="8" customWidth="1"/>
    <col min="5128" max="5371" width="9.140625" style="8"/>
    <col min="5372" max="5372" width="4.7109375" style="8" customWidth="1"/>
    <col min="5373" max="5373" width="19.85546875" style="8" customWidth="1"/>
    <col min="5374" max="5374" width="72.140625" style="8" customWidth="1"/>
    <col min="5375" max="5375" width="0" style="8" hidden="1" customWidth="1"/>
    <col min="5376" max="5376" width="18.28515625" style="8" customWidth="1"/>
    <col min="5377" max="5377" width="17.5703125" style="8" customWidth="1"/>
    <col min="5378" max="5383" width="9" style="8" customWidth="1"/>
    <col min="5384" max="5627" width="9.140625" style="8"/>
    <col min="5628" max="5628" width="4.7109375" style="8" customWidth="1"/>
    <col min="5629" max="5629" width="19.85546875" style="8" customWidth="1"/>
    <col min="5630" max="5630" width="72.140625" style="8" customWidth="1"/>
    <col min="5631" max="5631" width="0" style="8" hidden="1" customWidth="1"/>
    <col min="5632" max="5632" width="18.28515625" style="8" customWidth="1"/>
    <col min="5633" max="5633" width="17.5703125" style="8" customWidth="1"/>
    <col min="5634" max="5639" width="9" style="8" customWidth="1"/>
    <col min="5640" max="5883" width="9.140625" style="8"/>
    <col min="5884" max="5884" width="4.7109375" style="8" customWidth="1"/>
    <col min="5885" max="5885" width="19.85546875" style="8" customWidth="1"/>
    <col min="5886" max="5886" width="72.140625" style="8" customWidth="1"/>
    <col min="5887" max="5887" width="0" style="8" hidden="1" customWidth="1"/>
    <col min="5888" max="5888" width="18.28515625" style="8" customWidth="1"/>
    <col min="5889" max="5889" width="17.5703125" style="8" customWidth="1"/>
    <col min="5890" max="5895" width="9" style="8" customWidth="1"/>
    <col min="5896" max="6139" width="9.140625" style="8"/>
    <col min="6140" max="6140" width="4.7109375" style="8" customWidth="1"/>
    <col min="6141" max="6141" width="19.85546875" style="8" customWidth="1"/>
    <col min="6142" max="6142" width="72.140625" style="8" customWidth="1"/>
    <col min="6143" max="6143" width="0" style="8" hidden="1" customWidth="1"/>
    <col min="6144" max="6144" width="18.28515625" style="8" customWidth="1"/>
    <col min="6145" max="6145" width="17.5703125" style="8" customWidth="1"/>
    <col min="6146" max="6151" width="9" style="8" customWidth="1"/>
    <col min="6152" max="6395" width="9.140625" style="8"/>
    <col min="6396" max="6396" width="4.7109375" style="8" customWidth="1"/>
    <col min="6397" max="6397" width="19.85546875" style="8" customWidth="1"/>
    <col min="6398" max="6398" width="72.140625" style="8" customWidth="1"/>
    <col min="6399" max="6399" width="0" style="8" hidden="1" customWidth="1"/>
    <col min="6400" max="6400" width="18.28515625" style="8" customWidth="1"/>
    <col min="6401" max="6401" width="17.5703125" style="8" customWidth="1"/>
    <col min="6402" max="6407" width="9" style="8" customWidth="1"/>
    <col min="6408" max="6651" width="9.140625" style="8"/>
    <col min="6652" max="6652" width="4.7109375" style="8" customWidth="1"/>
    <col min="6653" max="6653" width="19.85546875" style="8" customWidth="1"/>
    <col min="6654" max="6654" width="72.140625" style="8" customWidth="1"/>
    <col min="6655" max="6655" width="0" style="8" hidden="1" customWidth="1"/>
    <col min="6656" max="6656" width="18.28515625" style="8" customWidth="1"/>
    <col min="6657" max="6657" width="17.5703125" style="8" customWidth="1"/>
    <col min="6658" max="6663" width="9" style="8" customWidth="1"/>
    <col min="6664" max="6907" width="9.140625" style="8"/>
    <col min="6908" max="6908" width="4.7109375" style="8" customWidth="1"/>
    <col min="6909" max="6909" width="19.85546875" style="8" customWidth="1"/>
    <col min="6910" max="6910" width="72.140625" style="8" customWidth="1"/>
    <col min="6911" max="6911" width="0" style="8" hidden="1" customWidth="1"/>
    <col min="6912" max="6912" width="18.28515625" style="8" customWidth="1"/>
    <col min="6913" max="6913" width="17.5703125" style="8" customWidth="1"/>
    <col min="6914" max="6919" width="9" style="8" customWidth="1"/>
    <col min="6920" max="7163" width="9.140625" style="8"/>
    <col min="7164" max="7164" width="4.7109375" style="8" customWidth="1"/>
    <col min="7165" max="7165" width="19.85546875" style="8" customWidth="1"/>
    <col min="7166" max="7166" width="72.140625" style="8" customWidth="1"/>
    <col min="7167" max="7167" width="0" style="8" hidden="1" customWidth="1"/>
    <col min="7168" max="7168" width="18.28515625" style="8" customWidth="1"/>
    <col min="7169" max="7169" width="17.5703125" style="8" customWidth="1"/>
    <col min="7170" max="7175" width="9" style="8" customWidth="1"/>
    <col min="7176" max="7419" width="9.140625" style="8"/>
    <col min="7420" max="7420" width="4.7109375" style="8" customWidth="1"/>
    <col min="7421" max="7421" width="19.85546875" style="8" customWidth="1"/>
    <col min="7422" max="7422" width="72.140625" style="8" customWidth="1"/>
    <col min="7423" max="7423" width="0" style="8" hidden="1" customWidth="1"/>
    <col min="7424" max="7424" width="18.28515625" style="8" customWidth="1"/>
    <col min="7425" max="7425" width="17.5703125" style="8" customWidth="1"/>
    <col min="7426" max="7431" width="9" style="8" customWidth="1"/>
    <col min="7432" max="7675" width="9.140625" style="8"/>
    <col min="7676" max="7676" width="4.7109375" style="8" customWidth="1"/>
    <col min="7677" max="7677" width="19.85546875" style="8" customWidth="1"/>
    <col min="7678" max="7678" width="72.140625" style="8" customWidth="1"/>
    <col min="7679" max="7679" width="0" style="8" hidden="1" customWidth="1"/>
    <col min="7680" max="7680" width="18.28515625" style="8" customWidth="1"/>
    <col min="7681" max="7681" width="17.5703125" style="8" customWidth="1"/>
    <col min="7682" max="7687" width="9" style="8" customWidth="1"/>
    <col min="7688" max="7931" width="9.140625" style="8"/>
    <col min="7932" max="7932" width="4.7109375" style="8" customWidth="1"/>
    <col min="7933" max="7933" width="19.85546875" style="8" customWidth="1"/>
    <col min="7934" max="7934" width="72.140625" style="8" customWidth="1"/>
    <col min="7935" max="7935" width="0" style="8" hidden="1" customWidth="1"/>
    <col min="7936" max="7936" width="18.28515625" style="8" customWidth="1"/>
    <col min="7937" max="7937" width="17.5703125" style="8" customWidth="1"/>
    <col min="7938" max="7943" width="9" style="8" customWidth="1"/>
    <col min="7944" max="8187" width="9.140625" style="8"/>
    <col min="8188" max="8188" width="4.7109375" style="8" customWidth="1"/>
    <col min="8189" max="8189" width="19.85546875" style="8" customWidth="1"/>
    <col min="8190" max="8190" width="72.140625" style="8" customWidth="1"/>
    <col min="8191" max="8191" width="0" style="8" hidden="1" customWidth="1"/>
    <col min="8192" max="8192" width="18.28515625" style="8" customWidth="1"/>
    <col min="8193" max="8193" width="17.5703125" style="8" customWidth="1"/>
    <col min="8194" max="8199" width="9" style="8" customWidth="1"/>
    <col min="8200" max="8443" width="9.140625" style="8"/>
    <col min="8444" max="8444" width="4.7109375" style="8" customWidth="1"/>
    <col min="8445" max="8445" width="19.85546875" style="8" customWidth="1"/>
    <col min="8446" max="8446" width="72.140625" style="8" customWidth="1"/>
    <col min="8447" max="8447" width="0" style="8" hidden="1" customWidth="1"/>
    <col min="8448" max="8448" width="18.28515625" style="8" customWidth="1"/>
    <col min="8449" max="8449" width="17.5703125" style="8" customWidth="1"/>
    <col min="8450" max="8455" width="9" style="8" customWidth="1"/>
    <col min="8456" max="8699" width="9.140625" style="8"/>
    <col min="8700" max="8700" width="4.7109375" style="8" customWidth="1"/>
    <col min="8701" max="8701" width="19.85546875" style="8" customWidth="1"/>
    <col min="8702" max="8702" width="72.140625" style="8" customWidth="1"/>
    <col min="8703" max="8703" width="0" style="8" hidden="1" customWidth="1"/>
    <col min="8704" max="8704" width="18.28515625" style="8" customWidth="1"/>
    <col min="8705" max="8705" width="17.5703125" style="8" customWidth="1"/>
    <col min="8706" max="8711" width="9" style="8" customWidth="1"/>
    <col min="8712" max="8955" width="9.140625" style="8"/>
    <col min="8956" max="8956" width="4.7109375" style="8" customWidth="1"/>
    <col min="8957" max="8957" width="19.85546875" style="8" customWidth="1"/>
    <col min="8958" max="8958" width="72.140625" style="8" customWidth="1"/>
    <col min="8959" max="8959" width="0" style="8" hidden="1" customWidth="1"/>
    <col min="8960" max="8960" width="18.28515625" style="8" customWidth="1"/>
    <col min="8961" max="8961" width="17.5703125" style="8" customWidth="1"/>
    <col min="8962" max="8967" width="9" style="8" customWidth="1"/>
    <col min="8968" max="9211" width="9.140625" style="8"/>
    <col min="9212" max="9212" width="4.7109375" style="8" customWidth="1"/>
    <col min="9213" max="9213" width="19.85546875" style="8" customWidth="1"/>
    <col min="9214" max="9214" width="72.140625" style="8" customWidth="1"/>
    <col min="9215" max="9215" width="0" style="8" hidden="1" customWidth="1"/>
    <col min="9216" max="9216" width="18.28515625" style="8" customWidth="1"/>
    <col min="9217" max="9217" width="17.5703125" style="8" customWidth="1"/>
    <col min="9218" max="9223" width="9" style="8" customWidth="1"/>
    <col min="9224" max="9467" width="9.140625" style="8"/>
    <col min="9468" max="9468" width="4.7109375" style="8" customWidth="1"/>
    <col min="9469" max="9469" width="19.85546875" style="8" customWidth="1"/>
    <col min="9470" max="9470" width="72.140625" style="8" customWidth="1"/>
    <col min="9471" max="9471" width="0" style="8" hidden="1" customWidth="1"/>
    <col min="9472" max="9472" width="18.28515625" style="8" customWidth="1"/>
    <col min="9473" max="9473" width="17.5703125" style="8" customWidth="1"/>
    <col min="9474" max="9479" width="9" style="8" customWidth="1"/>
    <col min="9480" max="9723" width="9.140625" style="8"/>
    <col min="9724" max="9724" width="4.7109375" style="8" customWidth="1"/>
    <col min="9725" max="9725" width="19.85546875" style="8" customWidth="1"/>
    <col min="9726" max="9726" width="72.140625" style="8" customWidth="1"/>
    <col min="9727" max="9727" width="0" style="8" hidden="1" customWidth="1"/>
    <col min="9728" max="9728" width="18.28515625" style="8" customWidth="1"/>
    <col min="9729" max="9729" width="17.5703125" style="8" customWidth="1"/>
    <col min="9730" max="9735" width="9" style="8" customWidth="1"/>
    <col min="9736" max="9979" width="9.140625" style="8"/>
    <col min="9980" max="9980" width="4.7109375" style="8" customWidth="1"/>
    <col min="9981" max="9981" width="19.85546875" style="8" customWidth="1"/>
    <col min="9982" max="9982" width="72.140625" style="8" customWidth="1"/>
    <col min="9983" max="9983" width="0" style="8" hidden="1" customWidth="1"/>
    <col min="9984" max="9984" width="18.28515625" style="8" customWidth="1"/>
    <col min="9985" max="9985" width="17.5703125" style="8" customWidth="1"/>
    <col min="9986" max="9991" width="9" style="8" customWidth="1"/>
    <col min="9992" max="10235" width="9.140625" style="8"/>
    <col min="10236" max="10236" width="4.7109375" style="8" customWidth="1"/>
    <col min="10237" max="10237" width="19.85546875" style="8" customWidth="1"/>
    <col min="10238" max="10238" width="72.140625" style="8" customWidth="1"/>
    <col min="10239" max="10239" width="0" style="8" hidden="1" customWidth="1"/>
    <col min="10240" max="10240" width="18.28515625" style="8" customWidth="1"/>
    <col min="10241" max="10241" width="17.5703125" style="8" customWidth="1"/>
    <col min="10242" max="10247" width="9" style="8" customWidth="1"/>
    <col min="10248" max="10491" width="9.140625" style="8"/>
    <col min="10492" max="10492" width="4.7109375" style="8" customWidth="1"/>
    <col min="10493" max="10493" width="19.85546875" style="8" customWidth="1"/>
    <col min="10494" max="10494" width="72.140625" style="8" customWidth="1"/>
    <col min="10495" max="10495" width="0" style="8" hidden="1" customWidth="1"/>
    <col min="10496" max="10496" width="18.28515625" style="8" customWidth="1"/>
    <col min="10497" max="10497" width="17.5703125" style="8" customWidth="1"/>
    <col min="10498" max="10503" width="9" style="8" customWidth="1"/>
    <col min="10504" max="10747" width="9.140625" style="8"/>
    <col min="10748" max="10748" width="4.7109375" style="8" customWidth="1"/>
    <col min="10749" max="10749" width="19.85546875" style="8" customWidth="1"/>
    <col min="10750" max="10750" width="72.140625" style="8" customWidth="1"/>
    <col min="10751" max="10751" width="0" style="8" hidden="1" customWidth="1"/>
    <col min="10752" max="10752" width="18.28515625" style="8" customWidth="1"/>
    <col min="10753" max="10753" width="17.5703125" style="8" customWidth="1"/>
    <col min="10754" max="10759" width="9" style="8" customWidth="1"/>
    <col min="10760" max="11003" width="9.140625" style="8"/>
    <col min="11004" max="11004" width="4.7109375" style="8" customWidth="1"/>
    <col min="11005" max="11005" width="19.85546875" style="8" customWidth="1"/>
    <col min="11006" max="11006" width="72.140625" style="8" customWidth="1"/>
    <col min="11007" max="11007" width="0" style="8" hidden="1" customWidth="1"/>
    <col min="11008" max="11008" width="18.28515625" style="8" customWidth="1"/>
    <col min="11009" max="11009" width="17.5703125" style="8" customWidth="1"/>
    <col min="11010" max="11015" width="9" style="8" customWidth="1"/>
    <col min="11016" max="11259" width="9.140625" style="8"/>
    <col min="11260" max="11260" width="4.7109375" style="8" customWidth="1"/>
    <col min="11261" max="11261" width="19.85546875" style="8" customWidth="1"/>
    <col min="11262" max="11262" width="72.140625" style="8" customWidth="1"/>
    <col min="11263" max="11263" width="0" style="8" hidden="1" customWidth="1"/>
    <col min="11264" max="11264" width="18.28515625" style="8" customWidth="1"/>
    <col min="11265" max="11265" width="17.5703125" style="8" customWidth="1"/>
    <col min="11266" max="11271" width="9" style="8" customWidth="1"/>
    <col min="11272" max="11515" width="9.140625" style="8"/>
    <col min="11516" max="11516" width="4.7109375" style="8" customWidth="1"/>
    <col min="11517" max="11517" width="19.85546875" style="8" customWidth="1"/>
    <col min="11518" max="11518" width="72.140625" style="8" customWidth="1"/>
    <col min="11519" max="11519" width="0" style="8" hidden="1" customWidth="1"/>
    <col min="11520" max="11520" width="18.28515625" style="8" customWidth="1"/>
    <col min="11521" max="11521" width="17.5703125" style="8" customWidth="1"/>
    <col min="11522" max="11527" width="9" style="8" customWidth="1"/>
    <col min="11528" max="11771" width="9.140625" style="8"/>
    <col min="11772" max="11772" width="4.7109375" style="8" customWidth="1"/>
    <col min="11773" max="11773" width="19.85546875" style="8" customWidth="1"/>
    <col min="11774" max="11774" width="72.140625" style="8" customWidth="1"/>
    <col min="11775" max="11775" width="0" style="8" hidden="1" customWidth="1"/>
    <col min="11776" max="11776" width="18.28515625" style="8" customWidth="1"/>
    <col min="11777" max="11777" width="17.5703125" style="8" customWidth="1"/>
    <col min="11778" max="11783" width="9" style="8" customWidth="1"/>
    <col min="11784" max="12027" width="9.140625" style="8"/>
    <col min="12028" max="12028" width="4.7109375" style="8" customWidth="1"/>
    <col min="12029" max="12029" width="19.85546875" style="8" customWidth="1"/>
    <col min="12030" max="12030" width="72.140625" style="8" customWidth="1"/>
    <col min="12031" max="12031" width="0" style="8" hidden="1" customWidth="1"/>
    <col min="12032" max="12032" width="18.28515625" style="8" customWidth="1"/>
    <col min="12033" max="12033" width="17.5703125" style="8" customWidth="1"/>
    <col min="12034" max="12039" width="9" style="8" customWidth="1"/>
    <col min="12040" max="12283" width="9.140625" style="8"/>
    <col min="12284" max="12284" width="4.7109375" style="8" customWidth="1"/>
    <col min="12285" max="12285" width="19.85546875" style="8" customWidth="1"/>
    <col min="12286" max="12286" width="72.140625" style="8" customWidth="1"/>
    <col min="12287" max="12287" width="0" style="8" hidden="1" customWidth="1"/>
    <col min="12288" max="12288" width="18.28515625" style="8" customWidth="1"/>
    <col min="12289" max="12289" width="17.5703125" style="8" customWidth="1"/>
    <col min="12290" max="12295" width="9" style="8" customWidth="1"/>
    <col min="12296" max="12539" width="9.140625" style="8"/>
    <col min="12540" max="12540" width="4.7109375" style="8" customWidth="1"/>
    <col min="12541" max="12541" width="19.85546875" style="8" customWidth="1"/>
    <col min="12542" max="12542" width="72.140625" style="8" customWidth="1"/>
    <col min="12543" max="12543" width="0" style="8" hidden="1" customWidth="1"/>
    <col min="12544" max="12544" width="18.28515625" style="8" customWidth="1"/>
    <col min="12545" max="12545" width="17.5703125" style="8" customWidth="1"/>
    <col min="12546" max="12551" width="9" style="8" customWidth="1"/>
    <col min="12552" max="12795" width="9.140625" style="8"/>
    <col min="12796" max="12796" width="4.7109375" style="8" customWidth="1"/>
    <col min="12797" max="12797" width="19.85546875" style="8" customWidth="1"/>
    <col min="12798" max="12798" width="72.140625" style="8" customWidth="1"/>
    <col min="12799" max="12799" width="0" style="8" hidden="1" customWidth="1"/>
    <col min="12800" max="12800" width="18.28515625" style="8" customWidth="1"/>
    <col min="12801" max="12801" width="17.5703125" style="8" customWidth="1"/>
    <col min="12802" max="12807" width="9" style="8" customWidth="1"/>
    <col min="12808" max="13051" width="9.140625" style="8"/>
    <col min="13052" max="13052" width="4.7109375" style="8" customWidth="1"/>
    <col min="13053" max="13053" width="19.85546875" style="8" customWidth="1"/>
    <col min="13054" max="13054" width="72.140625" style="8" customWidth="1"/>
    <col min="13055" max="13055" width="0" style="8" hidden="1" customWidth="1"/>
    <col min="13056" max="13056" width="18.28515625" style="8" customWidth="1"/>
    <col min="13057" max="13057" width="17.5703125" style="8" customWidth="1"/>
    <col min="13058" max="13063" width="9" style="8" customWidth="1"/>
    <col min="13064" max="13307" width="9.140625" style="8"/>
    <col min="13308" max="13308" width="4.7109375" style="8" customWidth="1"/>
    <col min="13309" max="13309" width="19.85546875" style="8" customWidth="1"/>
    <col min="13310" max="13310" width="72.140625" style="8" customWidth="1"/>
    <col min="13311" max="13311" width="0" style="8" hidden="1" customWidth="1"/>
    <col min="13312" max="13312" width="18.28515625" style="8" customWidth="1"/>
    <col min="13313" max="13313" width="17.5703125" style="8" customWidth="1"/>
    <col min="13314" max="13319" width="9" style="8" customWidth="1"/>
    <col min="13320" max="13563" width="9.140625" style="8"/>
    <col min="13564" max="13564" width="4.7109375" style="8" customWidth="1"/>
    <col min="13565" max="13565" width="19.85546875" style="8" customWidth="1"/>
    <col min="13566" max="13566" width="72.140625" style="8" customWidth="1"/>
    <col min="13567" max="13567" width="0" style="8" hidden="1" customWidth="1"/>
    <col min="13568" max="13568" width="18.28515625" style="8" customWidth="1"/>
    <col min="13569" max="13569" width="17.5703125" style="8" customWidth="1"/>
    <col min="13570" max="13575" width="9" style="8" customWidth="1"/>
    <col min="13576" max="13819" width="9.140625" style="8"/>
    <col min="13820" max="13820" width="4.7109375" style="8" customWidth="1"/>
    <col min="13821" max="13821" width="19.85546875" style="8" customWidth="1"/>
    <col min="13822" max="13822" width="72.140625" style="8" customWidth="1"/>
    <col min="13823" max="13823" width="0" style="8" hidden="1" customWidth="1"/>
    <col min="13824" max="13824" width="18.28515625" style="8" customWidth="1"/>
    <col min="13825" max="13825" width="17.5703125" style="8" customWidth="1"/>
    <col min="13826" max="13831" width="9" style="8" customWidth="1"/>
    <col min="13832" max="14075" width="9.140625" style="8"/>
    <col min="14076" max="14076" width="4.7109375" style="8" customWidth="1"/>
    <col min="14077" max="14077" width="19.85546875" style="8" customWidth="1"/>
    <col min="14078" max="14078" width="72.140625" style="8" customWidth="1"/>
    <col min="14079" max="14079" width="0" style="8" hidden="1" customWidth="1"/>
    <col min="14080" max="14080" width="18.28515625" style="8" customWidth="1"/>
    <col min="14081" max="14081" width="17.5703125" style="8" customWidth="1"/>
    <col min="14082" max="14087" width="9" style="8" customWidth="1"/>
    <col min="14088" max="14331" width="9.140625" style="8"/>
    <col min="14332" max="14332" width="4.7109375" style="8" customWidth="1"/>
    <col min="14333" max="14333" width="19.85546875" style="8" customWidth="1"/>
    <col min="14334" max="14334" width="72.140625" style="8" customWidth="1"/>
    <col min="14335" max="14335" width="0" style="8" hidden="1" customWidth="1"/>
    <col min="14336" max="14336" width="18.28515625" style="8" customWidth="1"/>
    <col min="14337" max="14337" width="17.5703125" style="8" customWidth="1"/>
    <col min="14338" max="14343" width="9" style="8" customWidth="1"/>
    <col min="14344" max="14587" width="9.140625" style="8"/>
    <col min="14588" max="14588" width="4.7109375" style="8" customWidth="1"/>
    <col min="14589" max="14589" width="19.85546875" style="8" customWidth="1"/>
    <col min="14590" max="14590" width="72.140625" style="8" customWidth="1"/>
    <col min="14591" max="14591" width="0" style="8" hidden="1" customWidth="1"/>
    <col min="14592" max="14592" width="18.28515625" style="8" customWidth="1"/>
    <col min="14593" max="14593" width="17.5703125" style="8" customWidth="1"/>
    <col min="14594" max="14599" width="9" style="8" customWidth="1"/>
    <col min="14600" max="14843" width="9.140625" style="8"/>
    <col min="14844" max="14844" width="4.7109375" style="8" customWidth="1"/>
    <col min="14845" max="14845" width="19.85546875" style="8" customWidth="1"/>
    <col min="14846" max="14846" width="72.140625" style="8" customWidth="1"/>
    <col min="14847" max="14847" width="0" style="8" hidden="1" customWidth="1"/>
    <col min="14848" max="14848" width="18.28515625" style="8" customWidth="1"/>
    <col min="14849" max="14849" width="17.5703125" style="8" customWidth="1"/>
    <col min="14850" max="14855" width="9" style="8" customWidth="1"/>
    <col min="14856" max="15099" width="9.140625" style="8"/>
    <col min="15100" max="15100" width="4.7109375" style="8" customWidth="1"/>
    <col min="15101" max="15101" width="19.85546875" style="8" customWidth="1"/>
    <col min="15102" max="15102" width="72.140625" style="8" customWidth="1"/>
    <col min="15103" max="15103" width="0" style="8" hidden="1" customWidth="1"/>
    <col min="15104" max="15104" width="18.28515625" style="8" customWidth="1"/>
    <col min="15105" max="15105" width="17.5703125" style="8" customWidth="1"/>
    <col min="15106" max="15111" width="9" style="8" customWidth="1"/>
    <col min="15112" max="15355" width="9.140625" style="8"/>
    <col min="15356" max="15356" width="4.7109375" style="8" customWidth="1"/>
    <col min="15357" max="15357" width="19.85546875" style="8" customWidth="1"/>
    <col min="15358" max="15358" width="72.140625" style="8" customWidth="1"/>
    <col min="15359" max="15359" width="0" style="8" hidden="1" customWidth="1"/>
    <col min="15360" max="15360" width="18.28515625" style="8" customWidth="1"/>
    <col min="15361" max="15361" width="17.5703125" style="8" customWidth="1"/>
    <col min="15362" max="15367" width="9" style="8" customWidth="1"/>
    <col min="15368" max="15611" width="9.140625" style="8"/>
    <col min="15612" max="15612" width="4.7109375" style="8" customWidth="1"/>
    <col min="15613" max="15613" width="19.85546875" style="8" customWidth="1"/>
    <col min="15614" max="15614" width="72.140625" style="8" customWidth="1"/>
    <col min="15615" max="15615" width="0" style="8" hidden="1" customWidth="1"/>
    <col min="15616" max="15616" width="18.28515625" style="8" customWidth="1"/>
    <col min="15617" max="15617" width="17.5703125" style="8" customWidth="1"/>
    <col min="15618" max="15623" width="9" style="8" customWidth="1"/>
    <col min="15624" max="15867" width="9.140625" style="8"/>
    <col min="15868" max="15868" width="4.7109375" style="8" customWidth="1"/>
    <col min="15869" max="15869" width="19.85546875" style="8" customWidth="1"/>
    <col min="15870" max="15870" width="72.140625" style="8" customWidth="1"/>
    <col min="15871" max="15871" width="0" style="8" hidden="1" customWidth="1"/>
    <col min="15872" max="15872" width="18.28515625" style="8" customWidth="1"/>
    <col min="15873" max="15873" width="17.5703125" style="8" customWidth="1"/>
    <col min="15874" max="15879" width="9" style="8" customWidth="1"/>
    <col min="15880" max="16123" width="9.140625" style="8"/>
    <col min="16124" max="16124" width="4.7109375" style="8" customWidth="1"/>
    <col min="16125" max="16125" width="19.85546875" style="8" customWidth="1"/>
    <col min="16126" max="16126" width="72.140625" style="8" customWidth="1"/>
    <col min="16127" max="16127" width="0" style="8" hidden="1" customWidth="1"/>
    <col min="16128" max="16128" width="18.28515625" style="8" customWidth="1"/>
    <col min="16129" max="16129" width="17.5703125" style="8" customWidth="1"/>
    <col min="16130" max="16135" width="9" style="8" customWidth="1"/>
    <col min="16136" max="16383" width="9.140625" style="8"/>
    <col min="16384" max="16384" width="9.140625" style="8" customWidth="1"/>
  </cols>
  <sheetData>
    <row r="1" spans="1:11" ht="20.25" customHeight="1">
      <c r="D1" s="9" t="s">
        <v>81</v>
      </c>
    </row>
    <row r="2" spans="1:11" ht="17.25" customHeight="1">
      <c r="D2" s="9" t="s">
        <v>43</v>
      </c>
    </row>
    <row r="3" spans="1:11" ht="17.25" customHeight="1">
      <c r="D3" s="9" t="s">
        <v>0</v>
      </c>
    </row>
    <row r="5" spans="1:11" s="31" customFormat="1" ht="40.5" customHeight="1">
      <c r="A5" s="345" t="s">
        <v>112</v>
      </c>
      <c r="B5" s="345"/>
      <c r="C5" s="345"/>
      <c r="D5" s="345"/>
    </row>
    <row r="6" spans="1:11" s="10" customFormat="1" ht="16.5" customHeight="1">
      <c r="A6" s="30"/>
      <c r="B6" s="30"/>
      <c r="C6" s="30"/>
      <c r="D6" s="82" t="s">
        <v>51</v>
      </c>
      <c r="E6" s="30"/>
      <c r="F6" s="30"/>
      <c r="G6" s="30"/>
    </row>
    <row r="7" spans="1:11" s="10" customFormat="1" ht="20.25" customHeight="1">
      <c r="A7" s="30"/>
      <c r="B7" s="30"/>
      <c r="C7" s="30"/>
      <c r="D7" s="82" t="s">
        <v>103</v>
      </c>
      <c r="E7" s="30"/>
      <c r="F7" s="30"/>
      <c r="G7" s="30"/>
    </row>
    <row r="8" spans="1:11" s="10" customFormat="1" ht="27.75" customHeight="1">
      <c r="A8" s="346" t="s">
        <v>49</v>
      </c>
      <c r="B8" s="346"/>
      <c r="C8" s="346"/>
      <c r="D8" s="346"/>
      <c r="E8" s="39"/>
      <c r="F8" s="39"/>
      <c r="G8" s="39"/>
    </row>
    <row r="9" spans="1:11" s="31" customFormat="1" ht="27.75" customHeight="1">
      <c r="A9" s="347" t="s">
        <v>143</v>
      </c>
      <c r="B9" s="347"/>
      <c r="C9" s="347"/>
      <c r="D9" s="347"/>
      <c r="E9" s="250"/>
      <c r="F9" s="250"/>
      <c r="G9" s="250"/>
    </row>
    <row r="10" spans="1:11" s="31" customFormat="1" ht="27.75" customHeight="1">
      <c r="A10" s="36"/>
      <c r="B10" s="36"/>
      <c r="C10" s="36"/>
      <c r="D10" s="36"/>
      <c r="E10" s="36"/>
      <c r="F10" s="36"/>
      <c r="G10" s="36"/>
    </row>
    <row r="11" spans="1:11" s="24" customFormat="1" ht="19.5" customHeight="1">
      <c r="A11" s="25" t="s">
        <v>27</v>
      </c>
      <c r="B11" s="25" t="s">
        <v>28</v>
      </c>
      <c r="C11" s="23"/>
    </row>
    <row r="12" spans="1:11" ht="19.5" customHeight="1">
      <c r="A12" s="13">
        <v>1049</v>
      </c>
      <c r="B12" s="14" t="s">
        <v>52</v>
      </c>
      <c r="C12" s="32"/>
      <c r="I12" s="76"/>
      <c r="J12" s="76"/>
      <c r="K12" s="76"/>
    </row>
    <row r="13" spans="1:11" ht="21.75" customHeight="1">
      <c r="A13" s="15"/>
      <c r="B13" s="15"/>
      <c r="C13" s="15"/>
    </row>
    <row r="14" spans="1:11" s="24" customFormat="1" ht="18.75" customHeight="1" thickBot="1">
      <c r="A14" s="22" t="s">
        <v>29</v>
      </c>
      <c r="B14" s="23"/>
      <c r="C14" s="23"/>
    </row>
    <row r="15" spans="1:11" ht="63.6" customHeight="1">
      <c r="A15" s="50" t="s">
        <v>30</v>
      </c>
      <c r="B15" s="81" t="s">
        <v>87</v>
      </c>
      <c r="C15" s="328" t="s">
        <v>39</v>
      </c>
      <c r="D15" s="329"/>
    </row>
    <row r="16" spans="1:11" ht="35.25" customHeight="1">
      <c r="A16" s="50" t="s">
        <v>31</v>
      </c>
      <c r="B16" s="81" t="s">
        <v>88</v>
      </c>
      <c r="C16" s="21" t="s">
        <v>47</v>
      </c>
      <c r="D16" s="29" t="s">
        <v>37</v>
      </c>
    </row>
    <row r="17" spans="1:6" ht="51" customHeight="1">
      <c r="A17" s="50" t="s">
        <v>32</v>
      </c>
      <c r="B17" s="81" t="s">
        <v>89</v>
      </c>
      <c r="C17" s="66"/>
      <c r="D17" s="67"/>
    </row>
    <row r="18" spans="1:6" ht="27.75" customHeight="1">
      <c r="A18" s="50" t="s">
        <v>33</v>
      </c>
      <c r="B18" s="81" t="s">
        <v>90</v>
      </c>
      <c r="C18" s="66"/>
      <c r="D18" s="67"/>
    </row>
    <row r="19" spans="1:6" ht="27.75" customHeight="1">
      <c r="A19" s="50" t="s">
        <v>34</v>
      </c>
      <c r="B19" s="81" t="s">
        <v>91</v>
      </c>
      <c r="C19" s="66"/>
      <c r="D19" s="67"/>
    </row>
    <row r="20" spans="1:6" ht="53.25" customHeight="1">
      <c r="A20" s="50" t="s">
        <v>92</v>
      </c>
      <c r="B20" s="81" t="s">
        <v>93</v>
      </c>
      <c r="C20" s="66"/>
      <c r="D20" s="67"/>
    </row>
    <row r="21" spans="1:6" ht="15.75" customHeight="1">
      <c r="A21" s="279" t="s">
        <v>50</v>
      </c>
      <c r="B21" s="279"/>
      <c r="C21" s="33"/>
      <c r="D21" s="11"/>
    </row>
    <row r="22" spans="1:6" ht="22.9" customHeight="1">
      <c r="A22" s="331" t="s">
        <v>113</v>
      </c>
      <c r="B22" s="332"/>
      <c r="C22" s="90"/>
      <c r="D22" s="260">
        <v>30</v>
      </c>
    </row>
    <row r="23" spans="1:6" ht="27.75" customHeight="1">
      <c r="A23" s="44" t="s">
        <v>35</v>
      </c>
      <c r="B23" s="45"/>
      <c r="C23" s="34">
        <f>'h1'!D20</f>
        <v>5000</v>
      </c>
      <c r="D23" s="34">
        <f>'h1'!E20</f>
        <v>105000</v>
      </c>
      <c r="F23" s="261"/>
    </row>
    <row r="24" spans="1:6" ht="27.75" customHeight="1" thickBot="1">
      <c r="A24" s="219"/>
      <c r="B24" s="219"/>
      <c r="C24" s="220"/>
      <c r="D24" s="220"/>
    </row>
    <row r="25" spans="1:6" ht="46.15" customHeight="1">
      <c r="A25" s="50" t="s">
        <v>30</v>
      </c>
      <c r="B25" s="81" t="s">
        <v>87</v>
      </c>
      <c r="C25" s="328" t="s">
        <v>130</v>
      </c>
      <c r="D25" s="329"/>
    </row>
    <row r="26" spans="1:6" ht="33.75" customHeight="1">
      <c r="A26" s="50" t="s">
        <v>31</v>
      </c>
      <c r="B26" s="81" t="s">
        <v>94</v>
      </c>
      <c r="C26" s="64" t="s">
        <v>47</v>
      </c>
      <c r="D26" s="65" t="s">
        <v>37</v>
      </c>
    </row>
    <row r="27" spans="1:6" ht="54" customHeight="1">
      <c r="A27" s="50" t="s">
        <v>32</v>
      </c>
      <c r="B27" s="81" t="s">
        <v>95</v>
      </c>
      <c r="C27" s="66"/>
      <c r="D27" s="67"/>
    </row>
    <row r="28" spans="1:6" ht="52.5" customHeight="1">
      <c r="A28" s="50" t="s">
        <v>33</v>
      </c>
      <c r="B28" s="81" t="s">
        <v>96</v>
      </c>
      <c r="C28" s="66"/>
      <c r="D28" s="67"/>
    </row>
    <row r="29" spans="1:6" ht="27.75" customHeight="1">
      <c r="A29" s="50" t="s">
        <v>34</v>
      </c>
      <c r="B29" s="81" t="s">
        <v>91</v>
      </c>
      <c r="C29" s="66"/>
      <c r="D29" s="67"/>
    </row>
    <row r="30" spans="1:6" ht="58.5" customHeight="1">
      <c r="A30" s="50" t="s">
        <v>92</v>
      </c>
      <c r="B30" s="81" t="s">
        <v>93</v>
      </c>
      <c r="C30" s="66"/>
      <c r="D30" s="67"/>
    </row>
    <row r="31" spans="1:6" ht="27.75" customHeight="1">
      <c r="A31" s="279" t="s">
        <v>50</v>
      </c>
      <c r="B31" s="279"/>
      <c r="C31" s="68"/>
      <c r="D31" s="67"/>
    </row>
    <row r="32" spans="1:6" ht="24.75" customHeight="1">
      <c r="A32" s="333" t="s">
        <v>113</v>
      </c>
      <c r="B32" s="334"/>
      <c r="C32" s="89"/>
      <c r="D32" s="88">
        <v>-300</v>
      </c>
    </row>
    <row r="33" spans="1:4" ht="36" customHeight="1">
      <c r="A33" s="335" t="s">
        <v>148</v>
      </c>
      <c r="B33" s="336"/>
      <c r="C33" s="258"/>
      <c r="D33" s="259">
        <v>-1</v>
      </c>
    </row>
    <row r="34" spans="1:4" ht="27.75" customHeight="1">
      <c r="A34" s="69" t="s">
        <v>35</v>
      </c>
      <c r="B34" s="69"/>
      <c r="C34" s="70">
        <f>'h1'!D26</f>
        <v>-5000</v>
      </c>
      <c r="D34" s="70">
        <f>'h1'!E26</f>
        <v>-5000</v>
      </c>
    </row>
    <row r="35" spans="1:4" ht="27.75" customHeight="1" thickBot="1">
      <c r="A35" s="219"/>
      <c r="B35" s="219"/>
      <c r="C35" s="220"/>
      <c r="D35" s="220"/>
    </row>
    <row r="36" spans="1:4" ht="52.15" customHeight="1">
      <c r="A36" s="337" t="s">
        <v>30</v>
      </c>
      <c r="B36" s="341">
        <v>1049</v>
      </c>
      <c r="C36" s="328" t="s">
        <v>39</v>
      </c>
      <c r="D36" s="329"/>
    </row>
    <row r="37" spans="1:4" ht="27.75" customHeight="1">
      <c r="A37" s="338"/>
      <c r="B37" s="342"/>
      <c r="C37" s="225" t="s">
        <v>47</v>
      </c>
      <c r="D37" s="65" t="s">
        <v>37</v>
      </c>
    </row>
    <row r="38" spans="1:4" ht="27.75" customHeight="1">
      <c r="A38" s="234" t="s">
        <v>31</v>
      </c>
      <c r="B38" s="235">
        <v>21006</v>
      </c>
      <c r="C38" s="66"/>
      <c r="D38" s="67"/>
    </row>
    <row r="39" spans="1:4" ht="48" customHeight="1">
      <c r="A39" s="234" t="s">
        <v>32</v>
      </c>
      <c r="B39" s="236" t="s">
        <v>133</v>
      </c>
      <c r="C39" s="66"/>
      <c r="D39" s="67"/>
    </row>
    <row r="40" spans="1:4" ht="27.75" customHeight="1">
      <c r="A40" s="234" t="s">
        <v>33</v>
      </c>
      <c r="B40" s="236" t="s">
        <v>134</v>
      </c>
      <c r="C40" s="66"/>
      <c r="D40" s="67"/>
    </row>
    <row r="41" spans="1:4" ht="35.450000000000003" customHeight="1">
      <c r="A41" s="234" t="s">
        <v>34</v>
      </c>
      <c r="B41" s="236" t="s">
        <v>97</v>
      </c>
      <c r="C41" s="66"/>
      <c r="D41" s="67"/>
    </row>
    <row r="42" spans="1:4" ht="27.75" customHeight="1">
      <c r="A42" s="234" t="s">
        <v>135</v>
      </c>
      <c r="B42" s="236" t="s">
        <v>93</v>
      </c>
      <c r="C42" s="68"/>
      <c r="D42" s="67"/>
    </row>
    <row r="43" spans="1:4" ht="27.75" customHeight="1">
      <c r="A43" s="343" t="s">
        <v>50</v>
      </c>
      <c r="B43" s="344"/>
      <c r="C43" s="89"/>
      <c r="D43" s="237"/>
    </row>
    <row r="44" spans="1:4" ht="27.75" customHeight="1" thickBot="1">
      <c r="A44" s="339" t="s">
        <v>35</v>
      </c>
      <c r="B44" s="340"/>
      <c r="C44" s="70">
        <f>+'h3'!E36</f>
        <v>2700000</v>
      </c>
      <c r="D44" s="70">
        <f>+'h3'!H36</f>
        <v>3300000</v>
      </c>
    </row>
    <row r="45" spans="1:4" ht="27.6" customHeight="1" thickBot="1">
      <c r="A45" s="38"/>
      <c r="B45" s="38"/>
      <c r="C45" s="37"/>
      <c r="D45" s="35"/>
    </row>
    <row r="46" spans="1:4" ht="57.6" customHeight="1">
      <c r="A46" s="50" t="s">
        <v>30</v>
      </c>
      <c r="B46" s="81" t="s">
        <v>87</v>
      </c>
      <c r="C46" s="328" t="s">
        <v>39</v>
      </c>
      <c r="D46" s="329"/>
    </row>
    <row r="47" spans="1:4" ht="34.5" customHeight="1">
      <c r="A47" s="50" t="s">
        <v>31</v>
      </c>
      <c r="B47" s="81" t="s">
        <v>98</v>
      </c>
      <c r="C47" s="64" t="s">
        <v>47</v>
      </c>
      <c r="D47" s="65" t="s">
        <v>37</v>
      </c>
    </row>
    <row r="48" spans="1:4" ht="52.5" customHeight="1">
      <c r="A48" s="50" t="s">
        <v>32</v>
      </c>
      <c r="B48" s="81" t="s">
        <v>99</v>
      </c>
      <c r="C48" s="66"/>
      <c r="D48" s="67"/>
    </row>
    <row r="49" spans="1:4" ht="20.25" customHeight="1">
      <c r="A49" s="50" t="s">
        <v>33</v>
      </c>
      <c r="B49" s="81" t="s">
        <v>100</v>
      </c>
      <c r="C49" s="66"/>
      <c r="D49" s="67"/>
    </row>
    <row r="50" spans="1:4" ht="34.5">
      <c r="A50" s="50" t="s">
        <v>34</v>
      </c>
      <c r="B50" s="81" t="s">
        <v>97</v>
      </c>
      <c r="C50" s="66"/>
      <c r="D50" s="67"/>
    </row>
    <row r="51" spans="1:4" ht="36.75" customHeight="1">
      <c r="A51" s="50" t="s">
        <v>92</v>
      </c>
      <c r="B51" s="81" t="s">
        <v>93</v>
      </c>
      <c r="C51" s="66"/>
      <c r="D51" s="67"/>
    </row>
    <row r="52" spans="1:4" ht="27.75" customHeight="1">
      <c r="A52" s="279" t="s">
        <v>50</v>
      </c>
      <c r="B52" s="279"/>
      <c r="C52" s="68"/>
      <c r="D52" s="67"/>
    </row>
    <row r="53" spans="1:4" ht="18.75" customHeight="1">
      <c r="A53" s="330" t="s">
        <v>114</v>
      </c>
      <c r="B53" s="330"/>
      <c r="C53" s="61"/>
      <c r="D53" s="85">
        <f>+D54</f>
        <v>1</v>
      </c>
    </row>
    <row r="54" spans="1:4" ht="20.45" customHeight="1">
      <c r="A54" s="330" t="s">
        <v>115</v>
      </c>
      <c r="B54" s="330"/>
      <c r="C54" s="86"/>
      <c r="D54" s="87">
        <v>1</v>
      </c>
    </row>
    <row r="55" spans="1:4" ht="27.75" customHeight="1">
      <c r="A55" s="69" t="s">
        <v>35</v>
      </c>
      <c r="B55" s="69"/>
      <c r="C55" s="70">
        <f>+'h2'!G52</f>
        <v>0</v>
      </c>
      <c r="D55" s="70">
        <f>+'h2'!H52</f>
        <v>0</v>
      </c>
    </row>
    <row r="56" spans="1:4" ht="27.75" customHeight="1" thickBot="1">
      <c r="A56" s="71"/>
      <c r="B56" s="71"/>
      <c r="C56" s="37"/>
      <c r="D56" s="37"/>
    </row>
    <row r="57" spans="1:4" ht="56.45" customHeight="1">
      <c r="A57" s="50" t="s">
        <v>30</v>
      </c>
      <c r="B57" s="81" t="s">
        <v>87</v>
      </c>
      <c r="C57" s="328" t="s">
        <v>39</v>
      </c>
      <c r="D57" s="329"/>
    </row>
    <row r="58" spans="1:4" ht="33" customHeight="1">
      <c r="A58" s="50" t="s">
        <v>31</v>
      </c>
      <c r="B58" s="81" t="s">
        <v>107</v>
      </c>
      <c r="C58" s="64" t="s">
        <v>47</v>
      </c>
      <c r="D58" s="65" t="s">
        <v>37</v>
      </c>
    </row>
    <row r="59" spans="1:4" ht="38.450000000000003" customHeight="1">
      <c r="A59" s="50" t="s">
        <v>32</v>
      </c>
      <c r="B59" s="81" t="s">
        <v>108</v>
      </c>
      <c r="C59" s="66"/>
      <c r="D59" s="67"/>
    </row>
    <row r="60" spans="1:4" ht="37.5" customHeight="1">
      <c r="A60" s="50" t="s">
        <v>33</v>
      </c>
      <c r="B60" s="81" t="s">
        <v>109</v>
      </c>
      <c r="C60" s="66"/>
      <c r="D60" s="67"/>
    </row>
    <row r="61" spans="1:4" ht="40.5" customHeight="1">
      <c r="A61" s="50" t="s">
        <v>34</v>
      </c>
      <c r="B61" s="81" t="s">
        <v>97</v>
      </c>
      <c r="C61" s="66"/>
      <c r="D61" s="67"/>
    </row>
    <row r="62" spans="1:4" ht="57" customHeight="1">
      <c r="A62" s="50" t="s">
        <v>92</v>
      </c>
      <c r="B62" s="81" t="s">
        <v>93</v>
      </c>
      <c r="C62" s="66"/>
      <c r="D62" s="67"/>
    </row>
    <row r="63" spans="1:4" ht="42.75" customHeight="1">
      <c r="A63" s="279" t="s">
        <v>50</v>
      </c>
      <c r="B63" s="279"/>
      <c r="C63" s="68"/>
      <c r="D63" s="67"/>
    </row>
    <row r="64" spans="1:4" ht="21" customHeight="1">
      <c r="A64" s="69" t="s">
        <v>35</v>
      </c>
      <c r="B64" s="69"/>
      <c r="C64" s="70">
        <f>'h1'!D38</f>
        <v>370000</v>
      </c>
      <c r="D64" s="70">
        <f>'h1'!E38</f>
        <v>370000</v>
      </c>
    </row>
    <row r="65" spans="1:4" ht="21.6" customHeight="1" thickBot="1">
      <c r="A65" s="219"/>
      <c r="B65" s="219"/>
      <c r="C65" s="220"/>
      <c r="D65" s="220"/>
    </row>
    <row r="66" spans="1:4" ht="39.75" customHeight="1">
      <c r="A66" s="50" t="s">
        <v>30</v>
      </c>
      <c r="B66" s="224" t="s">
        <v>87</v>
      </c>
      <c r="C66" s="328" t="s">
        <v>130</v>
      </c>
      <c r="D66" s="329"/>
    </row>
    <row r="67" spans="1:4" ht="31.5" customHeight="1">
      <c r="A67" s="50" t="s">
        <v>31</v>
      </c>
      <c r="B67" s="224" t="s">
        <v>101</v>
      </c>
      <c r="C67" s="222" t="s">
        <v>47</v>
      </c>
      <c r="D67" s="65" t="s">
        <v>37</v>
      </c>
    </row>
    <row r="68" spans="1:4" ht="35.25" customHeight="1">
      <c r="A68" s="50" t="s">
        <v>32</v>
      </c>
      <c r="B68" s="254" t="s">
        <v>144</v>
      </c>
      <c r="C68" s="66"/>
      <c r="D68" s="67"/>
    </row>
    <row r="69" spans="1:4" ht="22.5" customHeight="1">
      <c r="A69" s="50" t="s">
        <v>33</v>
      </c>
      <c r="B69" s="224" t="s">
        <v>102</v>
      </c>
      <c r="C69" s="66"/>
      <c r="D69" s="67"/>
    </row>
    <row r="70" spans="1:4" ht="38.25" customHeight="1">
      <c r="A70" s="50" t="s">
        <v>34</v>
      </c>
      <c r="B70" s="224" t="s">
        <v>97</v>
      </c>
      <c r="C70" s="66"/>
      <c r="D70" s="67"/>
    </row>
    <row r="71" spans="1:4" ht="51" customHeight="1">
      <c r="A71" s="50" t="s">
        <v>92</v>
      </c>
      <c r="B71" s="224" t="s">
        <v>93</v>
      </c>
      <c r="C71" s="66"/>
      <c r="D71" s="67"/>
    </row>
    <row r="72" spans="1:4" ht="27.75" customHeight="1">
      <c r="A72" s="326" t="s">
        <v>50</v>
      </c>
      <c r="B72" s="327"/>
      <c r="C72" s="68"/>
      <c r="D72" s="67"/>
    </row>
    <row r="73" spans="1:4" ht="27.75" customHeight="1">
      <c r="A73" s="69" t="s">
        <v>35</v>
      </c>
      <c r="B73" s="69"/>
      <c r="C73" s="70">
        <f>+'h2'!G72</f>
        <v>-3100000</v>
      </c>
      <c r="D73" s="70">
        <f>+'h2'!H72</f>
        <v>-3100000</v>
      </c>
    </row>
    <row r="74" spans="1:4" ht="27.75" customHeight="1" thickBot="1"/>
    <row r="75" spans="1:4" ht="53.45" customHeight="1">
      <c r="A75" s="50" t="s">
        <v>30</v>
      </c>
      <c r="B75" s="224" t="s">
        <v>87</v>
      </c>
      <c r="C75" s="328" t="s">
        <v>39</v>
      </c>
      <c r="D75" s="329"/>
    </row>
    <row r="76" spans="1:4" ht="36.75" customHeight="1">
      <c r="A76" s="50" t="s">
        <v>31</v>
      </c>
      <c r="B76" s="224">
        <v>21014</v>
      </c>
      <c r="C76" s="222" t="s">
        <v>47</v>
      </c>
      <c r="D76" s="65" t="s">
        <v>37</v>
      </c>
    </row>
    <row r="77" spans="1:4" ht="55.5" customHeight="1">
      <c r="A77" s="50" t="s">
        <v>32</v>
      </c>
      <c r="B77" s="221" t="s">
        <v>129</v>
      </c>
      <c r="C77" s="66"/>
      <c r="D77" s="67"/>
    </row>
    <row r="78" spans="1:4" ht="36" customHeight="1">
      <c r="A78" s="50" t="s">
        <v>33</v>
      </c>
      <c r="B78" s="221" t="s">
        <v>102</v>
      </c>
      <c r="C78" s="66"/>
      <c r="D78" s="67"/>
    </row>
    <row r="79" spans="1:4" ht="39" customHeight="1">
      <c r="A79" s="50" t="s">
        <v>34</v>
      </c>
      <c r="B79" s="224" t="s">
        <v>97</v>
      </c>
      <c r="C79" s="66"/>
      <c r="D79" s="67"/>
    </row>
    <row r="80" spans="1:4" ht="52.5" customHeight="1">
      <c r="A80" s="50" t="s">
        <v>92</v>
      </c>
      <c r="B80" s="224" t="s">
        <v>93</v>
      </c>
      <c r="C80" s="66"/>
      <c r="D80" s="67"/>
    </row>
    <row r="81" spans="1:8" ht="21.75" customHeight="1">
      <c r="A81" s="279" t="s">
        <v>50</v>
      </c>
      <c r="B81" s="279"/>
      <c r="C81" s="68"/>
      <c r="D81" s="67"/>
    </row>
    <row r="82" spans="1:8" ht="24" customHeight="1">
      <c r="A82" s="324" t="s">
        <v>110</v>
      </c>
      <c r="B82" s="325"/>
      <c r="C82" s="70">
        <f>+'h2'!G81</f>
        <v>30000</v>
      </c>
      <c r="D82" s="70">
        <f>+'h2'!H81</f>
        <v>30000</v>
      </c>
      <c r="H82" s="76"/>
    </row>
    <row r="83" spans="1:8" ht="27.75" customHeight="1" thickBot="1"/>
    <row r="84" spans="1:8" ht="53.45" customHeight="1">
      <c r="A84" s="50" t="s">
        <v>30</v>
      </c>
      <c r="B84" s="240" t="s">
        <v>87</v>
      </c>
      <c r="C84" s="328" t="s">
        <v>130</v>
      </c>
      <c r="D84" s="329"/>
    </row>
    <row r="85" spans="1:8" ht="36.75" customHeight="1">
      <c r="A85" s="50" t="s">
        <v>31</v>
      </c>
      <c r="B85" s="240">
        <v>21017</v>
      </c>
      <c r="C85" s="238" t="s">
        <v>47</v>
      </c>
      <c r="D85" s="65" t="s">
        <v>37</v>
      </c>
    </row>
    <row r="86" spans="1:8" ht="44.45" customHeight="1">
      <c r="A86" s="50" t="s">
        <v>32</v>
      </c>
      <c r="B86" s="257" t="s">
        <v>145</v>
      </c>
      <c r="C86" s="66"/>
      <c r="D86" s="67"/>
    </row>
    <row r="87" spans="1:8" ht="36" customHeight="1">
      <c r="A87" s="50" t="s">
        <v>33</v>
      </c>
      <c r="B87" s="221" t="s">
        <v>139</v>
      </c>
      <c r="C87" s="66"/>
      <c r="D87" s="67"/>
    </row>
    <row r="88" spans="1:8" ht="39" customHeight="1">
      <c r="A88" s="50" t="s">
        <v>34</v>
      </c>
      <c r="B88" s="240" t="s">
        <v>97</v>
      </c>
      <c r="C88" s="66"/>
      <c r="D88" s="67"/>
    </row>
    <row r="89" spans="1:8" ht="52.5" customHeight="1">
      <c r="A89" s="50" t="s">
        <v>92</v>
      </c>
      <c r="B89" s="240" t="s">
        <v>93</v>
      </c>
      <c r="C89" s="66"/>
      <c r="D89" s="67"/>
    </row>
    <row r="90" spans="1:8" ht="21.75" customHeight="1">
      <c r="A90" s="279" t="s">
        <v>50</v>
      </c>
      <c r="B90" s="279"/>
      <c r="C90" s="68"/>
      <c r="D90" s="67"/>
    </row>
    <row r="91" spans="1:8" ht="21.75" customHeight="1">
      <c r="A91" s="324" t="s">
        <v>138</v>
      </c>
      <c r="B91" s="325"/>
      <c r="C91" s="68"/>
      <c r="D91" s="244">
        <v>-2</v>
      </c>
    </row>
    <row r="92" spans="1:8" ht="21.75" customHeight="1">
      <c r="A92" s="324" t="s">
        <v>115</v>
      </c>
      <c r="B92" s="325"/>
      <c r="C92" s="68"/>
      <c r="D92" s="244">
        <v>-1</v>
      </c>
    </row>
    <row r="93" spans="1:8" ht="21.75" customHeight="1">
      <c r="A93" s="324" t="s">
        <v>128</v>
      </c>
      <c r="B93" s="325"/>
      <c r="C93" s="68"/>
      <c r="D93" s="245">
        <v>-1</v>
      </c>
    </row>
    <row r="94" spans="1:8" ht="24" customHeight="1">
      <c r="A94" s="324" t="s">
        <v>110</v>
      </c>
      <c r="B94" s="325"/>
      <c r="C94" s="70">
        <f>+'h2'!G91</f>
        <v>0</v>
      </c>
      <c r="D94" s="70">
        <f>+'h3'!H76</f>
        <v>-250000</v>
      </c>
      <c r="H94" s="76"/>
    </row>
    <row r="95" spans="1:8" ht="27.75" customHeight="1" thickBot="1"/>
    <row r="96" spans="1:8" ht="53.45" customHeight="1">
      <c r="A96" s="50" t="s">
        <v>30</v>
      </c>
      <c r="B96" s="240" t="s">
        <v>87</v>
      </c>
      <c r="C96" s="328" t="s">
        <v>130</v>
      </c>
      <c r="D96" s="329"/>
    </row>
    <row r="97" spans="1:8" ht="36.75" customHeight="1">
      <c r="A97" s="50" t="s">
        <v>31</v>
      </c>
      <c r="B97" s="240">
        <v>21018</v>
      </c>
      <c r="C97" s="238" t="s">
        <v>47</v>
      </c>
      <c r="D97" s="65" t="s">
        <v>37</v>
      </c>
    </row>
    <row r="98" spans="1:8" ht="44.45" customHeight="1">
      <c r="A98" s="50" t="s">
        <v>32</v>
      </c>
      <c r="B98" s="221" t="s">
        <v>140</v>
      </c>
      <c r="C98" s="66"/>
      <c r="D98" s="67"/>
    </row>
    <row r="99" spans="1:8" ht="36" customHeight="1">
      <c r="A99" s="50" t="s">
        <v>33</v>
      </c>
      <c r="B99" s="221" t="s">
        <v>141</v>
      </c>
      <c r="C99" s="66"/>
      <c r="D99" s="67"/>
    </row>
    <row r="100" spans="1:8" ht="39" customHeight="1">
      <c r="A100" s="50" t="s">
        <v>34</v>
      </c>
      <c r="B100" s="240" t="s">
        <v>97</v>
      </c>
      <c r="C100" s="66"/>
      <c r="D100" s="67"/>
    </row>
    <row r="101" spans="1:8" ht="52.5" customHeight="1">
      <c r="A101" s="50" t="s">
        <v>92</v>
      </c>
      <c r="B101" s="240" t="s">
        <v>93</v>
      </c>
      <c r="C101" s="66"/>
      <c r="D101" s="67"/>
    </row>
    <row r="102" spans="1:8" ht="21.75" customHeight="1">
      <c r="A102" s="279" t="s">
        <v>50</v>
      </c>
      <c r="B102" s="279"/>
      <c r="C102" s="68"/>
      <c r="D102" s="67"/>
    </row>
    <row r="103" spans="1:8" ht="21.75" customHeight="1">
      <c r="A103" s="324" t="s">
        <v>138</v>
      </c>
      <c r="B103" s="325"/>
      <c r="C103" s="68"/>
      <c r="D103" s="246">
        <v>-1</v>
      </c>
    </row>
    <row r="104" spans="1:8" ht="21.75" customHeight="1">
      <c r="A104" s="324" t="s">
        <v>115</v>
      </c>
      <c r="B104" s="325"/>
      <c r="C104" s="68"/>
      <c r="D104" s="246">
        <v>-1</v>
      </c>
    </row>
    <row r="105" spans="1:8" ht="24" customHeight="1">
      <c r="A105" s="324" t="s">
        <v>110</v>
      </c>
      <c r="B105" s="325"/>
      <c r="C105" s="70">
        <f>+'h2'!G103</f>
        <v>0</v>
      </c>
      <c r="D105" s="70">
        <f>+'h3'!H85</f>
        <v>-250000</v>
      </c>
      <c r="H105" s="76"/>
    </row>
    <row r="106" spans="1:8" ht="27.75" customHeight="1" thickBot="1"/>
    <row r="107" spans="1:8" ht="53.45" customHeight="1">
      <c r="A107" s="50" t="s">
        <v>30</v>
      </c>
      <c r="B107" s="240" t="s">
        <v>87</v>
      </c>
      <c r="C107" s="328" t="s">
        <v>130</v>
      </c>
      <c r="D107" s="329"/>
    </row>
    <row r="108" spans="1:8" ht="36.75" customHeight="1">
      <c r="A108" s="50" t="s">
        <v>31</v>
      </c>
      <c r="B108" s="240">
        <v>21021</v>
      </c>
      <c r="C108" s="238" t="s">
        <v>47</v>
      </c>
      <c r="D108" s="65" t="s">
        <v>37</v>
      </c>
    </row>
    <row r="109" spans="1:8" ht="44.45" customHeight="1">
      <c r="A109" s="50" t="s">
        <v>32</v>
      </c>
      <c r="B109" s="221" t="s">
        <v>142</v>
      </c>
      <c r="C109" s="66"/>
      <c r="D109" s="67"/>
    </row>
    <row r="110" spans="1:8" ht="36" customHeight="1">
      <c r="A110" s="50" t="s">
        <v>33</v>
      </c>
      <c r="B110" s="221" t="s">
        <v>102</v>
      </c>
      <c r="C110" s="66"/>
      <c r="D110" s="67"/>
    </row>
    <row r="111" spans="1:8" ht="39" customHeight="1">
      <c r="A111" s="50" t="s">
        <v>34</v>
      </c>
      <c r="B111" s="240" t="s">
        <v>97</v>
      </c>
      <c r="C111" s="66"/>
      <c r="D111" s="67"/>
    </row>
    <row r="112" spans="1:8" ht="52.5" customHeight="1">
      <c r="A112" s="50" t="s">
        <v>92</v>
      </c>
      <c r="B112" s="240" t="s">
        <v>93</v>
      </c>
      <c r="C112" s="66"/>
      <c r="D112" s="67"/>
    </row>
    <row r="113" spans="1:8" ht="21.75" customHeight="1">
      <c r="A113" s="279" t="s">
        <v>50</v>
      </c>
      <c r="B113" s="279"/>
      <c r="C113" s="68"/>
      <c r="D113" s="67"/>
    </row>
    <row r="114" spans="1:8" ht="21.75" customHeight="1">
      <c r="A114" s="324" t="s">
        <v>138</v>
      </c>
      <c r="B114" s="325"/>
      <c r="C114" s="68"/>
      <c r="D114" s="246">
        <v>-2</v>
      </c>
    </row>
    <row r="115" spans="1:8" ht="21.75" customHeight="1">
      <c r="A115" s="324" t="s">
        <v>128</v>
      </c>
      <c r="B115" s="325"/>
      <c r="C115" s="68"/>
      <c r="D115" s="246">
        <v>-1</v>
      </c>
    </row>
    <row r="116" spans="1:8" ht="21.75" customHeight="1">
      <c r="A116" s="324" t="s">
        <v>115</v>
      </c>
      <c r="B116" s="325"/>
      <c r="C116" s="68"/>
      <c r="D116" s="246">
        <v>-1</v>
      </c>
    </row>
    <row r="117" spans="1:8" ht="24" customHeight="1">
      <c r="A117" s="324" t="s">
        <v>110</v>
      </c>
      <c r="B117" s="325"/>
      <c r="C117" s="70">
        <f>+'h2'!G114</f>
        <v>0</v>
      </c>
      <c r="D117" s="70">
        <f>+'h3'!H96</f>
        <v>-200000</v>
      </c>
      <c r="H117" s="76"/>
    </row>
  </sheetData>
  <mergeCells count="43">
    <mergeCell ref="A117:B117"/>
    <mergeCell ref="A115:B115"/>
    <mergeCell ref="A105:B105"/>
    <mergeCell ref="C107:D107"/>
    <mergeCell ref="A113:B113"/>
    <mergeCell ref="A114:B114"/>
    <mergeCell ref="A116:B116"/>
    <mergeCell ref="C96:D96"/>
    <mergeCell ref="A102:B102"/>
    <mergeCell ref="A103:B103"/>
    <mergeCell ref="A104:B104"/>
    <mergeCell ref="C84:D84"/>
    <mergeCell ref="A90:B90"/>
    <mergeCell ref="A91:B91"/>
    <mergeCell ref="A94:B94"/>
    <mergeCell ref="A92:B92"/>
    <mergeCell ref="A93:B93"/>
    <mergeCell ref="A5:D5"/>
    <mergeCell ref="A21:B21"/>
    <mergeCell ref="A8:D8"/>
    <mergeCell ref="C15:D15"/>
    <mergeCell ref="A9:D9"/>
    <mergeCell ref="A22:B22"/>
    <mergeCell ref="A32:B32"/>
    <mergeCell ref="A33:B33"/>
    <mergeCell ref="A53:B53"/>
    <mergeCell ref="A36:A37"/>
    <mergeCell ref="A31:B31"/>
    <mergeCell ref="A44:B44"/>
    <mergeCell ref="B36:B37"/>
    <mergeCell ref="A43:B43"/>
    <mergeCell ref="A52:B52"/>
    <mergeCell ref="A82:B82"/>
    <mergeCell ref="A81:B81"/>
    <mergeCell ref="A72:B72"/>
    <mergeCell ref="C75:D75"/>
    <mergeCell ref="C25:D25"/>
    <mergeCell ref="C57:D57"/>
    <mergeCell ref="A63:B63"/>
    <mergeCell ref="A54:B54"/>
    <mergeCell ref="C36:D36"/>
    <mergeCell ref="C46:D46"/>
    <mergeCell ref="C66:D66"/>
  </mergeCells>
  <pageMargins left="0.70866141732283505" right="0.70866141732283505" top="0.74803149606299202" bottom="0.74803149606299202" header="0.31496062992126" footer="0.31496062992126"/>
  <pageSetup paperSize="9" scale="48" orientation="portrait" r:id="rId1"/>
  <rowBreaks count="2" manualBreakCount="2">
    <brk id="34" max="16383" man="1"/>
    <brk id="7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2</vt:i4>
      </vt:variant>
    </vt:vector>
  </HeadingPairs>
  <TitlesOfParts>
    <vt:vector size="7" baseType="lpstr">
      <vt:lpstr>h1</vt:lpstr>
      <vt:lpstr>h2</vt:lpstr>
      <vt:lpstr>h3</vt:lpstr>
      <vt:lpstr>h4</vt:lpstr>
      <vt:lpstr>h5</vt:lpstr>
      <vt:lpstr>'h2'!Print_Area</vt:lpstr>
      <vt:lpstr>'h5'!Print_Area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Siranush Chteyan</dc:creator>
  <cp:keywords>https://mul2-armroad.gov.am//tasks/129520/oneclick/Havelvacner_18.09.2024.xlsx?token=ff336f8d21c362edee1c7435a32516f3</cp:keywords>
  <cp:lastModifiedBy>Susanna Arzumanyan</cp:lastModifiedBy>
  <cp:lastPrinted>2024-09-16T13:59:18Z</cp:lastPrinted>
  <dcterms:created xsi:type="dcterms:W3CDTF">2020-05-26T05:50:11Z</dcterms:created>
  <dcterms:modified xsi:type="dcterms:W3CDTF">2024-09-19T04:28:20Z</dcterms:modified>
</cp:coreProperties>
</file>