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HasmikAp\Downloads\naxagic azat mijocov 4.6,,\"/>
    </mc:Choice>
  </mc:AlternateContent>
  <bookViews>
    <workbookView xWindow="0" yWindow="0" windowWidth="28800" windowHeight="12480" tabRatio="753"/>
  </bookViews>
  <sheets>
    <sheet name="h1" sheetId="46" r:id="rId1"/>
    <sheet name="h2" sheetId="47" r:id="rId2"/>
    <sheet name="h3" sheetId="44" r:id="rId3"/>
    <sheet name="h4" sheetId="32" r:id="rId4"/>
    <sheet name="h5" sheetId="42" r:id="rId5"/>
    <sheet name="h6." sheetId="48" r:id="rId6"/>
    <sheet name="h7." sheetId="45" r:id="rId7"/>
    <sheet name="h8" sheetId="43" r:id="rId8"/>
  </sheets>
  <externalReferences>
    <externalReference r:id="rId9"/>
    <externalReference r:id="rId10"/>
  </externalReferences>
  <definedNames>
    <definedName name="AgencyCode" localSheetId="2">#REF!</definedName>
    <definedName name="AgencyCode" localSheetId="3">#REF!</definedName>
    <definedName name="AgencyCode" localSheetId="4">#REF!</definedName>
    <definedName name="AgencyCode" localSheetId="6">#REF!</definedName>
    <definedName name="AgencyCode">#REF!</definedName>
    <definedName name="AgencyName" localSheetId="3">#REF!</definedName>
    <definedName name="AgencyName" localSheetId="4">#REF!</definedName>
    <definedName name="AgencyName" localSheetId="6">#REF!</definedName>
    <definedName name="AgencyName">#REF!</definedName>
    <definedName name="åû" localSheetId="6">#REF!</definedName>
    <definedName name="åû">#REF!</definedName>
    <definedName name="davit" localSheetId="6">#REF!</definedName>
    <definedName name="davit">#REF!</definedName>
    <definedName name="Functional1" localSheetId="3">#REF!</definedName>
    <definedName name="Functional1" localSheetId="4">#REF!</definedName>
    <definedName name="Functional1" localSheetId="6">#REF!</definedName>
    <definedName name="Functional1">#REF!</definedName>
    <definedName name="ggg" localSheetId="6">#REF!</definedName>
    <definedName name="ggg">#REF!</definedName>
    <definedName name="mas" localSheetId="6">#REF!</definedName>
    <definedName name="mas">#REF!</definedName>
    <definedName name="mass" localSheetId="6">#REF!</definedName>
    <definedName name="mass">#REF!</definedName>
    <definedName name="PANature" localSheetId="3">#REF!</definedName>
    <definedName name="PANature" localSheetId="4">#REF!</definedName>
    <definedName name="PANature" localSheetId="6">#REF!</definedName>
    <definedName name="PANature">#REF!</definedName>
    <definedName name="PAType" localSheetId="3">#REF!</definedName>
    <definedName name="PAType" localSheetId="4">#REF!</definedName>
    <definedName name="PAType" localSheetId="6">#REF!</definedName>
    <definedName name="PAType">#REF!</definedName>
    <definedName name="Performance2" localSheetId="3">#REF!</definedName>
    <definedName name="Performance2" localSheetId="4">#REF!</definedName>
    <definedName name="Performance2" localSheetId="6">#REF!</definedName>
    <definedName name="Performance2">#REF!</definedName>
    <definedName name="PerformanceType" localSheetId="3">#REF!</definedName>
    <definedName name="PerformanceType" localSheetId="4">#REF!</definedName>
    <definedName name="PerformanceType" localSheetId="6">#REF!</definedName>
    <definedName name="PerformanceType">#REF!</definedName>
    <definedName name="_xlnm.Print_Titles" localSheetId="2">'h3'!$6:$8</definedName>
    <definedName name="x" localSheetId="6">#REF!</definedName>
    <definedName name="x">#REF!</definedName>
    <definedName name="Հավելված" localSheetId="2">#REF!</definedName>
    <definedName name="Հավելված" localSheetId="6">#REF!</definedName>
    <definedName name="Հավելված">#REF!</definedName>
    <definedName name="Մաս" localSheetId="2">#REF!</definedName>
    <definedName name="Մաս" localSheetId="6">#REF!</definedName>
    <definedName name="Մաս">#REF!</definedName>
    <definedName name="շախմատիստ" localSheetId="2">#REF!</definedName>
    <definedName name="շախմատիստ" localSheetId="6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21" i="48" l="1"/>
  <c r="D21" i="48"/>
  <c r="E16" i="42" s="1"/>
  <c r="G31" i="32" s="1"/>
  <c r="C16" i="46" l="1"/>
  <c r="D13" i="46"/>
  <c r="D12" i="46" s="1"/>
  <c r="D10" i="46" s="1"/>
  <c r="D15" i="46"/>
  <c r="F19" i="47"/>
  <c r="F12" i="47"/>
  <c r="F11" i="47" s="1"/>
  <c r="F9" i="47" s="1"/>
  <c r="C15" i="46" l="1"/>
  <c r="C13" i="46" s="1"/>
  <c r="C12" i="46" s="1"/>
  <c r="C10" i="46" s="1"/>
  <c r="E22" i="43" l="1"/>
  <c r="D22" i="43"/>
  <c r="C22" i="43"/>
  <c r="C21" i="43"/>
  <c r="E42" i="45"/>
  <c r="F31" i="42"/>
  <c r="H22" i="43" s="1"/>
  <c r="D28" i="44"/>
  <c r="F19" i="43"/>
  <c r="F20" i="43"/>
  <c r="F21" i="43"/>
  <c r="C20" i="43"/>
  <c r="E20" i="43"/>
  <c r="E21" i="43" s="1"/>
  <c r="D20" i="43"/>
  <c r="D21" i="43" s="1"/>
  <c r="E21" i="42"/>
  <c r="F29" i="42"/>
  <c r="F30" i="42"/>
  <c r="E19" i="42"/>
  <c r="F20" i="42"/>
  <c r="F19" i="42" s="1"/>
  <c r="D26" i="44"/>
  <c r="D27" i="44"/>
  <c r="E16" i="44"/>
  <c r="F16" i="44"/>
  <c r="G16" i="44"/>
  <c r="H16" i="44"/>
  <c r="D17" i="44"/>
  <c r="D16" i="44" s="1"/>
  <c r="H11" i="43" l="1"/>
  <c r="F22" i="43"/>
  <c r="F21" i="42"/>
  <c r="F17" i="42" s="1"/>
  <c r="E17" i="42"/>
  <c r="D14" i="42"/>
  <c r="F20" i="44" l="1"/>
  <c r="D20" i="44" s="1"/>
  <c r="H18" i="43"/>
  <c r="H17" i="43"/>
  <c r="H16" i="43"/>
  <c r="C22" i="44"/>
  <c r="F22" i="44"/>
  <c r="D22" i="44" s="1"/>
  <c r="C23" i="44"/>
  <c r="F23" i="44"/>
  <c r="D23" i="44" s="1"/>
  <c r="C24" i="44"/>
  <c r="F24" i="44"/>
  <c r="D24" i="44" s="1"/>
  <c r="C25" i="44"/>
  <c r="F25" i="44"/>
  <c r="D25" i="44" s="1"/>
  <c r="B22" i="45"/>
  <c r="C20" i="44"/>
  <c r="C21" i="44"/>
  <c r="F21" i="44"/>
  <c r="D21" i="44" s="1"/>
  <c r="H14" i="43" l="1"/>
  <c r="H15" i="43"/>
  <c r="B23" i="45" l="1"/>
  <c r="C10" i="43"/>
  <c r="C14" i="42"/>
  <c r="H13" i="43" l="1"/>
  <c r="H12" i="43"/>
  <c r="H10" i="43" l="1"/>
  <c r="H9" i="43" l="1"/>
  <c r="H8" i="43" s="1"/>
  <c r="F19" i="44" l="1"/>
  <c r="C19" i="44"/>
  <c r="H11" i="44"/>
  <c r="F18" i="44" l="1"/>
  <c r="D19" i="44"/>
  <c r="G37" i="32"/>
  <c r="G36" i="32" s="1"/>
  <c r="F16" i="42"/>
  <c r="F14" i="42" s="1"/>
  <c r="F12" i="42" s="1"/>
  <c r="G18" i="44"/>
  <c r="H18" i="44"/>
  <c r="E18" i="44"/>
  <c r="E14" i="44" s="1"/>
  <c r="D18" i="44" l="1"/>
  <c r="F14" i="44"/>
  <c r="E24" i="45"/>
  <c r="E44" i="45" s="1"/>
  <c r="H38" i="32"/>
  <c r="H37" i="32" s="1"/>
  <c r="H36" i="32" s="1"/>
  <c r="G14" i="44"/>
  <c r="G11" i="44" s="1"/>
  <c r="G9" i="44" s="1"/>
  <c r="E11" i="44"/>
  <c r="F10" i="42"/>
  <c r="E14" i="42"/>
  <c r="D24" i="45"/>
  <c r="E12" i="42" l="1"/>
  <c r="E10" i="42" s="1"/>
  <c r="F13" i="44"/>
  <c r="F11" i="44" s="1"/>
  <c r="F9" i="44" s="1"/>
  <c r="D14" i="44"/>
  <c r="H9" i="44"/>
  <c r="D13" i="44" l="1"/>
  <c r="E9" i="44" l="1"/>
  <c r="G35" i="32" l="1"/>
  <c r="G34" i="32" s="1"/>
  <c r="G32" i="32" s="1"/>
  <c r="G30" i="32" s="1"/>
  <c r="G29" i="32" s="1"/>
  <c r="G28" i="32" s="1"/>
  <c r="G27" i="32" s="1"/>
  <c r="G25" i="32" s="1"/>
  <c r="G23" i="32" l="1"/>
  <c r="E19" i="47" s="1"/>
  <c r="E12" i="47" s="1"/>
  <c r="E11" i="47" s="1"/>
  <c r="E9" i="47" s="1"/>
  <c r="G21" i="32" l="1"/>
  <c r="G19" i="32" l="1"/>
  <c r="G17" i="32" s="1"/>
  <c r="G15" i="32" s="1"/>
  <c r="G13" i="32" s="1"/>
  <c r="G12" i="32" s="1"/>
  <c r="G10" i="32" s="1"/>
  <c r="D44" i="45"/>
  <c r="H35" i="32"/>
  <c r="H34" i="32" s="1"/>
  <c r="H32" i="32" s="1"/>
  <c r="H31" i="32" s="1"/>
  <c r="H30" i="32" l="1"/>
  <c r="H29" i="32" s="1"/>
  <c r="H28" i="32" s="1"/>
  <c r="H27" i="32" s="1"/>
  <c r="H25" i="32" s="1"/>
  <c r="H23" i="32" s="1"/>
  <c r="H21" i="32" l="1"/>
  <c r="H19" i="32" l="1"/>
  <c r="H17" i="32" s="1"/>
  <c r="H15" i="32" s="1"/>
  <c r="H13" i="32" s="1"/>
  <c r="H12" i="32" s="1"/>
  <c r="H10" i="32" s="1"/>
</calcChain>
</file>

<file path=xl/sharedStrings.xml><?xml version="1.0" encoding="utf-8"?>
<sst xmlns="http://schemas.openxmlformats.org/spreadsheetml/2006/main" count="318" uniqueCount="183">
  <si>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</si>
  <si>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</si>
  <si>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</si>
  <si>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</si>
  <si>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</si>
  <si>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</si>
  <si>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</si>
  <si>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</si>
  <si>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>այդ թվում</t>
  </si>
  <si>
    <t xml:space="preserve"> այդ թվում`բյուջետային ծախսերի տնտեսագիտական դասակարգման հոդվածներ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</si>
  <si>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</si>
  <si>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</si>
  <si>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ՀՀ տարածքային կառավարման և ենթակառուցվածքների նախարարություն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</si>
  <si>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</si>
  <si>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</si>
  <si>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</si>
  <si>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</si>
  <si>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</si>
  <si>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</si>
  <si>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</si>
  <si>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</si>
  <si>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</si>
  <si>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</si>
  <si>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</si>
  <si>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հազար դրամներով</t>
  </si>
  <si>
    <t>Հավելված N 4</t>
  </si>
  <si>
    <t>ՀՀ կառավարություն</t>
  </si>
  <si>
    <t xml:space="preserve"> ՀՀ կառավարություն</t>
  </si>
  <si>
    <t xml:space="preserve"> 01</t>
  </si>
  <si>
    <t>Ծրագրի դասիչը</t>
  </si>
  <si>
    <t>Ծրագրի անվանումը</t>
  </si>
  <si>
    <t>Ծրագրի միջոցառումները</t>
  </si>
  <si>
    <t>Ինն ամիս</t>
  </si>
  <si>
    <t>Միջոցառման վրա կատարվող ծախսը (հազար դրամ)</t>
  </si>
  <si>
    <t>ՄԱՍ 1. ՊԵՏԱԿԱՆ ՄԱՐՄՆԻ ԳԾՈՎ ԱՐԴՅՈՒՆՔԱՅԻՆ (ԿԱՏԱՐՈՂԱԿԱՆ) ՑՈՒՑԱՆԻՇՆԵՐԸ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</si>
  <si>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</si>
  <si>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</si>
  <si>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Տարի</t>
  </si>
  <si>
    <t>Ծրագիր</t>
  </si>
  <si>
    <t>Միջոցառում</t>
  </si>
  <si>
    <t>այդ թվում`</t>
  </si>
  <si>
    <t>ՀՀ տարածքային կառավարման և ենթակառուցվածքների նախարարություն</t>
  </si>
  <si>
    <t>Հավելված N 5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</si>
  <si>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</si>
  <si>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</si>
  <si>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</si>
  <si>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Աղյուսակ 9.1.7</t>
  </si>
  <si>
    <t>Աղյուսակ 9.1.58</t>
  </si>
  <si>
    <t>Դաս</t>
  </si>
  <si>
    <t>Խումբ</t>
  </si>
  <si>
    <t>Բաժին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</si>
  <si>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</si>
  <si>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</si>
  <si>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</si>
  <si>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</si>
  <si>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</si>
  <si>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
(ավելացումները նշված են դրական նշանով)</t>
  </si>
  <si>
    <t>Քանակը</t>
  </si>
  <si>
    <t>Գումարը
(հազար դրամով)</t>
  </si>
  <si>
    <t>Դաս N 01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</si>
  <si>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</si>
  <si>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</si>
  <si>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</si>
  <si>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</si>
  <si>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</si>
  <si>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</si>
  <si>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</si>
  <si>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>այդ թվում` ըստ կատարողների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</si>
  <si>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</si>
  <si>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</si>
  <si>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</si>
  <si>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</si>
  <si>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հազ. դրամ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</si>
  <si>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</si>
  <si>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</si>
  <si>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Ցուցանիշների փոփոխությունը 
(Ավելացումները նշված են դրական նշանով, իսկ նվազեցումները` փակագծերում)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</si>
  <si>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</si>
  <si>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</si>
  <si>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</si>
  <si>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</si>
  <si>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</si>
  <si>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</si>
  <si>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</si>
  <si>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</si>
  <si>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</si>
  <si>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թվում՝ ըստ ուղղությունների</t>
  </si>
  <si>
    <t>Հանրապետական նշանակության ավտոճանապարհներ, այդ թվում</t>
  </si>
  <si>
    <t>Ցուցանիշների փոփոխությունը (Ավելացումները նշված են դրական նշանով, իսկ նվազեցումները` փակագծերում)</t>
  </si>
  <si>
    <t xml:space="preserve"> 1049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</si>
  <si>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</si>
  <si>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</si>
  <si>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>Բաժին N 04</t>
  </si>
  <si>
    <t>Խումբ N 05</t>
  </si>
  <si>
    <t xml:space="preserve"> ՄԱՍ II.  ԱՇԽԱՏԱՆՔՆԵՐ</t>
  </si>
  <si>
    <t>ճանապարհների վերանորոգման աշխատանքներ</t>
  </si>
  <si>
    <t>դրամ</t>
  </si>
  <si>
    <t>ՀԲՄ</t>
  </si>
  <si>
    <t>Հավելված N 3</t>
  </si>
  <si>
    <t>Հավելված N 1</t>
  </si>
  <si>
    <t>Միջպետական և հանրապետական նշանակության ավտոճանապարհների միջին նորոգում</t>
  </si>
  <si>
    <t xml:space="preserve"> 21020</t>
  </si>
  <si>
    <t xml:space="preserve"> Միջպետական և հանրապետական նշանակության ավտոճանապարհների միջին նորոգում</t>
  </si>
  <si>
    <t>1049   21020</t>
  </si>
  <si>
    <t xml:space="preserve"> 21020 </t>
  </si>
  <si>
    <t xml:space="preserve"> Միջպետական և հանրապետական նշանակության ավտոճանապարհների միջին նորոգում </t>
  </si>
  <si>
    <t xml:space="preserve"> Միջպետական և հանրապետական նշանակության ավտոճանապարհների պատվածքի մաշված վերին շերտի վերականգնում և շինարարական նորմերով նախատեսված սկզբնական որակական ցուցանիշների ապահովում </t>
  </si>
  <si>
    <t xml:space="preserve"> ՀՀ տարածքային կառավարման և ենթակառուցվածքների նախարարություն, մրցութային կարգով ընտրված կազմակերպություններ </t>
  </si>
  <si>
    <t xml:space="preserve"> Միջին նորոգման ենթակա ճանապարհների երկարությունը, կիլոմետր </t>
  </si>
  <si>
    <t xml:space="preserve"> Աշխատանքների ավարտվածության աստիճան, % </t>
  </si>
  <si>
    <t>______________ ի ___Ն որոշման</t>
  </si>
  <si>
    <t>Հ-73 /Մ-4/- Պարզ լիճ հանրապետական նշանակության ավտոճանապարհի կմ0+000+կմ2+873 հատվածի միջին նորոգում</t>
  </si>
  <si>
    <t>Հ-30 /Մ-4/ -Ճամբարակ -/Հ-7/ հանրապետական նշանակության ավտոճանապարհի կմ41+ 158  + կմ55 + 200 հատվածի միջին նորոգում</t>
  </si>
  <si>
    <t>Հ-58 /Մ-4/ Ոսկեպար-Նոյեմբերյան -/Մ-6/ հանրապետական նշանակության ավտոճանապարհի կմ24+810-կմ29+000  հատվածի միջին նորոգում</t>
  </si>
  <si>
    <t>Հ-30 /Մ-4/ -Ճամբարակ -/Հ-7/ հանրապետական նշանակության ավտոճանապարհիկմ 11+000-կմ 18+540 հատվածի միջին նորոգում</t>
  </si>
  <si>
    <t>Հ-4 Երևան -Եղվարդ - Արագյուղ - Հարթավան - /Մ3/ հանրապետական նշանակության ավտոճանապարհի կմ33+340  + կմ40+516հատվածի միջին նորոգում</t>
  </si>
  <si>
    <t>Հ-1,Վ. Պտղնու տրանսպորտային հանգույց -Աբովյան -
Ֆանտան -Ալափարս-Հ-5 հանրապետական նշանակության ավտոճանապարհի կմ21+754 +կմ31 +270 հատվածի և Մ-4,Չարենցավանի տրանսպորտային հանգույցի միջին նորոգում</t>
  </si>
  <si>
    <t>Հ-21 /Հ-75/ -Հոռոմ -Արթիկ -Ալագյազ-/Մ-3/ հանրապետական նշանակության ավտոճանապարհի  կմ8+ 777  + կմ19 + 107 հատվածի միջին նորոգում</t>
  </si>
  <si>
    <t>45231177/591</t>
  </si>
  <si>
    <t>45231177/593</t>
  </si>
  <si>
    <t>45231177/594</t>
  </si>
  <si>
    <t>45231177/595</t>
  </si>
  <si>
    <t>45231177/597</t>
  </si>
  <si>
    <t>45231177/598</t>
  </si>
  <si>
    <t>45231177/599</t>
  </si>
  <si>
    <t>ՀՀ կառավարության 2024 թվականի</t>
  </si>
  <si>
    <t>ՀԱՅԱՍՏԱՆԻ ՀԱՆՐԱՊԵՏՈՒԹՅԱՆ ԿԱՌԱՎԱՐՈՒԹՅԱՆ 2023 ԹՎԱԿԱՆԻ ԴԵԿՏԵՄԲԵՐԻ 28-Ի N 2323-Ն ՈՐՈՇՄԱՆ N 3 ԵՎ N 4 ՀԱՎԵԼՎԱԾՆԵՐՈՒՄ ԿԱՏԱՐՎՈՂ ՓՈՓՈԽՈՒԹՅՈՒՆՆԵՐԸ ԵՎ ԼՐԱՑՈՒՄՆԵՐԸ</t>
  </si>
  <si>
    <t>ՀԱՅԱՍՏԱՆԻ ՀԱՆՐԱՊԵՏՈՒԹՅԱՆ ԿԱՌԱՎԱՐՈՒԹՅԱՆ 2023 ԹՎԱԿԱՆԻ ԴԵԿՏԵՄԲԵՐԻ 28-Ի N 2323-Ն ՈՐՈՇՄԱՆ N 5 ՀԱՎԵԼՎԱԾԻ N 2 ԱՂՅՈՒՍԱԿՈՒՄ ԿԱՏԱՐՎՈՂ ՓՈՓՈԽՈՒԹՅՈՒՆՆԵՐԸ ԵՎ ԼՐԱՑՈՒՄՆԵՐԸ</t>
  </si>
  <si>
    <t xml:space="preserve">ՀԱՅԱՍՏԱՆԻ ՀԱՆՐԱՊԵՏՈՒԹՅԱՆ ԿԱՌԱՎԱՐՈՒԹՅԱՆ 2023 ԹՎԱԿԱՆԻ ԴԵԿՏԵՄԲԵՐԻ 28-Ի N 2323-Ն ՈՐՈՇՄԱՆ N 9.1 ՀԱՎԵԼՎԱԾԻ NN 9.1.7 ԵՎ 9.1.58 ԱՂՅՈՒՍԱԿՆԵՐՈՒՄ ԿԱՏԱՐՎՈՂ ՓՈՓՈԽՈՒԹՅՈՒՆՆԵՐԸ ԵՎ ԼՐԱՑՈՒՄՆԵՐԸ  </t>
  </si>
  <si>
    <t>ՀԱՅԱՍՏԱՆԻ ՀԱՆՐԱՊԵՏՈՒԹՅԱՆ ԿԱՌԱՎԱՐՈՒԹՅԱՆ 2023 ԹՎԱԿԱՆԻ ԴԵԿՏԵՄԲԵՐԻ 28-Ի N 2323-Ն ՈՐՈՇՄԱՆ N 10 ՀԱՎԵԼՎԱԾՈՒՄ ԿԱՏԱՐՎՈՂ ԼՐԱՑՈՒՄՆԵՐԸ</t>
  </si>
  <si>
    <t xml:space="preserve">ՀՀ կառավարության  2024 թվականի </t>
  </si>
  <si>
    <t>«ՀԱՅԱՍՏԱՆԻ ՀԱՆՐԱՊԵՏՈՒԹՅԱՆ 2024 ԹՎԱԿԱՆԻ ՊԵՏԱԿԱՆ ԲՅՈՒՋԵԻ ՄԱՍԻՆ» ՕՐԵՆՔԻ N 1 ՀԱՎԵԼՎԱԾԻ N 3 ԱՂՅՈՒՍԱԿՈՒՄ ԿԱՏԱՐՎՈՂ ՓՈՓՈԽՈՒԹՅՈՒՆՆԵՐԸ ԵՎ ԼՐԱՑՈՒՄՆԵՐԸ</t>
  </si>
  <si>
    <t>ՀԱՅԱՍՏԱՆԻ ՀԱՆՐԱՊԵՏՈՒԹՅԱՆ    ՎԱՐՉԱՊԵՏԻ ԱՇԽԱՏԱԿԱԶՄԻ</t>
  </si>
  <si>
    <t>ՂԵԿԱՎԱՐ՝</t>
  </si>
  <si>
    <t>Ա.ՀԱՐՈՒԹՅՈՒՆՅԱՆ</t>
  </si>
  <si>
    <t>ՂԵԿԱՎԱՐ՝ Ա.ՀԱՐՈՒԹՅՈՒՆՅԱՆ</t>
  </si>
  <si>
    <t>2․</t>
  </si>
  <si>
    <t>Միջպետական նշանակության ավտոճանապարհներ, այդ թվում</t>
  </si>
  <si>
    <t>Հ-30 /Մ-4/ -Ճամբարակ -/Հ-7/ հանրապետական նշանակության ավտոճանապարհի կմ34+ 900  + կմ41 + 158  հատվածի միջին նորոգում</t>
  </si>
  <si>
    <t>Հ-30 /Մ-4/ -Ճամբարակ -/Հ-7/ հանրապետական նշանակության ավտոճանապարհի կմ19+ 233  + կմ32 + 000 հատվածի միջին նորոգում</t>
  </si>
  <si>
    <t>Մ-1	Երևան-Գյումրի- ՀՀ սահման (Բավրա) միջպետական նշանակության ավտոճանապարհի կմ30+128-կմ35+945  հատվածի միջին նորոգում</t>
  </si>
  <si>
    <t xml:space="preserve">
45231177/604</t>
  </si>
  <si>
    <t>45231177/603</t>
  </si>
  <si>
    <t>45231177/605</t>
  </si>
  <si>
    <t>45231177/602</t>
  </si>
  <si>
    <t>Հ-64/Հ-36/ (Բերդ) -Արծվաբերդ-Չինարի հանրապետական նշանակության ավտոճանապարհի
կմ 16+400 - կմ 32+660 հատվածի միջին նորոգում</t>
  </si>
  <si>
    <t>1․</t>
  </si>
  <si>
    <t>2</t>
  </si>
  <si>
    <r>
      <t>ՀԱՅԱՍՏԱՆԻ ՀԱՆՐԱՊԵՏՈՒԹՅԱՆ ԿԱՌԱՎԱՐՈՒԹՅԱՆ 2023 ԹՎԱԿԱՆԻ</t>
    </r>
    <r>
      <rPr>
        <b/>
        <sz val="12"/>
        <color rgb="FFFF0000"/>
        <rFont val="GHEA Grapalat"/>
        <family val="3"/>
      </rPr>
      <t xml:space="preserve"> </t>
    </r>
    <r>
      <rPr>
        <b/>
        <sz val="12"/>
        <color theme="1"/>
        <rFont val="GHEA Grapalat"/>
        <family val="3"/>
      </rPr>
      <t>ԴԵԿՏԵՄԲԵՐԻ 28-Ի N 2323-Ն ՈՐՈՇՄԱՆ N 1 ՀԱՎԵԼՎԱԾԻ N 1 ԱՂՅՈՒՍԱԿՈՒՄ ԿԱՏԱՐՎՈՂ ՓՈՓՈԽՈՒԹՅՈՒՆՆԵՐԸ</t>
    </r>
  </si>
  <si>
    <t>Պետական բյուջեի դեֆիցիտի ֆինանսավորման աղբյուրներն ու դրանց տարրերի անվանումները</t>
  </si>
  <si>
    <t>Ցուցանիշների փոփոխությունը 
(Ավելացումները նշված են դրական նշանով, իսկ նվազեցումները՝ փակագծերում)</t>
  </si>
  <si>
    <t xml:space="preserve">  ԸՆԴԱՄԵՆԸ</t>
  </si>
  <si>
    <t>Ա. Ներքին աղբյուրներ-ընդամենը</t>
  </si>
  <si>
    <t>2.  Ֆինանսական զուտ ակտիվներ</t>
  </si>
  <si>
    <t>2.6. Այլ</t>
  </si>
  <si>
    <t>ժամանակավորապես ազատ միջոցներ</t>
  </si>
  <si>
    <t xml:space="preserve"> Բյուջետային հատկացումների գլխավոր կարգադրիչների, ծրագրերի և միջոցառումների անվանումները</t>
  </si>
  <si>
    <t>Ցուցանիշների փոփոխությունը
(ավելացումները նշված են դրական նշանով, իսկ նվազեցումները` փակագծերում)</t>
  </si>
  <si>
    <t xml:space="preserve"> Միջոցառում</t>
  </si>
  <si>
    <t xml:space="preserve"> Ինն ամիս</t>
  </si>
  <si>
    <t xml:space="preserve"> Տարի</t>
  </si>
  <si>
    <t xml:space="preserve">
1192</t>
  </si>
  <si>
    <t xml:space="preserve"> Ծրագրի անվանումը`</t>
  </si>
  <si>
    <t xml:space="preserve"> Տարածքային կառավարման ոլորտում քաղաքականության մշակում, ծրագրերի համակարգում և մոնիտորինգի իրականացում</t>
  </si>
  <si>
    <t xml:space="preserve"> Ծրագրի նպատակը`</t>
  </si>
  <si>
    <t xml:space="preserve"> Տարածքային կառավարման բնագավառում պետական արդյունավետ քաղաքականության մշակման և իրականացման ապահովում</t>
  </si>
  <si>
    <t xml:space="preserve"> Վերջնական արդյունքի նկարագրությունը`</t>
  </si>
  <si>
    <t xml:space="preserve"> Տարածքային կառավարման քաղաքականության իրագործմանն ուղղված ծրագրերի  ազդեցության և արդյունավետության բարելավում</t>
  </si>
  <si>
    <t>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</si>
  <si>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</si>
  <si>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</si>
  <si>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Միջպետական և հանրապետական նշանակության ավտոճանապարհների պատվածքի մաշված վերին շերտի վերականգնում և շինարարական նորմերով նախատեսված սկզբնական որակական ցուցանիշների ապահովում</t>
  </si>
  <si>
    <t xml:space="preserve"> Միջոցառման տեսակը</t>
  </si>
  <si>
    <t xml:space="preserve"> Հանրության կողմից անմիջականորեն օգտագործվող ակտիվների հետ կապված միջոցառումներ</t>
  </si>
  <si>
    <t>ՀԱՅԱՍՏԱՆԻ ՀԱՆՐԱՊԵՏՈՒԹՅԱՆ ՎԱՐՉԱՊԵՏԻ ԱՇԽԱՏԱԿԱԶՄԻ  ՂԵԿԱՎԱՐ՝</t>
  </si>
  <si>
    <t>Հավելված N 7</t>
  </si>
  <si>
    <t>Հավելված N 6</t>
  </si>
  <si>
    <t>Հավելված N2</t>
  </si>
  <si>
    <t>Աղյուսակ 9.7</t>
  </si>
  <si>
    <t xml:space="preserve"> ՄԱՍ 2. ՊԵՏԱԿԱՆ ՄԱՐՄՆԻ ԳԾՈՎ ԱՐԴՅՈՒՆՔԱՅԻՆ (ԿԱՏԱՐՈՂԱԿԱՆ) ՑՈՒՑԱՆԻՇՆԵՐԸ </t>
  </si>
  <si>
    <t>Ցուցանիշների փոփոխությունը                   (նվազեցումները նշված են փակագծերում)</t>
  </si>
  <si>
    <t>ՀԱՅԱՍՏԱՆԻ ՀԱՆՐԱՊԵՏՈՒԹՅԱՆ ԿԱՌԱՎԱՐՈՒԹՅԱՆ 2023 ԹՎԱԿԱՆԻ ԴԵԿՏԵՄԲԵՐԻ 28-Ի N 2323-Ն ՈՐՈՇՄԱՆ N 9 ՀԱՎԵԼՎԱԾԻ NN 9.7 ԱՂՅՈՒՍԱԿՈՒՄ ԿԱՏԱՐՎՈՂ ՓՈՓՈԽՈՒԹՅՈՒՆԸ</t>
  </si>
  <si>
    <t>Հավելված N 8</t>
  </si>
  <si>
    <t>«ՀԱՅԱUՏԱՆԻ ՀԱՆՐԱՊԵՏՈՒԹՅԱՆ 2024 ԹՎԱԿԱՆԻ ՊԵՏԱԿԱՆ ԲՅՈՒՋԵԻ ՄԱUԻՆ» OՐԵՆՔԻ N 1 ՀԱՎԵԼՎԱԾԻ N 2 ԱՂՅՈՒՍԱԿՈՒՄ ԵՎ ՀԱՅԱՍՏԱՆԻ ՀԱՆՐԱՊԵՏՈՒԹՅԱՆ ԿԱՌԱՎԱՐՈՒԹՅԱՆ 2023 ԹՎԱԿԱՆԻ ԴԵԿՏԵՄԲԵՐԻ 28-Ի N 2323-Ն ՈՐՈՇՄԱՆ N 5 ՀԱՎԵԼՎԱԾԻ N 1 ԱՂՅՈՒՍԱԿՈՒՄ ԿԱՏԱՐՎՈՂ ՓՈՓՈԽՈՒԹՅՈՒՆԸ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</si>
</sst>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4">
    <numFmt numFmtId="43" formatCode="_(* #,##0.00_);_(* \(#,##0.00\);_(* &quot;-&quot;??_);_(@_)"/>
    <numFmt numFmtId="164" formatCode="_-* #,##0.00_-;\-* #,##0.00_-;_-* &quot;-&quot;??_-;_-@_-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,##0.0_);\(#,##0.0\)"/>
    <numFmt numFmtId="169" formatCode="_-* #,##0.00_р_._-;\-* #,##0.00_р_._-;_-* &quot;-&quot;??_р_._-;_-@_-"/>
    <numFmt numFmtId="170" formatCode="_ * #,##0.00_)_€_ ;_ * \(#,##0.00\)_€_ ;_ * &quot;-&quot;??_)_€_ ;_ @_ "/>
    <numFmt numFmtId="171" formatCode="_ * #,##0.00_)\ _ _ ;_ * \(#,##0.00\)\ _ _ ;_ * &quot;-&quot;??_)\ _ _ ;_ @_ "/>
    <numFmt numFmtId="172" formatCode="_(* #,##0_);_(* \(#,##0\);_(* &quot;-&quot;??_);_(@_)"/>
    <numFmt numFmtId="173" formatCode="_(* #,##0.000_);_(* \(#,##0.000\);_(* &quot;-&quot;??_);_(@_)"/>
    <numFmt numFmtId="174" formatCode="_ * #,##0.00_)\ _€_ ;_ * \(#,##0.00\)\ _€_ ;_ * &quot;-&quot;??_)\ _€_ ;_ @_ "/>
    <numFmt numFmtId="175" formatCode="[&lt;=9999999]###\-####;\(###\)\ ###\-####"/>
    <numFmt numFmtId="176" formatCode="_(* #,##0.0000_);_(* \(#,##0.0000\);_(* &quot;-&quot;??_);_(@_)"/>
  </numFmts>
  <fonts count="10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name val="GHEA Grapalat"/>
      <family val="3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u/>
      <sz val="11"/>
      <color theme="10"/>
      <name val="Calibri"/>
      <family val="2"/>
      <scheme val="minor"/>
    </font>
    <font>
      <u/>
      <sz val="12"/>
      <name val="GHEA Grapalat"/>
      <family val="3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sz val="8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scheme val="minor"/>
    </font>
    <font>
      <sz val="10"/>
      <name val="Baltica Cyrillic"/>
      <family val="2"/>
    </font>
    <font>
      <sz val="10"/>
      <name val="Arial Cyr"/>
      <family val="2"/>
    </font>
    <font>
      <sz val="10"/>
      <name val="Helv"/>
      <charset val="204"/>
    </font>
    <font>
      <sz val="10"/>
      <name val="Times LatArm"/>
    </font>
    <font>
      <sz val="10"/>
      <name val="GHEA Grapalat"/>
      <family val="3"/>
    </font>
    <font>
      <b/>
      <sz val="12"/>
      <color theme="1"/>
      <name val="GHEA Grapalat"/>
      <family val="3"/>
    </font>
    <font>
      <sz val="12"/>
      <name val="Sylfaen"/>
      <family val="1"/>
    </font>
    <font>
      <b/>
      <sz val="11"/>
      <color theme="1"/>
      <name val="GHEA Grapalat"/>
      <family val="3"/>
    </font>
    <font>
      <b/>
      <sz val="12"/>
      <color rgb="FFFF0000"/>
      <name val="GHEA Grapalat"/>
      <family val="3"/>
    </font>
    <font>
      <sz val="12"/>
      <color rgb="FF000000"/>
      <name val="GHEA Grapalat"/>
      <family val="3"/>
    </font>
    <font>
      <b/>
      <i/>
      <sz val="12"/>
      <name val="GHEA Grapalat"/>
      <family val="3"/>
    </font>
    <font>
      <sz val="12"/>
      <name val="GHEA Grapalat"/>
      <family val="2"/>
    </font>
    <font>
      <i/>
      <sz val="12"/>
      <name val="GHEA Grapalat"/>
      <family val="2"/>
    </font>
    <font>
      <b/>
      <sz val="12"/>
      <color rgb="FF000000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5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</borders>
  <cellStyleXfs count="1997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6" fontId="13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3" fillId="0" borderId="0">
      <alignment horizontal="left" vertical="top" wrapText="1"/>
    </xf>
    <xf numFmtId="0" fontId="14" fillId="0" borderId="0"/>
    <xf numFmtId="43" fontId="14" fillId="0" borderId="0" applyFont="0" applyFill="0" applyBorder="0" applyAlignment="0" applyProtection="0"/>
    <xf numFmtId="0" fontId="15" fillId="0" borderId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0" applyNumberFormat="0" applyBorder="0" applyAlignment="0" applyProtection="0"/>
    <xf numFmtId="0" fontId="22" fillId="6" borderId="8" applyNumberFormat="0" applyAlignment="0" applyProtection="0"/>
    <xf numFmtId="0" fontId="23" fillId="7" borderId="9" applyNumberFormat="0" applyAlignment="0" applyProtection="0"/>
    <xf numFmtId="0" fontId="24" fillId="7" borderId="8" applyNumberFormat="0" applyAlignment="0" applyProtection="0"/>
    <xf numFmtId="0" fontId="25" fillId="0" borderId="10" applyNumberFormat="0" applyFill="0" applyAlignment="0" applyProtection="0"/>
    <xf numFmtId="0" fontId="26" fillId="8" borderId="11" applyNumberFormat="0" applyAlignment="0" applyProtection="0"/>
    <xf numFmtId="0" fontId="27" fillId="0" borderId="0" applyNumberFormat="0" applyFill="0" applyBorder="0" applyAlignment="0" applyProtection="0"/>
    <xf numFmtId="0" fontId="12" fillId="9" borderId="12" applyNumberFormat="0" applyFont="0" applyAlignment="0" applyProtection="0"/>
    <xf numFmtId="0" fontId="28" fillId="0" borderId="0" applyNumberFormat="0" applyFill="0" applyBorder="0" applyAlignment="0" applyProtection="0"/>
    <xf numFmtId="0" fontId="29" fillId="0" borderId="13" applyNumberFormat="0" applyFill="0" applyAlignment="0" applyProtection="0"/>
    <xf numFmtId="0" fontId="30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0" fillId="33" borderId="0" applyNumberFormat="0" applyBorder="0" applyAlignment="0" applyProtection="0"/>
    <xf numFmtId="0" fontId="31" fillId="0" borderId="0" applyNumberFormat="0" applyFill="0" applyBorder="0" applyAlignment="0" applyProtection="0"/>
    <xf numFmtId="0" fontId="32" fillId="14" borderId="0" applyNumberFormat="0" applyBorder="0" applyAlignment="0" applyProtection="0"/>
    <xf numFmtId="0" fontId="7" fillId="9" borderId="12" applyNumberFormat="0" applyFont="0" applyAlignment="0" applyProtection="0"/>
    <xf numFmtId="0" fontId="32" fillId="33" borderId="0" applyNumberFormat="0" applyBorder="0" applyAlignment="0" applyProtection="0"/>
    <xf numFmtId="0" fontId="32" fillId="21" borderId="0" applyNumberFormat="0" applyBorder="0" applyAlignment="0" applyProtection="0"/>
    <xf numFmtId="0" fontId="32" fillId="10" borderId="0" applyNumberFormat="0" applyBorder="0" applyAlignment="0" applyProtection="0"/>
    <xf numFmtId="0" fontId="3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2" fillId="17" borderId="0" applyNumberFormat="0" applyBorder="0" applyAlignment="0" applyProtection="0"/>
    <xf numFmtId="0" fontId="40" fillId="0" borderId="0" applyNumberFormat="0" applyFill="0" applyBorder="0" applyAlignment="0" applyProtection="0"/>
    <xf numFmtId="0" fontId="32" fillId="13" borderId="0" applyNumberFormat="0" applyBorder="0" applyAlignment="0" applyProtection="0"/>
    <xf numFmtId="0" fontId="38" fillId="0" borderId="5" applyNumberFormat="0" applyFill="0" applyAlignment="0" applyProtection="0"/>
    <xf numFmtId="0" fontId="32" fillId="25" borderId="0" applyNumberFormat="0" applyBorder="0" applyAlignment="0" applyProtection="0"/>
    <xf numFmtId="0" fontId="40" fillId="0" borderId="7" applyNumberFormat="0" applyFill="0" applyAlignment="0" applyProtection="0"/>
    <xf numFmtId="0" fontId="47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2" fillId="0" borderId="10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2" fillId="29" borderId="0" applyNumberFormat="0" applyBorder="0" applyAlignment="0" applyProtection="0"/>
    <xf numFmtId="0" fontId="36" fillId="0" borderId="0" applyNumberFormat="0" applyFill="0" applyBorder="0" applyAlignment="0" applyProtection="0"/>
    <xf numFmtId="0" fontId="32" fillId="22" borderId="0" applyNumberFormat="0" applyBorder="0" applyAlignment="0" applyProtection="0"/>
    <xf numFmtId="0" fontId="43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4" fillId="7" borderId="8" applyNumberFormat="0" applyAlignment="0" applyProtection="0"/>
    <xf numFmtId="0" fontId="37" fillId="3" borderId="0" applyNumberFormat="0" applyBorder="0" applyAlignment="0" applyProtection="0"/>
    <xf numFmtId="0" fontId="44" fillId="7" borderId="9" applyNumberFormat="0" applyAlignment="0" applyProtection="0"/>
    <xf numFmtId="0" fontId="41" fillId="6" borderId="8" applyNumberFormat="0" applyAlignment="0" applyProtection="0"/>
    <xf numFmtId="0" fontId="39" fillId="0" borderId="6" applyNumberFormat="0" applyFill="0" applyAlignment="0" applyProtection="0"/>
    <xf numFmtId="0" fontId="45" fillId="0" borderId="0" applyNumberFormat="0" applyFill="0" applyBorder="0" applyAlignment="0" applyProtection="0"/>
    <xf numFmtId="0" fontId="32" fillId="26" borderId="0" applyNumberFormat="0" applyBorder="0" applyAlignment="0" applyProtection="0"/>
    <xf numFmtId="0" fontId="35" fillId="8" borderId="11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6" fillId="0" borderId="13" applyNumberFormat="0" applyFill="0" applyAlignment="0" applyProtection="0"/>
    <xf numFmtId="0" fontId="32" fillId="18" borderId="0" applyNumberFormat="0" applyBorder="0" applyAlignment="0" applyProtection="0"/>
    <xf numFmtId="0" fontId="12" fillId="27" borderId="0" applyNumberFormat="0" applyBorder="0" applyAlignment="0" applyProtection="0"/>
    <xf numFmtId="0" fontId="33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4" fillId="0" borderId="0"/>
    <xf numFmtId="9" fontId="14" fillId="0" borderId="0" applyFont="0" applyFill="0" applyBorder="0" applyAlignment="0" applyProtection="0"/>
    <xf numFmtId="0" fontId="15" fillId="0" borderId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49" fillId="0" borderId="0"/>
    <xf numFmtId="0" fontId="50" fillId="5" borderId="0" applyNumberFormat="0" applyBorder="0" applyAlignment="0" applyProtection="0"/>
    <xf numFmtId="0" fontId="15" fillId="0" borderId="0"/>
    <xf numFmtId="0" fontId="10" fillId="0" borderId="0"/>
    <xf numFmtId="0" fontId="48" fillId="34" borderId="0" applyNumberFormat="0" applyBorder="0" applyAlignment="0" applyProtection="0"/>
    <xf numFmtId="0" fontId="48" fillId="35" borderId="0" applyNumberFormat="0" applyBorder="0" applyAlignment="0" applyProtection="0"/>
    <xf numFmtId="0" fontId="48" fillId="36" borderId="0" applyNumberFormat="0" applyBorder="0" applyAlignment="0" applyProtection="0"/>
    <xf numFmtId="0" fontId="48" fillId="37" borderId="0" applyNumberFormat="0" applyBorder="0" applyAlignment="0" applyProtection="0"/>
    <xf numFmtId="0" fontId="48" fillId="41" borderId="0" applyNumberFormat="0" applyBorder="0" applyAlignment="0" applyProtection="0"/>
    <xf numFmtId="0" fontId="48" fillId="42" borderId="0" applyNumberFormat="0" applyBorder="0" applyAlignment="0" applyProtection="0"/>
    <xf numFmtId="0" fontId="48" fillId="43" borderId="0" applyNumberFormat="0" applyBorder="0" applyAlignment="0" applyProtection="0"/>
    <xf numFmtId="0" fontId="48" fillId="44" borderId="0" applyNumberFormat="0" applyBorder="0" applyAlignment="0" applyProtection="0"/>
    <xf numFmtId="0" fontId="48" fillId="38" borderId="0" applyNumberFormat="0" applyBorder="0" applyAlignment="0" applyProtection="0"/>
    <xf numFmtId="0" fontId="48" fillId="37" borderId="0" applyNumberFormat="0" applyBorder="0" applyAlignment="0" applyProtection="0"/>
    <xf numFmtId="0" fontId="48" fillId="43" borderId="0" applyNumberFormat="0" applyBorder="0" applyAlignment="0" applyProtection="0"/>
    <xf numFmtId="0" fontId="48" fillId="45" borderId="0" applyNumberFormat="0" applyBorder="0" applyAlignment="0" applyProtection="0"/>
    <xf numFmtId="0" fontId="51" fillId="46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9" borderId="0" applyNumberFormat="0" applyBorder="0" applyAlignment="0" applyProtection="0"/>
    <xf numFmtId="0" fontId="51" fillId="47" borderId="0" applyNumberFormat="0" applyBorder="0" applyAlignment="0" applyProtection="0"/>
    <xf numFmtId="0" fontId="51" fillId="40" borderId="0" applyNumberFormat="0" applyBorder="0" applyAlignment="0" applyProtection="0"/>
    <xf numFmtId="0" fontId="51" fillId="48" borderId="0" applyNumberFormat="0" applyBorder="0" applyAlignment="0" applyProtection="0"/>
    <xf numFmtId="0" fontId="51" fillId="49" borderId="0" applyNumberFormat="0" applyBorder="0" applyAlignment="0" applyProtection="0"/>
    <xf numFmtId="0" fontId="51" fillId="50" borderId="0" applyNumberFormat="0" applyBorder="0" applyAlignment="0" applyProtection="0"/>
    <xf numFmtId="0" fontId="51" fillId="39" borderId="0" applyNumberFormat="0" applyBorder="0" applyAlignment="0" applyProtection="0"/>
    <xf numFmtId="0" fontId="51" fillId="47" borderId="0" applyNumberFormat="0" applyBorder="0" applyAlignment="0" applyProtection="0"/>
    <xf numFmtId="0" fontId="51" fillId="51" borderId="0" applyNumberFormat="0" applyBorder="0" applyAlignment="0" applyProtection="0"/>
    <xf numFmtId="0" fontId="52" fillId="35" borderId="0" applyNumberFormat="0" applyBorder="0" applyAlignment="0" applyProtection="0"/>
    <xf numFmtId="0" fontId="53" fillId="52" borderId="14" applyNumberFormat="0" applyAlignment="0" applyProtection="0"/>
    <xf numFmtId="0" fontId="54" fillId="53" borderId="15" applyNumberFormat="0" applyAlignment="0" applyProtection="0"/>
    <xf numFmtId="43" fontId="14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5" fillId="0" borderId="0" applyNumberFormat="0" applyFill="0" applyBorder="0" applyAlignment="0" applyProtection="0"/>
    <xf numFmtId="0" fontId="56" fillId="36" borderId="0" applyNumberFormat="0" applyBorder="0" applyAlignment="0" applyProtection="0"/>
    <xf numFmtId="0" fontId="57" fillId="0" borderId="16" applyNumberFormat="0" applyFill="0" applyAlignment="0" applyProtection="0"/>
    <xf numFmtId="0" fontId="58" fillId="0" borderId="17" applyNumberFormat="0" applyFill="0" applyAlignment="0" applyProtection="0"/>
    <xf numFmtId="0" fontId="59" fillId="0" borderId="18" applyNumberFormat="0" applyFill="0" applyAlignment="0" applyProtection="0"/>
    <xf numFmtId="0" fontId="59" fillId="0" borderId="0" applyNumberFormat="0" applyFill="0" applyBorder="0" applyAlignment="0" applyProtection="0"/>
    <xf numFmtId="0" fontId="60" fillId="42" borderId="14" applyNumberFormat="0" applyAlignment="0" applyProtection="0"/>
    <xf numFmtId="0" fontId="61" fillId="0" borderId="19" applyNumberFormat="0" applyFill="0" applyAlignment="0" applyProtection="0"/>
    <xf numFmtId="0" fontId="62" fillId="54" borderId="0" applyNumberFormat="0" applyBorder="0" applyAlignment="0" applyProtection="0"/>
    <xf numFmtId="1" fontId="68" fillId="0" borderId="0"/>
    <xf numFmtId="1" fontId="68" fillId="0" borderId="0"/>
    <xf numFmtId="1" fontId="68" fillId="0" borderId="0"/>
    <xf numFmtId="0" fontId="6" fillId="0" borderId="0"/>
    <xf numFmtId="0" fontId="10" fillId="0" borderId="0"/>
    <xf numFmtId="0" fontId="10" fillId="0" borderId="0"/>
    <xf numFmtId="0" fontId="14" fillId="55" borderId="20" applyNumberFormat="0" applyFont="0" applyAlignment="0" applyProtection="0"/>
    <xf numFmtId="0" fontId="63" fillId="52" borderId="21" applyNumberFormat="0" applyAlignment="0" applyProtection="0"/>
    <xf numFmtId="0" fontId="67" fillId="0" borderId="0"/>
    <xf numFmtId="0" fontId="67" fillId="0" borderId="0"/>
    <xf numFmtId="0" fontId="67" fillId="0" borderId="0"/>
    <xf numFmtId="0" fontId="64" fillId="0" borderId="0" applyNumberFormat="0" applyFill="0" applyBorder="0" applyAlignment="0" applyProtection="0"/>
    <xf numFmtId="0" fontId="65" fillId="0" borderId="22" applyNumberFormat="0" applyFill="0" applyAlignment="0" applyProtection="0"/>
    <xf numFmtId="0" fontId="66" fillId="0" borderId="0" applyNumberFormat="0" applyFill="0" applyBorder="0" applyAlignment="0" applyProtection="0"/>
    <xf numFmtId="0" fontId="49" fillId="0" borderId="0"/>
    <xf numFmtId="1" fontId="68" fillId="0" borderId="0"/>
    <xf numFmtId="0" fontId="69" fillId="0" borderId="0"/>
    <xf numFmtId="0" fontId="10" fillId="0" borderId="0"/>
    <xf numFmtId="0" fontId="6" fillId="0" borderId="0"/>
    <xf numFmtId="0" fontId="13" fillId="0" borderId="0">
      <alignment horizontal="left" vertical="top" wrapText="1"/>
    </xf>
    <xf numFmtId="0" fontId="5" fillId="9" borderId="12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7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2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5" fillId="0" borderId="0"/>
    <xf numFmtId="165" fontId="15" fillId="0" borderId="0" applyFont="0" applyFill="0" applyBorder="0" applyAlignment="0" applyProtection="0"/>
    <xf numFmtId="169" fontId="14" fillId="0" borderId="0" applyFont="0" applyFill="0" applyBorder="0" applyAlignment="0" applyProtection="0"/>
    <xf numFmtId="169" fontId="49" fillId="0" borderId="0" applyFont="0" applyFill="0" applyBorder="0" applyAlignment="0" applyProtection="0"/>
    <xf numFmtId="0" fontId="14" fillId="0" borderId="0"/>
    <xf numFmtId="165" fontId="14" fillId="0" borderId="0" applyFont="0" applyFill="0" applyBorder="0" applyAlignment="0" applyProtection="0"/>
    <xf numFmtId="0" fontId="13" fillId="0" borderId="0">
      <alignment horizontal="left" vertical="top" wrapText="1"/>
    </xf>
    <xf numFmtId="0" fontId="13" fillId="0" borderId="0">
      <alignment horizontal="left" vertical="top" wrapText="1"/>
    </xf>
    <xf numFmtId="0" fontId="31" fillId="0" borderId="0" applyNumberFormat="0" applyFill="0" applyBorder="0" applyAlignment="0" applyProtection="0"/>
    <xf numFmtId="0" fontId="2" fillId="9" borderId="12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30" fillId="13" borderId="0" applyNumberFormat="0" applyBorder="0" applyAlignment="0" applyProtection="0"/>
    <xf numFmtId="0" fontId="30" fillId="17" borderId="0" applyNumberFormat="0" applyBorder="0" applyAlignment="0" applyProtection="0"/>
    <xf numFmtId="0" fontId="30" fillId="21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30" fillId="33" borderId="0" applyNumberFormat="0" applyBorder="0" applyAlignment="0" applyProtection="0"/>
    <xf numFmtId="0" fontId="30" fillId="10" borderId="0" applyNumberFormat="0" applyBorder="0" applyAlignment="0" applyProtection="0"/>
    <xf numFmtId="0" fontId="30" fillId="14" borderId="0" applyNumberFormat="0" applyBorder="0" applyAlignment="0" applyProtection="0"/>
    <xf numFmtId="0" fontId="30" fillId="18" borderId="0" applyNumberFormat="0" applyBorder="0" applyAlignment="0" applyProtection="0"/>
    <xf numFmtId="0" fontId="30" fillId="22" borderId="0" applyNumberFormat="0" applyBorder="0" applyAlignment="0" applyProtection="0"/>
    <xf numFmtId="0" fontId="30" fillId="26" borderId="0" applyNumberFormat="0" applyBorder="0" applyAlignment="0" applyProtection="0"/>
    <xf numFmtId="0" fontId="30" fillId="30" borderId="0" applyNumberFormat="0" applyBorder="0" applyAlignment="0" applyProtection="0"/>
    <xf numFmtId="0" fontId="22" fillId="6" borderId="8" applyNumberFormat="0" applyAlignment="0" applyProtection="0"/>
    <xf numFmtId="0" fontId="23" fillId="7" borderId="9" applyNumberFormat="0" applyAlignment="0" applyProtection="0"/>
    <xf numFmtId="0" fontId="24" fillId="7" borderId="8" applyNumberFormat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29" fillId="0" borderId="13" applyNumberFormat="0" applyFill="0" applyAlignment="0" applyProtection="0"/>
    <xf numFmtId="0" fontId="26" fillId="8" borderId="11" applyNumberFormat="0" applyAlignment="0" applyProtection="0"/>
    <xf numFmtId="0" fontId="21" fillId="5" borderId="0" applyNumberFormat="0" applyBorder="0" applyAlignment="0" applyProtection="0"/>
    <xf numFmtId="0" fontId="20" fillId="4" borderId="0" applyNumberFormat="0" applyBorder="0" applyAlignment="0" applyProtection="0"/>
    <xf numFmtId="0" fontId="28" fillId="0" borderId="0" applyNumberFormat="0" applyFill="0" applyBorder="0" applyAlignment="0" applyProtection="0"/>
    <xf numFmtId="0" fontId="25" fillId="0" borderId="10" applyNumberFormat="0" applyFill="0" applyAlignment="0" applyProtection="0"/>
    <xf numFmtId="0" fontId="71" fillId="0" borderId="0"/>
    <xf numFmtId="0" fontId="27" fillId="0" borderId="0" applyNumberFormat="0" applyFill="0" applyBorder="0" applyAlignment="0" applyProtection="0"/>
    <xf numFmtId="0" fontId="19" fillId="3" borderId="0" applyNumberFormat="0" applyBorder="0" applyAlignment="0" applyProtection="0"/>
    <xf numFmtId="43" fontId="14" fillId="0" borderId="0" applyFont="0" applyFill="0" applyBorder="0" applyAlignment="0" applyProtection="0"/>
    <xf numFmtId="0" fontId="12" fillId="0" borderId="0"/>
    <xf numFmtId="0" fontId="76" fillId="0" borderId="0" applyNumberFormat="0" applyFill="0" applyBorder="0" applyAlignment="0" applyProtection="0"/>
    <xf numFmtId="0" fontId="14" fillId="0" borderId="0"/>
    <xf numFmtId="0" fontId="10" fillId="0" borderId="0"/>
    <xf numFmtId="0" fontId="10" fillId="0" borderId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12" fillId="12" borderId="0" applyNumberFormat="0" applyBorder="0" applyAlignment="0" applyProtection="0"/>
    <xf numFmtId="0" fontId="12" fillId="16" borderId="0" applyNumberFormat="0" applyBorder="0" applyAlignment="0" applyProtection="0"/>
    <xf numFmtId="0" fontId="12" fillId="20" borderId="0" applyNumberFormat="0" applyBorder="0" applyAlignment="0" applyProtection="0"/>
    <xf numFmtId="0" fontId="12" fillId="24" borderId="0" applyNumberFormat="0" applyBorder="0" applyAlignment="0" applyProtection="0"/>
    <xf numFmtId="0" fontId="12" fillId="28" borderId="0" applyNumberFormat="0" applyBorder="0" applyAlignment="0" applyProtection="0"/>
    <xf numFmtId="0" fontId="12" fillId="32" borderId="0" applyNumberFormat="0" applyBorder="0" applyAlignment="0" applyProtection="0"/>
    <xf numFmtId="0" fontId="30" fillId="13" borderId="0" applyNumberFormat="0" applyBorder="0" applyAlignment="0" applyProtection="0"/>
    <xf numFmtId="0" fontId="30" fillId="17" borderId="0" applyNumberFormat="0" applyBorder="0" applyAlignment="0" applyProtection="0"/>
    <xf numFmtId="0" fontId="30" fillId="21" borderId="0" applyNumberFormat="0" applyBorder="0" applyAlignment="0" applyProtection="0"/>
    <xf numFmtId="0" fontId="30" fillId="25" borderId="0" applyNumberFormat="0" applyBorder="0" applyAlignment="0" applyProtection="0"/>
    <xf numFmtId="0" fontId="30" fillId="29" borderId="0" applyNumberFormat="0" applyBorder="0" applyAlignment="0" applyProtection="0"/>
    <xf numFmtId="0" fontId="30" fillId="3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0" fillId="10" borderId="0" applyNumberFormat="0" applyBorder="0" applyAlignment="0" applyProtection="0"/>
    <xf numFmtId="0" fontId="30" fillId="14" borderId="0" applyNumberFormat="0" applyBorder="0" applyAlignment="0" applyProtection="0"/>
    <xf numFmtId="0" fontId="30" fillId="18" borderId="0" applyNumberFormat="0" applyBorder="0" applyAlignment="0" applyProtection="0"/>
    <xf numFmtId="0" fontId="30" fillId="22" borderId="0" applyNumberFormat="0" applyBorder="0" applyAlignment="0" applyProtection="0"/>
    <xf numFmtId="0" fontId="30" fillId="26" borderId="0" applyNumberFormat="0" applyBorder="0" applyAlignment="0" applyProtection="0"/>
    <xf numFmtId="0" fontId="30" fillId="30" borderId="0" applyNumberFormat="0" applyBorder="0" applyAlignment="0" applyProtection="0"/>
    <xf numFmtId="0" fontId="20" fillId="4" borderId="0" applyNumberFormat="0" applyBorder="0" applyAlignment="0" applyProtection="0"/>
    <xf numFmtId="0" fontId="53" fillId="52" borderId="14" applyNumberFormat="0" applyAlignment="0" applyProtection="0"/>
    <xf numFmtId="0" fontId="53" fillId="52" borderId="14" applyNumberFormat="0" applyAlignment="0" applyProtection="0"/>
    <xf numFmtId="0" fontId="24" fillId="7" borderId="8" applyNumberFormat="0" applyAlignment="0" applyProtection="0"/>
    <xf numFmtId="0" fontId="26" fillId="8" borderId="11" applyNumberFormat="0" applyAlignment="0" applyProtection="0"/>
    <xf numFmtId="43" fontId="2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79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1" fontId="48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5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8" fillId="0" borderId="7" applyNumberFormat="0" applyFill="0" applyAlignment="0" applyProtection="0"/>
    <xf numFmtId="0" fontId="18" fillId="0" borderId="0" applyNumberFormat="0" applyFill="0" applyBorder="0" applyAlignment="0" applyProtection="0"/>
    <xf numFmtId="0" fontId="60" fillId="42" borderId="14" applyNumberFormat="0" applyAlignment="0" applyProtection="0"/>
    <xf numFmtId="0" fontId="60" fillId="42" borderId="14" applyNumberFormat="0" applyAlignment="0" applyProtection="0"/>
    <xf numFmtId="0" fontId="22" fillId="6" borderId="8" applyNumberFormat="0" applyAlignment="0" applyProtection="0"/>
    <xf numFmtId="0" fontId="25" fillId="0" borderId="10" applyNumberFormat="0" applyFill="0" applyAlignment="0" applyProtection="0"/>
    <xf numFmtId="0" fontId="50" fillId="5" borderId="0" applyNumberFormat="0" applyBorder="0" applyAlignment="0" applyProtection="0"/>
    <xf numFmtId="0" fontId="50" fillId="5" borderId="0" applyNumberFormat="0" applyBorder="0" applyAlignment="0" applyProtection="0"/>
    <xf numFmtId="0" fontId="50" fillId="5" borderId="0" applyNumberFormat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>
      <alignment horizontal="left" vertical="top" wrapText="1"/>
    </xf>
    <xf numFmtId="1" fontId="68" fillId="0" borderId="0"/>
    <xf numFmtId="0" fontId="10" fillId="0" borderId="0"/>
    <xf numFmtId="0" fontId="49" fillId="0" borderId="0"/>
    <xf numFmtId="0" fontId="8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4" fillId="55" borderId="20" applyNumberFormat="0" applyFont="0" applyAlignment="0" applyProtection="0"/>
    <xf numFmtId="0" fontId="14" fillId="55" borderId="20" applyNumberFormat="0" applyFont="0" applyAlignment="0" applyProtection="0"/>
    <xf numFmtId="0" fontId="2" fillId="9" borderId="12" applyNumberFormat="0" applyFont="0" applyAlignment="0" applyProtection="0"/>
    <xf numFmtId="0" fontId="2" fillId="9" borderId="12" applyNumberFormat="0" applyFont="0" applyAlignment="0" applyProtection="0"/>
    <xf numFmtId="0" fontId="63" fillId="52" borderId="21" applyNumberFormat="0" applyAlignment="0" applyProtection="0"/>
    <xf numFmtId="0" fontId="63" fillId="52" borderId="21" applyNumberFormat="0" applyAlignment="0" applyProtection="0"/>
    <xf numFmtId="0" fontId="23" fillId="7" borderId="9" applyNumberFormat="0" applyAlignment="0" applyProtection="0"/>
    <xf numFmtId="9" fontId="14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65" fillId="0" borderId="22" applyNumberFormat="0" applyFill="0" applyAlignment="0" applyProtection="0"/>
    <xf numFmtId="0" fontId="65" fillId="0" borderId="22" applyNumberFormat="0" applyFill="0" applyAlignment="0" applyProtection="0"/>
    <xf numFmtId="0" fontId="29" fillId="0" borderId="13" applyNumberFormat="0" applyFill="0" applyAlignment="0" applyProtection="0"/>
    <xf numFmtId="0" fontId="27" fillId="0" borderId="0" applyNumberFormat="0" applyFill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41" fillId="6" borderId="8" applyNumberFormat="0" applyAlignment="0" applyProtection="0"/>
    <xf numFmtId="0" fontId="44" fillId="7" borderId="9" applyNumberFormat="0" applyAlignment="0" applyProtection="0"/>
    <xf numFmtId="0" fontId="34" fillId="7" borderId="8" applyNumberFormat="0" applyAlignment="0" applyProtection="0"/>
    <xf numFmtId="0" fontId="38" fillId="0" borderId="5" applyNumberFormat="0" applyFill="0" applyAlignment="0" applyProtection="0"/>
    <xf numFmtId="0" fontId="39" fillId="0" borderId="6" applyNumberFormat="0" applyFill="0" applyAlignment="0" applyProtection="0"/>
    <xf numFmtId="0" fontId="40" fillId="0" borderId="7" applyNumberFormat="0" applyFill="0" applyAlignment="0" applyProtection="0"/>
    <xf numFmtId="0" fontId="40" fillId="0" borderId="0" applyNumberFormat="0" applyFill="0" applyBorder="0" applyAlignment="0" applyProtection="0"/>
    <xf numFmtId="0" fontId="46" fillId="0" borderId="13" applyNumberFormat="0" applyFill="0" applyAlignment="0" applyProtection="0"/>
    <xf numFmtId="0" fontId="35" fillId="8" borderId="11" applyNumberFormat="0" applyAlignment="0" applyProtection="0"/>
    <xf numFmtId="0" fontId="43" fillId="5" borderId="0" applyNumberFormat="0" applyBorder="0" applyAlignment="0" applyProtection="0"/>
    <xf numFmtId="0" fontId="2" fillId="0" borderId="0"/>
    <xf numFmtId="0" fontId="2" fillId="0" borderId="0"/>
    <xf numFmtId="0" fontId="15" fillId="0" borderId="0"/>
    <xf numFmtId="0" fontId="81" fillId="0" borderId="0"/>
    <xf numFmtId="0" fontId="14" fillId="0" borderId="0"/>
    <xf numFmtId="0" fontId="33" fillId="4" borderId="0" applyNumberFormat="0" applyBorder="0" applyAlignment="0" applyProtection="0"/>
    <xf numFmtId="0" fontId="36" fillId="0" borderId="0" applyNumberFormat="0" applyFill="0" applyBorder="0" applyAlignment="0" applyProtection="0"/>
    <xf numFmtId="0" fontId="42" fillId="0" borderId="10" applyNumberFormat="0" applyFill="0" applyAlignment="0" applyProtection="0"/>
    <xf numFmtId="0" fontId="47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37" fillId="3" borderId="0" applyNumberFormat="0" applyBorder="0" applyAlignment="0" applyProtection="0"/>
    <xf numFmtId="0" fontId="83" fillId="0" borderId="0"/>
    <xf numFmtId="0" fontId="84" fillId="3" borderId="0" applyNumberFormat="0" applyBorder="0" applyAlignment="0" applyProtection="0"/>
    <xf numFmtId="0" fontId="85" fillId="4" borderId="0" applyNumberFormat="0" applyBorder="0" applyAlignment="0" applyProtection="0"/>
    <xf numFmtId="0" fontId="86" fillId="5" borderId="0" applyNumberFormat="0" applyBorder="0" applyAlignment="0" applyProtection="0"/>
    <xf numFmtId="0" fontId="1" fillId="23" borderId="0" applyNumberFormat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0" applyNumberFormat="0" applyBorder="0" applyAlignment="0" applyProtection="0"/>
    <xf numFmtId="0" fontId="30" fillId="17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9" borderId="12" applyNumberFormat="0" applyFont="0" applyAlignment="0" applyProtection="0"/>
    <xf numFmtId="0" fontId="28" fillId="0" borderId="0" applyNumberFormat="0" applyFill="0" applyBorder="0" applyAlignment="0" applyProtection="0"/>
    <xf numFmtId="0" fontId="30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30" fillId="21" borderId="0" applyNumberFormat="0" applyBorder="0" applyAlignment="0" applyProtection="0"/>
    <xf numFmtId="0" fontId="30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30" fillId="25" borderId="0" applyNumberFormat="0" applyBorder="0" applyAlignment="0" applyProtection="0"/>
    <xf numFmtId="0" fontId="30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30" fillId="29" borderId="0" applyNumberFormat="0" applyBorder="0" applyAlignment="0" applyProtection="0"/>
    <xf numFmtId="0" fontId="30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30" fillId="33" borderId="0" applyNumberFormat="0" applyBorder="0" applyAlignment="0" applyProtection="0"/>
    <xf numFmtId="0" fontId="1" fillId="9" borderId="12" applyNumberFormat="0" applyFont="0" applyAlignment="0" applyProtection="0"/>
    <xf numFmtId="0" fontId="53" fillId="52" borderId="44" applyNumberFormat="0" applyAlignment="0" applyProtection="0"/>
    <xf numFmtId="0" fontId="1" fillId="27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63" fillId="52" borderId="36" applyNumberFormat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" fillId="24" borderId="0" applyNumberFormat="0" applyBorder="0" applyAlignment="0" applyProtection="0"/>
    <xf numFmtId="0" fontId="1" fillId="20" borderId="0" applyNumberFormat="0" applyBorder="0" applyAlignment="0" applyProtection="0"/>
    <xf numFmtId="0" fontId="1" fillId="16" borderId="0" applyNumberFormat="0" applyBorder="0" applyAlignment="0" applyProtection="0"/>
    <xf numFmtId="0" fontId="1" fillId="12" borderId="0" applyNumberFormat="0" applyBorder="0" applyAlignment="0" applyProtection="0"/>
    <xf numFmtId="0" fontId="65" fillId="0" borderId="37" applyNumberFormat="0" applyFill="0" applyAlignment="0" applyProtection="0"/>
    <xf numFmtId="0" fontId="14" fillId="55" borderId="35" applyNumberFormat="0" applyFont="0" applyAlignment="0" applyProtection="0"/>
    <xf numFmtId="0" fontId="53" fillId="52" borderId="30" applyNumberFormat="0" applyAlignment="0" applyProtection="0"/>
    <xf numFmtId="164" fontId="14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60" fillId="42" borderId="30" applyNumberFormat="0" applyAlignment="0" applyProtection="0"/>
    <xf numFmtId="0" fontId="1" fillId="0" borderId="0"/>
    <xf numFmtId="0" fontId="14" fillId="55" borderId="31" applyNumberFormat="0" applyFont="0" applyAlignment="0" applyProtection="0"/>
    <xf numFmtId="0" fontId="63" fillId="52" borderId="32" applyNumberFormat="0" applyAlignment="0" applyProtection="0"/>
    <xf numFmtId="0" fontId="65" fillId="0" borderId="33" applyNumberFormat="0" applyFill="0" applyAlignment="0" applyProtection="0"/>
    <xf numFmtId="0" fontId="1" fillId="0" borderId="0"/>
    <xf numFmtId="0" fontId="1" fillId="9" borderId="12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9" borderId="12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23" borderId="0" applyNumberFormat="0" applyBorder="0" applyAlignment="0" applyProtection="0"/>
    <xf numFmtId="0" fontId="1" fillId="9" borderId="12" applyNumberFormat="0" applyFont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53" fillId="52" borderId="40" applyNumberFormat="0" applyAlignment="0" applyProtection="0"/>
    <xf numFmtId="164" fontId="14" fillId="0" borderId="0" applyFont="0" applyFill="0" applyBorder="0" applyAlignment="0" applyProtection="0"/>
    <xf numFmtId="0" fontId="76" fillId="0" borderId="0" applyNumberFormat="0" applyFill="0" applyBorder="0" applyAlignment="0" applyProtection="0"/>
    <xf numFmtId="0" fontId="1" fillId="31" borderId="0" applyNumberFormat="0" applyBorder="0" applyAlignment="0" applyProtection="0"/>
    <xf numFmtId="0" fontId="1" fillId="2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23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53" fillId="52" borderId="30" applyNumberFormat="0" applyAlignment="0" applyProtection="0"/>
    <xf numFmtId="0" fontId="53" fillId="52" borderId="30" applyNumberFormat="0" applyAlignment="0" applyProtection="0"/>
    <xf numFmtId="0" fontId="60" fillId="42" borderId="34" applyNumberFormat="0" applyAlignment="0" applyProtection="0"/>
    <xf numFmtId="164" fontId="1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78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4" fillId="0" borderId="0" applyFont="0" applyFill="0" applyBorder="0" applyAlignment="0" applyProtection="0"/>
    <xf numFmtId="164" fontId="79" fillId="0" borderId="0" applyFont="0" applyFill="0" applyBorder="0" applyAlignment="0" applyProtection="0"/>
    <xf numFmtId="16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15" fillId="0" borderId="0" applyFont="0" applyFill="0" applyBorder="0" applyAlignment="0" applyProtection="0"/>
    <xf numFmtId="0" fontId="53" fillId="52" borderId="34" applyNumberFormat="0" applyAlignment="0" applyProtection="0"/>
    <xf numFmtId="0" fontId="60" fillId="42" borderId="30" applyNumberFormat="0" applyAlignment="0" applyProtection="0"/>
    <xf numFmtId="0" fontId="60" fillId="42" borderId="30" applyNumberForma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55" borderId="31" applyNumberFormat="0" applyFont="0" applyAlignment="0" applyProtection="0"/>
    <xf numFmtId="0" fontId="14" fillId="55" borderId="31" applyNumberFormat="0" applyFont="0" applyAlignment="0" applyProtection="0"/>
    <xf numFmtId="0" fontId="1" fillId="9" borderId="12" applyNumberFormat="0" applyFont="0" applyAlignment="0" applyProtection="0"/>
    <xf numFmtId="0" fontId="1" fillId="9" borderId="12" applyNumberFormat="0" applyFont="0" applyAlignment="0" applyProtection="0"/>
    <xf numFmtId="0" fontId="63" fillId="52" borderId="32" applyNumberFormat="0" applyAlignment="0" applyProtection="0"/>
    <xf numFmtId="0" fontId="63" fillId="52" borderId="32" applyNumberFormat="0" applyAlignment="0" applyProtection="0"/>
    <xf numFmtId="0" fontId="65" fillId="0" borderId="33" applyNumberFormat="0" applyFill="0" applyAlignment="0" applyProtection="0"/>
    <xf numFmtId="0" fontId="65" fillId="0" borderId="33" applyNumberFormat="0" applyFill="0" applyAlignment="0" applyProtection="0"/>
    <xf numFmtId="0" fontId="60" fillId="42" borderId="44" applyNumberFormat="0" applyAlignment="0" applyProtection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0" fontId="1" fillId="16" borderId="0" applyNumberFormat="0" applyBorder="0" applyAlignment="0" applyProtection="0"/>
    <xf numFmtId="0" fontId="30" fillId="33" borderId="0" applyNumberFormat="0" applyBorder="0" applyAlignment="0" applyProtection="0"/>
    <xf numFmtId="0" fontId="1" fillId="24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16" borderId="0" applyNumberFormat="0" applyBorder="0" applyAlignment="0" applyProtection="0"/>
    <xf numFmtId="0" fontId="1" fillId="27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30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30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30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30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30" fillId="29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30" fillId="33" borderId="0" applyNumberFormat="0" applyBorder="0" applyAlignment="0" applyProtection="0"/>
    <xf numFmtId="0" fontId="30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27" borderId="0" applyNumberFormat="0" applyBorder="0" applyAlignment="0" applyProtection="0"/>
    <xf numFmtId="0" fontId="30" fillId="21" borderId="0" applyNumberFormat="0" applyBorder="0" applyAlignment="0" applyProtection="0"/>
    <xf numFmtId="0" fontId="1" fillId="32" borderId="0" applyNumberFormat="0" applyBorder="0" applyAlignment="0" applyProtection="0"/>
    <xf numFmtId="0" fontId="30" fillId="29" borderId="0" applyNumberFormat="0" applyBorder="0" applyAlignment="0" applyProtection="0"/>
    <xf numFmtId="0" fontId="1" fillId="23" borderId="0" applyNumberFormat="0" applyBorder="0" applyAlignment="0" applyProtection="0"/>
    <xf numFmtId="0" fontId="1" fillId="19" borderId="0" applyNumberFormat="0" applyBorder="0" applyAlignment="0" applyProtection="0"/>
    <xf numFmtId="0" fontId="30" fillId="33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30" fillId="29" borderId="0" applyNumberFormat="0" applyBorder="0" applyAlignment="0" applyProtection="0"/>
    <xf numFmtId="0" fontId="1" fillId="32" borderId="0" applyNumberFormat="0" applyBorder="0" applyAlignment="0" applyProtection="0"/>
    <xf numFmtId="0" fontId="30" fillId="21" borderId="0" applyNumberFormat="0" applyBorder="0" applyAlignment="0" applyProtection="0"/>
    <xf numFmtId="0" fontId="1" fillId="15" borderId="0" applyNumberFormat="0" applyBorder="0" applyAlignment="0" applyProtection="0"/>
    <xf numFmtId="0" fontId="30" fillId="13" borderId="0" applyNumberFormat="0" applyBorder="0" applyAlignment="0" applyProtection="0"/>
    <xf numFmtId="0" fontId="1" fillId="31" borderId="0" applyNumberFormat="0" applyBorder="0" applyAlignment="0" applyProtection="0"/>
    <xf numFmtId="0" fontId="1" fillId="28" borderId="0" applyNumberFormat="0" applyBorder="0" applyAlignment="0" applyProtection="0"/>
    <xf numFmtId="0" fontId="30" fillId="25" borderId="0" applyNumberFormat="0" applyBorder="0" applyAlignment="0" applyProtection="0"/>
    <xf numFmtId="0" fontId="1" fillId="11" borderId="0" applyNumberFormat="0" applyBorder="0" applyAlignment="0" applyProtection="0"/>
    <xf numFmtId="0" fontId="1" fillId="20" borderId="0" applyNumberFormat="0" applyBorder="0" applyAlignment="0" applyProtection="0"/>
    <xf numFmtId="0" fontId="30" fillId="17" borderId="0" applyNumberFormat="0" applyBorder="0" applyAlignment="0" applyProtection="0"/>
    <xf numFmtId="0" fontId="1" fillId="31" borderId="0" applyNumberFormat="0" applyBorder="0" applyAlignment="0" applyProtection="0"/>
    <xf numFmtId="0" fontId="1" fillId="28" borderId="0" applyNumberFormat="0" applyBorder="0" applyAlignment="0" applyProtection="0"/>
    <xf numFmtId="0" fontId="30" fillId="25" borderId="0" applyNumberFormat="0" applyBorder="0" applyAlignment="0" applyProtection="0"/>
    <xf numFmtId="0" fontId="1" fillId="11" borderId="0" applyNumberFormat="0" applyBorder="0" applyAlignment="0" applyProtection="0"/>
    <xf numFmtId="0" fontId="49" fillId="0" borderId="0"/>
    <xf numFmtId="0" fontId="49" fillId="0" borderId="0"/>
    <xf numFmtId="0" fontId="87" fillId="0" borderId="0"/>
    <xf numFmtId="0" fontId="87" fillId="0" borderId="0"/>
    <xf numFmtId="0" fontId="88" fillId="0" borderId="0"/>
    <xf numFmtId="0" fontId="49" fillId="0" borderId="0"/>
    <xf numFmtId="0" fontId="87" fillId="0" borderId="0"/>
    <xf numFmtId="0" fontId="49" fillId="0" borderId="0"/>
    <xf numFmtId="0" fontId="10" fillId="0" borderId="0"/>
    <xf numFmtId="0" fontId="89" fillId="0" borderId="0"/>
    <xf numFmtId="0" fontId="90" fillId="0" borderId="0"/>
    <xf numFmtId="0" fontId="1" fillId="32" borderId="0" applyNumberFormat="0" applyBorder="0" applyAlignment="0" applyProtection="0"/>
    <xf numFmtId="0" fontId="1" fillId="12" borderId="0" applyNumberFormat="0" applyBorder="0" applyAlignment="0" applyProtection="0"/>
    <xf numFmtId="0" fontId="1" fillId="23" borderId="0" applyNumberFormat="0" applyBorder="0" applyAlignment="0" applyProtection="0"/>
    <xf numFmtId="0" fontId="65" fillId="0" borderId="43" applyNumberFormat="0" applyFill="0" applyAlignment="0" applyProtection="0"/>
    <xf numFmtId="0" fontId="65" fillId="0" borderId="43" applyNumberFormat="0" applyFill="0" applyAlignment="0" applyProtection="0"/>
    <xf numFmtId="0" fontId="63" fillId="52" borderId="42" applyNumberFormat="0" applyAlignment="0" applyProtection="0"/>
    <xf numFmtId="0" fontId="63" fillId="52" borderId="42" applyNumberFormat="0" applyAlignment="0" applyProtection="0"/>
    <xf numFmtId="0" fontId="14" fillId="55" borderId="41" applyNumberFormat="0" applyFont="0" applyAlignment="0" applyProtection="0"/>
    <xf numFmtId="0" fontId="14" fillId="55" borderId="41" applyNumberFormat="0" applyFont="0" applyAlignment="0" applyProtection="0"/>
    <xf numFmtId="0" fontId="53" fillId="52" borderId="44" applyNumberFormat="0" applyAlignment="0" applyProtection="0"/>
    <xf numFmtId="0" fontId="60" fillId="42" borderId="44" applyNumberFormat="0" applyAlignment="0" applyProtection="0"/>
    <xf numFmtId="0" fontId="14" fillId="55" borderId="45" applyNumberFormat="0" applyFont="0" applyAlignment="0" applyProtection="0"/>
    <xf numFmtId="0" fontId="63" fillId="52" borderId="46" applyNumberFormat="0" applyAlignment="0" applyProtection="0"/>
    <xf numFmtId="0" fontId="65" fillId="0" borderId="47" applyNumberFormat="0" applyFill="0" applyAlignment="0" applyProtection="0"/>
    <xf numFmtId="0" fontId="1" fillId="16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60" fillId="42" borderId="40" applyNumberFormat="0" applyAlignment="0" applyProtection="0"/>
    <xf numFmtId="0" fontId="60" fillId="42" borderId="40" applyNumberFormat="0" applyAlignment="0" applyProtection="0"/>
    <xf numFmtId="0" fontId="53" fillId="52" borderId="44" applyNumberFormat="0" applyAlignment="0" applyProtection="0"/>
    <xf numFmtId="0" fontId="53" fillId="52" borderId="34" applyNumberFormat="0" applyAlignment="0" applyProtection="0"/>
    <xf numFmtId="0" fontId="53" fillId="52" borderId="34" applyNumberFormat="0" applyAlignment="0" applyProtection="0"/>
    <xf numFmtId="0" fontId="14" fillId="55" borderId="45" applyNumberFormat="0" applyFont="0" applyAlignment="0" applyProtection="0"/>
    <xf numFmtId="0" fontId="14" fillId="55" borderId="45" applyNumberFormat="0" applyFont="0" applyAlignment="0" applyProtection="0"/>
    <xf numFmtId="0" fontId="63" fillId="52" borderId="46" applyNumberFormat="0" applyAlignment="0" applyProtection="0"/>
    <xf numFmtId="0" fontId="63" fillId="52" borderId="46" applyNumberFormat="0" applyAlignment="0" applyProtection="0"/>
    <xf numFmtId="0" fontId="65" fillId="0" borderId="47" applyNumberFormat="0" applyFill="0" applyAlignment="0" applyProtection="0"/>
    <xf numFmtId="0" fontId="65" fillId="0" borderId="47" applyNumberFormat="0" applyFill="0" applyAlignment="0" applyProtection="0"/>
    <xf numFmtId="0" fontId="60" fillId="42" borderId="34" applyNumberFormat="0" applyAlignment="0" applyProtection="0"/>
    <xf numFmtId="0" fontId="60" fillId="42" borderId="34" applyNumberFormat="0" applyAlignment="0" applyProtection="0"/>
    <xf numFmtId="0" fontId="1" fillId="32" borderId="0" applyNumberFormat="0" applyBorder="0" applyAlignment="0" applyProtection="0"/>
    <xf numFmtId="0" fontId="1" fillId="31" borderId="0" applyNumberFormat="0" applyBorder="0" applyAlignment="0" applyProtection="0"/>
    <xf numFmtId="0" fontId="1" fillId="28" borderId="0" applyNumberFormat="0" applyBorder="0" applyAlignment="0" applyProtection="0"/>
    <xf numFmtId="0" fontId="1" fillId="27" borderId="0" applyNumberFormat="0" applyBorder="0" applyAlignment="0" applyProtection="0"/>
    <xf numFmtId="0" fontId="1" fillId="24" borderId="0" applyNumberFormat="0" applyBorder="0" applyAlignment="0" applyProtection="0"/>
    <xf numFmtId="0" fontId="1" fillId="23" borderId="0" applyNumberFormat="0" applyBorder="0" applyAlignment="0" applyProtection="0"/>
    <xf numFmtId="0" fontId="1" fillId="20" borderId="0" applyNumberFormat="0" applyBorder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" fillId="15" borderId="0" applyNumberFormat="0" applyBorder="0" applyAlignment="0" applyProtection="0"/>
    <xf numFmtId="0" fontId="1" fillId="12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65" fillId="0" borderId="43" applyNumberFormat="0" applyFill="0" applyAlignment="0" applyProtection="0"/>
    <xf numFmtId="0" fontId="63" fillId="52" borderId="42" applyNumberFormat="0" applyAlignment="0" applyProtection="0"/>
    <xf numFmtId="0" fontId="14" fillId="55" borderId="41" applyNumberFormat="0" applyFont="0" applyAlignment="0" applyProtection="0"/>
    <xf numFmtId="0" fontId="60" fillId="42" borderId="40" applyNumberFormat="0" applyAlignment="0" applyProtection="0"/>
    <xf numFmtId="0" fontId="53" fillId="52" borderId="40" applyNumberFormat="0" applyAlignment="0" applyProtection="0"/>
    <xf numFmtId="0" fontId="14" fillId="55" borderId="35" applyNumberFormat="0" applyFont="0" applyAlignment="0" applyProtection="0"/>
    <xf numFmtId="0" fontId="14" fillId="55" borderId="35" applyNumberFormat="0" applyFont="0" applyAlignment="0" applyProtection="0"/>
    <xf numFmtId="0" fontId="63" fillId="52" borderId="36" applyNumberFormat="0" applyAlignment="0" applyProtection="0"/>
    <xf numFmtId="0" fontId="63" fillId="52" borderId="36" applyNumberFormat="0" applyAlignment="0" applyProtection="0"/>
    <xf numFmtId="0" fontId="65" fillId="0" borderId="37" applyNumberFormat="0" applyFill="0" applyAlignment="0" applyProtection="0"/>
    <xf numFmtId="0" fontId="65" fillId="0" borderId="37" applyNumberFormat="0" applyFill="0" applyAlignment="0" applyProtection="0"/>
    <xf numFmtId="0" fontId="53" fillId="52" borderId="40" applyNumberFormat="0" applyAlignment="0" applyProtection="0"/>
    <xf numFmtId="0" fontId="60" fillId="42" borderId="44" applyNumberFormat="0" applyAlignment="0" applyProtection="0"/>
    <xf numFmtId="0" fontId="1" fillId="11" borderId="0" applyNumberFormat="0" applyBorder="0" applyAlignment="0" applyProtection="0"/>
    <xf numFmtId="174" fontId="10" fillId="0" borderId="0" applyFont="0" applyFill="0" applyBorder="0" applyAlignment="0" applyProtection="0"/>
    <xf numFmtId="0" fontId="10" fillId="0" borderId="0"/>
    <xf numFmtId="0" fontId="13" fillId="0" borderId="0">
      <alignment horizontal="left" vertical="top" wrapText="1"/>
    </xf>
    <xf numFmtId="164" fontId="12" fillId="0" borderId="0" applyFont="0" applyFill="0" applyBorder="0" applyAlignment="0" applyProtection="0"/>
  </cellStyleXfs>
  <cellXfs count="286">
    <xf numFmtId="0" fontId="0" fillId="0" borderId="0" xfId="0"/>
    <xf numFmtId="0" fontId="72" fillId="0" borderId="23" xfId="0" applyFont="1" applyBorder="1" applyAlignment="1">
      <alignment horizontal="center" vertical="center" wrapText="1"/>
    </xf>
    <xf numFmtId="0" fontId="73" fillId="0" borderId="23" xfId="0" applyFont="1" applyBorder="1" applyAlignment="1">
      <alignment horizontal="left" vertical="top" wrapText="1"/>
    </xf>
    <xf numFmtId="0" fontId="74" fillId="0" borderId="23" xfId="0" applyFont="1" applyBorder="1" applyAlignment="1">
      <alignment horizontal="left" vertical="top" wrapText="1"/>
    </xf>
    <xf numFmtId="0" fontId="73" fillId="0" borderId="23" xfId="165" applyFont="1" applyBorder="1">
      <alignment horizontal="left" vertical="top" wrapText="1"/>
    </xf>
    <xf numFmtId="0" fontId="72" fillId="0" borderId="0" xfId="0" applyFont="1"/>
    <xf numFmtId="0" fontId="72" fillId="0" borderId="0" xfId="0" applyFont="1" applyAlignment="1">
      <alignment horizontal="left" vertical="top" wrapText="1"/>
    </xf>
    <xf numFmtId="0" fontId="72" fillId="0" borderId="0" xfId="0" applyFont="1" applyAlignment="1">
      <alignment horizontal="right"/>
    </xf>
    <xf numFmtId="0" fontId="72" fillId="0" borderId="23" xfId="0" applyFont="1" applyBorder="1" applyAlignment="1">
      <alignment horizontal="center" vertical="top" wrapText="1"/>
    </xf>
    <xf numFmtId="0" fontId="72" fillId="0" borderId="23" xfId="0" applyFont="1" applyBorder="1" applyAlignment="1">
      <alignment horizontal="left" vertical="top" wrapText="1"/>
    </xf>
    <xf numFmtId="0" fontId="75" fillId="0" borderId="0" xfId="0" applyFont="1" applyAlignment="1">
      <alignment horizontal="left" vertical="top" wrapText="1"/>
    </xf>
    <xf numFmtId="166" fontId="73" fillId="0" borderId="23" xfId="6" applyFont="1" applyBorder="1" applyAlignment="1">
      <alignment horizontal="center" vertical="center"/>
    </xf>
    <xf numFmtId="49" fontId="73" fillId="0" borderId="23" xfId="0" applyNumberFormat="1" applyFont="1" applyBorder="1" applyAlignment="1">
      <alignment horizontal="left" vertical="top" wrapText="1"/>
    </xf>
    <xf numFmtId="166" fontId="73" fillId="0" borderId="23" xfId="6" applyFont="1" applyFill="1" applyBorder="1" applyAlignment="1">
      <alignment horizontal="center" vertical="center"/>
    </xf>
    <xf numFmtId="0" fontId="73" fillId="0" borderId="23" xfId="0" applyFont="1" applyBorder="1" applyAlignment="1">
      <alignment horizontal="left" vertical="center" wrapText="1"/>
    </xf>
    <xf numFmtId="0" fontId="73" fillId="0" borderId="0" xfId="0" applyFont="1"/>
    <xf numFmtId="0" fontId="73" fillId="0" borderId="23" xfId="0" applyFont="1" applyBorder="1" applyAlignment="1">
      <alignment vertical="top" wrapText="1"/>
    </xf>
    <xf numFmtId="0" fontId="73" fillId="0" borderId="0" xfId="0" applyFont="1" applyAlignment="1">
      <alignment vertical="top" wrapText="1"/>
    </xf>
    <xf numFmtId="0" fontId="73" fillId="0" borderId="23" xfId="0" applyFont="1" applyBorder="1" applyAlignment="1">
      <alignment vertical="center" wrapText="1"/>
    </xf>
    <xf numFmtId="167" fontId="73" fillId="0" borderId="23" xfId="263" applyNumberFormat="1" applyFont="1" applyFill="1" applyBorder="1" applyAlignment="1">
      <alignment horizontal="center" vertical="center"/>
    </xf>
    <xf numFmtId="0" fontId="73" fillId="0" borderId="2" xfId="0" applyFont="1" applyBorder="1" applyAlignment="1">
      <alignment vertical="top" wrapText="1"/>
    </xf>
    <xf numFmtId="0" fontId="73" fillId="0" borderId="3" xfId="0" applyFont="1" applyBorder="1" applyAlignment="1">
      <alignment vertical="top" wrapText="1"/>
    </xf>
    <xf numFmtId="167" fontId="73" fillId="0" borderId="23" xfId="7" applyNumberFormat="1" applyFont="1" applyFill="1" applyBorder="1" applyAlignment="1">
      <alignment horizontal="center" vertical="center" wrapText="1"/>
    </xf>
    <xf numFmtId="0" fontId="73" fillId="0" borderId="0" xfId="0" applyFont="1" applyAlignment="1">
      <alignment horizontal="left" vertical="top" wrapText="1"/>
    </xf>
    <xf numFmtId="0" fontId="74" fillId="0" borderId="23" xfId="0" applyFont="1" applyBorder="1" applyAlignment="1">
      <alignment horizontal="left" vertical="center" wrapText="1"/>
    </xf>
    <xf numFmtId="0" fontId="73" fillId="0" borderId="26" xfId="0" applyFont="1" applyBorder="1" applyAlignment="1">
      <alignment vertical="top" wrapText="1"/>
    </xf>
    <xf numFmtId="0" fontId="73" fillId="0" borderId="25" xfId="0" applyFont="1" applyBorder="1" applyAlignment="1">
      <alignment vertical="top" wrapText="1"/>
    </xf>
    <xf numFmtId="0" fontId="73" fillId="0" borderId="28" xfId="0" applyFont="1" applyBorder="1" applyAlignment="1">
      <alignment vertical="top" wrapText="1"/>
    </xf>
    <xf numFmtId="0" fontId="73" fillId="0" borderId="0" xfId="1" applyFont="1"/>
    <xf numFmtId="0" fontId="73" fillId="0" borderId="0" xfId="1" applyFont="1" applyAlignment="1">
      <alignment horizontal="right"/>
    </xf>
    <xf numFmtId="0" fontId="74" fillId="0" borderId="23" xfId="1" applyFont="1" applyBorder="1" applyAlignment="1">
      <alignment horizontal="left" vertical="top" wrapText="1"/>
    </xf>
    <xf numFmtId="0" fontId="74" fillId="0" borderId="25" xfId="1" applyFont="1" applyBorder="1" applyAlignment="1">
      <alignment horizontal="left" vertical="top" wrapText="1"/>
    </xf>
    <xf numFmtId="0" fontId="74" fillId="0" borderId="0" xfId="1" applyFont="1" applyAlignment="1">
      <alignment horizontal="left" vertical="top" wrapText="1"/>
    </xf>
    <xf numFmtId="0" fontId="73" fillId="0" borderId="0" xfId="1" applyFont="1" applyAlignment="1">
      <alignment horizontal="left" vertical="top" wrapText="1"/>
    </xf>
    <xf numFmtId="0" fontId="73" fillId="0" borderId="23" xfId="1" applyFont="1" applyBorder="1" applyAlignment="1">
      <alignment vertical="top" wrapText="1"/>
    </xf>
    <xf numFmtId="0" fontId="74" fillId="0" borderId="24" xfId="0" applyFont="1" applyBorder="1" applyAlignment="1">
      <alignment horizontal="left" vertical="top" wrapText="1"/>
    </xf>
    <xf numFmtId="0" fontId="73" fillId="0" borderId="23" xfId="1" applyFont="1" applyBorder="1" applyAlignment="1">
      <alignment wrapText="1"/>
    </xf>
    <xf numFmtId="0" fontId="74" fillId="0" borderId="2" xfId="0" applyFont="1" applyBorder="1" applyAlignment="1">
      <alignment horizontal="left" vertical="top" wrapText="1"/>
    </xf>
    <xf numFmtId="0" fontId="74" fillId="0" borderId="3" xfId="0" applyFont="1" applyBorder="1" applyAlignment="1">
      <alignment horizontal="left" vertical="top" wrapText="1"/>
    </xf>
    <xf numFmtId="0" fontId="73" fillId="0" borderId="28" xfId="1" applyFont="1" applyBorder="1" applyAlignment="1">
      <alignment horizontal="center" wrapText="1"/>
    </xf>
    <xf numFmtId="0" fontId="73" fillId="0" borderId="3" xfId="1" applyFont="1" applyBorder="1" applyAlignment="1">
      <alignment horizontal="center" vertical="top" wrapText="1"/>
    </xf>
    <xf numFmtId="0" fontId="73" fillId="0" borderId="26" xfId="1" applyFont="1" applyBorder="1" applyAlignment="1">
      <alignment horizontal="left" vertical="top"/>
    </xf>
    <xf numFmtId="0" fontId="73" fillId="0" borderId="25" xfId="1" applyFont="1" applyBorder="1" applyAlignment="1">
      <alignment horizontal="left" vertical="top"/>
    </xf>
    <xf numFmtId="0" fontId="73" fillId="0" borderId="23" xfId="0" applyFont="1" applyBorder="1"/>
    <xf numFmtId="0" fontId="73" fillId="0" borderId="24" xfId="1" applyFont="1" applyBorder="1" applyAlignment="1">
      <alignment vertical="top" wrapText="1"/>
    </xf>
    <xf numFmtId="0" fontId="73" fillId="0" borderId="2" xfId="1" applyFont="1" applyBorder="1" applyAlignment="1">
      <alignment vertical="top" wrapText="1"/>
    </xf>
    <xf numFmtId="0" fontId="73" fillId="0" borderId="3" xfId="1" applyFont="1" applyBorder="1" applyAlignment="1">
      <alignment vertical="top" wrapText="1"/>
    </xf>
    <xf numFmtId="0" fontId="73" fillId="0" borderId="24" xfId="0" applyFont="1" applyBorder="1" applyAlignment="1">
      <alignment vertical="top" wrapText="1"/>
    </xf>
    <xf numFmtId="167" fontId="73" fillId="0" borderId="0" xfId="218" applyNumberFormat="1" applyFont="1" applyFill="1" applyAlignment="1">
      <alignment vertical="center" wrapText="1"/>
    </xf>
    <xf numFmtId="0" fontId="73" fillId="0" borderId="26" xfId="1" applyFont="1" applyBorder="1" applyAlignment="1">
      <alignment horizontal="left"/>
    </xf>
    <xf numFmtId="0" fontId="72" fillId="0" borderId="26" xfId="0" applyFont="1" applyBorder="1" applyAlignment="1">
      <alignment wrapText="1"/>
    </xf>
    <xf numFmtId="0" fontId="72" fillId="0" borderId="23" xfId="0" applyFont="1" applyBorder="1" applyAlignment="1">
      <alignment horizontal="left" vertical="top"/>
    </xf>
    <xf numFmtId="0" fontId="72" fillId="0" borderId="23" xfId="0" applyFont="1" applyBorder="1" applyAlignment="1">
      <alignment horizontal="center" vertical="center"/>
    </xf>
    <xf numFmtId="49" fontId="73" fillId="2" borderId="23" xfId="0" applyNumberFormat="1" applyFont="1" applyFill="1" applyBorder="1" applyAlignment="1">
      <alignment vertical="top"/>
    </xf>
    <xf numFmtId="0" fontId="72" fillId="2" borderId="23" xfId="0" applyFont="1" applyFill="1" applyBorder="1" applyAlignment="1">
      <alignment vertical="top"/>
    </xf>
    <xf numFmtId="0" fontId="72" fillId="0" borderId="23" xfId="0" applyFont="1" applyBorder="1" applyAlignment="1">
      <alignment vertical="center"/>
    </xf>
    <xf numFmtId="0" fontId="72" fillId="0" borderId="23" xfId="0" applyFont="1" applyBorder="1" applyAlignment="1">
      <alignment vertical="top"/>
    </xf>
    <xf numFmtId="0" fontId="72" fillId="0" borderId="23" xfId="0" applyFont="1" applyBorder="1"/>
    <xf numFmtId="167" fontId="73" fillId="0" borderId="23" xfId="7" applyNumberFormat="1" applyFont="1" applyFill="1" applyBorder="1" applyAlignment="1">
      <alignment horizontal="left" vertical="center" wrapText="1"/>
    </xf>
    <xf numFmtId="49" fontId="70" fillId="0" borderId="1" xfId="17" applyNumberFormat="1" applyFont="1" applyFill="1" applyBorder="1" applyAlignment="1">
      <alignment horizontal="center" vertical="center"/>
    </xf>
    <xf numFmtId="49" fontId="70" fillId="0" borderId="24" xfId="17" applyNumberFormat="1" applyFont="1" applyFill="1" applyBorder="1" applyAlignment="1">
      <alignment horizontal="center" vertical="center"/>
    </xf>
    <xf numFmtId="167" fontId="70" fillId="0" borderId="23" xfId="7" applyNumberFormat="1" applyFont="1" applyFill="1" applyBorder="1" applyAlignment="1">
      <alignment horizontal="center" vertical="center" wrapText="1"/>
    </xf>
    <xf numFmtId="0" fontId="73" fillId="0" borderId="4" xfId="1" applyFont="1" applyBorder="1"/>
    <xf numFmtId="0" fontId="73" fillId="0" borderId="4" xfId="1" applyFont="1" applyBorder="1" applyAlignment="1">
      <alignment vertical="center"/>
    </xf>
    <xf numFmtId="0" fontId="73" fillId="0" borderId="23" xfId="0" applyFont="1" applyBorder="1" applyAlignment="1">
      <alignment horizontal="center" vertical="center" wrapText="1"/>
    </xf>
    <xf numFmtId="167" fontId="73" fillId="0" borderId="23" xfId="7" applyNumberFormat="1" applyFont="1" applyFill="1" applyBorder="1" applyAlignment="1">
      <alignment vertical="center" wrapText="1"/>
    </xf>
    <xf numFmtId="166" fontId="72" fillId="0" borderId="0" xfId="0" applyNumberFormat="1" applyFont="1"/>
    <xf numFmtId="167" fontId="73" fillId="0" borderId="23" xfId="218" applyNumberFormat="1" applyFont="1" applyFill="1" applyBorder="1" applyAlignment="1">
      <alignment horizontal="center" vertical="center" wrapText="1"/>
    </xf>
    <xf numFmtId="0" fontId="73" fillId="0" borderId="0" xfId="1" applyFont="1" applyAlignment="1">
      <alignment horizontal="center" wrapText="1"/>
    </xf>
    <xf numFmtId="0" fontId="73" fillId="0" borderId="0" xfId="1" applyFont="1" applyAlignment="1">
      <alignment vertical="top" wrapText="1"/>
    </xf>
    <xf numFmtId="0" fontId="73" fillId="0" borderId="0" xfId="1" applyFont="1" applyAlignment="1">
      <alignment vertical="top"/>
    </xf>
    <xf numFmtId="0" fontId="73" fillId="0" borderId="23" xfId="265" applyFont="1" applyFill="1" applyBorder="1" applyAlignment="1">
      <alignment horizontal="center" vertical="center"/>
    </xf>
    <xf numFmtId="0" fontId="73" fillId="0" borderId="26" xfId="0" applyFont="1" applyBorder="1" applyAlignment="1">
      <alignment vertical="center"/>
    </xf>
    <xf numFmtId="0" fontId="73" fillId="0" borderId="25" xfId="0" applyFont="1" applyBorder="1" applyAlignment="1">
      <alignment vertical="center"/>
    </xf>
    <xf numFmtId="43" fontId="73" fillId="0" borderId="23" xfId="7" applyFont="1" applyFill="1" applyBorder="1" applyAlignment="1">
      <alignment vertical="center" wrapText="1"/>
    </xf>
    <xf numFmtId="49" fontId="70" fillId="0" borderId="48" xfId="17" applyNumberFormat="1" applyFont="1" applyFill="1" applyBorder="1" applyAlignment="1">
      <alignment horizontal="center" vertical="center"/>
    </xf>
    <xf numFmtId="49" fontId="70" fillId="0" borderId="39" xfId="17" applyNumberFormat="1" applyFont="1" applyFill="1" applyBorder="1" applyAlignment="1">
      <alignment horizontal="center" vertical="center"/>
    </xf>
    <xf numFmtId="0" fontId="73" fillId="0" borderId="28" xfId="1" applyFont="1" applyBorder="1" applyAlignment="1">
      <alignment horizontal="right" vertical="center" wrapText="1"/>
    </xf>
    <xf numFmtId="167" fontId="73" fillId="0" borderId="48" xfId="7" applyNumberFormat="1" applyFont="1" applyFill="1" applyBorder="1" applyAlignment="1">
      <alignment horizontal="center" vertical="center" wrapText="1"/>
    </xf>
    <xf numFmtId="166" fontId="70" fillId="0" borderId="23" xfId="6" applyFont="1" applyBorder="1" applyAlignment="1">
      <alignment horizontal="center" vertical="center"/>
    </xf>
    <xf numFmtId="172" fontId="73" fillId="0" borderId="23" xfId="7" applyNumberFormat="1" applyFont="1" applyFill="1" applyBorder="1" applyAlignment="1">
      <alignment horizontal="center" vertical="center" wrapText="1"/>
    </xf>
    <xf numFmtId="0" fontId="70" fillId="0" borderId="0" xfId="1" applyFont="1"/>
    <xf numFmtId="0" fontId="91" fillId="0" borderId="0" xfId="0" applyFont="1" applyAlignment="1">
      <alignment horizontal="center" vertical="center"/>
    </xf>
    <xf numFmtId="0" fontId="91" fillId="0" borderId="0" xfId="1" applyFont="1" applyAlignment="1">
      <alignment horizontal="right"/>
    </xf>
    <xf numFmtId="0" fontId="70" fillId="0" borderId="0" xfId="0" applyFont="1"/>
    <xf numFmtId="0" fontId="70" fillId="0" borderId="0" xfId="0" applyFont="1" applyAlignment="1">
      <alignment horizontal="center" vertical="top" wrapText="1"/>
    </xf>
    <xf numFmtId="0" fontId="92" fillId="0" borderId="0" xfId="0" applyFont="1" applyAlignment="1">
      <alignment vertical="center"/>
    </xf>
    <xf numFmtId="167" fontId="92" fillId="0" borderId="0" xfId="1993" applyNumberFormat="1" applyFont="1" applyFill="1" applyAlignment="1">
      <alignment vertical="center"/>
    </xf>
    <xf numFmtId="0" fontId="70" fillId="0" borderId="0" xfId="217" applyFont="1"/>
    <xf numFmtId="167" fontId="73" fillId="0" borderId="0" xfId="7" applyNumberFormat="1" applyFont="1" applyFill="1" applyBorder="1" applyAlignment="1">
      <alignment horizontal="center" vertical="center" wrapText="1"/>
    </xf>
    <xf numFmtId="167" fontId="70" fillId="0" borderId="48" xfId="7" applyNumberFormat="1" applyFont="1" applyFill="1" applyBorder="1" applyAlignment="1">
      <alignment horizontal="center" vertical="center" wrapText="1"/>
    </xf>
    <xf numFmtId="173" fontId="73" fillId="0" borderId="48" xfId="7" applyNumberFormat="1" applyFont="1" applyFill="1" applyBorder="1" applyAlignment="1">
      <alignment horizontal="center" vertical="center" wrapText="1"/>
    </xf>
    <xf numFmtId="176" fontId="73" fillId="0" borderId="48" xfId="7" applyNumberFormat="1" applyFont="1" applyFill="1" applyBorder="1" applyAlignment="1">
      <alignment horizontal="center" vertical="center" wrapText="1"/>
    </xf>
    <xf numFmtId="167" fontId="73" fillId="0" borderId="0" xfId="218" applyNumberFormat="1" applyFont="1" applyFill="1" applyBorder="1" applyAlignment="1">
      <alignment vertical="center" wrapText="1"/>
    </xf>
    <xf numFmtId="168" fontId="73" fillId="0" borderId="23" xfId="1" applyNumberFormat="1" applyFont="1" applyBorder="1" applyAlignment="1">
      <alignment horizontal="center" vertical="center" wrapText="1"/>
    </xf>
    <xf numFmtId="0" fontId="73" fillId="0" borderId="0" xfId="179" applyFont="1" applyAlignment="1">
      <alignment vertical="top" wrapText="1"/>
    </xf>
    <xf numFmtId="0" fontId="73" fillId="0" borderId="0" xfId="179" applyFont="1" applyAlignment="1">
      <alignment horizontal="left" vertical="top" wrapText="1"/>
    </xf>
    <xf numFmtId="0" fontId="73" fillId="0" borderId="0" xfId="264" applyFont="1" applyAlignment="1">
      <alignment vertical="center" wrapText="1"/>
    </xf>
    <xf numFmtId="0" fontId="73" fillId="0" borderId="23" xfId="0" applyFont="1" applyBorder="1" applyAlignment="1">
      <alignment horizontal="right" vertical="center" wrapText="1"/>
    </xf>
    <xf numFmtId="0" fontId="73" fillId="0" borderId="0" xfId="264" applyFont="1" applyAlignment="1">
      <alignment horizontal="center" vertical="center" wrapText="1"/>
    </xf>
    <xf numFmtId="0" fontId="73" fillId="0" borderId="48" xfId="0" applyFont="1" applyBorder="1" applyAlignment="1">
      <alignment horizontal="left" vertical="center" wrapText="1"/>
    </xf>
    <xf numFmtId="167" fontId="73" fillId="0" borderId="48" xfId="7" applyNumberFormat="1" applyFont="1" applyFill="1" applyBorder="1" applyAlignment="1">
      <alignment horizontal="right" vertical="center" wrapText="1"/>
    </xf>
    <xf numFmtId="0" fontId="73" fillId="0" borderId="48" xfId="264" applyFont="1" applyBorder="1" applyAlignment="1">
      <alignment horizontal="center" wrapText="1"/>
    </xf>
    <xf numFmtId="0" fontId="73" fillId="0" borderId="48" xfId="264" applyFont="1" applyBorder="1" applyAlignment="1">
      <alignment vertical="center" wrapText="1"/>
    </xf>
    <xf numFmtId="0" fontId="73" fillId="0" borderId="48" xfId="264" applyFont="1" applyBorder="1" applyAlignment="1">
      <alignment horizontal="center" vertical="center" wrapText="1"/>
    </xf>
    <xf numFmtId="167" fontId="73" fillId="0" borderId="48" xfId="218" applyNumberFormat="1" applyFont="1" applyFill="1" applyBorder="1" applyAlignment="1">
      <alignment vertical="center" wrapText="1"/>
    </xf>
    <xf numFmtId="167" fontId="73" fillId="0" borderId="48" xfId="218" applyNumberFormat="1" applyFont="1" applyFill="1" applyBorder="1" applyAlignment="1">
      <alignment horizontal="right" vertical="center" wrapText="1"/>
    </xf>
    <xf numFmtId="0" fontId="73" fillId="0" borderId="0" xfId="264" applyFont="1" applyAlignment="1">
      <alignment horizontal="right" vertical="center" wrapText="1"/>
    </xf>
    <xf numFmtId="0" fontId="93" fillId="0" borderId="48" xfId="18" applyFont="1" applyFill="1" applyBorder="1" applyAlignment="1">
      <alignment horizontal="left" vertical="top" wrapText="1"/>
    </xf>
    <xf numFmtId="167" fontId="73" fillId="0" borderId="48" xfId="7" applyNumberFormat="1" applyFont="1" applyFill="1" applyBorder="1"/>
    <xf numFmtId="0" fontId="73" fillId="0" borderId="48" xfId="264" applyFont="1" applyBorder="1" applyAlignment="1">
      <alignment horizontal="right" vertical="center" wrapText="1"/>
    </xf>
    <xf numFmtId="0" fontId="73" fillId="0" borderId="48" xfId="265" applyFont="1" applyFill="1" applyBorder="1" applyAlignment="1">
      <alignment horizontal="center" vertical="top" wrapText="1"/>
    </xf>
    <xf numFmtId="0" fontId="73" fillId="0" borderId="48" xfId="0" applyFont="1" applyBorder="1" applyAlignment="1">
      <alignment horizontal="right" vertical="center" wrapText="1"/>
    </xf>
    <xf numFmtId="172" fontId="73" fillId="0" borderId="48" xfId="218" applyNumberFormat="1" applyFont="1" applyFill="1" applyBorder="1" applyAlignment="1">
      <alignment horizontal="right" vertical="center" wrapText="1"/>
    </xf>
    <xf numFmtId="167" fontId="73" fillId="0" borderId="23" xfId="7" applyNumberFormat="1" applyFont="1" applyFill="1" applyBorder="1" applyAlignment="1">
      <alignment horizontal="center" vertical="center"/>
    </xf>
    <xf numFmtId="167" fontId="73" fillId="0" borderId="48" xfId="7" applyNumberFormat="1" applyFont="1" applyFill="1" applyBorder="1" applyAlignment="1">
      <alignment horizontal="center" vertical="center"/>
    </xf>
    <xf numFmtId="167" fontId="73" fillId="0" borderId="48" xfId="218" applyNumberFormat="1" applyFont="1" applyFill="1" applyBorder="1" applyAlignment="1">
      <alignment horizontal="center" vertical="center" wrapText="1"/>
    </xf>
    <xf numFmtId="0" fontId="70" fillId="0" borderId="23" xfId="0" applyFont="1" applyBorder="1" applyAlignment="1">
      <alignment horizontal="right" vertical="center" wrapText="1"/>
    </xf>
    <xf numFmtId="0" fontId="70" fillId="0" borderId="23" xfId="0" applyFont="1" applyBorder="1" applyAlignment="1">
      <alignment horizontal="center" vertical="center" wrapText="1"/>
    </xf>
    <xf numFmtId="0" fontId="70" fillId="0" borderId="0" xfId="264" applyFont="1" applyAlignment="1">
      <alignment vertical="center" wrapText="1"/>
    </xf>
    <xf numFmtId="167" fontId="70" fillId="0" borderId="0" xfId="264" applyNumberFormat="1" applyFont="1" applyAlignment="1">
      <alignment vertical="center" wrapText="1"/>
    </xf>
    <xf numFmtId="43" fontId="70" fillId="0" borderId="0" xfId="264" applyNumberFormat="1" applyFont="1" applyAlignment="1">
      <alignment vertical="center" wrapText="1"/>
    </xf>
    <xf numFmtId="167" fontId="70" fillId="0" borderId="0" xfId="218" applyNumberFormat="1" applyFont="1" applyFill="1" applyBorder="1" applyAlignment="1">
      <alignment horizontal="center" vertical="center" wrapText="1"/>
    </xf>
    <xf numFmtId="0" fontId="73" fillId="0" borderId="0" xfId="0" applyFont="1" applyAlignment="1">
      <alignment horizontal="right"/>
    </xf>
    <xf numFmtId="0" fontId="73" fillId="0" borderId="0" xfId="0" applyFont="1" applyAlignment="1">
      <alignment wrapText="1"/>
    </xf>
    <xf numFmtId="49" fontId="73" fillId="0" borderId="1" xfId="266" applyNumberFormat="1" applyFont="1" applyBorder="1" applyAlignment="1">
      <alignment horizontal="center" vertical="center" textRotation="90" wrapText="1"/>
    </xf>
    <xf numFmtId="0" fontId="73" fillId="0" borderId="1" xfId="266" applyFont="1" applyBorder="1" applyAlignment="1">
      <alignment horizontal="center" vertical="center" wrapText="1"/>
    </xf>
    <xf numFmtId="0" fontId="77" fillId="0" borderId="1" xfId="266" applyFont="1" applyBorder="1" applyAlignment="1">
      <alignment horizontal="center" vertical="center" wrapText="1"/>
    </xf>
    <xf numFmtId="0" fontId="70" fillId="0" borderId="0" xfId="0" applyFont="1" applyAlignment="1">
      <alignment horizontal="left" vertical="top" wrapText="1"/>
    </xf>
    <xf numFmtId="0" fontId="70" fillId="0" borderId="1" xfId="266" applyFont="1" applyBorder="1" applyAlignment="1">
      <alignment horizontal="center" vertical="center" wrapText="1"/>
    </xf>
    <xf numFmtId="49" fontId="70" fillId="0" borderId="1" xfId="266" applyNumberFormat="1" applyFont="1" applyBorder="1" applyAlignment="1">
      <alignment horizontal="center" vertical="center" wrapText="1"/>
    </xf>
    <xf numFmtId="0" fontId="70" fillId="0" borderId="1" xfId="266" applyFont="1" applyBorder="1" applyAlignment="1">
      <alignment horizontal="left" vertical="center" wrapText="1"/>
    </xf>
    <xf numFmtId="0" fontId="74" fillId="0" borderId="1" xfId="266" applyFont="1" applyBorder="1" applyAlignment="1">
      <alignment horizontal="center" vertical="center" wrapText="1"/>
    </xf>
    <xf numFmtId="0" fontId="74" fillId="0" borderId="1" xfId="266" applyFont="1" applyBorder="1" applyAlignment="1">
      <alignment horizontal="left" vertical="center" wrapText="1"/>
    </xf>
    <xf numFmtId="0" fontId="73" fillId="0" borderId="1" xfId="266" applyFont="1" applyBorder="1" applyAlignment="1">
      <alignment vertical="center" wrapText="1"/>
    </xf>
    <xf numFmtId="43" fontId="73" fillId="0" borderId="0" xfId="0" applyNumberFormat="1" applyFont="1"/>
    <xf numFmtId="0" fontId="74" fillId="0" borderId="1" xfId="266" applyFont="1" applyBorder="1" applyAlignment="1">
      <alignment vertical="center" wrapText="1"/>
    </xf>
    <xf numFmtId="43" fontId="73" fillId="0" borderId="0" xfId="0" applyNumberFormat="1" applyFont="1" applyAlignment="1">
      <alignment horizontal="left" vertical="top" wrapText="1"/>
    </xf>
    <xf numFmtId="0" fontId="70" fillId="0" borderId="1" xfId="0" applyFont="1" applyBorder="1" applyAlignment="1">
      <alignment horizontal="left" vertical="center" wrapText="1"/>
    </xf>
    <xf numFmtId="0" fontId="73" fillId="0" borderId="1" xfId="266" applyFont="1" applyBorder="1" applyAlignment="1">
      <alignment horizontal="left" vertical="center" wrapText="1"/>
    </xf>
    <xf numFmtId="0" fontId="73" fillId="0" borderId="23" xfId="266" applyFont="1" applyBorder="1" applyAlignment="1">
      <alignment horizontal="center" vertical="center" wrapText="1"/>
    </xf>
    <xf numFmtId="0" fontId="73" fillId="0" borderId="38" xfId="266" applyFont="1" applyBorder="1" applyAlignment="1">
      <alignment horizontal="center" vertical="center" wrapText="1"/>
    </xf>
    <xf numFmtId="0" fontId="73" fillId="0" borderId="48" xfId="266" applyFont="1" applyBorder="1" applyAlignment="1">
      <alignment horizontal="center" vertical="center" wrapText="1"/>
    </xf>
    <xf numFmtId="0" fontId="73" fillId="0" borderId="48" xfId="0" applyFont="1" applyBorder="1"/>
    <xf numFmtId="49" fontId="73" fillId="0" borderId="48" xfId="266" applyNumberFormat="1" applyFont="1" applyBorder="1" applyAlignment="1">
      <alignment horizontal="center" vertical="center" wrapText="1"/>
    </xf>
    <xf numFmtId="175" fontId="73" fillId="0" borderId="48" xfId="0" applyNumberFormat="1" applyFont="1" applyBorder="1"/>
    <xf numFmtId="49" fontId="70" fillId="0" borderId="48" xfId="266" applyNumberFormat="1" applyFont="1" applyBorder="1" applyAlignment="1">
      <alignment horizontal="center" vertical="center" wrapText="1"/>
    </xf>
    <xf numFmtId="0" fontId="70" fillId="0" borderId="48" xfId="266" applyFont="1" applyBorder="1" applyAlignment="1">
      <alignment horizontal="left" vertical="center" wrapText="1"/>
    </xf>
    <xf numFmtId="167" fontId="73" fillId="0" borderId="48" xfId="0" applyNumberFormat="1" applyFont="1" applyBorder="1"/>
    <xf numFmtId="0" fontId="73" fillId="0" borderId="48" xfId="266" applyFont="1" applyBorder="1" applyAlignment="1">
      <alignment horizontal="left" vertical="center" wrapText="1"/>
    </xf>
    <xf numFmtId="0" fontId="73" fillId="0" borderId="0" xfId="266" applyFont="1" applyAlignment="1">
      <alignment horizontal="center" vertical="center" wrapText="1"/>
    </xf>
    <xf numFmtId="0" fontId="73" fillId="0" borderId="0" xfId="8" applyFont="1" applyAlignment="1">
      <alignment vertical="center" wrapText="1"/>
    </xf>
    <xf numFmtId="0" fontId="73" fillId="0" borderId="0" xfId="8" applyFont="1" applyAlignment="1">
      <alignment horizontal="right" vertical="center"/>
    </xf>
    <xf numFmtId="0" fontId="73" fillId="0" borderId="0" xfId="266" applyFont="1" applyAlignment="1">
      <alignment vertical="center" wrapText="1"/>
    </xf>
    <xf numFmtId="49" fontId="73" fillId="0" borderId="0" xfId="266" applyNumberFormat="1" applyFont="1" applyAlignment="1">
      <alignment horizontal="center" vertical="center" wrapText="1"/>
    </xf>
    <xf numFmtId="168" fontId="73" fillId="0" borderId="0" xfId="266" applyNumberFormat="1" applyFont="1" applyAlignment="1">
      <alignment horizontal="center" vertical="center" wrapText="1"/>
    </xf>
    <xf numFmtId="49" fontId="73" fillId="0" borderId="23" xfId="266" applyNumberFormat="1" applyFont="1" applyBorder="1" applyAlignment="1">
      <alignment horizontal="center" vertical="center" wrapText="1"/>
    </xf>
    <xf numFmtId="49" fontId="73" fillId="0" borderId="23" xfId="266" applyNumberFormat="1" applyFont="1" applyBorder="1" applyAlignment="1">
      <alignment horizontal="center" vertical="center" textRotation="90" wrapText="1"/>
    </xf>
    <xf numFmtId="168" fontId="73" fillId="0" borderId="3" xfId="266" applyNumberFormat="1" applyFont="1" applyBorder="1" applyAlignment="1">
      <alignment horizontal="center" vertical="center" wrapText="1"/>
    </xf>
    <xf numFmtId="168" fontId="73" fillId="0" borderId="23" xfId="266" applyNumberFormat="1" applyFont="1" applyBorder="1" applyAlignment="1">
      <alignment horizontal="center" vertical="center" wrapText="1"/>
    </xf>
    <xf numFmtId="0" fontId="77" fillId="0" borderId="23" xfId="266" applyFont="1" applyBorder="1" applyAlignment="1">
      <alignment horizontal="center" vertical="center" wrapText="1"/>
    </xf>
    <xf numFmtId="167" fontId="73" fillId="0" borderId="0" xfId="266" applyNumberFormat="1" applyFont="1" applyAlignment="1">
      <alignment horizontal="center" vertical="center" wrapText="1"/>
    </xf>
    <xf numFmtId="0" fontId="70" fillId="0" borderId="23" xfId="266" applyFont="1" applyBorder="1" applyAlignment="1">
      <alignment horizontal="center" vertical="center" wrapText="1"/>
    </xf>
    <xf numFmtId="49" fontId="70" fillId="0" borderId="23" xfId="266" applyNumberFormat="1" applyFont="1" applyBorder="1" applyAlignment="1">
      <alignment horizontal="center" vertical="center" wrapText="1"/>
    </xf>
    <xf numFmtId="0" fontId="70" fillId="0" borderId="0" xfId="266" applyFont="1" applyAlignment="1">
      <alignment vertical="center" wrapText="1"/>
    </xf>
    <xf numFmtId="0" fontId="73" fillId="0" borderId="23" xfId="266" applyFont="1" applyBorder="1" applyAlignment="1">
      <alignment horizontal="left" vertical="center" wrapText="1"/>
    </xf>
    <xf numFmtId="0" fontId="70" fillId="0" borderId="48" xfId="266" applyFont="1" applyBorder="1" applyAlignment="1">
      <alignment horizontal="center" vertical="center" wrapText="1"/>
    </xf>
    <xf numFmtId="0" fontId="73" fillId="0" borderId="0" xfId="266" applyFont="1" applyAlignment="1">
      <alignment horizontal="left" vertical="center" wrapText="1"/>
    </xf>
    <xf numFmtId="168" fontId="73" fillId="0" borderId="0" xfId="266" applyNumberFormat="1" applyFont="1" applyAlignment="1">
      <alignment vertical="center" wrapText="1"/>
    </xf>
    <xf numFmtId="0" fontId="94" fillId="0" borderId="0" xfId="0" applyFont="1"/>
    <xf numFmtId="175" fontId="73" fillId="0" borderId="23" xfId="1" applyNumberFormat="1" applyFont="1" applyBorder="1" applyAlignment="1">
      <alignment horizontal="center" vertical="center" wrapText="1"/>
    </xf>
    <xf numFmtId="0" fontId="73" fillId="0" borderId="0" xfId="8" applyFont="1">
      <alignment horizontal="left" vertical="top" wrapText="1"/>
    </xf>
    <xf numFmtId="43" fontId="73" fillId="0" borderId="0" xfId="263" applyFont="1" applyFill="1" applyAlignment="1">
      <alignment horizontal="center" wrapText="1"/>
    </xf>
    <xf numFmtId="167" fontId="72" fillId="0" borderId="0" xfId="263" applyNumberFormat="1" applyFont="1" applyFill="1" applyAlignment="1">
      <alignment horizontal="right"/>
    </xf>
    <xf numFmtId="43" fontId="73" fillId="0" borderId="48" xfId="263" applyFont="1" applyFill="1" applyBorder="1" applyAlignment="1">
      <alignment horizontal="center" vertical="center" wrapText="1"/>
    </xf>
    <xf numFmtId="167" fontId="73" fillId="0" borderId="48" xfId="263" applyNumberFormat="1" applyFont="1" applyFill="1" applyBorder="1" applyAlignment="1">
      <alignment horizontal="center" vertical="center"/>
    </xf>
    <xf numFmtId="43" fontId="70" fillId="0" borderId="48" xfId="263" applyFont="1" applyFill="1" applyBorder="1" applyAlignment="1">
      <alignment wrapText="1"/>
    </xf>
    <xf numFmtId="167" fontId="70" fillId="0" borderId="48" xfId="7" applyNumberFormat="1" applyFont="1" applyFill="1" applyBorder="1" applyAlignment="1">
      <alignment wrapText="1"/>
    </xf>
    <xf numFmtId="0" fontId="92" fillId="0" borderId="0" xfId="0" applyFont="1"/>
    <xf numFmtId="0" fontId="96" fillId="0" borderId="48" xfId="0" applyFont="1" applyBorder="1" applyAlignment="1">
      <alignment vertical="center" wrapText="1"/>
    </xf>
    <xf numFmtId="167" fontId="72" fillId="0" borderId="48" xfId="7" applyNumberFormat="1" applyFont="1" applyFill="1" applyBorder="1" applyAlignment="1">
      <alignment horizontal="center" vertical="center" wrapText="1"/>
    </xf>
    <xf numFmtId="0" fontId="72" fillId="0" borderId="0" xfId="0" applyFont="1" applyAlignment="1">
      <alignment vertical="center"/>
    </xf>
    <xf numFmtId="167" fontId="73" fillId="0" borderId="0" xfId="7" applyNumberFormat="1" applyFont="1" applyFill="1" applyBorder="1" applyAlignment="1">
      <alignment horizontal="right" vertical="center"/>
    </xf>
    <xf numFmtId="167" fontId="72" fillId="0" borderId="0" xfId="7" applyNumberFormat="1" applyFont="1" applyFill="1" applyBorder="1" applyAlignment="1">
      <alignment vertical="center"/>
    </xf>
    <xf numFmtId="167" fontId="72" fillId="0" borderId="0" xfId="7" applyNumberFormat="1" applyFont="1" applyFill="1" applyBorder="1" applyAlignment="1">
      <alignment horizontal="right" vertical="center"/>
    </xf>
    <xf numFmtId="0" fontId="72" fillId="0" borderId="48" xfId="0" applyFont="1" applyBorder="1" applyAlignment="1">
      <alignment horizontal="center" vertical="center" wrapText="1"/>
    </xf>
    <xf numFmtId="0" fontId="72" fillId="0" borderId="0" xfId="0" applyFont="1" applyAlignment="1">
      <alignment horizontal="left" vertical="center" wrapText="1"/>
    </xf>
    <xf numFmtId="0" fontId="73" fillId="0" borderId="48" xfId="0" applyFont="1" applyBorder="1" applyAlignment="1">
      <alignment horizontal="center" vertical="center" wrapText="1"/>
    </xf>
    <xf numFmtId="0" fontId="70" fillId="0" borderId="48" xfId="0" applyFont="1" applyBorder="1" applyAlignment="1">
      <alignment horizontal="left" vertical="center" wrapText="1"/>
    </xf>
    <xf numFmtId="167" fontId="70" fillId="0" borderId="48" xfId="7" applyNumberFormat="1" applyFont="1" applyFill="1" applyBorder="1" applyAlignment="1">
      <alignment vertical="center" wrapText="1"/>
    </xf>
    <xf numFmtId="43" fontId="72" fillId="0" borderId="0" xfId="0" applyNumberFormat="1" applyFont="1" applyAlignment="1">
      <alignment horizontal="left" vertical="center" wrapText="1"/>
    </xf>
    <xf numFmtId="167" fontId="72" fillId="0" borderId="48" xfId="7" applyNumberFormat="1" applyFont="1" applyFill="1" applyBorder="1" applyAlignment="1">
      <alignment vertical="center" wrapText="1"/>
    </xf>
    <xf numFmtId="0" fontId="92" fillId="0" borderId="0" xfId="0" applyFont="1" applyAlignment="1">
      <alignment horizontal="left" vertical="center" wrapText="1"/>
    </xf>
    <xf numFmtId="0" fontId="92" fillId="0" borderId="48" xfId="0" applyFont="1" applyBorder="1" applyAlignment="1">
      <alignment vertical="top" wrapText="1"/>
    </xf>
    <xf numFmtId="0" fontId="70" fillId="0" borderId="48" xfId="0" applyFont="1" applyBorder="1" applyAlignment="1">
      <alignment vertical="top" wrapText="1"/>
    </xf>
    <xf numFmtId="0" fontId="97" fillId="0" borderId="48" xfId="1995" applyFont="1" applyBorder="1">
      <alignment horizontal="left" vertical="top" wrapText="1"/>
    </xf>
    <xf numFmtId="167" fontId="70" fillId="0" borderId="48" xfId="7" applyNumberFormat="1" applyFont="1" applyFill="1" applyBorder="1" applyAlignment="1">
      <alignment vertical="center"/>
    </xf>
    <xf numFmtId="0" fontId="72" fillId="0" borderId="48" xfId="0" applyFont="1" applyBorder="1" applyAlignment="1">
      <alignment vertical="top" wrapText="1"/>
    </xf>
    <xf numFmtId="0" fontId="73" fillId="0" borderId="48" xfId="0" applyFont="1" applyBorder="1" applyAlignment="1">
      <alignment vertical="top" wrapText="1"/>
    </xf>
    <xf numFmtId="0" fontId="98" fillId="0" borderId="48" xfId="1995" applyFont="1" applyBorder="1">
      <alignment horizontal="left" vertical="top" wrapText="1"/>
    </xf>
    <xf numFmtId="0" fontId="99" fillId="0" borderId="48" xfId="1995" applyFont="1" applyBorder="1">
      <alignment horizontal="left" vertical="top" wrapText="1"/>
    </xf>
    <xf numFmtId="0" fontId="73" fillId="0" borderId="49" xfId="0" applyFont="1" applyBorder="1" applyAlignment="1">
      <alignment wrapText="1"/>
    </xf>
    <xf numFmtId="0" fontId="73" fillId="0" borderId="48" xfId="0" applyFont="1" applyBorder="1" applyAlignment="1">
      <alignment wrapText="1"/>
    </xf>
    <xf numFmtId="0" fontId="73" fillId="0" borderId="51" xfId="0" applyFont="1" applyBorder="1" applyAlignment="1">
      <alignment horizontal="center" wrapText="1"/>
    </xf>
    <xf numFmtId="0" fontId="72" fillId="0" borderId="48" xfId="0" applyFont="1" applyBorder="1" applyAlignment="1">
      <alignment vertical="center" wrapText="1"/>
    </xf>
    <xf numFmtId="0" fontId="98" fillId="0" borderId="48" xfId="0" applyFont="1" applyBorder="1" applyAlignment="1">
      <alignment horizontal="left" vertical="top" wrapText="1"/>
    </xf>
    <xf numFmtId="0" fontId="99" fillId="0" borderId="48" xfId="0" applyFont="1" applyBorder="1" applyAlignment="1">
      <alignment horizontal="left" vertical="top" wrapText="1"/>
    </xf>
    <xf numFmtId="167" fontId="72" fillId="0" borderId="48" xfId="7" applyNumberFormat="1" applyFont="1" applyFill="1" applyBorder="1" applyAlignment="1">
      <alignment vertical="center"/>
    </xf>
    <xf numFmtId="167" fontId="72" fillId="0" borderId="0" xfId="7" applyNumberFormat="1" applyFont="1" applyFill="1" applyAlignment="1">
      <alignment vertical="center"/>
    </xf>
    <xf numFmtId="167" fontId="92" fillId="0" borderId="0" xfId="7" applyNumberFormat="1" applyFont="1" applyFill="1" applyAlignment="1">
      <alignment vertical="center"/>
    </xf>
    <xf numFmtId="167" fontId="72" fillId="0" borderId="48" xfId="0" applyNumberFormat="1" applyFont="1" applyBorder="1"/>
    <xf numFmtId="0" fontId="70" fillId="0" borderId="48" xfId="1" applyFont="1" applyBorder="1" applyAlignment="1">
      <alignment vertical="top" wrapText="1"/>
    </xf>
    <xf numFmtId="0" fontId="70" fillId="0" borderId="0" xfId="1" applyFont="1" applyAlignment="1">
      <alignment vertical="top" wrapText="1"/>
    </xf>
    <xf numFmtId="0" fontId="74" fillId="0" borderId="48" xfId="1" applyFont="1" applyBorder="1" applyAlignment="1">
      <alignment horizontal="left" vertical="top" wrapText="1"/>
    </xf>
    <xf numFmtId="0" fontId="74" fillId="0" borderId="50" xfId="1" applyFont="1" applyBorder="1" applyAlignment="1">
      <alignment horizontal="left" vertical="top" wrapText="1"/>
    </xf>
    <xf numFmtId="0" fontId="73" fillId="0" borderId="48" xfId="1" applyFont="1" applyBorder="1" applyAlignment="1">
      <alignment vertical="top" wrapText="1"/>
    </xf>
    <xf numFmtId="0" fontId="74" fillId="0" borderId="48" xfId="0" applyFont="1" applyBorder="1" applyAlignment="1">
      <alignment horizontal="left" vertical="top" wrapText="1"/>
    </xf>
    <xf numFmtId="0" fontId="74" fillId="0" borderId="39" xfId="0" applyFont="1" applyBorder="1" applyAlignment="1">
      <alignment horizontal="left" vertical="top" wrapText="1"/>
    </xf>
    <xf numFmtId="0" fontId="73" fillId="0" borderId="39" xfId="1" applyFont="1" applyBorder="1" applyAlignment="1">
      <alignment vertical="top" wrapText="1"/>
    </xf>
    <xf numFmtId="0" fontId="73" fillId="0" borderId="48" xfId="1" applyFont="1" applyBorder="1" applyAlignment="1">
      <alignment wrapText="1"/>
    </xf>
    <xf numFmtId="0" fontId="73" fillId="0" borderId="49" xfId="1" applyFont="1" applyBorder="1" applyAlignment="1">
      <alignment horizontal="left" vertical="top"/>
    </xf>
    <xf numFmtId="0" fontId="73" fillId="0" borderId="50" xfId="1" applyFont="1" applyBorder="1" applyAlignment="1">
      <alignment horizontal="left" vertical="top"/>
    </xf>
    <xf numFmtId="167" fontId="73" fillId="0" borderId="48" xfId="7" applyNumberFormat="1" applyFont="1" applyBorder="1" applyAlignment="1">
      <alignment horizontal="center" vertical="center" wrapText="1"/>
    </xf>
    <xf numFmtId="175" fontId="73" fillId="0" borderId="48" xfId="1" applyNumberFormat="1" applyFont="1" applyBorder="1" applyAlignment="1">
      <alignment horizontal="center" vertical="center" wrapText="1"/>
    </xf>
    <xf numFmtId="0" fontId="70" fillId="0" borderId="0" xfId="1" applyFont="1" applyAlignment="1">
      <alignment vertical="top"/>
    </xf>
    <xf numFmtId="167" fontId="70" fillId="0" borderId="48" xfId="7" applyNumberFormat="1" applyFont="1" applyFill="1" applyBorder="1" applyAlignment="1">
      <alignment horizontal="center" wrapText="1"/>
    </xf>
    <xf numFmtId="167" fontId="73" fillId="0" borderId="48" xfId="7" applyNumberFormat="1" applyFont="1" applyFill="1" applyBorder="1" applyAlignment="1">
      <alignment horizontal="center" wrapText="1"/>
    </xf>
    <xf numFmtId="0" fontId="70" fillId="0" borderId="48" xfId="0" applyFont="1" applyBorder="1" applyAlignment="1">
      <alignment horizontal="center" vertical="center" wrapText="1"/>
    </xf>
    <xf numFmtId="167" fontId="70" fillId="0" borderId="48" xfId="7" applyNumberFormat="1" applyFont="1" applyFill="1" applyBorder="1" applyAlignment="1">
      <alignment horizontal="center" vertical="center"/>
    </xf>
    <xf numFmtId="167" fontId="72" fillId="0" borderId="48" xfId="7" applyNumberFormat="1" applyFont="1" applyFill="1" applyBorder="1" applyAlignment="1">
      <alignment horizontal="center" vertical="center"/>
    </xf>
    <xf numFmtId="0" fontId="100" fillId="0" borderId="48" xfId="0" applyFont="1" applyBorder="1" applyAlignment="1">
      <alignment vertical="center" wrapText="1"/>
    </xf>
    <xf numFmtId="167" fontId="70" fillId="0" borderId="48" xfId="263" applyNumberFormat="1" applyFont="1" applyFill="1" applyBorder="1" applyAlignment="1">
      <alignment horizontal="center" vertical="center"/>
    </xf>
    <xf numFmtId="0" fontId="70" fillId="0" borderId="23" xfId="0" applyFont="1" applyBorder="1" applyAlignment="1">
      <alignment horizontal="left" vertical="top" wrapText="1"/>
    </xf>
    <xf numFmtId="0" fontId="92" fillId="0" borderId="23" xfId="0" applyFont="1" applyBorder="1" applyAlignment="1">
      <alignment horizontal="left" vertical="top"/>
    </xf>
    <xf numFmtId="0" fontId="92" fillId="0" borderId="23" xfId="0" applyFont="1" applyBorder="1" applyAlignment="1">
      <alignment horizontal="center" vertical="center"/>
    </xf>
    <xf numFmtId="0" fontId="92" fillId="0" borderId="0" xfId="0" applyFont="1" applyAlignment="1">
      <alignment horizontal="left" vertical="top" wrapText="1"/>
    </xf>
    <xf numFmtId="0" fontId="92" fillId="0" borderId="0" xfId="0" applyFont="1" applyAlignment="1">
      <alignment horizontal="center" vertical="center" wrapText="1"/>
    </xf>
    <xf numFmtId="43" fontId="73" fillId="0" borderId="48" xfId="263" applyFont="1" applyFill="1" applyBorder="1" applyAlignment="1">
      <alignment horizontal="center" vertical="center" wrapText="1"/>
    </xf>
    <xf numFmtId="167" fontId="73" fillId="0" borderId="48" xfId="263" applyNumberFormat="1" applyFont="1" applyFill="1" applyBorder="1" applyAlignment="1">
      <alignment horizontal="center" vertical="center" wrapText="1"/>
    </xf>
    <xf numFmtId="0" fontId="70" fillId="0" borderId="0" xfId="0" applyFont="1" applyAlignment="1">
      <alignment horizontal="center" vertical="center" wrapText="1"/>
    </xf>
    <xf numFmtId="0" fontId="72" fillId="0" borderId="48" xfId="0" applyFont="1" applyBorder="1" applyAlignment="1">
      <alignment horizontal="center" vertical="center" wrapText="1"/>
    </xf>
    <xf numFmtId="167" fontId="72" fillId="0" borderId="51" xfId="7" applyNumberFormat="1" applyFont="1" applyFill="1" applyBorder="1" applyAlignment="1">
      <alignment horizontal="center" vertical="center" wrapText="1"/>
    </xf>
    <xf numFmtId="167" fontId="72" fillId="0" borderId="50" xfId="7" applyNumberFormat="1" applyFont="1" applyFill="1" applyBorder="1" applyAlignment="1">
      <alignment horizontal="center" vertical="center" wrapText="1"/>
    </xf>
    <xf numFmtId="167" fontId="92" fillId="0" borderId="0" xfId="1993" applyNumberFormat="1" applyFont="1" applyFill="1" applyAlignment="1">
      <alignment horizontal="center" vertical="center"/>
    </xf>
    <xf numFmtId="0" fontId="70" fillId="0" borderId="0" xfId="266" applyFont="1" applyAlignment="1">
      <alignment horizontal="center" vertical="center" wrapText="1"/>
    </xf>
    <xf numFmtId="168" fontId="73" fillId="0" borderId="29" xfId="266" applyNumberFormat="1" applyFont="1" applyBorder="1" applyAlignment="1">
      <alignment horizontal="right" vertical="center" wrapText="1"/>
    </xf>
    <xf numFmtId="49" fontId="73" fillId="0" borderId="23" xfId="266" applyNumberFormat="1" applyFont="1" applyBorder="1" applyAlignment="1">
      <alignment horizontal="center" vertical="center" wrapText="1"/>
    </xf>
    <xf numFmtId="0" fontId="73" fillId="0" borderId="24" xfId="266" applyFont="1" applyBorder="1" applyAlignment="1">
      <alignment horizontal="center" vertical="center" wrapText="1"/>
    </xf>
    <xf numFmtId="0" fontId="73" fillId="0" borderId="2" xfId="266" applyFont="1" applyBorder="1" applyAlignment="1">
      <alignment horizontal="center" vertical="center" wrapText="1"/>
    </xf>
    <xf numFmtId="0" fontId="73" fillId="0" borderId="3" xfId="266" applyFont="1" applyBorder="1" applyAlignment="1">
      <alignment horizontal="center" vertical="center" wrapText="1"/>
    </xf>
    <xf numFmtId="168" fontId="73" fillId="0" borderId="26" xfId="266" applyNumberFormat="1" applyFont="1" applyBorder="1" applyAlignment="1">
      <alignment horizontal="center" vertical="center" wrapText="1"/>
    </xf>
    <xf numFmtId="168" fontId="73" fillId="0" borderId="27" xfId="266" applyNumberFormat="1" applyFont="1" applyBorder="1" applyAlignment="1">
      <alignment horizontal="center" vertical="center" wrapText="1"/>
    </xf>
    <xf numFmtId="168" fontId="73" fillId="0" borderId="25" xfId="266" applyNumberFormat="1" applyFont="1" applyBorder="1" applyAlignment="1">
      <alignment horizontal="center" vertical="center" wrapText="1"/>
    </xf>
    <xf numFmtId="168" fontId="73" fillId="0" borderId="24" xfId="266" applyNumberFormat="1" applyFont="1" applyBorder="1" applyAlignment="1">
      <alignment horizontal="center" vertical="center" wrapText="1"/>
    </xf>
    <xf numFmtId="168" fontId="73" fillId="0" borderId="3" xfId="266" applyNumberFormat="1" applyFont="1" applyBorder="1" applyAlignment="1">
      <alignment horizontal="center" vertical="center" wrapText="1"/>
    </xf>
    <xf numFmtId="0" fontId="92" fillId="0" borderId="0" xfId="0" applyFont="1" applyAlignment="1">
      <alignment horizontal="center" wrapText="1"/>
    </xf>
    <xf numFmtId="0" fontId="72" fillId="0" borderId="23" xfId="0" applyFont="1" applyBorder="1" applyAlignment="1">
      <alignment horizontal="center" vertical="center" wrapText="1"/>
    </xf>
    <xf numFmtId="0" fontId="72" fillId="0" borderId="49" xfId="0" applyFont="1" applyBorder="1" applyAlignment="1">
      <alignment horizontal="center" vertical="center" wrapText="1"/>
    </xf>
    <xf numFmtId="0" fontId="72" fillId="0" borderId="50" xfId="0" applyFont="1" applyBorder="1" applyAlignment="1">
      <alignment horizontal="center" vertical="center" wrapText="1"/>
    </xf>
    <xf numFmtId="0" fontId="70" fillId="0" borderId="0" xfId="0" applyFont="1" applyAlignment="1">
      <alignment horizontal="center" wrapText="1"/>
    </xf>
    <xf numFmtId="0" fontId="73" fillId="0" borderId="26" xfId="0" applyFont="1" applyBorder="1" applyAlignment="1">
      <alignment horizontal="center" vertical="center"/>
    </xf>
    <xf numFmtId="0" fontId="73" fillId="0" borderId="25" xfId="0" applyFont="1" applyBorder="1" applyAlignment="1">
      <alignment horizontal="center" vertical="center"/>
    </xf>
    <xf numFmtId="0" fontId="73" fillId="0" borderId="24" xfId="0" applyFont="1" applyBorder="1" applyAlignment="1">
      <alignment horizontal="center" vertical="center" wrapText="1"/>
    </xf>
    <xf numFmtId="0" fontId="73" fillId="0" borderId="3" xfId="0" applyFont="1" applyBorder="1" applyAlignment="1">
      <alignment horizontal="center" vertical="center" wrapText="1"/>
    </xf>
    <xf numFmtId="0" fontId="73" fillId="0" borderId="49" xfId="0" applyFont="1" applyBorder="1" applyAlignment="1">
      <alignment horizontal="center" vertical="center" wrapText="1"/>
    </xf>
    <xf numFmtId="0" fontId="73" fillId="0" borderId="50" xfId="0" applyFont="1" applyBorder="1" applyAlignment="1">
      <alignment horizontal="center" vertical="center" wrapText="1"/>
    </xf>
    <xf numFmtId="0" fontId="70" fillId="0" borderId="0" xfId="1" applyFont="1" applyAlignment="1">
      <alignment horizontal="center" wrapText="1"/>
    </xf>
    <xf numFmtId="0" fontId="70" fillId="0" borderId="0" xfId="1" applyFont="1" applyAlignment="1">
      <alignment horizontal="center"/>
    </xf>
    <xf numFmtId="167" fontId="73" fillId="0" borderId="51" xfId="263" applyNumberFormat="1" applyFont="1" applyFill="1" applyBorder="1" applyAlignment="1">
      <alignment horizontal="center" vertical="center" wrapText="1"/>
    </xf>
    <xf numFmtId="167" fontId="73" fillId="0" borderId="50" xfId="263" applyNumberFormat="1" applyFont="1" applyFill="1" applyBorder="1" applyAlignment="1">
      <alignment horizontal="center" vertical="center" wrapText="1"/>
    </xf>
    <xf numFmtId="0" fontId="73" fillId="0" borderId="49" xfId="1" applyFont="1" applyBorder="1" applyAlignment="1">
      <alignment horizontal="center" wrapText="1"/>
    </xf>
    <xf numFmtId="0" fontId="73" fillId="0" borderId="50" xfId="1" applyFont="1" applyBorder="1" applyAlignment="1">
      <alignment horizontal="center" wrapText="1"/>
    </xf>
    <xf numFmtId="0" fontId="73" fillId="0" borderId="26" xfId="1" applyFont="1" applyBorder="1" applyAlignment="1">
      <alignment horizontal="center" wrapText="1"/>
    </xf>
    <xf numFmtId="0" fontId="73" fillId="0" borderId="25" xfId="1" applyFont="1" applyBorder="1" applyAlignment="1">
      <alignment horizontal="center" wrapText="1"/>
    </xf>
    <xf numFmtId="0" fontId="70" fillId="0" borderId="23" xfId="0" applyFont="1" applyBorder="1" applyAlignment="1">
      <alignment vertical="center" wrapText="1"/>
    </xf>
    <xf numFmtId="49" fontId="73" fillId="0" borderId="23" xfId="0" applyNumberFormat="1" applyFont="1" applyBorder="1" applyAlignment="1">
      <alignment vertical="center" wrapText="1"/>
    </xf>
    <xf numFmtId="0" fontId="73" fillId="0" borderId="23" xfId="0" applyFont="1" applyBorder="1" applyAlignment="1">
      <alignment vertical="center" wrapText="1"/>
    </xf>
    <xf numFmtId="0" fontId="70" fillId="0" borderId="26" xfId="0" applyFont="1" applyBorder="1" applyAlignment="1">
      <alignment vertical="center" wrapText="1"/>
    </xf>
    <xf numFmtId="0" fontId="70" fillId="0" borderId="27" xfId="0" applyFont="1" applyBorder="1" applyAlignment="1">
      <alignment vertical="center" wrapText="1"/>
    </xf>
    <xf numFmtId="0" fontId="70" fillId="0" borderId="25" xfId="0" applyFont="1" applyBorder="1" applyAlignment="1">
      <alignment vertical="center" wrapText="1"/>
    </xf>
    <xf numFmtId="0" fontId="70" fillId="0" borderId="0" xfId="264" applyFont="1" applyAlignment="1">
      <alignment horizontal="center" vertical="center" wrapText="1"/>
    </xf>
    <xf numFmtId="0" fontId="73" fillId="0" borderId="23" xfId="264" applyFont="1" applyBorder="1" applyAlignment="1">
      <alignment horizontal="center" vertical="center" wrapText="1"/>
    </xf>
    <xf numFmtId="167" fontId="73" fillId="0" borderId="23" xfId="218" applyNumberFormat="1" applyFont="1" applyFill="1" applyBorder="1" applyAlignment="1">
      <alignment horizontal="center" vertical="center" wrapText="1"/>
    </xf>
    <xf numFmtId="0" fontId="92" fillId="0" borderId="0" xfId="0" applyFont="1" applyAlignment="1">
      <alignment wrapText="1"/>
    </xf>
    <xf numFmtId="0" fontId="92" fillId="0" borderId="0" xfId="0" applyFont="1" applyAlignment="1">
      <alignment horizontal="right"/>
    </xf>
    <xf numFmtId="0" fontId="92" fillId="0" borderId="0" xfId="0" applyFont="1" applyAlignment="1">
      <alignment horizontal="right" vertical="center"/>
    </xf>
  </cellXfs>
  <cellStyles count="1997">
    <cellStyle name="_artabyuje" xfId="267"/>
    <cellStyle name="_artabyuje_3.Havelvacner_N1_12 23.01.2018" xfId="268"/>
    <cellStyle name="20% - Accent1" xfId="29" builtinId="30" customBuiltin="1"/>
    <cellStyle name="20% - Accent1 2" xfId="69"/>
    <cellStyle name="20% - Accent1 2 2" xfId="108"/>
    <cellStyle name="20% - Accent1 2 2 2" xfId="269"/>
    <cellStyle name="20% - Accent1 2 2 2 2" xfId="270"/>
    <cellStyle name="20% - Accent1 2 2 2 2 2" xfId="271"/>
    <cellStyle name="20% - Accent1 2 2 2 2 2 2" xfId="1176"/>
    <cellStyle name="20% - Accent1 2 2 2 2 3" xfId="272"/>
    <cellStyle name="20% - Accent1 2 2 2 2 3 2" xfId="1177"/>
    <cellStyle name="20% - Accent1 2 2 2 2 4" xfId="1175"/>
    <cellStyle name="20% - Accent1 2 2 2 3" xfId="273"/>
    <cellStyle name="20% - Accent1 2 2 2 3 2" xfId="274"/>
    <cellStyle name="20% - Accent1 2 2 2 3 2 2" xfId="1179"/>
    <cellStyle name="20% - Accent1 2 2 2 3 3" xfId="275"/>
    <cellStyle name="20% - Accent1 2 2 2 3 3 2" xfId="1180"/>
    <cellStyle name="20% - Accent1 2 2 2 3 4" xfId="1178"/>
    <cellStyle name="20% - Accent1 2 2 2 4" xfId="276"/>
    <cellStyle name="20% - Accent1 2 2 2 4 2" xfId="1181"/>
    <cellStyle name="20% - Accent1 2 2 2 5" xfId="277"/>
    <cellStyle name="20% - Accent1 2 2 2 5 2" xfId="1182"/>
    <cellStyle name="20% - Accent1 2 2 2 6" xfId="1174"/>
    <cellStyle name="20% - Accent1 2 2 3" xfId="278"/>
    <cellStyle name="20% - Accent1 2 2 3 2" xfId="279"/>
    <cellStyle name="20% - Accent1 2 2 3 2 2" xfId="1184"/>
    <cellStyle name="20% - Accent1 2 2 3 3" xfId="280"/>
    <cellStyle name="20% - Accent1 2 2 3 3 2" xfId="1185"/>
    <cellStyle name="20% - Accent1 2 2 3 4" xfId="1183"/>
    <cellStyle name="20% - Accent1 2 2 4" xfId="281"/>
    <cellStyle name="20% - Accent1 2 2 4 2" xfId="282"/>
    <cellStyle name="20% - Accent1 2 2 4 2 2" xfId="1187"/>
    <cellStyle name="20% - Accent1 2 2 4 3" xfId="283"/>
    <cellStyle name="20% - Accent1 2 2 4 3 2" xfId="1188"/>
    <cellStyle name="20% - Accent1 2 2 4 4" xfId="1186"/>
    <cellStyle name="20% - Accent1 2 3" xfId="284"/>
    <cellStyle name="20% - Accent1 2 3 2" xfId="285"/>
    <cellStyle name="20% - Accent1 2 3 2 2" xfId="286"/>
    <cellStyle name="20% - Accent1 2 3 2 2 2" xfId="1191"/>
    <cellStyle name="20% - Accent1 2 3 2 3" xfId="287"/>
    <cellStyle name="20% - Accent1 2 3 2 3 2" xfId="1192"/>
    <cellStyle name="20% - Accent1 2 3 2 4" xfId="1190"/>
    <cellStyle name="20% - Accent1 2 3 3" xfId="288"/>
    <cellStyle name="20% - Accent1 2 3 3 2" xfId="289"/>
    <cellStyle name="20% - Accent1 2 3 3 2 2" xfId="1194"/>
    <cellStyle name="20% - Accent1 2 3 3 3" xfId="290"/>
    <cellStyle name="20% - Accent1 2 3 3 3 2" xfId="1195"/>
    <cellStyle name="20% - Accent1 2 3 3 4" xfId="1193"/>
    <cellStyle name="20% - Accent1 2 3 4" xfId="291"/>
    <cellStyle name="20% - Accent1 2 3 4 2" xfId="1196"/>
    <cellStyle name="20% - Accent1 2 3 5" xfId="292"/>
    <cellStyle name="20% - Accent1 2 3 5 2" xfId="1197"/>
    <cellStyle name="20% - Accent1 2 3 6" xfId="1189"/>
    <cellStyle name="20% - Accent1 2 4" xfId="293"/>
    <cellStyle name="20% - Accent1 2 4 2" xfId="294"/>
    <cellStyle name="20% - Accent1 2 4 2 2" xfId="295"/>
    <cellStyle name="20% - Accent1 2 4 2 2 2" xfId="1200"/>
    <cellStyle name="20% - Accent1 2 4 2 3" xfId="296"/>
    <cellStyle name="20% - Accent1 2 4 2 3 2" xfId="1201"/>
    <cellStyle name="20% - Accent1 2 4 2 4" xfId="1199"/>
    <cellStyle name="20% - Accent1 2 4 3" xfId="297"/>
    <cellStyle name="20% - Accent1 2 4 3 2" xfId="298"/>
    <cellStyle name="20% - Accent1 2 4 3 2 2" xfId="1203"/>
    <cellStyle name="20% - Accent1 2 4 3 3" xfId="299"/>
    <cellStyle name="20% - Accent1 2 4 3 3 2" xfId="1204"/>
    <cellStyle name="20% - Accent1 2 4 3 4" xfId="1202"/>
    <cellStyle name="20% - Accent1 2 4 4" xfId="300"/>
    <cellStyle name="20% - Accent1 2 4 4 2" xfId="1205"/>
    <cellStyle name="20% - Accent1 2 4 5" xfId="301"/>
    <cellStyle name="20% - Accent1 2 4 5 2" xfId="1206"/>
    <cellStyle name="20% - Accent1 2 4 6" xfId="1198"/>
    <cellStyle name="20% - Accent1 2 5" xfId="302"/>
    <cellStyle name="20% - Accent1 2 5 2" xfId="303"/>
    <cellStyle name="20% - Accent1 2 5 2 2" xfId="1208"/>
    <cellStyle name="20% - Accent1 2 5 3" xfId="304"/>
    <cellStyle name="20% - Accent1 2 5 3 2" xfId="1209"/>
    <cellStyle name="20% - Accent1 2 5 4" xfId="1207"/>
    <cellStyle name="20% - Accent1 2 6" xfId="305"/>
    <cellStyle name="20% - Accent1 2 6 2" xfId="306"/>
    <cellStyle name="20% - Accent1 2 6 2 2" xfId="1211"/>
    <cellStyle name="20% - Accent1 2 6 3" xfId="307"/>
    <cellStyle name="20% - Accent1 2 6 3 2" xfId="1212"/>
    <cellStyle name="20% - Accent1 2 6 4" xfId="1210"/>
    <cellStyle name="20% - Accent1 3" xfId="167"/>
    <cellStyle name="20% - Accent1 3 2" xfId="308"/>
    <cellStyle name="20% - Accent1 3 2 2" xfId="1213"/>
    <cellStyle name="20% - Accent1 3 3" xfId="309"/>
    <cellStyle name="20% - Accent1 3 3 2" xfId="1214"/>
    <cellStyle name="20% - Accent1 3 4" xfId="1110"/>
    <cellStyle name="20% - Accent1 4" xfId="191"/>
    <cellStyle name="20% - Accent1 4 2" xfId="1133"/>
    <cellStyle name="20% - Accent2" xfId="33" builtinId="34" customBuiltin="1"/>
    <cellStyle name="20% - Accent2 2" xfId="72"/>
    <cellStyle name="20% - Accent2 2 2" xfId="109"/>
    <cellStyle name="20% - Accent2 2 2 2" xfId="310"/>
    <cellStyle name="20% - Accent2 2 2 2 2" xfId="311"/>
    <cellStyle name="20% - Accent2 2 2 2 2 2" xfId="312"/>
    <cellStyle name="20% - Accent2 2 2 2 2 2 2" xfId="1217"/>
    <cellStyle name="20% - Accent2 2 2 2 2 3" xfId="313"/>
    <cellStyle name="20% - Accent2 2 2 2 2 3 2" xfId="1218"/>
    <cellStyle name="20% - Accent2 2 2 2 2 4" xfId="1216"/>
    <cellStyle name="20% - Accent2 2 2 2 3" xfId="314"/>
    <cellStyle name="20% - Accent2 2 2 2 3 2" xfId="315"/>
    <cellStyle name="20% - Accent2 2 2 2 3 2 2" xfId="1220"/>
    <cellStyle name="20% - Accent2 2 2 2 3 3" xfId="316"/>
    <cellStyle name="20% - Accent2 2 2 2 3 3 2" xfId="1221"/>
    <cellStyle name="20% - Accent2 2 2 2 3 4" xfId="1219"/>
    <cellStyle name="20% - Accent2 2 2 2 4" xfId="317"/>
    <cellStyle name="20% - Accent2 2 2 2 4 2" xfId="1222"/>
    <cellStyle name="20% - Accent2 2 2 2 5" xfId="318"/>
    <cellStyle name="20% - Accent2 2 2 2 5 2" xfId="1223"/>
    <cellStyle name="20% - Accent2 2 2 2 6" xfId="1215"/>
    <cellStyle name="20% - Accent2 2 2 3" xfId="319"/>
    <cellStyle name="20% - Accent2 2 2 3 2" xfId="320"/>
    <cellStyle name="20% - Accent2 2 2 3 2 2" xfId="1225"/>
    <cellStyle name="20% - Accent2 2 2 3 3" xfId="321"/>
    <cellStyle name="20% - Accent2 2 2 3 3 2" xfId="1226"/>
    <cellStyle name="20% - Accent2 2 2 3 4" xfId="1224"/>
    <cellStyle name="20% - Accent2 2 2 4" xfId="322"/>
    <cellStyle name="20% - Accent2 2 2 4 2" xfId="323"/>
    <cellStyle name="20% - Accent2 2 2 4 2 2" xfId="1228"/>
    <cellStyle name="20% - Accent2 2 2 4 3" xfId="324"/>
    <cellStyle name="20% - Accent2 2 2 4 3 2" xfId="1229"/>
    <cellStyle name="20% - Accent2 2 2 4 4" xfId="1227"/>
    <cellStyle name="20% - Accent2 2 3" xfId="325"/>
    <cellStyle name="20% - Accent2 2 3 2" xfId="326"/>
    <cellStyle name="20% - Accent2 2 3 2 2" xfId="327"/>
    <cellStyle name="20% - Accent2 2 3 2 2 2" xfId="1232"/>
    <cellStyle name="20% - Accent2 2 3 2 3" xfId="328"/>
    <cellStyle name="20% - Accent2 2 3 2 3 2" xfId="1233"/>
    <cellStyle name="20% - Accent2 2 3 2 4" xfId="1231"/>
    <cellStyle name="20% - Accent2 2 3 3" xfId="329"/>
    <cellStyle name="20% - Accent2 2 3 3 2" xfId="330"/>
    <cellStyle name="20% - Accent2 2 3 3 2 2" xfId="1235"/>
    <cellStyle name="20% - Accent2 2 3 3 3" xfId="331"/>
    <cellStyle name="20% - Accent2 2 3 3 3 2" xfId="1236"/>
    <cellStyle name="20% - Accent2 2 3 3 4" xfId="1234"/>
    <cellStyle name="20% - Accent2 2 3 4" xfId="332"/>
    <cellStyle name="20% - Accent2 2 3 4 2" xfId="1237"/>
    <cellStyle name="20% - Accent2 2 3 5" xfId="333"/>
    <cellStyle name="20% - Accent2 2 3 5 2" xfId="1238"/>
    <cellStyle name="20% - Accent2 2 3 6" xfId="1230"/>
    <cellStyle name="20% - Accent2 2 4" xfId="334"/>
    <cellStyle name="20% - Accent2 2 4 2" xfId="335"/>
    <cellStyle name="20% - Accent2 2 4 2 2" xfId="336"/>
    <cellStyle name="20% - Accent2 2 4 2 2 2" xfId="1241"/>
    <cellStyle name="20% - Accent2 2 4 2 3" xfId="337"/>
    <cellStyle name="20% - Accent2 2 4 2 3 2" xfId="1242"/>
    <cellStyle name="20% - Accent2 2 4 2 4" xfId="1240"/>
    <cellStyle name="20% - Accent2 2 4 3" xfId="338"/>
    <cellStyle name="20% - Accent2 2 4 3 2" xfId="339"/>
    <cellStyle name="20% - Accent2 2 4 3 2 2" xfId="1244"/>
    <cellStyle name="20% - Accent2 2 4 3 3" xfId="340"/>
    <cellStyle name="20% - Accent2 2 4 3 3 2" xfId="1245"/>
    <cellStyle name="20% - Accent2 2 4 3 4" xfId="1243"/>
    <cellStyle name="20% - Accent2 2 4 4" xfId="341"/>
    <cellStyle name="20% - Accent2 2 4 4 2" xfId="1246"/>
    <cellStyle name="20% - Accent2 2 4 5" xfId="342"/>
    <cellStyle name="20% - Accent2 2 4 5 2" xfId="1247"/>
    <cellStyle name="20% - Accent2 2 4 6" xfId="1239"/>
    <cellStyle name="20% - Accent2 2 5" xfId="343"/>
    <cellStyle name="20% - Accent2 2 5 2" xfId="344"/>
    <cellStyle name="20% - Accent2 2 5 2 2" xfId="1249"/>
    <cellStyle name="20% - Accent2 2 5 3" xfId="345"/>
    <cellStyle name="20% - Accent2 2 5 3 2" xfId="1250"/>
    <cellStyle name="20% - Accent2 2 5 4" xfId="1248"/>
    <cellStyle name="20% - Accent2 2 6" xfId="346"/>
    <cellStyle name="20% - Accent2 2 6 2" xfId="347"/>
    <cellStyle name="20% - Accent2 2 6 2 2" xfId="1252"/>
    <cellStyle name="20% - Accent2 2 6 3" xfId="348"/>
    <cellStyle name="20% - Accent2 2 6 3 2" xfId="1253"/>
    <cellStyle name="20% - Accent2 2 6 4" xfId="1251"/>
    <cellStyle name="20% - Accent2 3" xfId="169"/>
    <cellStyle name="20% - Accent2 3 2" xfId="349"/>
    <cellStyle name="20% - Accent2 3 2 2" xfId="1254"/>
    <cellStyle name="20% - Accent2 3 3" xfId="350"/>
    <cellStyle name="20% - Accent2 3 3 2" xfId="1255"/>
    <cellStyle name="20% - Accent2 3 4" xfId="1112"/>
    <cellStyle name="20% - Accent2 4" xfId="193"/>
    <cellStyle name="20% - Accent2 4 2" xfId="1135"/>
    <cellStyle name="20% - Accent3" xfId="37" builtinId="38" customBuiltin="1"/>
    <cellStyle name="20% - Accent3 2" xfId="71"/>
    <cellStyle name="20% - Accent3 2 2" xfId="110"/>
    <cellStyle name="20% - Accent3 2 2 2" xfId="351"/>
    <cellStyle name="20% - Accent3 2 2 2 2" xfId="352"/>
    <cellStyle name="20% - Accent3 2 2 2 2 2" xfId="353"/>
    <cellStyle name="20% - Accent3 2 2 2 2 2 2" xfId="1258"/>
    <cellStyle name="20% - Accent3 2 2 2 2 3" xfId="354"/>
    <cellStyle name="20% - Accent3 2 2 2 2 3 2" xfId="1259"/>
    <cellStyle name="20% - Accent3 2 2 2 2 4" xfId="1257"/>
    <cellStyle name="20% - Accent3 2 2 2 3" xfId="355"/>
    <cellStyle name="20% - Accent3 2 2 2 3 2" xfId="356"/>
    <cellStyle name="20% - Accent3 2 2 2 3 2 2" xfId="1261"/>
    <cellStyle name="20% - Accent3 2 2 2 3 3" xfId="357"/>
    <cellStyle name="20% - Accent3 2 2 2 3 3 2" xfId="1262"/>
    <cellStyle name="20% - Accent3 2 2 2 3 4" xfId="1260"/>
    <cellStyle name="20% - Accent3 2 2 2 4" xfId="358"/>
    <cellStyle name="20% - Accent3 2 2 2 4 2" xfId="1263"/>
    <cellStyle name="20% - Accent3 2 2 2 5" xfId="359"/>
    <cellStyle name="20% - Accent3 2 2 2 5 2" xfId="1264"/>
    <cellStyle name="20% - Accent3 2 2 2 6" xfId="1256"/>
    <cellStyle name="20% - Accent3 2 2 3" xfId="360"/>
    <cellStyle name="20% - Accent3 2 2 3 2" xfId="361"/>
    <cellStyle name="20% - Accent3 2 2 3 2 2" xfId="1266"/>
    <cellStyle name="20% - Accent3 2 2 3 3" xfId="362"/>
    <cellStyle name="20% - Accent3 2 2 3 3 2" xfId="1267"/>
    <cellStyle name="20% - Accent3 2 2 3 4" xfId="1265"/>
    <cellStyle name="20% - Accent3 2 2 4" xfId="363"/>
    <cellStyle name="20% - Accent3 2 2 4 2" xfId="364"/>
    <cellStyle name="20% - Accent3 2 2 4 2 2" xfId="1269"/>
    <cellStyle name="20% - Accent3 2 2 4 3" xfId="365"/>
    <cellStyle name="20% - Accent3 2 2 4 3 2" xfId="1270"/>
    <cellStyle name="20% - Accent3 2 2 4 4" xfId="1268"/>
    <cellStyle name="20% - Accent3 2 3" xfId="366"/>
    <cellStyle name="20% - Accent3 2 3 2" xfId="367"/>
    <cellStyle name="20% - Accent3 2 3 2 2" xfId="368"/>
    <cellStyle name="20% - Accent3 2 3 2 2 2" xfId="1273"/>
    <cellStyle name="20% - Accent3 2 3 2 3" xfId="369"/>
    <cellStyle name="20% - Accent3 2 3 2 3 2" xfId="1274"/>
    <cellStyle name="20% - Accent3 2 3 2 4" xfId="1272"/>
    <cellStyle name="20% - Accent3 2 3 3" xfId="370"/>
    <cellStyle name="20% - Accent3 2 3 3 2" xfId="371"/>
    <cellStyle name="20% - Accent3 2 3 3 2 2" xfId="1276"/>
    <cellStyle name="20% - Accent3 2 3 3 3" xfId="372"/>
    <cellStyle name="20% - Accent3 2 3 3 3 2" xfId="1277"/>
    <cellStyle name="20% - Accent3 2 3 3 4" xfId="1275"/>
    <cellStyle name="20% - Accent3 2 3 4" xfId="373"/>
    <cellStyle name="20% - Accent3 2 3 4 2" xfId="1278"/>
    <cellStyle name="20% - Accent3 2 3 5" xfId="374"/>
    <cellStyle name="20% - Accent3 2 3 5 2" xfId="1279"/>
    <cellStyle name="20% - Accent3 2 3 6" xfId="1271"/>
    <cellStyle name="20% - Accent3 2 4" xfId="375"/>
    <cellStyle name="20% - Accent3 2 4 2" xfId="376"/>
    <cellStyle name="20% - Accent3 2 4 2 2" xfId="377"/>
    <cellStyle name="20% - Accent3 2 4 2 2 2" xfId="1282"/>
    <cellStyle name="20% - Accent3 2 4 2 3" xfId="378"/>
    <cellStyle name="20% - Accent3 2 4 2 3 2" xfId="1283"/>
    <cellStyle name="20% - Accent3 2 4 2 4" xfId="1281"/>
    <cellStyle name="20% - Accent3 2 4 3" xfId="379"/>
    <cellStyle name="20% - Accent3 2 4 3 2" xfId="380"/>
    <cellStyle name="20% - Accent3 2 4 3 2 2" xfId="1285"/>
    <cellStyle name="20% - Accent3 2 4 3 3" xfId="381"/>
    <cellStyle name="20% - Accent3 2 4 3 3 2" xfId="1286"/>
    <cellStyle name="20% - Accent3 2 4 3 4" xfId="1284"/>
    <cellStyle name="20% - Accent3 2 4 4" xfId="382"/>
    <cellStyle name="20% - Accent3 2 4 4 2" xfId="1287"/>
    <cellStyle name="20% - Accent3 2 4 5" xfId="383"/>
    <cellStyle name="20% - Accent3 2 4 5 2" xfId="1288"/>
    <cellStyle name="20% - Accent3 2 4 6" xfId="1280"/>
    <cellStyle name="20% - Accent3 2 5" xfId="384"/>
    <cellStyle name="20% - Accent3 2 5 2" xfId="385"/>
    <cellStyle name="20% - Accent3 2 5 2 2" xfId="1290"/>
    <cellStyle name="20% - Accent3 2 5 3" xfId="386"/>
    <cellStyle name="20% - Accent3 2 5 3 2" xfId="1291"/>
    <cellStyle name="20% - Accent3 2 5 4" xfId="1289"/>
    <cellStyle name="20% - Accent3 2 6" xfId="387"/>
    <cellStyle name="20% - Accent3 2 6 2" xfId="388"/>
    <cellStyle name="20% - Accent3 2 6 2 2" xfId="1293"/>
    <cellStyle name="20% - Accent3 2 6 3" xfId="389"/>
    <cellStyle name="20% - Accent3 2 6 3 2" xfId="1294"/>
    <cellStyle name="20% - Accent3 2 6 4" xfId="1292"/>
    <cellStyle name="20% - Accent3 3" xfId="171"/>
    <cellStyle name="20% - Accent3 3 2" xfId="390"/>
    <cellStyle name="20% - Accent3 3 2 2" xfId="1295"/>
    <cellStyle name="20% - Accent3 3 3" xfId="391"/>
    <cellStyle name="20% - Accent3 3 3 2" xfId="1296"/>
    <cellStyle name="20% - Accent3 3 4" xfId="1114"/>
    <cellStyle name="20% - Accent3 4" xfId="195"/>
    <cellStyle name="20% - Accent3 4 2" xfId="1137"/>
    <cellStyle name="20% - Accent4" xfId="41" builtinId="42" customBuiltin="1"/>
    <cellStyle name="20% - Accent4 2" xfId="88"/>
    <cellStyle name="20% - Accent4 2 2" xfId="111"/>
    <cellStyle name="20% - Accent4 2 2 2" xfId="392"/>
    <cellStyle name="20% - Accent4 2 2 2 2" xfId="393"/>
    <cellStyle name="20% - Accent4 2 2 2 2 2" xfId="394"/>
    <cellStyle name="20% - Accent4 2 2 2 2 2 2" xfId="1299"/>
    <cellStyle name="20% - Accent4 2 2 2 2 3" xfId="395"/>
    <cellStyle name="20% - Accent4 2 2 2 2 3 2" xfId="1300"/>
    <cellStyle name="20% - Accent4 2 2 2 2 4" xfId="1298"/>
    <cellStyle name="20% - Accent4 2 2 2 3" xfId="396"/>
    <cellStyle name="20% - Accent4 2 2 2 3 2" xfId="397"/>
    <cellStyle name="20% - Accent4 2 2 2 3 2 2" xfId="1302"/>
    <cellStyle name="20% - Accent4 2 2 2 3 3" xfId="398"/>
    <cellStyle name="20% - Accent4 2 2 2 3 3 2" xfId="1303"/>
    <cellStyle name="20% - Accent4 2 2 2 3 4" xfId="1301"/>
    <cellStyle name="20% - Accent4 2 2 2 4" xfId="399"/>
    <cellStyle name="20% - Accent4 2 2 2 4 2" xfId="1304"/>
    <cellStyle name="20% - Accent4 2 2 2 5" xfId="400"/>
    <cellStyle name="20% - Accent4 2 2 2 5 2" xfId="1305"/>
    <cellStyle name="20% - Accent4 2 2 2 6" xfId="1297"/>
    <cellStyle name="20% - Accent4 2 2 3" xfId="401"/>
    <cellStyle name="20% - Accent4 2 2 3 2" xfId="402"/>
    <cellStyle name="20% - Accent4 2 2 3 2 2" xfId="1307"/>
    <cellStyle name="20% - Accent4 2 2 3 3" xfId="403"/>
    <cellStyle name="20% - Accent4 2 2 3 3 2" xfId="1308"/>
    <cellStyle name="20% - Accent4 2 2 3 4" xfId="1306"/>
    <cellStyle name="20% - Accent4 2 2 4" xfId="404"/>
    <cellStyle name="20% - Accent4 2 2 4 2" xfId="405"/>
    <cellStyle name="20% - Accent4 2 2 4 2 2" xfId="1310"/>
    <cellStyle name="20% - Accent4 2 2 4 3" xfId="406"/>
    <cellStyle name="20% - Accent4 2 2 4 3 2" xfId="1311"/>
    <cellStyle name="20% - Accent4 2 2 4 4" xfId="1309"/>
    <cellStyle name="20% - Accent4 2 3" xfId="407"/>
    <cellStyle name="20% - Accent4 2 3 2" xfId="408"/>
    <cellStyle name="20% - Accent4 2 3 2 2" xfId="409"/>
    <cellStyle name="20% - Accent4 2 3 2 2 2" xfId="1314"/>
    <cellStyle name="20% - Accent4 2 3 2 3" xfId="410"/>
    <cellStyle name="20% - Accent4 2 3 2 3 2" xfId="1315"/>
    <cellStyle name="20% - Accent4 2 3 2 4" xfId="1313"/>
    <cellStyle name="20% - Accent4 2 3 3" xfId="411"/>
    <cellStyle name="20% - Accent4 2 3 3 2" xfId="412"/>
    <cellStyle name="20% - Accent4 2 3 3 2 2" xfId="1317"/>
    <cellStyle name="20% - Accent4 2 3 3 3" xfId="413"/>
    <cellStyle name="20% - Accent4 2 3 3 3 2" xfId="1318"/>
    <cellStyle name="20% - Accent4 2 3 3 4" xfId="1316"/>
    <cellStyle name="20% - Accent4 2 3 4" xfId="414"/>
    <cellStyle name="20% - Accent4 2 3 4 2" xfId="1319"/>
    <cellStyle name="20% - Accent4 2 3 5" xfId="415"/>
    <cellStyle name="20% - Accent4 2 3 5 2" xfId="1320"/>
    <cellStyle name="20% - Accent4 2 3 6" xfId="1312"/>
    <cellStyle name="20% - Accent4 2 4" xfId="416"/>
    <cellStyle name="20% - Accent4 2 4 2" xfId="417"/>
    <cellStyle name="20% - Accent4 2 4 2 2" xfId="418"/>
    <cellStyle name="20% - Accent4 2 4 2 2 2" xfId="1323"/>
    <cellStyle name="20% - Accent4 2 4 2 3" xfId="419"/>
    <cellStyle name="20% - Accent4 2 4 2 3 2" xfId="1324"/>
    <cellStyle name="20% - Accent4 2 4 2 4" xfId="1322"/>
    <cellStyle name="20% - Accent4 2 4 3" xfId="420"/>
    <cellStyle name="20% - Accent4 2 4 3 2" xfId="421"/>
    <cellStyle name="20% - Accent4 2 4 3 2 2" xfId="1326"/>
    <cellStyle name="20% - Accent4 2 4 3 3" xfId="422"/>
    <cellStyle name="20% - Accent4 2 4 3 3 2" xfId="1327"/>
    <cellStyle name="20% - Accent4 2 4 3 4" xfId="1325"/>
    <cellStyle name="20% - Accent4 2 4 4" xfId="423"/>
    <cellStyle name="20% - Accent4 2 4 4 2" xfId="1328"/>
    <cellStyle name="20% - Accent4 2 4 5" xfId="424"/>
    <cellStyle name="20% - Accent4 2 4 5 2" xfId="1329"/>
    <cellStyle name="20% - Accent4 2 4 6" xfId="1321"/>
    <cellStyle name="20% - Accent4 2 5" xfId="425"/>
    <cellStyle name="20% - Accent4 2 5 2" xfId="426"/>
    <cellStyle name="20% - Accent4 2 5 2 2" xfId="1331"/>
    <cellStyle name="20% - Accent4 2 5 3" xfId="427"/>
    <cellStyle name="20% - Accent4 2 5 3 2" xfId="1332"/>
    <cellStyle name="20% - Accent4 2 5 4" xfId="1330"/>
    <cellStyle name="20% - Accent4 2 6" xfId="428"/>
    <cellStyle name="20% - Accent4 2 6 2" xfId="429"/>
    <cellStyle name="20% - Accent4 2 6 2 2" xfId="1334"/>
    <cellStyle name="20% - Accent4 2 6 3" xfId="430"/>
    <cellStyle name="20% - Accent4 2 6 3 2" xfId="1335"/>
    <cellStyle name="20% - Accent4 2 6 4" xfId="1333"/>
    <cellStyle name="20% - Accent4 3" xfId="173"/>
    <cellStyle name="20% - Accent4 3 2" xfId="431"/>
    <cellStyle name="20% - Accent4 3 2 2" xfId="1336"/>
    <cellStyle name="20% - Accent4 3 3" xfId="432"/>
    <cellStyle name="20% - Accent4 3 3 2" xfId="1337"/>
    <cellStyle name="20% - Accent4 3 4" xfId="1116"/>
    <cellStyle name="20% - Accent4 4" xfId="197"/>
    <cellStyle name="20% - Accent4 4 2" xfId="1139"/>
    <cellStyle name="20% - Accent5" xfId="45" builtinId="46" customBuiltin="1"/>
    <cellStyle name="20% - Accent5 2" xfId="91"/>
    <cellStyle name="20% - Accent5 2 2" xfId="112"/>
    <cellStyle name="20% - Accent5 2 2 2" xfId="433"/>
    <cellStyle name="20% - Accent5 2 2 2 2" xfId="434"/>
    <cellStyle name="20% - Accent5 2 2 2 2 2" xfId="435"/>
    <cellStyle name="20% - Accent5 2 2 2 2 2 2" xfId="1340"/>
    <cellStyle name="20% - Accent5 2 2 2 2 3" xfId="436"/>
    <cellStyle name="20% - Accent5 2 2 2 2 3 2" xfId="1341"/>
    <cellStyle name="20% - Accent5 2 2 2 2 4" xfId="1339"/>
    <cellStyle name="20% - Accent5 2 2 2 3" xfId="437"/>
    <cellStyle name="20% - Accent5 2 2 2 3 2" xfId="438"/>
    <cellStyle name="20% - Accent5 2 2 2 3 2 2" xfId="1343"/>
    <cellStyle name="20% - Accent5 2 2 2 3 3" xfId="439"/>
    <cellStyle name="20% - Accent5 2 2 2 3 3 2" xfId="1344"/>
    <cellStyle name="20% - Accent5 2 2 2 3 4" xfId="1342"/>
    <cellStyle name="20% - Accent5 2 2 2 4" xfId="440"/>
    <cellStyle name="20% - Accent5 2 2 2 4 2" xfId="1345"/>
    <cellStyle name="20% - Accent5 2 2 2 5" xfId="441"/>
    <cellStyle name="20% - Accent5 2 2 2 5 2" xfId="1346"/>
    <cellStyle name="20% - Accent5 2 2 2 6" xfId="1338"/>
    <cellStyle name="20% - Accent5 2 2 3" xfId="442"/>
    <cellStyle name="20% - Accent5 2 2 3 2" xfId="443"/>
    <cellStyle name="20% - Accent5 2 2 3 2 2" xfId="1348"/>
    <cellStyle name="20% - Accent5 2 2 3 3" xfId="444"/>
    <cellStyle name="20% - Accent5 2 2 3 3 2" xfId="1349"/>
    <cellStyle name="20% - Accent5 2 2 3 4" xfId="1347"/>
    <cellStyle name="20% - Accent5 2 2 4" xfId="445"/>
    <cellStyle name="20% - Accent5 2 2 4 2" xfId="446"/>
    <cellStyle name="20% - Accent5 2 2 4 2 2" xfId="1351"/>
    <cellStyle name="20% - Accent5 2 2 4 3" xfId="447"/>
    <cellStyle name="20% - Accent5 2 2 4 3 2" xfId="1352"/>
    <cellStyle name="20% - Accent5 2 2 4 4" xfId="1350"/>
    <cellStyle name="20% - Accent5 2 3" xfId="448"/>
    <cellStyle name="20% - Accent5 2 3 2" xfId="449"/>
    <cellStyle name="20% - Accent5 2 3 2 2" xfId="450"/>
    <cellStyle name="20% - Accent5 2 3 2 2 2" xfId="1355"/>
    <cellStyle name="20% - Accent5 2 3 2 3" xfId="451"/>
    <cellStyle name="20% - Accent5 2 3 2 3 2" xfId="1356"/>
    <cellStyle name="20% - Accent5 2 3 2 4" xfId="1354"/>
    <cellStyle name="20% - Accent5 2 3 3" xfId="452"/>
    <cellStyle name="20% - Accent5 2 3 3 2" xfId="453"/>
    <cellStyle name="20% - Accent5 2 3 3 2 2" xfId="1358"/>
    <cellStyle name="20% - Accent5 2 3 3 3" xfId="454"/>
    <cellStyle name="20% - Accent5 2 3 3 3 2" xfId="1359"/>
    <cellStyle name="20% - Accent5 2 3 3 4" xfId="1357"/>
    <cellStyle name="20% - Accent5 2 3 4" xfId="455"/>
    <cellStyle name="20% - Accent5 2 3 4 2" xfId="1360"/>
    <cellStyle name="20% - Accent5 2 3 5" xfId="456"/>
    <cellStyle name="20% - Accent5 2 3 5 2" xfId="1361"/>
    <cellStyle name="20% - Accent5 2 3 6" xfId="1353"/>
    <cellStyle name="20% - Accent5 2 4" xfId="457"/>
    <cellStyle name="20% - Accent5 2 4 2" xfId="458"/>
    <cellStyle name="20% - Accent5 2 4 2 2" xfId="459"/>
    <cellStyle name="20% - Accent5 2 4 2 2 2" xfId="1364"/>
    <cellStyle name="20% - Accent5 2 4 2 3" xfId="460"/>
    <cellStyle name="20% - Accent5 2 4 2 3 2" xfId="1365"/>
    <cellStyle name="20% - Accent5 2 4 2 4" xfId="1363"/>
    <cellStyle name="20% - Accent5 2 4 3" xfId="461"/>
    <cellStyle name="20% - Accent5 2 4 3 2" xfId="462"/>
    <cellStyle name="20% - Accent5 2 4 3 2 2" xfId="1367"/>
    <cellStyle name="20% - Accent5 2 4 3 3" xfId="463"/>
    <cellStyle name="20% - Accent5 2 4 3 3 2" xfId="1368"/>
    <cellStyle name="20% - Accent5 2 4 3 4" xfId="1366"/>
    <cellStyle name="20% - Accent5 2 4 4" xfId="464"/>
    <cellStyle name="20% - Accent5 2 4 4 2" xfId="1369"/>
    <cellStyle name="20% - Accent5 2 4 5" xfId="465"/>
    <cellStyle name="20% - Accent5 2 4 5 2" xfId="1370"/>
    <cellStyle name="20% - Accent5 2 4 6" xfId="1362"/>
    <cellStyle name="20% - Accent5 2 5" xfId="466"/>
    <cellStyle name="20% - Accent5 2 5 2" xfId="467"/>
    <cellStyle name="20% - Accent5 2 5 2 2" xfId="1372"/>
    <cellStyle name="20% - Accent5 2 5 3" xfId="468"/>
    <cellStyle name="20% - Accent5 2 5 3 2" xfId="1373"/>
    <cellStyle name="20% - Accent5 2 5 4" xfId="1371"/>
    <cellStyle name="20% - Accent5 2 6" xfId="469"/>
    <cellStyle name="20% - Accent5 2 6 2" xfId="470"/>
    <cellStyle name="20% - Accent5 2 6 2 2" xfId="1375"/>
    <cellStyle name="20% - Accent5 2 6 3" xfId="471"/>
    <cellStyle name="20% - Accent5 2 6 3 2" xfId="1376"/>
    <cellStyle name="20% - Accent5 2 6 4" xfId="1374"/>
    <cellStyle name="20% - Accent5 3" xfId="175"/>
    <cellStyle name="20% - Accent5 3 2" xfId="472"/>
    <cellStyle name="20% - Accent5 3 2 2" xfId="1377"/>
    <cellStyle name="20% - Accent5 3 3" xfId="473"/>
    <cellStyle name="20% - Accent5 3 3 2" xfId="1378"/>
    <cellStyle name="20% - Accent5 3 4" xfId="1118"/>
    <cellStyle name="20% - Accent5 4" xfId="199"/>
    <cellStyle name="20% - Accent5 4 2" xfId="1141"/>
    <cellStyle name="20% - Accent6" xfId="49" builtinId="50" customBuiltin="1"/>
    <cellStyle name="20% - Accent6 2" xfId="59"/>
    <cellStyle name="20% - Accent6 2 2" xfId="113"/>
    <cellStyle name="20% - Accent6 2 2 2" xfId="474"/>
    <cellStyle name="20% - Accent6 2 2 2 2" xfId="475"/>
    <cellStyle name="20% - Accent6 2 2 2 2 2" xfId="476"/>
    <cellStyle name="20% - Accent6 2 2 2 2 2 2" xfId="1381"/>
    <cellStyle name="20% - Accent6 2 2 2 2 3" xfId="477"/>
    <cellStyle name="20% - Accent6 2 2 2 2 3 2" xfId="1382"/>
    <cellStyle name="20% - Accent6 2 2 2 2 4" xfId="1380"/>
    <cellStyle name="20% - Accent6 2 2 2 3" xfId="478"/>
    <cellStyle name="20% - Accent6 2 2 2 3 2" xfId="479"/>
    <cellStyle name="20% - Accent6 2 2 2 3 2 2" xfId="1384"/>
    <cellStyle name="20% - Accent6 2 2 2 3 3" xfId="480"/>
    <cellStyle name="20% - Accent6 2 2 2 3 3 2" xfId="1385"/>
    <cellStyle name="20% - Accent6 2 2 2 3 4" xfId="1383"/>
    <cellStyle name="20% - Accent6 2 2 2 4" xfId="481"/>
    <cellStyle name="20% - Accent6 2 2 2 4 2" xfId="1386"/>
    <cellStyle name="20% - Accent6 2 2 2 5" xfId="482"/>
    <cellStyle name="20% - Accent6 2 2 2 5 2" xfId="1387"/>
    <cellStyle name="20% - Accent6 2 2 2 6" xfId="1379"/>
    <cellStyle name="20% - Accent6 2 2 3" xfId="483"/>
    <cellStyle name="20% - Accent6 2 2 3 2" xfId="484"/>
    <cellStyle name="20% - Accent6 2 2 3 2 2" xfId="1389"/>
    <cellStyle name="20% - Accent6 2 2 3 3" xfId="485"/>
    <cellStyle name="20% - Accent6 2 2 3 3 2" xfId="1390"/>
    <cellStyle name="20% - Accent6 2 2 3 4" xfId="1388"/>
    <cellStyle name="20% - Accent6 2 2 4" xfId="486"/>
    <cellStyle name="20% - Accent6 2 2 4 2" xfId="487"/>
    <cellStyle name="20% - Accent6 2 2 4 2 2" xfId="1392"/>
    <cellStyle name="20% - Accent6 2 2 4 3" xfId="488"/>
    <cellStyle name="20% - Accent6 2 2 4 3 2" xfId="1393"/>
    <cellStyle name="20% - Accent6 2 2 4 4" xfId="1391"/>
    <cellStyle name="20% - Accent6 2 3" xfId="489"/>
    <cellStyle name="20% - Accent6 2 3 2" xfId="490"/>
    <cellStyle name="20% - Accent6 2 3 2 2" xfId="491"/>
    <cellStyle name="20% - Accent6 2 3 2 2 2" xfId="1396"/>
    <cellStyle name="20% - Accent6 2 3 2 3" xfId="492"/>
    <cellStyle name="20% - Accent6 2 3 2 3 2" xfId="1397"/>
    <cellStyle name="20% - Accent6 2 3 2 4" xfId="1395"/>
    <cellStyle name="20% - Accent6 2 3 3" xfId="493"/>
    <cellStyle name="20% - Accent6 2 3 3 2" xfId="494"/>
    <cellStyle name="20% - Accent6 2 3 3 2 2" xfId="1399"/>
    <cellStyle name="20% - Accent6 2 3 3 3" xfId="495"/>
    <cellStyle name="20% - Accent6 2 3 3 3 2" xfId="1400"/>
    <cellStyle name="20% - Accent6 2 3 3 4" xfId="1398"/>
    <cellStyle name="20% - Accent6 2 3 4" xfId="496"/>
    <cellStyle name="20% - Accent6 2 3 4 2" xfId="1401"/>
    <cellStyle name="20% - Accent6 2 3 5" xfId="497"/>
    <cellStyle name="20% - Accent6 2 3 5 2" xfId="1402"/>
    <cellStyle name="20% - Accent6 2 3 6" xfId="1394"/>
    <cellStyle name="20% - Accent6 2 4" xfId="498"/>
    <cellStyle name="20% - Accent6 2 4 2" xfId="499"/>
    <cellStyle name="20% - Accent6 2 4 2 2" xfId="500"/>
    <cellStyle name="20% - Accent6 2 4 2 2 2" xfId="1405"/>
    <cellStyle name="20% - Accent6 2 4 2 3" xfId="501"/>
    <cellStyle name="20% - Accent6 2 4 2 3 2" xfId="1406"/>
    <cellStyle name="20% - Accent6 2 4 2 4" xfId="1404"/>
    <cellStyle name="20% - Accent6 2 4 3" xfId="502"/>
    <cellStyle name="20% - Accent6 2 4 3 2" xfId="503"/>
    <cellStyle name="20% - Accent6 2 4 3 2 2" xfId="1408"/>
    <cellStyle name="20% - Accent6 2 4 3 3" xfId="504"/>
    <cellStyle name="20% - Accent6 2 4 3 3 2" xfId="1409"/>
    <cellStyle name="20% - Accent6 2 4 3 4" xfId="1407"/>
    <cellStyle name="20% - Accent6 2 4 4" xfId="505"/>
    <cellStyle name="20% - Accent6 2 4 4 2" xfId="1410"/>
    <cellStyle name="20% - Accent6 2 4 5" xfId="506"/>
    <cellStyle name="20% - Accent6 2 4 5 2" xfId="1411"/>
    <cellStyle name="20% - Accent6 2 4 6" xfId="1403"/>
    <cellStyle name="20% - Accent6 2 5" xfId="507"/>
    <cellStyle name="20% - Accent6 2 5 2" xfId="508"/>
    <cellStyle name="20% - Accent6 2 5 2 2" xfId="1413"/>
    <cellStyle name="20% - Accent6 2 5 3" xfId="509"/>
    <cellStyle name="20% - Accent6 2 5 3 2" xfId="1414"/>
    <cellStyle name="20% - Accent6 2 5 4" xfId="1412"/>
    <cellStyle name="20% - Accent6 2 6" xfId="510"/>
    <cellStyle name="20% - Accent6 2 6 2" xfId="511"/>
    <cellStyle name="20% - Accent6 2 6 2 2" xfId="1416"/>
    <cellStyle name="20% - Accent6 2 6 3" xfId="512"/>
    <cellStyle name="20% - Accent6 2 6 3 2" xfId="1417"/>
    <cellStyle name="20% - Accent6 2 6 4" xfId="1415"/>
    <cellStyle name="20% - Accent6 3" xfId="177"/>
    <cellStyle name="20% - Accent6 3 2" xfId="513"/>
    <cellStyle name="20% - Accent6 3 2 2" xfId="1418"/>
    <cellStyle name="20% - Accent6 3 3" xfId="514"/>
    <cellStyle name="20% - Accent6 3 3 2" xfId="1419"/>
    <cellStyle name="20% - Accent6 3 4" xfId="1120"/>
    <cellStyle name="20% - Accent6 4" xfId="201"/>
    <cellStyle name="20% - Accent6 4 2" xfId="1143"/>
    <cellStyle name="20% - Акцент1 2" xfId="223"/>
    <cellStyle name="20% — акцент1 2" xfId="515"/>
    <cellStyle name="20% - Акцент1 2 2" xfId="1157"/>
    <cellStyle name="20% - Акцент1 2 3" xfId="1087"/>
    <cellStyle name="20% - Акцент1 2 4" xfId="1977"/>
    <cellStyle name="20% - Акцент1 2 5" xfId="1992"/>
    <cellStyle name="20% — акцент1 3" xfId="1057"/>
    <cellStyle name="20% — акцент1 4" xfId="1873"/>
    <cellStyle name="20% — акцент1 5" xfId="1912"/>
    <cellStyle name="20% — акцент1 6" xfId="1918"/>
    <cellStyle name="20% - Акцент2 2" xfId="225"/>
    <cellStyle name="20% — акцент2 2" xfId="516"/>
    <cellStyle name="20% - Акцент2 2 2" xfId="1159"/>
    <cellStyle name="20% - Акцент2 2 3" xfId="1086"/>
    <cellStyle name="20% - Акцент2 2 4" xfId="1975"/>
    <cellStyle name="20% - Акцент2 2 5" xfId="1978"/>
    <cellStyle name="20% — акцент2 3" xfId="1061"/>
    <cellStyle name="20% — акцент2 4" xfId="1876"/>
    <cellStyle name="20% — акцент2 5" xfId="1892"/>
    <cellStyle name="20% — акцент2 6" xfId="1907"/>
    <cellStyle name="20% - Акцент3 2" xfId="227"/>
    <cellStyle name="20% — акцент3 2" xfId="517"/>
    <cellStyle name="20% - Акцент3 2 2" xfId="1161"/>
    <cellStyle name="20% - Акцент3 2 3" xfId="1083"/>
    <cellStyle name="20% - Акцент3 2 4" xfId="1973"/>
    <cellStyle name="20% - Акцент3 2 5" xfId="1945"/>
    <cellStyle name="20% — акцент3 3" xfId="1065"/>
    <cellStyle name="20% — акцент3 4" xfId="1879"/>
    <cellStyle name="20% — акцент3 5" xfId="1900"/>
    <cellStyle name="20% — акцент3 6" xfId="1902"/>
    <cellStyle name="20% — акцент4 10" xfId="1932"/>
    <cellStyle name="20% - Акцент4 2" xfId="229"/>
    <cellStyle name="20% — акцент4 2" xfId="518"/>
    <cellStyle name="20% - Акцент4 2 2" xfId="1163"/>
    <cellStyle name="20% - Акцент4 2 3" xfId="1084"/>
    <cellStyle name="20% - Акцент4 2 4" xfId="1971"/>
    <cellStyle name="20% - Акцент4 2 5" xfId="1947"/>
    <cellStyle name="20% — акцент4 3" xfId="1069"/>
    <cellStyle name="20% — акцент4 4" xfId="1882"/>
    <cellStyle name="20% — акцент4 5" xfId="1899"/>
    <cellStyle name="20% — акцент4 6" xfId="1903"/>
    <cellStyle name="20% — акцент4 7" xfId="1044"/>
    <cellStyle name="20% — акцент4 8" xfId="1155"/>
    <cellStyle name="20% — акцент4 9" xfId="1420"/>
    <cellStyle name="20% - Акцент5 2" xfId="231"/>
    <cellStyle name="20% — акцент5 2" xfId="519"/>
    <cellStyle name="20% - Акцент5 2 2" xfId="1165"/>
    <cellStyle name="20% - Акцент5 2 3" xfId="1082"/>
    <cellStyle name="20% - Акцент5 2 4" xfId="1969"/>
    <cellStyle name="20% - Акцент5 2 5" xfId="1949"/>
    <cellStyle name="20% — акцент5 3" xfId="1073"/>
    <cellStyle name="20% — акцент5 4" xfId="1885"/>
    <cellStyle name="20% — акцент5 5" xfId="1872"/>
    <cellStyle name="20% — акцент5 6" xfId="1895"/>
    <cellStyle name="20% - Акцент6 2" xfId="233"/>
    <cellStyle name="20% — акцент6 2" xfId="520"/>
    <cellStyle name="20% - Акцент6 2 2" xfId="1167"/>
    <cellStyle name="20% - Акцент6 2 3" xfId="1172"/>
    <cellStyle name="20% - Акцент6 2 4" xfId="1967"/>
    <cellStyle name="20% - Акцент6 2 5" xfId="1951"/>
    <cellStyle name="20% — акцент6 3" xfId="1077"/>
    <cellStyle name="20% — акцент6 4" xfId="1888"/>
    <cellStyle name="20% — акцент6 5" xfId="1909"/>
    <cellStyle name="20% — акцент6 6" xfId="1915"/>
    <cellStyle name="40% - Accent1" xfId="30" builtinId="31" customBuiltin="1"/>
    <cellStyle name="40% - Accent1 2" xfId="93"/>
    <cellStyle name="40% - Accent1 2 2" xfId="114"/>
    <cellStyle name="40% - Accent1 2 2 2" xfId="521"/>
    <cellStyle name="40% - Accent1 2 2 2 2" xfId="522"/>
    <cellStyle name="40% - Accent1 2 2 2 2 2" xfId="523"/>
    <cellStyle name="40% - Accent1 2 2 2 2 2 2" xfId="1423"/>
    <cellStyle name="40% - Accent1 2 2 2 2 3" xfId="524"/>
    <cellStyle name="40% - Accent1 2 2 2 2 3 2" xfId="1424"/>
    <cellStyle name="40% - Accent1 2 2 2 2 4" xfId="1422"/>
    <cellStyle name="40% - Accent1 2 2 2 3" xfId="525"/>
    <cellStyle name="40% - Accent1 2 2 2 3 2" xfId="526"/>
    <cellStyle name="40% - Accent1 2 2 2 3 2 2" xfId="1426"/>
    <cellStyle name="40% - Accent1 2 2 2 3 3" xfId="527"/>
    <cellStyle name="40% - Accent1 2 2 2 3 3 2" xfId="1427"/>
    <cellStyle name="40% - Accent1 2 2 2 3 4" xfId="1425"/>
    <cellStyle name="40% - Accent1 2 2 2 4" xfId="528"/>
    <cellStyle name="40% - Accent1 2 2 2 4 2" xfId="1428"/>
    <cellStyle name="40% - Accent1 2 2 2 5" xfId="529"/>
    <cellStyle name="40% - Accent1 2 2 2 5 2" xfId="1429"/>
    <cellStyle name="40% - Accent1 2 2 2 6" xfId="1421"/>
    <cellStyle name="40% - Accent1 2 2 3" xfId="530"/>
    <cellStyle name="40% - Accent1 2 2 3 2" xfId="531"/>
    <cellStyle name="40% - Accent1 2 2 3 2 2" xfId="1431"/>
    <cellStyle name="40% - Accent1 2 2 3 3" xfId="532"/>
    <cellStyle name="40% - Accent1 2 2 3 3 2" xfId="1432"/>
    <cellStyle name="40% - Accent1 2 2 3 4" xfId="1430"/>
    <cellStyle name="40% - Accent1 2 2 4" xfId="533"/>
    <cellStyle name="40% - Accent1 2 2 4 2" xfId="534"/>
    <cellStyle name="40% - Accent1 2 2 4 2 2" xfId="1434"/>
    <cellStyle name="40% - Accent1 2 2 4 3" xfId="535"/>
    <cellStyle name="40% - Accent1 2 2 4 3 2" xfId="1435"/>
    <cellStyle name="40% - Accent1 2 2 4 4" xfId="1433"/>
    <cellStyle name="40% - Accent1 2 3" xfId="536"/>
    <cellStyle name="40% - Accent1 2 3 2" xfId="537"/>
    <cellStyle name="40% - Accent1 2 3 2 2" xfId="538"/>
    <cellStyle name="40% - Accent1 2 3 2 2 2" xfId="1438"/>
    <cellStyle name="40% - Accent1 2 3 2 3" xfId="539"/>
    <cellStyle name="40% - Accent1 2 3 2 3 2" xfId="1439"/>
    <cellStyle name="40% - Accent1 2 3 2 4" xfId="1437"/>
    <cellStyle name="40% - Accent1 2 3 3" xfId="540"/>
    <cellStyle name="40% - Accent1 2 3 3 2" xfId="541"/>
    <cellStyle name="40% - Accent1 2 3 3 2 2" xfId="1441"/>
    <cellStyle name="40% - Accent1 2 3 3 3" xfId="542"/>
    <cellStyle name="40% - Accent1 2 3 3 3 2" xfId="1442"/>
    <cellStyle name="40% - Accent1 2 3 3 4" xfId="1440"/>
    <cellStyle name="40% - Accent1 2 3 4" xfId="543"/>
    <cellStyle name="40% - Accent1 2 3 4 2" xfId="1443"/>
    <cellStyle name="40% - Accent1 2 3 5" xfId="544"/>
    <cellStyle name="40% - Accent1 2 3 5 2" xfId="1444"/>
    <cellStyle name="40% - Accent1 2 3 6" xfId="1436"/>
    <cellStyle name="40% - Accent1 2 4" xfId="545"/>
    <cellStyle name="40% - Accent1 2 4 2" xfId="546"/>
    <cellStyle name="40% - Accent1 2 4 2 2" xfId="547"/>
    <cellStyle name="40% - Accent1 2 4 2 2 2" xfId="1447"/>
    <cellStyle name="40% - Accent1 2 4 2 3" xfId="548"/>
    <cellStyle name="40% - Accent1 2 4 2 3 2" xfId="1448"/>
    <cellStyle name="40% - Accent1 2 4 2 4" xfId="1446"/>
    <cellStyle name="40% - Accent1 2 4 3" xfId="549"/>
    <cellStyle name="40% - Accent1 2 4 3 2" xfId="550"/>
    <cellStyle name="40% - Accent1 2 4 3 2 2" xfId="1450"/>
    <cellStyle name="40% - Accent1 2 4 3 3" xfId="551"/>
    <cellStyle name="40% - Accent1 2 4 3 3 2" xfId="1451"/>
    <cellStyle name="40% - Accent1 2 4 3 4" xfId="1449"/>
    <cellStyle name="40% - Accent1 2 4 4" xfId="552"/>
    <cellStyle name="40% - Accent1 2 4 4 2" xfId="1452"/>
    <cellStyle name="40% - Accent1 2 4 5" xfId="553"/>
    <cellStyle name="40% - Accent1 2 4 5 2" xfId="1453"/>
    <cellStyle name="40% - Accent1 2 4 6" xfId="1445"/>
    <cellStyle name="40% - Accent1 2 5" xfId="554"/>
    <cellStyle name="40% - Accent1 2 5 2" xfId="555"/>
    <cellStyle name="40% - Accent1 2 5 2 2" xfId="1455"/>
    <cellStyle name="40% - Accent1 2 5 3" xfId="556"/>
    <cellStyle name="40% - Accent1 2 5 3 2" xfId="1456"/>
    <cellStyle name="40% - Accent1 2 5 4" xfId="1454"/>
    <cellStyle name="40% - Accent1 2 6" xfId="557"/>
    <cellStyle name="40% - Accent1 2 6 2" xfId="558"/>
    <cellStyle name="40% - Accent1 2 6 2 2" xfId="1458"/>
    <cellStyle name="40% - Accent1 2 6 3" xfId="559"/>
    <cellStyle name="40% - Accent1 2 6 3 2" xfId="1459"/>
    <cellStyle name="40% - Accent1 2 6 4" xfId="1457"/>
    <cellStyle name="40% - Accent1 3" xfId="168"/>
    <cellStyle name="40% - Accent1 3 2" xfId="560"/>
    <cellStyle name="40% - Accent1 3 2 2" xfId="1460"/>
    <cellStyle name="40% - Accent1 3 3" xfId="561"/>
    <cellStyle name="40% - Accent1 3 3 2" xfId="1461"/>
    <cellStyle name="40% - Accent1 3 4" xfId="1111"/>
    <cellStyle name="40% - Accent1 4" xfId="192"/>
    <cellStyle name="40% - Accent1 4 2" xfId="1134"/>
    <cellStyle name="40% - Accent2" xfId="34" builtinId="35" customBuiltin="1"/>
    <cellStyle name="40% - Accent2 2" xfId="61"/>
    <cellStyle name="40% - Accent2 2 2" xfId="115"/>
    <cellStyle name="40% - Accent2 2 2 2" xfId="562"/>
    <cellStyle name="40% - Accent2 2 2 2 2" xfId="563"/>
    <cellStyle name="40% - Accent2 2 2 2 2 2" xfId="564"/>
    <cellStyle name="40% - Accent2 2 2 2 2 2 2" xfId="1464"/>
    <cellStyle name="40% - Accent2 2 2 2 2 3" xfId="565"/>
    <cellStyle name="40% - Accent2 2 2 2 2 3 2" xfId="1465"/>
    <cellStyle name="40% - Accent2 2 2 2 2 4" xfId="1463"/>
    <cellStyle name="40% - Accent2 2 2 2 3" xfId="566"/>
    <cellStyle name="40% - Accent2 2 2 2 3 2" xfId="567"/>
    <cellStyle name="40% - Accent2 2 2 2 3 2 2" xfId="1467"/>
    <cellStyle name="40% - Accent2 2 2 2 3 3" xfId="568"/>
    <cellStyle name="40% - Accent2 2 2 2 3 3 2" xfId="1468"/>
    <cellStyle name="40% - Accent2 2 2 2 3 4" xfId="1466"/>
    <cellStyle name="40% - Accent2 2 2 2 4" xfId="569"/>
    <cellStyle name="40% - Accent2 2 2 2 4 2" xfId="1469"/>
    <cellStyle name="40% - Accent2 2 2 2 5" xfId="570"/>
    <cellStyle name="40% - Accent2 2 2 2 5 2" xfId="1470"/>
    <cellStyle name="40% - Accent2 2 2 2 6" xfId="1462"/>
    <cellStyle name="40% - Accent2 2 2 3" xfId="571"/>
    <cellStyle name="40% - Accent2 2 2 3 2" xfId="572"/>
    <cellStyle name="40% - Accent2 2 2 3 2 2" xfId="1472"/>
    <cellStyle name="40% - Accent2 2 2 3 3" xfId="573"/>
    <cellStyle name="40% - Accent2 2 2 3 3 2" xfId="1473"/>
    <cellStyle name="40% - Accent2 2 2 3 4" xfId="1471"/>
    <cellStyle name="40% - Accent2 2 2 4" xfId="574"/>
    <cellStyle name="40% - Accent2 2 2 4 2" xfId="575"/>
    <cellStyle name="40% - Accent2 2 2 4 2 2" xfId="1475"/>
    <cellStyle name="40% - Accent2 2 2 4 3" xfId="576"/>
    <cellStyle name="40% - Accent2 2 2 4 3 2" xfId="1476"/>
    <cellStyle name="40% - Accent2 2 2 4 4" xfId="1474"/>
    <cellStyle name="40% - Accent2 2 3" xfId="577"/>
    <cellStyle name="40% - Accent2 2 3 2" xfId="578"/>
    <cellStyle name="40% - Accent2 2 3 2 2" xfId="579"/>
    <cellStyle name="40% - Accent2 2 3 2 2 2" xfId="1479"/>
    <cellStyle name="40% - Accent2 2 3 2 3" xfId="580"/>
    <cellStyle name="40% - Accent2 2 3 2 3 2" xfId="1480"/>
    <cellStyle name="40% - Accent2 2 3 2 4" xfId="1478"/>
    <cellStyle name="40% - Accent2 2 3 3" xfId="581"/>
    <cellStyle name="40% - Accent2 2 3 3 2" xfId="582"/>
    <cellStyle name="40% - Accent2 2 3 3 2 2" xfId="1482"/>
    <cellStyle name="40% - Accent2 2 3 3 3" xfId="583"/>
    <cellStyle name="40% - Accent2 2 3 3 3 2" xfId="1483"/>
    <cellStyle name="40% - Accent2 2 3 3 4" xfId="1481"/>
    <cellStyle name="40% - Accent2 2 3 4" xfId="584"/>
    <cellStyle name="40% - Accent2 2 3 4 2" xfId="1484"/>
    <cellStyle name="40% - Accent2 2 3 5" xfId="585"/>
    <cellStyle name="40% - Accent2 2 3 5 2" xfId="1485"/>
    <cellStyle name="40% - Accent2 2 3 6" xfId="1477"/>
    <cellStyle name="40% - Accent2 2 4" xfId="586"/>
    <cellStyle name="40% - Accent2 2 4 2" xfId="587"/>
    <cellStyle name="40% - Accent2 2 4 2 2" xfId="588"/>
    <cellStyle name="40% - Accent2 2 4 2 2 2" xfId="1488"/>
    <cellStyle name="40% - Accent2 2 4 2 3" xfId="589"/>
    <cellStyle name="40% - Accent2 2 4 2 3 2" xfId="1489"/>
    <cellStyle name="40% - Accent2 2 4 2 4" xfId="1487"/>
    <cellStyle name="40% - Accent2 2 4 3" xfId="590"/>
    <cellStyle name="40% - Accent2 2 4 3 2" xfId="591"/>
    <cellStyle name="40% - Accent2 2 4 3 2 2" xfId="1491"/>
    <cellStyle name="40% - Accent2 2 4 3 3" xfId="592"/>
    <cellStyle name="40% - Accent2 2 4 3 3 2" xfId="1492"/>
    <cellStyle name="40% - Accent2 2 4 3 4" xfId="1490"/>
    <cellStyle name="40% - Accent2 2 4 4" xfId="593"/>
    <cellStyle name="40% - Accent2 2 4 4 2" xfId="1493"/>
    <cellStyle name="40% - Accent2 2 4 5" xfId="594"/>
    <cellStyle name="40% - Accent2 2 4 5 2" xfId="1494"/>
    <cellStyle name="40% - Accent2 2 4 6" xfId="1486"/>
    <cellStyle name="40% - Accent2 2 5" xfId="595"/>
    <cellStyle name="40% - Accent2 2 5 2" xfId="596"/>
    <cellStyle name="40% - Accent2 2 5 2 2" xfId="1496"/>
    <cellStyle name="40% - Accent2 2 5 3" xfId="597"/>
    <cellStyle name="40% - Accent2 2 5 3 2" xfId="1497"/>
    <cellStyle name="40% - Accent2 2 5 4" xfId="1495"/>
    <cellStyle name="40% - Accent2 2 6" xfId="598"/>
    <cellStyle name="40% - Accent2 2 6 2" xfId="599"/>
    <cellStyle name="40% - Accent2 2 6 2 2" xfId="1499"/>
    <cellStyle name="40% - Accent2 2 6 3" xfId="600"/>
    <cellStyle name="40% - Accent2 2 6 3 2" xfId="1500"/>
    <cellStyle name="40% - Accent2 2 6 4" xfId="1498"/>
    <cellStyle name="40% - Accent2 3" xfId="170"/>
    <cellStyle name="40% - Accent2 3 2" xfId="601"/>
    <cellStyle name="40% - Accent2 3 2 2" xfId="1501"/>
    <cellStyle name="40% - Accent2 3 3" xfId="602"/>
    <cellStyle name="40% - Accent2 3 3 2" xfId="1502"/>
    <cellStyle name="40% - Accent2 3 4" xfId="1113"/>
    <cellStyle name="40% - Accent2 4" xfId="194"/>
    <cellStyle name="40% - Accent2 4 2" xfId="1136"/>
    <cellStyle name="40% - Accent3" xfId="38" builtinId="39" customBuiltin="1"/>
    <cellStyle name="40% - Accent3 2" xfId="87"/>
    <cellStyle name="40% - Accent3 2 2" xfId="116"/>
    <cellStyle name="40% - Accent3 2 2 2" xfId="603"/>
    <cellStyle name="40% - Accent3 2 2 2 2" xfId="604"/>
    <cellStyle name="40% - Accent3 2 2 2 2 2" xfId="605"/>
    <cellStyle name="40% - Accent3 2 2 2 2 2 2" xfId="1505"/>
    <cellStyle name="40% - Accent3 2 2 2 2 3" xfId="606"/>
    <cellStyle name="40% - Accent3 2 2 2 2 3 2" xfId="1506"/>
    <cellStyle name="40% - Accent3 2 2 2 2 4" xfId="1504"/>
    <cellStyle name="40% - Accent3 2 2 2 3" xfId="607"/>
    <cellStyle name="40% - Accent3 2 2 2 3 2" xfId="608"/>
    <cellStyle name="40% - Accent3 2 2 2 3 2 2" xfId="1508"/>
    <cellStyle name="40% - Accent3 2 2 2 3 3" xfId="609"/>
    <cellStyle name="40% - Accent3 2 2 2 3 3 2" xfId="1509"/>
    <cellStyle name="40% - Accent3 2 2 2 3 4" xfId="1507"/>
    <cellStyle name="40% - Accent3 2 2 2 4" xfId="610"/>
    <cellStyle name="40% - Accent3 2 2 2 4 2" xfId="1510"/>
    <cellStyle name="40% - Accent3 2 2 2 5" xfId="611"/>
    <cellStyle name="40% - Accent3 2 2 2 5 2" xfId="1511"/>
    <cellStyle name="40% - Accent3 2 2 2 6" xfId="1503"/>
    <cellStyle name="40% - Accent3 2 2 3" xfId="612"/>
    <cellStyle name="40% - Accent3 2 2 3 2" xfId="613"/>
    <cellStyle name="40% - Accent3 2 2 3 2 2" xfId="1513"/>
    <cellStyle name="40% - Accent3 2 2 3 3" xfId="614"/>
    <cellStyle name="40% - Accent3 2 2 3 3 2" xfId="1514"/>
    <cellStyle name="40% - Accent3 2 2 3 4" xfId="1512"/>
    <cellStyle name="40% - Accent3 2 2 4" xfId="615"/>
    <cellStyle name="40% - Accent3 2 2 4 2" xfId="616"/>
    <cellStyle name="40% - Accent3 2 2 4 2 2" xfId="1516"/>
    <cellStyle name="40% - Accent3 2 2 4 3" xfId="617"/>
    <cellStyle name="40% - Accent3 2 2 4 3 2" xfId="1517"/>
    <cellStyle name="40% - Accent3 2 2 4 4" xfId="1515"/>
    <cellStyle name="40% - Accent3 2 3" xfId="618"/>
    <cellStyle name="40% - Accent3 2 3 2" xfId="619"/>
    <cellStyle name="40% - Accent3 2 3 2 2" xfId="620"/>
    <cellStyle name="40% - Accent3 2 3 2 2 2" xfId="1520"/>
    <cellStyle name="40% - Accent3 2 3 2 3" xfId="621"/>
    <cellStyle name="40% - Accent3 2 3 2 3 2" xfId="1521"/>
    <cellStyle name="40% - Accent3 2 3 2 4" xfId="1519"/>
    <cellStyle name="40% - Accent3 2 3 3" xfId="622"/>
    <cellStyle name="40% - Accent3 2 3 3 2" xfId="623"/>
    <cellStyle name="40% - Accent3 2 3 3 2 2" xfId="1523"/>
    <cellStyle name="40% - Accent3 2 3 3 3" xfId="624"/>
    <cellStyle name="40% - Accent3 2 3 3 3 2" xfId="1524"/>
    <cellStyle name="40% - Accent3 2 3 3 4" xfId="1522"/>
    <cellStyle name="40% - Accent3 2 3 4" xfId="625"/>
    <cellStyle name="40% - Accent3 2 3 4 2" xfId="1525"/>
    <cellStyle name="40% - Accent3 2 3 5" xfId="626"/>
    <cellStyle name="40% - Accent3 2 3 5 2" xfId="1526"/>
    <cellStyle name="40% - Accent3 2 3 6" xfId="1518"/>
    <cellStyle name="40% - Accent3 2 4" xfId="627"/>
    <cellStyle name="40% - Accent3 2 4 2" xfId="628"/>
    <cellStyle name="40% - Accent3 2 4 2 2" xfId="629"/>
    <cellStyle name="40% - Accent3 2 4 2 2 2" xfId="1529"/>
    <cellStyle name="40% - Accent3 2 4 2 3" xfId="630"/>
    <cellStyle name="40% - Accent3 2 4 2 3 2" xfId="1530"/>
    <cellStyle name="40% - Accent3 2 4 2 4" xfId="1528"/>
    <cellStyle name="40% - Accent3 2 4 3" xfId="631"/>
    <cellStyle name="40% - Accent3 2 4 3 2" xfId="632"/>
    <cellStyle name="40% - Accent3 2 4 3 2 2" xfId="1532"/>
    <cellStyle name="40% - Accent3 2 4 3 3" xfId="633"/>
    <cellStyle name="40% - Accent3 2 4 3 3 2" xfId="1533"/>
    <cellStyle name="40% - Accent3 2 4 3 4" xfId="1531"/>
    <cellStyle name="40% - Accent3 2 4 4" xfId="634"/>
    <cellStyle name="40% - Accent3 2 4 4 2" xfId="1534"/>
    <cellStyle name="40% - Accent3 2 4 5" xfId="635"/>
    <cellStyle name="40% - Accent3 2 4 5 2" xfId="1535"/>
    <cellStyle name="40% - Accent3 2 4 6" xfId="1527"/>
    <cellStyle name="40% - Accent3 2 5" xfId="636"/>
    <cellStyle name="40% - Accent3 2 5 2" xfId="637"/>
    <cellStyle name="40% - Accent3 2 5 2 2" xfId="1537"/>
    <cellStyle name="40% - Accent3 2 5 3" xfId="638"/>
    <cellStyle name="40% - Accent3 2 5 3 2" xfId="1538"/>
    <cellStyle name="40% - Accent3 2 5 4" xfId="1536"/>
    <cellStyle name="40% - Accent3 2 6" xfId="639"/>
    <cellStyle name="40% - Accent3 2 6 2" xfId="640"/>
    <cellStyle name="40% - Accent3 2 6 2 2" xfId="1540"/>
    <cellStyle name="40% - Accent3 2 6 3" xfId="641"/>
    <cellStyle name="40% - Accent3 2 6 3 2" xfId="1541"/>
    <cellStyle name="40% - Accent3 2 6 4" xfId="1539"/>
    <cellStyle name="40% - Accent3 3" xfId="172"/>
    <cellStyle name="40% - Accent3 3 2" xfId="642"/>
    <cellStyle name="40% - Accent3 3 2 2" xfId="1542"/>
    <cellStyle name="40% - Accent3 3 3" xfId="643"/>
    <cellStyle name="40% - Accent3 3 3 2" xfId="1543"/>
    <cellStyle name="40% - Accent3 3 4" xfId="1115"/>
    <cellStyle name="40% - Accent3 4" xfId="196"/>
    <cellStyle name="40% - Accent3 4 2" xfId="1138"/>
    <cellStyle name="40% - Accent4" xfId="42" builtinId="43" customBuiltin="1"/>
    <cellStyle name="40% - Accent4 2" xfId="78"/>
    <cellStyle name="40% - Accent4 2 2" xfId="117"/>
    <cellStyle name="40% - Accent4 2 2 2" xfId="644"/>
    <cellStyle name="40% - Accent4 2 2 2 2" xfId="645"/>
    <cellStyle name="40% - Accent4 2 2 2 2 2" xfId="646"/>
    <cellStyle name="40% - Accent4 2 2 2 2 2 2" xfId="1546"/>
    <cellStyle name="40% - Accent4 2 2 2 2 3" xfId="647"/>
    <cellStyle name="40% - Accent4 2 2 2 2 3 2" xfId="1547"/>
    <cellStyle name="40% - Accent4 2 2 2 2 4" xfId="1545"/>
    <cellStyle name="40% - Accent4 2 2 2 3" xfId="648"/>
    <cellStyle name="40% - Accent4 2 2 2 3 2" xfId="649"/>
    <cellStyle name="40% - Accent4 2 2 2 3 2 2" xfId="1549"/>
    <cellStyle name="40% - Accent4 2 2 2 3 3" xfId="650"/>
    <cellStyle name="40% - Accent4 2 2 2 3 3 2" xfId="1550"/>
    <cellStyle name="40% - Accent4 2 2 2 3 4" xfId="1548"/>
    <cellStyle name="40% - Accent4 2 2 2 4" xfId="651"/>
    <cellStyle name="40% - Accent4 2 2 2 4 2" xfId="1551"/>
    <cellStyle name="40% - Accent4 2 2 2 5" xfId="652"/>
    <cellStyle name="40% - Accent4 2 2 2 5 2" xfId="1552"/>
    <cellStyle name="40% - Accent4 2 2 2 6" xfId="1544"/>
    <cellStyle name="40% - Accent4 2 2 3" xfId="653"/>
    <cellStyle name="40% - Accent4 2 2 3 2" xfId="654"/>
    <cellStyle name="40% - Accent4 2 2 3 2 2" xfId="1554"/>
    <cellStyle name="40% - Accent4 2 2 3 3" xfId="655"/>
    <cellStyle name="40% - Accent4 2 2 3 3 2" xfId="1555"/>
    <cellStyle name="40% - Accent4 2 2 3 4" xfId="1553"/>
    <cellStyle name="40% - Accent4 2 2 4" xfId="656"/>
    <cellStyle name="40% - Accent4 2 2 4 2" xfId="657"/>
    <cellStyle name="40% - Accent4 2 2 4 2 2" xfId="1557"/>
    <cellStyle name="40% - Accent4 2 2 4 3" xfId="658"/>
    <cellStyle name="40% - Accent4 2 2 4 3 2" xfId="1558"/>
    <cellStyle name="40% - Accent4 2 2 4 4" xfId="1556"/>
    <cellStyle name="40% - Accent4 2 3" xfId="659"/>
    <cellStyle name="40% - Accent4 2 3 2" xfId="660"/>
    <cellStyle name="40% - Accent4 2 3 2 2" xfId="661"/>
    <cellStyle name="40% - Accent4 2 3 2 2 2" xfId="1561"/>
    <cellStyle name="40% - Accent4 2 3 2 3" xfId="662"/>
    <cellStyle name="40% - Accent4 2 3 2 3 2" xfId="1562"/>
    <cellStyle name="40% - Accent4 2 3 2 4" xfId="1560"/>
    <cellStyle name="40% - Accent4 2 3 3" xfId="663"/>
    <cellStyle name="40% - Accent4 2 3 3 2" xfId="664"/>
    <cellStyle name="40% - Accent4 2 3 3 2 2" xfId="1564"/>
    <cellStyle name="40% - Accent4 2 3 3 3" xfId="665"/>
    <cellStyle name="40% - Accent4 2 3 3 3 2" xfId="1565"/>
    <cellStyle name="40% - Accent4 2 3 3 4" xfId="1563"/>
    <cellStyle name="40% - Accent4 2 3 4" xfId="666"/>
    <cellStyle name="40% - Accent4 2 3 4 2" xfId="1566"/>
    <cellStyle name="40% - Accent4 2 3 5" xfId="667"/>
    <cellStyle name="40% - Accent4 2 3 5 2" xfId="1567"/>
    <cellStyle name="40% - Accent4 2 3 6" xfId="1559"/>
    <cellStyle name="40% - Accent4 2 4" xfId="668"/>
    <cellStyle name="40% - Accent4 2 4 2" xfId="669"/>
    <cellStyle name="40% - Accent4 2 4 2 2" xfId="670"/>
    <cellStyle name="40% - Accent4 2 4 2 2 2" xfId="1570"/>
    <cellStyle name="40% - Accent4 2 4 2 3" xfId="671"/>
    <cellStyle name="40% - Accent4 2 4 2 3 2" xfId="1571"/>
    <cellStyle name="40% - Accent4 2 4 2 4" xfId="1569"/>
    <cellStyle name="40% - Accent4 2 4 3" xfId="672"/>
    <cellStyle name="40% - Accent4 2 4 3 2" xfId="673"/>
    <cellStyle name="40% - Accent4 2 4 3 2 2" xfId="1573"/>
    <cellStyle name="40% - Accent4 2 4 3 3" xfId="674"/>
    <cellStyle name="40% - Accent4 2 4 3 3 2" xfId="1574"/>
    <cellStyle name="40% - Accent4 2 4 3 4" xfId="1572"/>
    <cellStyle name="40% - Accent4 2 4 4" xfId="675"/>
    <cellStyle name="40% - Accent4 2 4 4 2" xfId="1575"/>
    <cellStyle name="40% - Accent4 2 4 5" xfId="676"/>
    <cellStyle name="40% - Accent4 2 4 5 2" xfId="1576"/>
    <cellStyle name="40% - Accent4 2 4 6" xfId="1568"/>
    <cellStyle name="40% - Accent4 2 5" xfId="677"/>
    <cellStyle name="40% - Accent4 2 5 2" xfId="678"/>
    <cellStyle name="40% - Accent4 2 5 2 2" xfId="1578"/>
    <cellStyle name="40% - Accent4 2 5 3" xfId="679"/>
    <cellStyle name="40% - Accent4 2 5 3 2" xfId="1579"/>
    <cellStyle name="40% - Accent4 2 5 4" xfId="1577"/>
    <cellStyle name="40% - Accent4 2 6" xfId="680"/>
    <cellStyle name="40% - Accent4 2 6 2" xfId="681"/>
    <cellStyle name="40% - Accent4 2 6 2 2" xfId="1581"/>
    <cellStyle name="40% - Accent4 2 6 3" xfId="682"/>
    <cellStyle name="40% - Accent4 2 6 3 2" xfId="1582"/>
    <cellStyle name="40% - Accent4 2 6 4" xfId="1580"/>
    <cellStyle name="40% - Accent4 3" xfId="174"/>
    <cellStyle name="40% - Accent4 3 2" xfId="683"/>
    <cellStyle name="40% - Accent4 3 2 2" xfId="1583"/>
    <cellStyle name="40% - Accent4 3 3" xfId="684"/>
    <cellStyle name="40% - Accent4 3 3 2" xfId="1584"/>
    <cellStyle name="40% - Accent4 3 4" xfId="1117"/>
    <cellStyle name="40% - Accent4 4" xfId="198"/>
    <cellStyle name="40% - Accent4 4 2" xfId="1140"/>
    <cellStyle name="40% - Accent5" xfId="46" builtinId="47" customBuiltin="1"/>
    <cellStyle name="40% - Accent5 2" xfId="77"/>
    <cellStyle name="40% - Accent5 2 2" xfId="118"/>
    <cellStyle name="40% - Accent5 2 2 2" xfId="685"/>
    <cellStyle name="40% - Accent5 2 2 2 2" xfId="686"/>
    <cellStyle name="40% - Accent5 2 2 2 2 2" xfId="687"/>
    <cellStyle name="40% - Accent5 2 2 2 2 2 2" xfId="1587"/>
    <cellStyle name="40% - Accent5 2 2 2 2 3" xfId="688"/>
    <cellStyle name="40% - Accent5 2 2 2 2 3 2" xfId="1588"/>
    <cellStyle name="40% - Accent5 2 2 2 2 4" xfId="1586"/>
    <cellStyle name="40% - Accent5 2 2 2 3" xfId="689"/>
    <cellStyle name="40% - Accent5 2 2 2 3 2" xfId="690"/>
    <cellStyle name="40% - Accent5 2 2 2 3 2 2" xfId="1590"/>
    <cellStyle name="40% - Accent5 2 2 2 3 3" xfId="691"/>
    <cellStyle name="40% - Accent5 2 2 2 3 3 2" xfId="1591"/>
    <cellStyle name="40% - Accent5 2 2 2 3 4" xfId="1589"/>
    <cellStyle name="40% - Accent5 2 2 2 4" xfId="692"/>
    <cellStyle name="40% - Accent5 2 2 2 4 2" xfId="1592"/>
    <cellStyle name="40% - Accent5 2 2 2 5" xfId="693"/>
    <cellStyle name="40% - Accent5 2 2 2 5 2" xfId="1593"/>
    <cellStyle name="40% - Accent5 2 2 2 6" xfId="1585"/>
    <cellStyle name="40% - Accent5 2 2 3" xfId="694"/>
    <cellStyle name="40% - Accent5 2 2 3 2" xfId="695"/>
    <cellStyle name="40% - Accent5 2 2 3 2 2" xfId="1595"/>
    <cellStyle name="40% - Accent5 2 2 3 3" xfId="696"/>
    <cellStyle name="40% - Accent5 2 2 3 3 2" xfId="1596"/>
    <cellStyle name="40% - Accent5 2 2 3 4" xfId="1594"/>
    <cellStyle name="40% - Accent5 2 2 4" xfId="697"/>
    <cellStyle name="40% - Accent5 2 2 4 2" xfId="698"/>
    <cellStyle name="40% - Accent5 2 2 4 2 2" xfId="1598"/>
    <cellStyle name="40% - Accent5 2 2 4 3" xfId="699"/>
    <cellStyle name="40% - Accent5 2 2 4 3 2" xfId="1599"/>
    <cellStyle name="40% - Accent5 2 2 4 4" xfId="1597"/>
    <cellStyle name="40% - Accent5 2 3" xfId="700"/>
    <cellStyle name="40% - Accent5 2 3 2" xfId="701"/>
    <cellStyle name="40% - Accent5 2 3 2 2" xfId="702"/>
    <cellStyle name="40% - Accent5 2 3 2 2 2" xfId="1602"/>
    <cellStyle name="40% - Accent5 2 3 2 3" xfId="703"/>
    <cellStyle name="40% - Accent5 2 3 2 3 2" xfId="1603"/>
    <cellStyle name="40% - Accent5 2 3 2 4" xfId="1601"/>
    <cellStyle name="40% - Accent5 2 3 3" xfId="704"/>
    <cellStyle name="40% - Accent5 2 3 3 2" xfId="705"/>
    <cellStyle name="40% - Accent5 2 3 3 2 2" xfId="1605"/>
    <cellStyle name="40% - Accent5 2 3 3 3" xfId="706"/>
    <cellStyle name="40% - Accent5 2 3 3 3 2" xfId="1606"/>
    <cellStyle name="40% - Accent5 2 3 3 4" xfId="1604"/>
    <cellStyle name="40% - Accent5 2 3 4" xfId="707"/>
    <cellStyle name="40% - Accent5 2 3 4 2" xfId="1607"/>
    <cellStyle name="40% - Accent5 2 3 5" xfId="708"/>
    <cellStyle name="40% - Accent5 2 3 5 2" xfId="1608"/>
    <cellStyle name="40% - Accent5 2 3 6" xfId="1600"/>
    <cellStyle name="40% - Accent5 2 4" xfId="709"/>
    <cellStyle name="40% - Accent5 2 4 2" xfId="710"/>
    <cellStyle name="40% - Accent5 2 4 2 2" xfId="711"/>
    <cellStyle name="40% - Accent5 2 4 2 2 2" xfId="1611"/>
    <cellStyle name="40% - Accent5 2 4 2 3" xfId="712"/>
    <cellStyle name="40% - Accent5 2 4 2 3 2" xfId="1612"/>
    <cellStyle name="40% - Accent5 2 4 2 4" xfId="1610"/>
    <cellStyle name="40% - Accent5 2 4 3" xfId="713"/>
    <cellStyle name="40% - Accent5 2 4 3 2" xfId="714"/>
    <cellStyle name="40% - Accent5 2 4 3 2 2" xfId="1614"/>
    <cellStyle name="40% - Accent5 2 4 3 3" xfId="715"/>
    <cellStyle name="40% - Accent5 2 4 3 3 2" xfId="1615"/>
    <cellStyle name="40% - Accent5 2 4 3 4" xfId="1613"/>
    <cellStyle name="40% - Accent5 2 4 4" xfId="716"/>
    <cellStyle name="40% - Accent5 2 4 4 2" xfId="1616"/>
    <cellStyle name="40% - Accent5 2 4 5" xfId="717"/>
    <cellStyle name="40% - Accent5 2 4 5 2" xfId="1617"/>
    <cellStyle name="40% - Accent5 2 4 6" xfId="1609"/>
    <cellStyle name="40% - Accent5 2 5" xfId="718"/>
    <cellStyle name="40% - Accent5 2 5 2" xfId="719"/>
    <cellStyle name="40% - Accent5 2 5 2 2" xfId="1619"/>
    <cellStyle name="40% - Accent5 2 5 3" xfId="720"/>
    <cellStyle name="40% - Accent5 2 5 3 2" xfId="1620"/>
    <cellStyle name="40% - Accent5 2 5 4" xfId="1618"/>
    <cellStyle name="40% - Accent5 2 6" xfId="721"/>
    <cellStyle name="40% - Accent5 2 6 2" xfId="722"/>
    <cellStyle name="40% - Accent5 2 6 2 2" xfId="1622"/>
    <cellStyle name="40% - Accent5 2 6 3" xfId="723"/>
    <cellStyle name="40% - Accent5 2 6 3 2" xfId="1623"/>
    <cellStyle name="40% - Accent5 2 6 4" xfId="1621"/>
    <cellStyle name="40% - Accent5 3" xfId="176"/>
    <cellStyle name="40% - Accent5 3 2" xfId="724"/>
    <cellStyle name="40% - Accent5 3 2 2" xfId="1624"/>
    <cellStyle name="40% - Accent5 3 3" xfId="725"/>
    <cellStyle name="40% - Accent5 3 3 2" xfId="1625"/>
    <cellStyle name="40% - Accent5 3 4" xfId="1119"/>
    <cellStyle name="40% - Accent5 4" xfId="200"/>
    <cellStyle name="40% - Accent5 4 2" xfId="1142"/>
    <cellStyle name="40% - Accent6" xfId="50" builtinId="51" customBuiltin="1"/>
    <cellStyle name="40% - Accent6 2" xfId="60"/>
    <cellStyle name="40% - Accent6 2 2" xfId="119"/>
    <cellStyle name="40% - Accent6 2 2 2" xfId="726"/>
    <cellStyle name="40% - Accent6 2 2 2 2" xfId="727"/>
    <cellStyle name="40% - Accent6 2 2 2 2 2" xfId="728"/>
    <cellStyle name="40% - Accent6 2 2 2 2 2 2" xfId="1628"/>
    <cellStyle name="40% - Accent6 2 2 2 2 3" xfId="729"/>
    <cellStyle name="40% - Accent6 2 2 2 2 3 2" xfId="1629"/>
    <cellStyle name="40% - Accent6 2 2 2 2 4" xfId="1627"/>
    <cellStyle name="40% - Accent6 2 2 2 3" xfId="730"/>
    <cellStyle name="40% - Accent6 2 2 2 3 2" xfId="731"/>
    <cellStyle name="40% - Accent6 2 2 2 3 2 2" xfId="1631"/>
    <cellStyle name="40% - Accent6 2 2 2 3 3" xfId="732"/>
    <cellStyle name="40% - Accent6 2 2 2 3 3 2" xfId="1632"/>
    <cellStyle name="40% - Accent6 2 2 2 3 4" xfId="1630"/>
    <cellStyle name="40% - Accent6 2 2 2 4" xfId="733"/>
    <cellStyle name="40% - Accent6 2 2 2 4 2" xfId="1633"/>
    <cellStyle name="40% - Accent6 2 2 2 5" xfId="734"/>
    <cellStyle name="40% - Accent6 2 2 2 5 2" xfId="1634"/>
    <cellStyle name="40% - Accent6 2 2 2 6" xfId="1626"/>
    <cellStyle name="40% - Accent6 2 2 3" xfId="735"/>
    <cellStyle name="40% - Accent6 2 2 3 2" xfId="736"/>
    <cellStyle name="40% - Accent6 2 2 3 2 2" xfId="1636"/>
    <cellStyle name="40% - Accent6 2 2 3 3" xfId="737"/>
    <cellStyle name="40% - Accent6 2 2 3 3 2" xfId="1637"/>
    <cellStyle name="40% - Accent6 2 2 3 4" xfId="1635"/>
    <cellStyle name="40% - Accent6 2 2 4" xfId="738"/>
    <cellStyle name="40% - Accent6 2 2 4 2" xfId="739"/>
    <cellStyle name="40% - Accent6 2 2 4 2 2" xfId="1639"/>
    <cellStyle name="40% - Accent6 2 2 4 3" xfId="740"/>
    <cellStyle name="40% - Accent6 2 2 4 3 2" xfId="1640"/>
    <cellStyle name="40% - Accent6 2 2 4 4" xfId="1638"/>
    <cellStyle name="40% - Accent6 2 3" xfId="741"/>
    <cellStyle name="40% - Accent6 2 3 2" xfId="742"/>
    <cellStyle name="40% - Accent6 2 3 2 2" xfId="743"/>
    <cellStyle name="40% - Accent6 2 3 2 2 2" xfId="1643"/>
    <cellStyle name="40% - Accent6 2 3 2 3" xfId="744"/>
    <cellStyle name="40% - Accent6 2 3 2 3 2" xfId="1644"/>
    <cellStyle name="40% - Accent6 2 3 2 4" xfId="1642"/>
    <cellStyle name="40% - Accent6 2 3 3" xfId="745"/>
    <cellStyle name="40% - Accent6 2 3 3 2" xfId="746"/>
    <cellStyle name="40% - Accent6 2 3 3 2 2" xfId="1646"/>
    <cellStyle name="40% - Accent6 2 3 3 3" xfId="747"/>
    <cellStyle name="40% - Accent6 2 3 3 3 2" xfId="1647"/>
    <cellStyle name="40% - Accent6 2 3 3 4" xfId="1645"/>
    <cellStyle name="40% - Accent6 2 3 4" xfId="748"/>
    <cellStyle name="40% - Accent6 2 3 4 2" xfId="1648"/>
    <cellStyle name="40% - Accent6 2 3 5" xfId="749"/>
    <cellStyle name="40% - Accent6 2 3 5 2" xfId="1649"/>
    <cellStyle name="40% - Accent6 2 3 6" xfId="1641"/>
    <cellStyle name="40% - Accent6 2 4" xfId="750"/>
    <cellStyle name="40% - Accent6 2 4 2" xfId="751"/>
    <cellStyle name="40% - Accent6 2 4 2 2" xfId="752"/>
    <cellStyle name="40% - Accent6 2 4 2 2 2" xfId="1652"/>
    <cellStyle name="40% - Accent6 2 4 2 3" xfId="753"/>
    <cellStyle name="40% - Accent6 2 4 2 3 2" xfId="1653"/>
    <cellStyle name="40% - Accent6 2 4 2 4" xfId="1651"/>
    <cellStyle name="40% - Accent6 2 4 3" xfId="754"/>
    <cellStyle name="40% - Accent6 2 4 3 2" xfId="755"/>
    <cellStyle name="40% - Accent6 2 4 3 2 2" xfId="1655"/>
    <cellStyle name="40% - Accent6 2 4 3 3" xfId="756"/>
    <cellStyle name="40% - Accent6 2 4 3 3 2" xfId="1656"/>
    <cellStyle name="40% - Accent6 2 4 3 4" xfId="1654"/>
    <cellStyle name="40% - Accent6 2 4 4" xfId="757"/>
    <cellStyle name="40% - Accent6 2 4 4 2" xfId="1657"/>
    <cellStyle name="40% - Accent6 2 4 5" xfId="758"/>
    <cellStyle name="40% - Accent6 2 4 5 2" xfId="1658"/>
    <cellStyle name="40% - Accent6 2 4 6" xfId="1650"/>
    <cellStyle name="40% - Accent6 2 5" xfId="759"/>
    <cellStyle name="40% - Accent6 2 5 2" xfId="760"/>
    <cellStyle name="40% - Accent6 2 5 2 2" xfId="1660"/>
    <cellStyle name="40% - Accent6 2 5 3" xfId="761"/>
    <cellStyle name="40% - Accent6 2 5 3 2" xfId="1661"/>
    <cellStyle name="40% - Accent6 2 5 4" xfId="1659"/>
    <cellStyle name="40% - Accent6 2 6" xfId="762"/>
    <cellStyle name="40% - Accent6 2 6 2" xfId="763"/>
    <cellStyle name="40% - Accent6 2 6 2 2" xfId="1663"/>
    <cellStyle name="40% - Accent6 2 6 3" xfId="764"/>
    <cellStyle name="40% - Accent6 2 6 3 2" xfId="1664"/>
    <cellStyle name="40% - Accent6 2 6 4" xfId="1662"/>
    <cellStyle name="40% - Accent6 3" xfId="178"/>
    <cellStyle name="40% - Accent6 3 2" xfId="765"/>
    <cellStyle name="40% - Accent6 3 2 2" xfId="1665"/>
    <cellStyle name="40% - Accent6 3 3" xfId="766"/>
    <cellStyle name="40% - Accent6 3 3 2" xfId="1666"/>
    <cellStyle name="40% - Accent6 3 4" xfId="1121"/>
    <cellStyle name="40% - Accent6 4" xfId="202"/>
    <cellStyle name="40% - Accent6 4 2" xfId="1144"/>
    <cellStyle name="40% - Акцент1 2" xfId="224"/>
    <cellStyle name="40% — акцент1 2" xfId="767"/>
    <cellStyle name="40% - Акцент1 2 2" xfId="1158"/>
    <cellStyle name="40% - Акцент1 2 3" xfId="1097"/>
    <cellStyle name="40% - Акцент1 2 4" xfId="1976"/>
    <cellStyle name="40% - Акцент1 2 5" xfId="1931"/>
    <cellStyle name="40% — акцент1 3" xfId="1058"/>
    <cellStyle name="40% — акцент1 4" xfId="1874"/>
    <cellStyle name="40% — акцент1 5" xfId="1894"/>
    <cellStyle name="40% — акцент1 6" xfId="1893"/>
    <cellStyle name="40% - Акцент2 2" xfId="226"/>
    <cellStyle name="40% — акцент2 2" xfId="768"/>
    <cellStyle name="40% - Акцент2 2 2" xfId="1160"/>
    <cellStyle name="40% - Акцент2 2 3" xfId="1096"/>
    <cellStyle name="40% - Акцент2 2 4" xfId="1974"/>
    <cellStyle name="40% - Акцент2 2 5" xfId="1944"/>
    <cellStyle name="40% — акцент2 3" xfId="1062"/>
    <cellStyle name="40% — акцент2 4" xfId="1877"/>
    <cellStyle name="40% — акцент2 5" xfId="1866"/>
    <cellStyle name="40% — акцент2 6" xfId="1871"/>
    <cellStyle name="40% - Акцент3 2" xfId="228"/>
    <cellStyle name="40% — акцент3 2" xfId="769"/>
    <cellStyle name="40% - Акцент3 2 2" xfId="1162"/>
    <cellStyle name="40% - Акцент3 2 3" xfId="1095"/>
    <cellStyle name="40% - Акцент3 2 4" xfId="1972"/>
    <cellStyle name="40% - Акцент3 2 5" xfId="1946"/>
    <cellStyle name="40% — акцент3 3" xfId="1066"/>
    <cellStyle name="40% — акцент3 4" xfId="1880"/>
    <cellStyle name="40% — акцент3 5" xfId="1869"/>
    <cellStyle name="40% — акцент3 6" xfId="1913"/>
    <cellStyle name="40% - Акцент4 2" xfId="230"/>
    <cellStyle name="40% — акцент4 2" xfId="770"/>
    <cellStyle name="40% - Акцент4 2 2" xfId="1164"/>
    <cellStyle name="40% - Акцент4 2 3" xfId="1094"/>
    <cellStyle name="40% - Акцент4 2 4" xfId="1970"/>
    <cellStyle name="40% - Акцент4 2 5" xfId="1948"/>
    <cellStyle name="40% — акцент4 3" xfId="1070"/>
    <cellStyle name="40% — акцент4 4" xfId="1883"/>
    <cellStyle name="40% — акцент4 5" xfId="1870"/>
    <cellStyle name="40% — акцент4 6" xfId="1868"/>
    <cellStyle name="40% - Акцент5 2" xfId="232"/>
    <cellStyle name="40% — акцент5 2" xfId="771"/>
    <cellStyle name="40% - Акцент5 2 2" xfId="1166"/>
    <cellStyle name="40% - Акцент5 2 3" xfId="1173"/>
    <cellStyle name="40% - Акцент5 2 4" xfId="1968"/>
    <cellStyle name="40% - Акцент5 2 5" xfId="1950"/>
    <cellStyle name="40% — акцент5 3" xfId="1074"/>
    <cellStyle name="40% — акцент5 4" xfId="1886"/>
    <cellStyle name="40% — акцент5 5" xfId="1910"/>
    <cellStyle name="40% — акцент5 6" xfId="1916"/>
    <cellStyle name="40% - Акцент6 2" xfId="234"/>
    <cellStyle name="40% — акцент6 2" xfId="772"/>
    <cellStyle name="40% - Акцент6 2 2" xfId="1168"/>
    <cellStyle name="40% - Акцент6 2 3" xfId="1930"/>
    <cellStyle name="40% - Акцент6 2 4" xfId="1966"/>
    <cellStyle name="40% - Акцент6 2 5" xfId="1952"/>
    <cellStyle name="40% — акцент6 3" xfId="1078"/>
    <cellStyle name="40% — акцент6 4" xfId="1889"/>
    <cellStyle name="40% — акцент6 5" xfId="1897"/>
    <cellStyle name="40% — акцент6 6" xfId="1905"/>
    <cellStyle name="60% - Accent1" xfId="31" builtinId="32" customBuiltin="1"/>
    <cellStyle name="60% - Accent1 2" xfId="64"/>
    <cellStyle name="60% - Accent1 2 2" xfId="120"/>
    <cellStyle name="60% - Accent1 3" xfId="773"/>
    <cellStyle name="60% - Accent2" xfId="35" builtinId="36" customBuiltin="1"/>
    <cellStyle name="60% - Accent2 2" xfId="62"/>
    <cellStyle name="60% - Accent2 2 2" xfId="121"/>
    <cellStyle name="60% - Accent2 3" xfId="774"/>
    <cellStyle name="60% - Accent3" xfId="39" builtinId="40" customBuiltin="1"/>
    <cellStyle name="60% - Accent3 2" xfId="56"/>
    <cellStyle name="60% - Accent3 2 2" xfId="122"/>
    <cellStyle name="60% - Accent3 3" xfId="775"/>
    <cellStyle name="60% - Accent4" xfId="43" builtinId="44" customBuiltin="1"/>
    <cellStyle name="60% - Accent4 2" xfId="66"/>
    <cellStyle name="60% - Accent4 2 2" xfId="123"/>
    <cellStyle name="60% - Accent4 3" xfId="776"/>
    <cellStyle name="60% - Accent5" xfId="47" builtinId="48" customBuiltin="1"/>
    <cellStyle name="60% - Accent5 2" xfId="73"/>
    <cellStyle name="60% - Accent5 2 2" xfId="124"/>
    <cellStyle name="60% - Accent5 3" xfId="777"/>
    <cellStyle name="60% - Accent6" xfId="51" builtinId="52" customBuiltin="1"/>
    <cellStyle name="60% - Accent6 2" xfId="55"/>
    <cellStyle name="60% - Accent6 2 2" xfId="125"/>
    <cellStyle name="60% - Accent6 3" xfId="778"/>
    <cellStyle name="60% - Акцент1 2" xfId="235"/>
    <cellStyle name="60% — акцент1 2" xfId="779"/>
    <cellStyle name="60% — акцент1 3" xfId="1059"/>
    <cellStyle name="60% — акцент1 4" xfId="1875"/>
    <cellStyle name="60% — акцент1 5" xfId="1891"/>
    <cellStyle name="60% — акцент1 6" xfId="1908"/>
    <cellStyle name="60% - Акцент2 2" xfId="236"/>
    <cellStyle name="60% — акцент2 2" xfId="780"/>
    <cellStyle name="60% — акцент2 3" xfId="1063"/>
    <cellStyle name="60% — акцент2 4" xfId="1878"/>
    <cellStyle name="60% — акцент2 5" xfId="1052"/>
    <cellStyle name="60% — акцент2 6" xfId="1914"/>
    <cellStyle name="60% - Акцент3 2" xfId="237"/>
    <cellStyle name="60% — акцент3 2" xfId="781"/>
    <cellStyle name="60% — акцент3 3" xfId="1067"/>
    <cellStyle name="60% — акцент3 4" xfId="1881"/>
    <cellStyle name="60% — акцент3 5" xfId="1896"/>
    <cellStyle name="60% — акцент3 6" xfId="1906"/>
    <cellStyle name="60% - Акцент4 2" xfId="238"/>
    <cellStyle name="60% — акцент4 2" xfId="782"/>
    <cellStyle name="60% — акцент4 3" xfId="1071"/>
    <cellStyle name="60% — акцент4 4" xfId="1884"/>
    <cellStyle name="60% — акцент4 5" xfId="1911"/>
    <cellStyle name="60% — акцент4 6" xfId="1917"/>
    <cellStyle name="60% - Акцент5 2" xfId="239"/>
    <cellStyle name="60% — акцент5 2" xfId="783"/>
    <cellStyle name="60% — акцент5 3" xfId="1075"/>
    <cellStyle name="60% — акцент5 4" xfId="1887"/>
    <cellStyle name="60% — акцент5 5" xfId="1898"/>
    <cellStyle name="60% — акцент5 6" xfId="1904"/>
    <cellStyle name="60% - Акцент6 2" xfId="240"/>
    <cellStyle name="60% — акцент6 2" xfId="784"/>
    <cellStyle name="60% — акцент6 3" xfId="1079"/>
    <cellStyle name="60% — акцент6 4" xfId="1890"/>
    <cellStyle name="60% — акцент6 5" xfId="1867"/>
    <cellStyle name="60% — акцент6 6" xfId="1901"/>
    <cellStyle name="Accent1" xfId="28" builtinId="29" customBuiltin="1"/>
    <cellStyle name="Accent1 2" xfId="57"/>
    <cellStyle name="Accent1 2 2" xfId="126"/>
    <cellStyle name="Accent1 3" xfId="785"/>
    <cellStyle name="Accent2" xfId="32" builtinId="33" customBuiltin="1"/>
    <cellStyle name="Accent2 2" xfId="53"/>
    <cellStyle name="Accent2 2 2" xfId="127"/>
    <cellStyle name="Accent2 3" xfId="786"/>
    <cellStyle name="Accent3" xfId="36" builtinId="37" customBuiltin="1"/>
    <cellStyle name="Accent3 2" xfId="90"/>
    <cellStyle name="Accent3 2 2" xfId="128"/>
    <cellStyle name="Accent3 3" xfId="787"/>
    <cellStyle name="Accent4" xfId="40" builtinId="41" customBuiltin="1"/>
    <cellStyle name="Accent4 2" xfId="75"/>
    <cellStyle name="Accent4 2 2" xfId="129"/>
    <cellStyle name="Accent4 3" xfId="788"/>
    <cellStyle name="Accent5" xfId="44" builtinId="45" customBuiltin="1"/>
    <cellStyle name="Accent5 2" xfId="85"/>
    <cellStyle name="Accent5 2 2" xfId="130"/>
    <cellStyle name="Accent5 3" xfId="789"/>
    <cellStyle name="Accent6" xfId="48" builtinId="49" customBuiltin="1"/>
    <cellStyle name="Accent6 2" xfId="58"/>
    <cellStyle name="Accent6 2 2" xfId="131"/>
    <cellStyle name="Accent6 3" xfId="790"/>
    <cellStyle name="Bad" xfId="17" builtinId="27" customBuiltin="1"/>
    <cellStyle name="Bad 2" xfId="92"/>
    <cellStyle name="Bad 2 2" xfId="132"/>
    <cellStyle name="Bad 3" xfId="791"/>
    <cellStyle name="Calculation" xfId="21" builtinId="22" customBuiltin="1"/>
    <cellStyle name="Calculation 2" xfId="79"/>
    <cellStyle name="Calculation 2 2" xfId="133"/>
    <cellStyle name="Calculation 2 2 2" xfId="792"/>
    <cellStyle name="Calculation 2 2 2 2" xfId="1667"/>
    <cellStyle name="Calculation 2 2 2 3" xfId="1956"/>
    <cellStyle name="Calculation 2 2 2 4" xfId="1990"/>
    <cellStyle name="Calculation 2 2 2 5" xfId="1081"/>
    <cellStyle name="Calculation 2 2 3" xfId="793"/>
    <cellStyle name="Calculation 2 2 3 2" xfId="1668"/>
    <cellStyle name="Calculation 2 2 3 3" xfId="1957"/>
    <cellStyle name="Calculation 2 2 3 4" xfId="1169"/>
    <cellStyle name="Calculation 2 2 3 5" xfId="1955"/>
    <cellStyle name="Calculation 2 2 4" xfId="1100"/>
    <cellStyle name="Calculation 2 2 5" xfId="1748"/>
    <cellStyle name="Calculation 2 2 6" xfId="1983"/>
    <cellStyle name="Calculation 2 2 7" xfId="1939"/>
    <cellStyle name="Calculation 3" xfId="794"/>
    <cellStyle name="Check Cell" xfId="23" builtinId="23" customBuiltin="1"/>
    <cellStyle name="Check Cell 2" xfId="86"/>
    <cellStyle name="Check Cell 2 2" xfId="134"/>
    <cellStyle name="Check Cell 3" xfId="795"/>
    <cellStyle name="Comma" xfId="7" builtinId="3"/>
    <cellStyle name="Comma 10" xfId="796"/>
    <cellStyle name="Comma 10 2" xfId="1670"/>
    <cellStyle name="Comma 11" xfId="1993"/>
    <cellStyle name="Comma 15" xfId="263"/>
    <cellStyle name="Comma 15 2" xfId="1170"/>
    <cellStyle name="Comma 19" xfId="1996"/>
    <cellStyle name="Comma 2" xfId="10"/>
    <cellStyle name="Comma 2 2" xfId="100"/>
    <cellStyle name="Comma 2 2 2" xfId="135"/>
    <cellStyle name="Comma 2 2 2 2" xfId="797"/>
    <cellStyle name="Comma 2 2 2 2 2" xfId="1671"/>
    <cellStyle name="Comma 2 2 2 3" xfId="1101"/>
    <cellStyle name="Comma 2 2 3" xfId="1091"/>
    <cellStyle name="Comma 2 3" xfId="103"/>
    <cellStyle name="Comma 2 3 2" xfId="798"/>
    <cellStyle name="Comma 2 3 2 2" xfId="1672"/>
    <cellStyle name="Comma 2 3 3" xfId="1093"/>
    <cellStyle name="Comma 2 4" xfId="799"/>
    <cellStyle name="Comma 2 4 2" xfId="1673"/>
    <cellStyle name="Comma 2 5" xfId="800"/>
    <cellStyle name="Comma 2 5 2" xfId="1674"/>
    <cellStyle name="Comma 2 6" xfId="1047"/>
    <cellStyle name="Comma 3" xfId="99"/>
    <cellStyle name="Comma 3 2" xfId="136"/>
    <cellStyle name="Comma 3 2 2" xfId="188"/>
    <cellStyle name="Comma 3 2 2 2" xfId="211"/>
    <cellStyle name="Comma 3 2 2 2 2" xfId="1153"/>
    <cellStyle name="Comma 3 2 2 3" xfId="1130"/>
    <cellStyle name="Comma 3 2 3" xfId="181"/>
    <cellStyle name="Comma 3 2 3 2" xfId="1124"/>
    <cellStyle name="Comma 3 2 4" xfId="205"/>
    <cellStyle name="Comma 3 2 4 2" xfId="1147"/>
    <cellStyle name="Comma 3 2 5" xfId="1102"/>
    <cellStyle name="Comma 3 3" xfId="801"/>
    <cellStyle name="Comma 3 3 2" xfId="1675"/>
    <cellStyle name="Comma 3 4" xfId="1090"/>
    <cellStyle name="Comma 4" xfId="102"/>
    <cellStyle name="Comma 4 2" xfId="802"/>
    <cellStyle name="Comma 4 2 2" xfId="803"/>
    <cellStyle name="Comma 4 2 2 2" xfId="1677"/>
    <cellStyle name="Comma 4 2 3" xfId="1676"/>
    <cellStyle name="Comma 4 3" xfId="804"/>
    <cellStyle name="Comma 4 3 2" xfId="805"/>
    <cellStyle name="Comma 4 3 2 2" xfId="1679"/>
    <cellStyle name="Comma 4 3 3" xfId="1678"/>
    <cellStyle name="Comma 4 4" xfId="1092"/>
    <cellStyle name="Comma 5" xfId="95"/>
    <cellStyle name="Comma 5 2" xfId="180"/>
    <cellStyle name="Comma 5 2 2" xfId="806"/>
    <cellStyle name="Comma 5 2 2 2" xfId="1680"/>
    <cellStyle name="Comma 5 2 3" xfId="1123"/>
    <cellStyle name="Comma 5 3" xfId="204"/>
    <cellStyle name="Comma 5 3 2" xfId="1146"/>
    <cellStyle name="Comma 5 4" xfId="807"/>
    <cellStyle name="Comma 5 4 2" xfId="1681"/>
    <cellStyle name="Comma 5 5" xfId="1089"/>
    <cellStyle name="Comma 6" xfId="187"/>
    <cellStyle name="Comma 6 10" xfId="808"/>
    <cellStyle name="Comma 6 10 2" xfId="1682"/>
    <cellStyle name="Comma 6 11" xfId="1129"/>
    <cellStyle name="Comma 6 2" xfId="210"/>
    <cellStyle name="Comma 6 2 2" xfId="1152"/>
    <cellStyle name="Comma 6 3" xfId="809"/>
    <cellStyle name="Comma 6 3 2" xfId="810"/>
    <cellStyle name="Comma 6 3 2 2" xfId="811"/>
    <cellStyle name="Comma 6 3 2 2 2" xfId="812"/>
    <cellStyle name="Comma 6 3 2 2 2 2" xfId="1686"/>
    <cellStyle name="Comma 6 3 2 2 3" xfId="813"/>
    <cellStyle name="Comma 6 3 2 2 3 2" xfId="1687"/>
    <cellStyle name="Comma 6 3 2 2 4" xfId="1685"/>
    <cellStyle name="Comma 6 3 2 3" xfId="814"/>
    <cellStyle name="Comma 6 3 2 3 2" xfId="815"/>
    <cellStyle name="Comma 6 3 2 3 2 2" xfId="1689"/>
    <cellStyle name="Comma 6 3 2 3 3" xfId="816"/>
    <cellStyle name="Comma 6 3 2 3 3 2" xfId="1690"/>
    <cellStyle name="Comma 6 3 2 3 4" xfId="1688"/>
    <cellStyle name="Comma 6 3 2 4" xfId="817"/>
    <cellStyle name="Comma 6 3 2 4 2" xfId="1691"/>
    <cellStyle name="Comma 6 3 2 5" xfId="818"/>
    <cellStyle name="Comma 6 3 2 5 2" xfId="1692"/>
    <cellStyle name="Comma 6 3 2 6" xfId="1684"/>
    <cellStyle name="Comma 6 3 3" xfId="819"/>
    <cellStyle name="Comma 6 3 3 2" xfId="820"/>
    <cellStyle name="Comma 6 3 3 2 2" xfId="1694"/>
    <cellStyle name="Comma 6 3 3 3" xfId="821"/>
    <cellStyle name="Comma 6 3 3 3 2" xfId="1695"/>
    <cellStyle name="Comma 6 3 3 4" xfId="1693"/>
    <cellStyle name="Comma 6 3 4" xfId="822"/>
    <cellStyle name="Comma 6 3 4 2" xfId="823"/>
    <cellStyle name="Comma 6 3 4 2 2" xfId="1697"/>
    <cellStyle name="Comma 6 3 4 3" xfId="824"/>
    <cellStyle name="Comma 6 3 4 3 2" xfId="1698"/>
    <cellStyle name="Comma 6 3 4 4" xfId="1696"/>
    <cellStyle name="Comma 6 3 5" xfId="825"/>
    <cellStyle name="Comma 6 3 5 2" xfId="1699"/>
    <cellStyle name="Comma 6 3 6" xfId="826"/>
    <cellStyle name="Comma 6 3 6 2" xfId="1700"/>
    <cellStyle name="Comma 6 3 7" xfId="1683"/>
    <cellStyle name="Comma 6 4" xfId="827"/>
    <cellStyle name="Comma 6 4 2" xfId="828"/>
    <cellStyle name="Comma 6 4 2 2" xfId="829"/>
    <cellStyle name="Comma 6 4 2 2 2" xfId="830"/>
    <cellStyle name="Comma 6 4 2 2 2 2" xfId="1704"/>
    <cellStyle name="Comma 6 4 2 2 3" xfId="831"/>
    <cellStyle name="Comma 6 4 2 2 3 2" xfId="1705"/>
    <cellStyle name="Comma 6 4 2 2 4" xfId="1703"/>
    <cellStyle name="Comma 6 4 2 3" xfId="832"/>
    <cellStyle name="Comma 6 4 2 3 2" xfId="833"/>
    <cellStyle name="Comma 6 4 2 3 2 2" xfId="1707"/>
    <cellStyle name="Comma 6 4 2 3 3" xfId="834"/>
    <cellStyle name="Comma 6 4 2 3 3 2" xfId="1708"/>
    <cellStyle name="Comma 6 4 2 3 4" xfId="1706"/>
    <cellStyle name="Comma 6 4 2 4" xfId="835"/>
    <cellStyle name="Comma 6 4 2 4 2" xfId="1709"/>
    <cellStyle name="Comma 6 4 2 5" xfId="836"/>
    <cellStyle name="Comma 6 4 2 5 2" xfId="1710"/>
    <cellStyle name="Comma 6 4 2 6" xfId="1702"/>
    <cellStyle name="Comma 6 4 3" xfId="837"/>
    <cellStyle name="Comma 6 4 3 2" xfId="838"/>
    <cellStyle name="Comma 6 4 3 2 2" xfId="1712"/>
    <cellStyle name="Comma 6 4 3 3" xfId="839"/>
    <cellStyle name="Comma 6 4 3 3 2" xfId="1713"/>
    <cellStyle name="Comma 6 4 3 4" xfId="1711"/>
    <cellStyle name="Comma 6 4 4" xfId="840"/>
    <cellStyle name="Comma 6 4 4 2" xfId="841"/>
    <cellStyle name="Comma 6 4 4 2 2" xfId="1715"/>
    <cellStyle name="Comma 6 4 4 3" xfId="842"/>
    <cellStyle name="Comma 6 4 4 3 2" xfId="1716"/>
    <cellStyle name="Comma 6 4 4 4" xfId="1714"/>
    <cellStyle name="Comma 6 4 5" xfId="843"/>
    <cellStyle name="Comma 6 4 5 2" xfId="1717"/>
    <cellStyle name="Comma 6 4 6" xfId="844"/>
    <cellStyle name="Comma 6 4 6 2" xfId="1718"/>
    <cellStyle name="Comma 6 4 7" xfId="1701"/>
    <cellStyle name="Comma 6 5" xfId="845"/>
    <cellStyle name="Comma 6 5 2" xfId="846"/>
    <cellStyle name="Comma 6 5 2 2" xfId="847"/>
    <cellStyle name="Comma 6 5 2 2 2" xfId="1721"/>
    <cellStyle name="Comma 6 5 2 3" xfId="848"/>
    <cellStyle name="Comma 6 5 2 3 2" xfId="1722"/>
    <cellStyle name="Comma 6 5 2 4" xfId="1720"/>
    <cellStyle name="Comma 6 5 3" xfId="849"/>
    <cellStyle name="Comma 6 5 3 2" xfId="850"/>
    <cellStyle name="Comma 6 5 3 2 2" xfId="1724"/>
    <cellStyle name="Comma 6 5 3 3" xfId="851"/>
    <cellStyle name="Comma 6 5 3 3 2" xfId="1725"/>
    <cellStyle name="Comma 6 5 3 4" xfId="1723"/>
    <cellStyle name="Comma 6 5 4" xfId="852"/>
    <cellStyle name="Comma 6 5 4 2" xfId="1726"/>
    <cellStyle name="Comma 6 5 5" xfId="853"/>
    <cellStyle name="Comma 6 5 5 2" xfId="1727"/>
    <cellStyle name="Comma 6 5 6" xfId="1719"/>
    <cellStyle name="Comma 6 6" xfId="854"/>
    <cellStyle name="Comma 6 6 2" xfId="855"/>
    <cellStyle name="Comma 6 6 2 2" xfId="856"/>
    <cellStyle name="Comma 6 6 2 2 2" xfId="1730"/>
    <cellStyle name="Comma 6 6 2 3" xfId="857"/>
    <cellStyle name="Comma 6 6 2 3 2" xfId="1731"/>
    <cellStyle name="Comma 6 6 2 4" xfId="1729"/>
    <cellStyle name="Comma 6 6 3" xfId="858"/>
    <cellStyle name="Comma 6 6 3 2" xfId="859"/>
    <cellStyle name="Comma 6 6 3 2 2" xfId="1733"/>
    <cellStyle name="Comma 6 6 3 3" xfId="860"/>
    <cellStyle name="Comma 6 6 3 3 2" xfId="1734"/>
    <cellStyle name="Comma 6 6 3 4" xfId="1732"/>
    <cellStyle name="Comma 6 6 4" xfId="861"/>
    <cellStyle name="Comma 6 6 4 2" xfId="1735"/>
    <cellStyle name="Comma 6 6 5" xfId="862"/>
    <cellStyle name="Comma 6 6 5 2" xfId="1736"/>
    <cellStyle name="Comma 6 6 6" xfId="1728"/>
    <cellStyle name="Comma 6 7" xfId="863"/>
    <cellStyle name="Comma 6 7 2" xfId="864"/>
    <cellStyle name="Comma 6 7 2 2" xfId="1738"/>
    <cellStyle name="Comma 6 7 3" xfId="865"/>
    <cellStyle name="Comma 6 7 3 2" xfId="1739"/>
    <cellStyle name="Comma 6 7 4" xfId="1737"/>
    <cellStyle name="Comma 6 8" xfId="866"/>
    <cellStyle name="Comma 6 8 2" xfId="867"/>
    <cellStyle name="Comma 6 8 2 2" xfId="1741"/>
    <cellStyle name="Comma 6 8 3" xfId="868"/>
    <cellStyle name="Comma 6 8 3 2" xfId="1742"/>
    <cellStyle name="Comma 6 8 4" xfId="1740"/>
    <cellStyle name="Comma 6 9" xfId="869"/>
    <cellStyle name="Comma 6 9 2" xfId="1743"/>
    <cellStyle name="Comma 7" xfId="870"/>
    <cellStyle name="Comma 8" xfId="871"/>
    <cellStyle name="Comma 8 2" xfId="872"/>
    <cellStyle name="Comma 8 2 2" xfId="1745"/>
    <cellStyle name="Comma 8 3" xfId="1744"/>
    <cellStyle name="Comma 9" xfId="873"/>
    <cellStyle name="Comma 9 2" xfId="874"/>
    <cellStyle name="Comma 9 2 2" xfId="1747"/>
    <cellStyle name="Comma 9 3" xfId="1746"/>
    <cellStyle name="Explanatory Text" xfId="26" builtinId="53" customBuiltin="1"/>
    <cellStyle name="Explanatory Text 2" xfId="74"/>
    <cellStyle name="Explanatory Text 2 2" xfId="137"/>
    <cellStyle name="Explanatory Text 3" xfId="875"/>
    <cellStyle name="Good" xfId="16" builtinId="26" customBuiltin="1"/>
    <cellStyle name="Good 2" xfId="80"/>
    <cellStyle name="Good 2 2" xfId="138"/>
    <cellStyle name="Good 3" xfId="876"/>
    <cellStyle name="Heading 1" xfId="12" builtinId="16" customBuiltin="1"/>
    <cellStyle name="Heading 1 2" xfId="65"/>
    <cellStyle name="Heading 1 2 2" xfId="139"/>
    <cellStyle name="Heading 1 3" xfId="877"/>
    <cellStyle name="Heading 2" xfId="13" builtinId="17" customBuiltin="1"/>
    <cellStyle name="Heading 2 2" xfId="83"/>
    <cellStyle name="Heading 2 2 2" xfId="140"/>
    <cellStyle name="Heading 2 3" xfId="878"/>
    <cellStyle name="Heading 3" xfId="14" builtinId="18" customBuiltin="1"/>
    <cellStyle name="Heading 3 2" xfId="67"/>
    <cellStyle name="Heading 3 2 2" xfId="141"/>
    <cellStyle name="Heading 3 3" xfId="879"/>
    <cellStyle name="Heading 4" xfId="15" builtinId="19" customBuiltin="1"/>
    <cellStyle name="Heading 4 2" xfId="63"/>
    <cellStyle name="Heading 4 2 2" xfId="142"/>
    <cellStyle name="Heading 4 3" xfId="880"/>
    <cellStyle name="Hyperlink" xfId="265" builtinId="8"/>
    <cellStyle name="Input" xfId="19" builtinId="20" customBuiltin="1"/>
    <cellStyle name="Input 2" xfId="82"/>
    <cellStyle name="Input 2 2" xfId="143"/>
    <cellStyle name="Input 2 2 2" xfId="881"/>
    <cellStyle name="Input 2 2 2 2" xfId="1749"/>
    <cellStyle name="Input 2 2 2 3" xfId="1964"/>
    <cellStyle name="Input 2 2 2 4" xfId="1954"/>
    <cellStyle name="Input 2 2 2 5" xfId="1862"/>
    <cellStyle name="Input 2 2 3" xfId="882"/>
    <cellStyle name="Input 2 2 3 2" xfId="1750"/>
    <cellStyle name="Input 2 2 3 3" xfId="1965"/>
    <cellStyle name="Input 2 2 3 4" xfId="1953"/>
    <cellStyle name="Input 2 2 3 5" xfId="1991"/>
    <cellStyle name="Input 2 2 4" xfId="1103"/>
    <cellStyle name="Input 2 2 5" xfId="1669"/>
    <cellStyle name="Input 2 2 6" xfId="1982"/>
    <cellStyle name="Input 2 2 7" xfId="1940"/>
    <cellStyle name="Input 3" xfId="883"/>
    <cellStyle name="Linked Cell" xfId="22" builtinId="24" customBuiltin="1"/>
    <cellStyle name="Linked Cell 2" xfId="70"/>
    <cellStyle name="Linked Cell 2 2" xfId="144"/>
    <cellStyle name="Linked Cell 3" xfId="884"/>
    <cellStyle name="Neutral" xfId="18" builtinId="28" customBuiltin="1"/>
    <cellStyle name="Neutral 2" xfId="76"/>
    <cellStyle name="Neutral 2 2" xfId="105"/>
    <cellStyle name="Neutral 2 3" xfId="885"/>
    <cellStyle name="Neutral 3" xfId="145"/>
    <cellStyle name="Neutral 4" xfId="886"/>
    <cellStyle name="Neutral 4 2" xfId="887"/>
    <cellStyle name="Normal" xfId="0" builtinId="0"/>
    <cellStyle name="Normal 10" xfId="4"/>
    <cellStyle name="Normal 10 2" xfId="185"/>
    <cellStyle name="Normal 10 2 2" xfId="888"/>
    <cellStyle name="Normal 10 2 2 2" xfId="889"/>
    <cellStyle name="Normal 10 2 2 2 2" xfId="890"/>
    <cellStyle name="Normal 10 2 2 2 2 2" xfId="1753"/>
    <cellStyle name="Normal 10 2 2 2 3" xfId="891"/>
    <cellStyle name="Normal 10 2 2 2 3 2" xfId="1754"/>
    <cellStyle name="Normal 10 2 2 2 4" xfId="1752"/>
    <cellStyle name="Normal 10 2 2 3" xfId="892"/>
    <cellStyle name="Normal 10 2 2 3 2" xfId="893"/>
    <cellStyle name="Normal 10 2 2 3 2 2" xfId="1756"/>
    <cellStyle name="Normal 10 2 2 3 3" xfId="894"/>
    <cellStyle name="Normal 10 2 2 3 3 2" xfId="1757"/>
    <cellStyle name="Normal 10 2 2 3 4" xfId="1755"/>
    <cellStyle name="Normal 10 2 2 4" xfId="895"/>
    <cellStyle name="Normal 10 2 2 4 2" xfId="1758"/>
    <cellStyle name="Normal 10 2 2 5" xfId="896"/>
    <cellStyle name="Normal 10 2 2 5 2" xfId="1759"/>
    <cellStyle name="Normal 10 2 2 6" xfId="1751"/>
    <cellStyle name="Normal 10 2 3" xfId="897"/>
    <cellStyle name="Normal 10 2 3 2" xfId="898"/>
    <cellStyle name="Normal 10 2 3 2 2" xfId="1761"/>
    <cellStyle name="Normal 10 2 3 3" xfId="899"/>
    <cellStyle name="Normal 10 2 3 3 2" xfId="1762"/>
    <cellStyle name="Normal 10 2 3 4" xfId="1760"/>
    <cellStyle name="Normal 10 2 4" xfId="900"/>
    <cellStyle name="Normal 10 2 4 2" xfId="901"/>
    <cellStyle name="Normal 10 2 4 2 2" xfId="1764"/>
    <cellStyle name="Normal 10 2 4 3" xfId="902"/>
    <cellStyle name="Normal 10 2 4 3 2" xfId="1765"/>
    <cellStyle name="Normal 10 2 4 4" xfId="1763"/>
    <cellStyle name="Normal 10 2 5" xfId="903"/>
    <cellStyle name="Normal 10 2 5 2" xfId="1766"/>
    <cellStyle name="Normal 10 2 6" xfId="904"/>
    <cellStyle name="Normal 10 2 6 2" xfId="1767"/>
    <cellStyle name="Normal 10 2 7" xfId="1127"/>
    <cellStyle name="Normal 10 3" xfId="208"/>
    <cellStyle name="Normal 10 3 2" xfId="905"/>
    <cellStyle name="Normal 10 3 2 2" xfId="906"/>
    <cellStyle name="Normal 10 3 2 2 2" xfId="1769"/>
    <cellStyle name="Normal 10 3 2 3" xfId="907"/>
    <cellStyle name="Normal 10 3 2 3 2" xfId="1770"/>
    <cellStyle name="Normal 10 3 2 4" xfId="1768"/>
    <cellStyle name="Normal 10 3 3" xfId="908"/>
    <cellStyle name="Normal 10 3 3 2" xfId="909"/>
    <cellStyle name="Normal 10 3 3 2 2" xfId="1772"/>
    <cellStyle name="Normal 10 3 3 3" xfId="910"/>
    <cellStyle name="Normal 10 3 3 3 2" xfId="1773"/>
    <cellStyle name="Normal 10 3 3 4" xfId="1771"/>
    <cellStyle name="Normal 10 3 4" xfId="911"/>
    <cellStyle name="Normal 10 3 4 2" xfId="1774"/>
    <cellStyle name="Normal 10 3 5" xfId="912"/>
    <cellStyle name="Normal 10 3 5 2" xfId="1775"/>
    <cellStyle name="Normal 10 3 6" xfId="1150"/>
    <cellStyle name="Normal 10 4" xfId="913"/>
    <cellStyle name="Normal 10 4 2" xfId="914"/>
    <cellStyle name="Normal 10 4 2 2" xfId="915"/>
    <cellStyle name="Normal 10 4 2 2 2" xfId="1778"/>
    <cellStyle name="Normal 10 4 2 3" xfId="916"/>
    <cellStyle name="Normal 10 4 2 3 2" xfId="1779"/>
    <cellStyle name="Normal 10 4 2 4" xfId="1777"/>
    <cellStyle name="Normal 10 4 3" xfId="917"/>
    <cellStyle name="Normal 10 4 3 2" xfId="918"/>
    <cellStyle name="Normal 10 4 3 2 2" xfId="1781"/>
    <cellStyle name="Normal 10 4 3 3" xfId="919"/>
    <cellStyle name="Normal 10 4 3 3 2" xfId="1782"/>
    <cellStyle name="Normal 10 4 3 4" xfId="1780"/>
    <cellStyle name="Normal 10 4 4" xfId="920"/>
    <cellStyle name="Normal 10 4 4 2" xfId="1783"/>
    <cellStyle name="Normal 10 4 5" xfId="921"/>
    <cellStyle name="Normal 10 4 5 2" xfId="1784"/>
    <cellStyle name="Normal 10 4 6" xfId="1776"/>
    <cellStyle name="Normal 10 5" xfId="922"/>
    <cellStyle name="Normal 10 5 2" xfId="923"/>
    <cellStyle name="Normal 10 5 2 2" xfId="1786"/>
    <cellStyle name="Normal 10 5 3" xfId="924"/>
    <cellStyle name="Normal 10 5 3 2" xfId="1787"/>
    <cellStyle name="Normal 10 5 4" xfId="1785"/>
    <cellStyle name="Normal 10 6" xfId="925"/>
    <cellStyle name="Normal 10 6 2" xfId="926"/>
    <cellStyle name="Normal 10 6 2 2" xfId="1789"/>
    <cellStyle name="Normal 10 6 3" xfId="927"/>
    <cellStyle name="Normal 10 6 3 2" xfId="1790"/>
    <cellStyle name="Normal 10 6 4" xfId="1788"/>
    <cellStyle name="Normal 11" xfId="164"/>
    <cellStyle name="Normal 11 2" xfId="186"/>
    <cellStyle name="Normal 11 2 2" xfId="1128"/>
    <cellStyle name="Normal 11 3" xfId="209"/>
    <cellStyle name="Normal 11 3 2" xfId="1151"/>
    <cellStyle name="Normal 11 4" xfId="1108"/>
    <cellStyle name="Normal 12" xfId="165"/>
    <cellStyle name="Normal 12 2" xfId="928"/>
    <cellStyle name="Normal 12 2 2" xfId="1995"/>
    <cellStyle name="Normal 12 3" xfId="929"/>
    <cellStyle name="Normal 14" xfId="1994"/>
    <cellStyle name="Normal 2" xfId="1"/>
    <cellStyle name="Normal 2 2" xfId="146"/>
    <cellStyle name="Normal 2 2 2" xfId="163"/>
    <cellStyle name="Normal 2 2 3" xfId="930"/>
    <cellStyle name="Normal 2 2 4" xfId="1923"/>
    <cellStyle name="Normal 2 3" xfId="147"/>
    <cellStyle name="Normal 2 3 2" xfId="1921"/>
    <cellStyle name="Normal 2 4" xfId="96"/>
    <cellStyle name="Normal 2 4 2" xfId="1926"/>
    <cellStyle name="Normal 2 5" xfId="219"/>
    <cellStyle name="Normal 2 6" xfId="1920"/>
    <cellStyle name="Normal 2_3.Havelvacner_N1_12 23.01.2018" xfId="931"/>
    <cellStyle name="Normal 3" xfId="3"/>
    <cellStyle name="Normal 3 2" xfId="104"/>
    <cellStyle name="Normal 3 2 2" xfId="148"/>
    <cellStyle name="Normal 3 2 3" xfId="932"/>
    <cellStyle name="Normal 3 3" xfId="98"/>
    <cellStyle name="Normal 3_HavelvacN2axjusakN3" xfId="106"/>
    <cellStyle name="Normal 4" xfId="5"/>
    <cellStyle name="Normal 4 2" xfId="9"/>
    <cellStyle name="Normal 4 2 2" xfId="933"/>
    <cellStyle name="Normal 4 3" xfId="101"/>
    <cellStyle name="Normal 5" xfId="107"/>
    <cellStyle name="Normal 5 2" xfId="149"/>
    <cellStyle name="Normal 5 2 2" xfId="189"/>
    <cellStyle name="Normal 5 2 2 2" xfId="212"/>
    <cellStyle name="Normal 5 2 2 2 2" xfId="1154"/>
    <cellStyle name="Normal 5 2 2 3" xfId="934"/>
    <cellStyle name="Normal 5 2 2 3 2" xfId="1791"/>
    <cellStyle name="Normal 5 2 2 4" xfId="1131"/>
    <cellStyle name="Normal 5 2 3" xfId="182"/>
    <cellStyle name="Normal 5 2 3 2" xfId="1125"/>
    <cellStyle name="Normal 5 2 4" xfId="206"/>
    <cellStyle name="Normal 5 2 4 2" xfId="1148"/>
    <cellStyle name="Normal 5 2 5" xfId="1104"/>
    <cellStyle name="Normal 5 3" xfId="266"/>
    <cellStyle name="Normal 5 3 2" xfId="935"/>
    <cellStyle name="Normal 5 3 2 2" xfId="936"/>
    <cellStyle name="Normal 5 3 2 2 2" xfId="937"/>
    <cellStyle name="Normal 5 3 2 2 2 2" xfId="1794"/>
    <cellStyle name="Normal 5 3 2 2 3" xfId="938"/>
    <cellStyle name="Normal 5 3 2 2 3 2" xfId="1795"/>
    <cellStyle name="Normal 5 3 2 2 4" xfId="1793"/>
    <cellStyle name="Normal 5 3 2 3" xfId="939"/>
    <cellStyle name="Normal 5 3 2 3 2" xfId="940"/>
    <cellStyle name="Normal 5 3 2 3 2 2" xfId="1797"/>
    <cellStyle name="Normal 5 3 2 3 3" xfId="941"/>
    <cellStyle name="Normal 5 3 2 3 3 2" xfId="1798"/>
    <cellStyle name="Normal 5 3 2 3 4" xfId="1796"/>
    <cellStyle name="Normal 5 3 2 4" xfId="942"/>
    <cellStyle name="Normal 5 3 2 4 2" xfId="1799"/>
    <cellStyle name="Normal 5 3 2 5" xfId="943"/>
    <cellStyle name="Normal 5 3 2 5 2" xfId="1800"/>
    <cellStyle name="Normal 5 3 2 6" xfId="1792"/>
    <cellStyle name="Normal 5 3 3" xfId="944"/>
    <cellStyle name="Normal 5 3 3 2" xfId="945"/>
    <cellStyle name="Normal 5 3 3 2 2" xfId="1802"/>
    <cellStyle name="Normal 5 3 3 3" xfId="946"/>
    <cellStyle name="Normal 5 3 3 3 2" xfId="1803"/>
    <cellStyle name="Normal 5 3 3 4" xfId="1801"/>
    <cellStyle name="Normal 5 3 4" xfId="947"/>
    <cellStyle name="Normal 5 3 4 2" xfId="948"/>
    <cellStyle name="Normal 5 3 4 2 2" xfId="1805"/>
    <cellStyle name="Normal 5 3 4 3" xfId="949"/>
    <cellStyle name="Normal 5 3 4 3 2" xfId="1806"/>
    <cellStyle name="Normal 5 3 4 4" xfId="1804"/>
    <cellStyle name="Normal 5 3 5" xfId="950"/>
    <cellStyle name="Normal 5 3 5 2" xfId="1807"/>
    <cellStyle name="Normal 5 3 6" xfId="951"/>
    <cellStyle name="Normal 5 3 6 2" xfId="1808"/>
    <cellStyle name="Normal 5 4" xfId="952"/>
    <cellStyle name="Normal 5 4 2" xfId="953"/>
    <cellStyle name="Normal 5 4 2 2" xfId="954"/>
    <cellStyle name="Normal 5 4 2 2 2" xfId="955"/>
    <cellStyle name="Normal 5 4 2 2 2 2" xfId="1812"/>
    <cellStyle name="Normal 5 4 2 2 3" xfId="956"/>
    <cellStyle name="Normal 5 4 2 2 3 2" xfId="1813"/>
    <cellStyle name="Normal 5 4 2 2 4" xfId="1811"/>
    <cellStyle name="Normal 5 4 2 3" xfId="957"/>
    <cellStyle name="Normal 5 4 2 3 2" xfId="958"/>
    <cellStyle name="Normal 5 4 2 3 2 2" xfId="1815"/>
    <cellStyle name="Normal 5 4 2 3 3" xfId="959"/>
    <cellStyle name="Normal 5 4 2 3 3 2" xfId="1816"/>
    <cellStyle name="Normal 5 4 2 3 4" xfId="1814"/>
    <cellStyle name="Normal 5 4 2 4" xfId="960"/>
    <cellStyle name="Normal 5 4 2 4 2" xfId="1817"/>
    <cellStyle name="Normal 5 4 2 5" xfId="961"/>
    <cellStyle name="Normal 5 4 2 5 2" xfId="1818"/>
    <cellStyle name="Normal 5 4 2 6" xfId="1810"/>
    <cellStyle name="Normal 5 4 3" xfId="962"/>
    <cellStyle name="Normal 5 4 3 2" xfId="963"/>
    <cellStyle name="Normal 5 4 3 2 2" xfId="1820"/>
    <cellStyle name="Normal 5 4 3 3" xfId="964"/>
    <cellStyle name="Normal 5 4 3 3 2" xfId="1821"/>
    <cellStyle name="Normal 5 4 3 4" xfId="1819"/>
    <cellStyle name="Normal 5 4 4" xfId="965"/>
    <cellStyle name="Normal 5 4 4 2" xfId="966"/>
    <cellStyle name="Normal 5 4 4 2 2" xfId="1823"/>
    <cellStyle name="Normal 5 4 4 3" xfId="967"/>
    <cellStyle name="Normal 5 4 4 3 2" xfId="1824"/>
    <cellStyle name="Normal 5 4 4 4" xfId="1822"/>
    <cellStyle name="Normal 5 4 5" xfId="968"/>
    <cellStyle name="Normal 5 4 5 2" xfId="1825"/>
    <cellStyle name="Normal 5 4 6" xfId="969"/>
    <cellStyle name="Normal 5 4 6 2" xfId="1826"/>
    <cellStyle name="Normal 5 4 7" xfId="1809"/>
    <cellStyle name="Normal 5 5" xfId="970"/>
    <cellStyle name="Normal 5 5 2" xfId="971"/>
    <cellStyle name="Normal 5 5 2 2" xfId="972"/>
    <cellStyle name="Normal 5 5 2 2 2" xfId="1829"/>
    <cellStyle name="Normal 5 5 2 3" xfId="973"/>
    <cellStyle name="Normal 5 5 2 3 2" xfId="1830"/>
    <cellStyle name="Normal 5 5 2 4" xfId="1828"/>
    <cellStyle name="Normal 5 5 3" xfId="974"/>
    <cellStyle name="Normal 5 5 3 2" xfId="975"/>
    <cellStyle name="Normal 5 5 3 2 2" xfId="1832"/>
    <cellStyle name="Normal 5 5 3 3" xfId="976"/>
    <cellStyle name="Normal 5 5 3 3 2" xfId="1833"/>
    <cellStyle name="Normal 5 5 3 4" xfId="1831"/>
    <cellStyle name="Normal 5 5 4" xfId="977"/>
    <cellStyle name="Normal 5 5 4 2" xfId="1834"/>
    <cellStyle name="Normal 5 5 5" xfId="978"/>
    <cellStyle name="Normal 5 5 5 2" xfId="1835"/>
    <cellStyle name="Normal 5 5 6" xfId="1827"/>
    <cellStyle name="Normal 5 6" xfId="979"/>
    <cellStyle name="Normal 5 6 2" xfId="980"/>
    <cellStyle name="Normal 5 6 2 2" xfId="981"/>
    <cellStyle name="Normal 5 6 2 2 2" xfId="1838"/>
    <cellStyle name="Normal 5 6 2 3" xfId="982"/>
    <cellStyle name="Normal 5 6 2 3 2" xfId="1839"/>
    <cellStyle name="Normal 5 6 2 4" xfId="1837"/>
    <cellStyle name="Normal 5 6 3" xfId="983"/>
    <cellStyle name="Normal 5 6 3 2" xfId="984"/>
    <cellStyle name="Normal 5 6 3 2 2" xfId="1841"/>
    <cellStyle name="Normal 5 6 3 3" xfId="985"/>
    <cellStyle name="Normal 5 6 3 3 2" xfId="1842"/>
    <cellStyle name="Normal 5 6 3 4" xfId="1840"/>
    <cellStyle name="Normal 5 6 4" xfId="986"/>
    <cellStyle name="Normal 5 6 4 2" xfId="1843"/>
    <cellStyle name="Normal 5 6 5" xfId="987"/>
    <cellStyle name="Normal 5 6 5 2" xfId="1844"/>
    <cellStyle name="Normal 5 6 6" xfId="1836"/>
    <cellStyle name="Normal 5 7" xfId="988"/>
    <cellStyle name="Normal 5 7 2" xfId="989"/>
    <cellStyle name="Normal 5 7 2 2" xfId="1846"/>
    <cellStyle name="Normal 5 7 3" xfId="990"/>
    <cellStyle name="Normal 5 7 3 2" xfId="1847"/>
    <cellStyle name="Normal 5 7 4" xfId="1845"/>
    <cellStyle name="Normal 5 8" xfId="991"/>
    <cellStyle name="Normal 5 8 2" xfId="992"/>
    <cellStyle name="Normal 5 8 2 2" xfId="1849"/>
    <cellStyle name="Normal 5 8 3" xfId="993"/>
    <cellStyle name="Normal 5 8 3 2" xfId="1850"/>
    <cellStyle name="Normal 5 8 4" xfId="1848"/>
    <cellStyle name="Normal 5 9" xfId="994"/>
    <cellStyle name="Normal 5 9 2" xfId="995"/>
    <cellStyle name="Normal 5 9 2 2" xfId="1852"/>
    <cellStyle name="Normal 5 9 3" xfId="996"/>
    <cellStyle name="Normal 5 9 3 2" xfId="1853"/>
    <cellStyle name="Normal 5 9 4" xfId="1851"/>
    <cellStyle name="Normal 6" xfId="150"/>
    <cellStyle name="Normal 6 2" xfId="213"/>
    <cellStyle name="Normal 7" xfId="151"/>
    <cellStyle name="Normal 7 2" xfId="1929"/>
    <cellStyle name="Normal 8" xfId="8"/>
    <cellStyle name="Normal 8 2" xfId="162"/>
    <cellStyle name="Normal 8 3" xfId="179"/>
    <cellStyle name="Normal 8 3 2" xfId="1122"/>
    <cellStyle name="Normal 8 4" xfId="203"/>
    <cellStyle name="Normal 8 4 2" xfId="1145"/>
    <cellStyle name="Normal 9" xfId="94"/>
    <cellStyle name="Normal 9 2" xfId="184"/>
    <cellStyle name="Normal 9 2 2" xfId="1126"/>
    <cellStyle name="Normal 9 3" xfId="207"/>
    <cellStyle name="Normal 9 3 2" xfId="1149"/>
    <cellStyle name="Normal 9 4" xfId="1088"/>
    <cellStyle name="Note" xfId="25" builtinId="10" customBuiltin="1"/>
    <cellStyle name="Note 2" xfId="54"/>
    <cellStyle name="Note 2 2" xfId="152"/>
    <cellStyle name="Note 2 2 2" xfId="997"/>
    <cellStyle name="Note 2 2 2 2" xfId="1854"/>
    <cellStyle name="Note 2 2 2 3" xfId="1984"/>
    <cellStyle name="Note 2 2 2 4" xfId="1938"/>
    <cellStyle name="Note 2 2 2 5" xfId="1958"/>
    <cellStyle name="Note 2 2 3" xfId="998"/>
    <cellStyle name="Note 2 2 3 2" xfId="1855"/>
    <cellStyle name="Note 2 2 3 3" xfId="1985"/>
    <cellStyle name="Note 2 2 3 4" xfId="1937"/>
    <cellStyle name="Note 2 2 3 5" xfId="1959"/>
    <cellStyle name="Note 2 2 4" xfId="1105"/>
    <cellStyle name="Note 2 2 5" xfId="1099"/>
    <cellStyle name="Note 2 2 6" xfId="1981"/>
    <cellStyle name="Note 2 2 7" xfId="1941"/>
    <cellStyle name="Note 2 3" xfId="1080"/>
    <cellStyle name="Note 3" xfId="166"/>
    <cellStyle name="Note 3 2" xfId="999"/>
    <cellStyle name="Note 3 2 2" xfId="1856"/>
    <cellStyle name="Note 3 3" xfId="1000"/>
    <cellStyle name="Note 3 3 2" xfId="1857"/>
    <cellStyle name="Note 3 4" xfId="1109"/>
    <cellStyle name="Note 4" xfId="190"/>
    <cellStyle name="Note 4 2" xfId="1132"/>
    <cellStyle name="Output" xfId="20" builtinId="21" customBuiltin="1"/>
    <cellStyle name="Output 2" xfId="81"/>
    <cellStyle name="Output 2 2" xfId="153"/>
    <cellStyle name="Output 2 2 2" xfId="1001"/>
    <cellStyle name="Output 2 2 2 2" xfId="1858"/>
    <cellStyle name="Output 2 2 2 3" xfId="1986"/>
    <cellStyle name="Output 2 2 2 4" xfId="1936"/>
    <cellStyle name="Output 2 2 2 5" xfId="1960"/>
    <cellStyle name="Output 2 2 3" xfId="1002"/>
    <cellStyle name="Output 2 2 3 2" xfId="1859"/>
    <cellStyle name="Output 2 2 3 3" xfId="1987"/>
    <cellStyle name="Output 2 2 3 4" xfId="1935"/>
    <cellStyle name="Output 2 2 3 5" xfId="1961"/>
    <cellStyle name="Output 2 2 4" xfId="1106"/>
    <cellStyle name="Output 2 2 5" xfId="1085"/>
    <cellStyle name="Output 2 2 6" xfId="1980"/>
    <cellStyle name="Output 2 2 7" xfId="1942"/>
    <cellStyle name="Output 3" xfId="1003"/>
    <cellStyle name="Percent 2" xfId="2"/>
    <cellStyle name="Percent 2 2" xfId="97"/>
    <cellStyle name="Percent 2 2 2" xfId="1004"/>
    <cellStyle name="Percent 2 3" xfId="1005"/>
    <cellStyle name="Percent 3" xfId="1006"/>
    <cellStyle name="Percent 3 2" xfId="1007"/>
    <cellStyle name="RowLevel_1_N6+artabyuje" xfId="1008"/>
    <cellStyle name="SN_241" xfId="6"/>
    <cellStyle name="Style 1" xfId="154"/>
    <cellStyle name="Style 1 2" xfId="155"/>
    <cellStyle name="Style 1 2 2" xfId="183"/>
    <cellStyle name="Style 1 3" xfId="1928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2" xfId="1009"/>
    <cellStyle name="Total 2 2 2 2" xfId="1860"/>
    <cellStyle name="Total 2 2 2 3" xfId="1988"/>
    <cellStyle name="Total 2 2 2 4" xfId="1934"/>
    <cellStyle name="Total 2 2 2 5" xfId="1962"/>
    <cellStyle name="Total 2 2 3" xfId="1010"/>
    <cellStyle name="Total 2 2 3 2" xfId="1861"/>
    <cellStyle name="Total 2 2 3 3" xfId="1989"/>
    <cellStyle name="Total 2 2 3 4" xfId="1933"/>
    <cellStyle name="Total 2 2 3 5" xfId="1963"/>
    <cellStyle name="Total 2 2 4" xfId="1107"/>
    <cellStyle name="Total 2 2 5" xfId="1098"/>
    <cellStyle name="Total 2 2 6" xfId="1979"/>
    <cellStyle name="Total 2 2 7" xfId="1943"/>
    <cellStyle name="Total 3" xfId="1011"/>
    <cellStyle name="Warning Text" xfId="24" builtinId="11" customBuiltin="1"/>
    <cellStyle name="Warning Text 2" xfId="68"/>
    <cellStyle name="Warning Text 2 2" xfId="159"/>
    <cellStyle name="Warning Text 3" xfId="1012"/>
    <cellStyle name="Акцент1 2" xfId="241"/>
    <cellStyle name="Акцент1 3" xfId="1013"/>
    <cellStyle name="Акцент1 4" xfId="1056"/>
    <cellStyle name="Акцент2 2" xfId="242"/>
    <cellStyle name="Акцент2 3" xfId="1014"/>
    <cellStyle name="Акцент2 4" xfId="1060"/>
    <cellStyle name="Акцент3 2" xfId="243"/>
    <cellStyle name="Акцент3 3" xfId="1015"/>
    <cellStyle name="Акцент3 4" xfId="1064"/>
    <cellStyle name="Акцент4 2" xfId="244"/>
    <cellStyle name="Акцент4 3" xfId="1016"/>
    <cellStyle name="Акцент4 4" xfId="1068"/>
    <cellStyle name="Акцент5 2" xfId="245"/>
    <cellStyle name="Акцент5 3" xfId="1017"/>
    <cellStyle name="Акцент5 4" xfId="1072"/>
    <cellStyle name="Акцент6 2" xfId="246"/>
    <cellStyle name="Акцент6 3" xfId="1018"/>
    <cellStyle name="Акцент6 4" xfId="1076"/>
    <cellStyle name="Ввод  2" xfId="247"/>
    <cellStyle name="Ввод  3" xfId="1019"/>
    <cellStyle name="Вывод 2" xfId="248"/>
    <cellStyle name="Вывод 3" xfId="1020"/>
    <cellStyle name="Вычисление 2" xfId="249"/>
    <cellStyle name="Вычисление 3" xfId="1021"/>
    <cellStyle name="Гиперссылка 2" xfId="1171"/>
    <cellStyle name="Заголовок 1 2" xfId="250"/>
    <cellStyle name="Заголовок 1 3" xfId="1022"/>
    <cellStyle name="Заголовок 2 2" xfId="251"/>
    <cellStyle name="Заголовок 2 3" xfId="1023"/>
    <cellStyle name="Заголовок 3 2" xfId="252"/>
    <cellStyle name="Заголовок 3 3" xfId="1024"/>
    <cellStyle name="Заголовок 4 2" xfId="253"/>
    <cellStyle name="Заголовок 4 3" xfId="1025"/>
    <cellStyle name="Заголовок 4 4" xfId="1048"/>
    <cellStyle name="Итог 2" xfId="254"/>
    <cellStyle name="Итог 3" xfId="1026"/>
    <cellStyle name="Контрольная ячейка 2" xfId="255"/>
    <cellStyle name="Контрольная ячейка 3" xfId="1027"/>
    <cellStyle name="Название 2" xfId="221"/>
    <cellStyle name="Нейтральный 2" xfId="256"/>
    <cellStyle name="Нейтральный 3" xfId="1028"/>
    <cellStyle name="Нейтральный 4" xfId="1051"/>
    <cellStyle name="Нейтральный 5" xfId="1043"/>
    <cellStyle name="Обычный 10" xfId="1927"/>
    <cellStyle name="Обычный 11" xfId="1040"/>
    <cellStyle name="Обычный 2" xfId="11"/>
    <cellStyle name="Обычный 2 2" xfId="161"/>
    <cellStyle name="Обычный 2 2 2" xfId="1922"/>
    <cellStyle name="Обычный 2 2 2 2" xfId="1925"/>
    <cellStyle name="Обычный 2 2 3" xfId="1924"/>
    <cellStyle name="Обычный 2 2 4" xfId="264"/>
    <cellStyle name="Обычный 2 3" xfId="160"/>
    <cellStyle name="Обычный 3" xfId="217"/>
    <cellStyle name="Обычный 3 2" xfId="1029"/>
    <cellStyle name="Обычный 3 2 2" xfId="1863"/>
    <cellStyle name="Обычный 3 3" xfId="1030"/>
    <cellStyle name="Обычный 3 3 2" xfId="1864"/>
    <cellStyle name="Обычный 4" xfId="220"/>
    <cellStyle name="Обычный 5" xfId="1031"/>
    <cellStyle name="Обычный 6" xfId="1032"/>
    <cellStyle name="Обычный 7" xfId="1033"/>
    <cellStyle name="Обычный 8" xfId="1045"/>
    <cellStyle name="Обычный 9" xfId="1919"/>
    <cellStyle name="Плохой 2" xfId="257"/>
    <cellStyle name="Плохой 3" xfId="1034"/>
    <cellStyle name="Плохой 4" xfId="1050"/>
    <cellStyle name="Плохой 5" xfId="1042"/>
    <cellStyle name="Пояснение 2" xfId="258"/>
    <cellStyle name="Пояснение 3" xfId="1035"/>
    <cellStyle name="Пояснение 4" xfId="1055"/>
    <cellStyle name="Примечание 2" xfId="222"/>
    <cellStyle name="Примечание 2 2" xfId="1156"/>
    <cellStyle name="Примечание 3" xfId="1054"/>
    <cellStyle name="Связанная ячейка 2" xfId="259"/>
    <cellStyle name="Связанная ячейка 3" xfId="1036"/>
    <cellStyle name="Стиль 1" xfId="260"/>
    <cellStyle name="Текст предупреждения 2" xfId="261"/>
    <cellStyle name="Текст предупреждения 3" xfId="1037"/>
    <cellStyle name="Текст предупреждения 4" xfId="1053"/>
    <cellStyle name="Финансовый 2" xfId="214"/>
    <cellStyle name="Финансовый 2 2" xfId="215"/>
    <cellStyle name="Финансовый 3" xfId="216"/>
    <cellStyle name="Финансовый 4" xfId="218"/>
    <cellStyle name="Финансовый 5" xfId="1038"/>
    <cellStyle name="Финансовый 5 2" xfId="1865"/>
    <cellStyle name="Финансовый 6" xfId="1046"/>
    <cellStyle name="Хороший 2" xfId="262"/>
    <cellStyle name="Хороший 3" xfId="1039"/>
    <cellStyle name="Хороший 4" xfId="1049"/>
    <cellStyle name="Хороший 5" xfId="104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iranush%20Chteyan\Desktop\New%20folder%20(52)\14f85050a81d27d6d7ae93ef00785a2ece089557f476b04f39350fd3fc759ae3%20(7)\naxagic%204.6\Havelvac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/Siranush%20Chteyan/Desktop/New%20folder%20(52)/14f85050a81d27d6d7ae93ef00785a2ece089557f476b04f39350fd3fc759ae3%20(7)/naxagic%204.6/14f85050a81d27d6d7ae93ef00785a2ece089557f476b04f39350fd3fc759ae3%20(8)/naxagic%204.6/New%20folder%204&#8228;6%20&#1354;&#1329;&#1344;&#1352;&#1362;&#1357;&#1359;&#1352;&#1358;/Havelvac.xlsx?B537854F" TargetMode="External"/><Relationship Id="rId1" Type="http://schemas.openxmlformats.org/officeDocument/2006/relationships/externalLinkPath" Target="file:///\\B537854F\Havelva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1"/>
      <sheetName val="h2"/>
      <sheetName val="h3"/>
      <sheetName val="h4"/>
      <sheetName val="h5"/>
      <sheetName val="h6"/>
    </sheetNames>
    <sheetDataSet>
      <sheetData sheetId="0"/>
      <sheetData sheetId="1"/>
      <sheetData sheetId="2">
        <row r="23">
          <cell r="G23">
            <v>-2650000</v>
          </cell>
          <cell r="H23">
            <v>0</v>
          </cell>
        </row>
      </sheetData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1"/>
      <sheetName val="h2"/>
      <sheetName val="h4"/>
      <sheetName val="h3"/>
      <sheetName val="h5."/>
      <sheetName val="h6."/>
      <sheetName val="h7"/>
    </sheetNames>
    <sheetDataSet>
      <sheetData sheetId="0"/>
      <sheetData sheetId="1"/>
      <sheetData sheetId="2"/>
      <sheetData sheetId="3">
        <row r="23">
          <cell r="G23">
            <v>-2541302.7999999998</v>
          </cell>
          <cell r="H23">
            <v>0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20"/>
  <sheetViews>
    <sheetView tabSelected="1" workbookViewId="0">
      <selection activeCell="H14" sqref="H14"/>
    </sheetView>
  </sheetViews>
  <sheetFormatPr defaultColWidth="9.140625" defaultRowHeight="17.25"/>
  <cols>
    <col min="1" max="1" width="9" style="5" customWidth="1"/>
    <col min="2" max="2" width="68.85546875" style="5" customWidth="1"/>
    <col min="3" max="3" width="19.5703125" style="5" customWidth="1"/>
    <col min="4" max="4" width="18.7109375" style="5" customWidth="1"/>
    <col min="5" max="16384" width="9.140625" style="5"/>
  </cols>
  <sheetData>
    <row r="1" spans="2:4">
      <c r="D1" s="152" t="s">
        <v>98</v>
      </c>
    </row>
    <row r="2" spans="2:4">
      <c r="D2" s="152" t="s">
        <v>124</v>
      </c>
    </row>
    <row r="3" spans="2:4">
      <c r="D3" s="152" t="s">
        <v>1</v>
      </c>
    </row>
    <row r="4" spans="2:4">
      <c r="D4" s="171"/>
    </row>
    <row r="5" spans="2:4" ht="55.5" customHeight="1">
      <c r="B5" s="236" t="s">
        <v>147</v>
      </c>
      <c r="C5" s="236"/>
      <c r="D5" s="236"/>
    </row>
    <row r="7" spans="2:4">
      <c r="B7" s="172"/>
      <c r="C7" s="172"/>
      <c r="D7" s="173" t="s">
        <v>72</v>
      </c>
    </row>
    <row r="8" spans="2:4" ht="76.5" customHeight="1">
      <c r="B8" s="237" t="s">
        <v>148</v>
      </c>
      <c r="C8" s="238" t="s">
        <v>149</v>
      </c>
      <c r="D8" s="238"/>
    </row>
    <row r="9" spans="2:4">
      <c r="B9" s="237"/>
      <c r="C9" s="174" t="s">
        <v>32</v>
      </c>
      <c r="D9" s="175" t="s">
        <v>37</v>
      </c>
    </row>
    <row r="10" spans="2:4" s="178" customFormat="1">
      <c r="B10" s="176" t="s">
        <v>150</v>
      </c>
      <c r="C10" s="225">
        <f>C12</f>
        <v>-2541302.7999999998</v>
      </c>
      <c r="D10" s="177">
        <f>D12</f>
        <v>0</v>
      </c>
    </row>
    <row r="11" spans="2:4">
      <c r="B11" s="176" t="s">
        <v>77</v>
      </c>
      <c r="C11" s="226"/>
      <c r="D11" s="175"/>
    </row>
    <row r="12" spans="2:4" s="178" customFormat="1">
      <c r="B12" s="230" t="s">
        <v>151</v>
      </c>
      <c r="C12" s="225">
        <f>C13</f>
        <v>-2541302.7999999998</v>
      </c>
      <c r="D12" s="231">
        <f>D13</f>
        <v>0</v>
      </c>
    </row>
    <row r="13" spans="2:4">
      <c r="B13" s="179" t="s">
        <v>152</v>
      </c>
      <c r="C13" s="226">
        <f>C15</f>
        <v>-2541302.7999999998</v>
      </c>
      <c r="D13" s="210">
        <f>D15</f>
        <v>0</v>
      </c>
    </row>
    <row r="14" spans="2:4">
      <c r="B14" s="179" t="s">
        <v>77</v>
      </c>
      <c r="C14" s="226"/>
      <c r="D14" s="176"/>
    </row>
    <row r="15" spans="2:4">
      <c r="B15" s="179" t="s">
        <v>153</v>
      </c>
      <c r="C15" s="226">
        <f>C16</f>
        <v>-2541302.7999999998</v>
      </c>
      <c r="D15" s="175">
        <f>D16</f>
        <v>0</v>
      </c>
    </row>
    <row r="16" spans="2:4">
      <c r="B16" s="179" t="s">
        <v>154</v>
      </c>
      <c r="C16" s="180">
        <f>'h4'!G31</f>
        <v>-2541302.7999999998</v>
      </c>
      <c r="D16" s="175">
        <v>0</v>
      </c>
    </row>
    <row r="20" spans="2:4" s="178" customFormat="1" ht="34.5">
      <c r="B20" s="283" t="s">
        <v>173</v>
      </c>
      <c r="D20" s="284" t="s">
        <v>133</v>
      </c>
    </row>
  </sheetData>
  <mergeCells count="3">
    <mergeCell ref="B5:D5"/>
    <mergeCell ref="B8:B9"/>
    <mergeCell ref="C8:D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9"/>
  <sheetViews>
    <sheetView topLeftCell="A19" workbookViewId="0">
      <selection activeCell="D34" sqref="D34"/>
    </sheetView>
  </sheetViews>
  <sheetFormatPr defaultColWidth="9.140625" defaultRowHeight="17.25"/>
  <cols>
    <col min="1" max="1" width="9.140625" style="181"/>
    <col min="2" max="2" width="9.85546875" style="181" customWidth="1"/>
    <col min="3" max="3" width="16.42578125" style="181" customWidth="1"/>
    <col min="4" max="4" width="65.5703125" style="181" customWidth="1"/>
    <col min="5" max="5" width="19.5703125" style="181" customWidth="1"/>
    <col min="6" max="6" width="19.42578125" style="208" customWidth="1"/>
    <col min="7" max="7" width="9.140625" style="181"/>
    <col min="8" max="8" width="14.140625" style="181" bestFit="1" customWidth="1"/>
    <col min="9" max="9" width="15" style="181" customWidth="1"/>
    <col min="10" max="10" width="17.85546875" style="181" customWidth="1"/>
    <col min="11" max="11" width="10.28515625" style="181" bestFit="1" customWidth="1"/>
    <col min="12" max="16384" width="9.140625" style="181"/>
  </cols>
  <sheetData>
    <row r="1" spans="2:8">
      <c r="F1" s="182" t="s">
        <v>176</v>
      </c>
    </row>
    <row r="2" spans="2:8">
      <c r="F2" s="182" t="s">
        <v>129</v>
      </c>
    </row>
    <row r="3" spans="2:8">
      <c r="F3" s="182" t="s">
        <v>1</v>
      </c>
    </row>
    <row r="4" spans="2:8">
      <c r="F4" s="183"/>
    </row>
    <row r="5" spans="2:8" ht="78.75" customHeight="1">
      <c r="B5" s="239" t="s">
        <v>182</v>
      </c>
      <c r="C5" s="239"/>
      <c r="D5" s="239"/>
      <c r="E5" s="239"/>
      <c r="F5" s="239"/>
    </row>
    <row r="6" spans="2:8">
      <c r="F6" s="184" t="s">
        <v>72</v>
      </c>
    </row>
    <row r="7" spans="2:8" s="186" customFormat="1" ht="75.75" customHeight="1">
      <c r="B7" s="240" t="s">
        <v>2</v>
      </c>
      <c r="C7" s="240"/>
      <c r="D7" s="240" t="s">
        <v>155</v>
      </c>
      <c r="E7" s="241" t="s">
        <v>156</v>
      </c>
      <c r="F7" s="242"/>
    </row>
    <row r="8" spans="2:8" s="186" customFormat="1" ht="30" customHeight="1">
      <c r="B8" s="187" t="s">
        <v>38</v>
      </c>
      <c r="C8" s="187" t="s">
        <v>157</v>
      </c>
      <c r="D8" s="240"/>
      <c r="E8" s="185" t="s">
        <v>158</v>
      </c>
      <c r="F8" s="78" t="s">
        <v>159</v>
      </c>
    </row>
    <row r="9" spans="2:8" s="186" customFormat="1" ht="24" customHeight="1">
      <c r="B9" s="100" t="s">
        <v>160</v>
      </c>
      <c r="C9" s="100"/>
      <c r="D9" s="188" t="s">
        <v>6</v>
      </c>
      <c r="E9" s="90">
        <f>E11</f>
        <v>-2541302.7999999998</v>
      </c>
      <c r="F9" s="189">
        <f>F11</f>
        <v>0</v>
      </c>
      <c r="H9" s="190"/>
    </row>
    <row r="10" spans="2:8" s="186" customFormat="1">
      <c r="B10" s="100"/>
      <c r="C10" s="100"/>
      <c r="D10" s="188" t="s">
        <v>8</v>
      </c>
      <c r="E10" s="227"/>
      <c r="F10" s="191"/>
    </row>
    <row r="11" spans="2:8" s="192" customFormat="1" ht="35.25" customHeight="1">
      <c r="B11" s="188"/>
      <c r="C11" s="188"/>
      <c r="D11" s="188" t="s">
        <v>13</v>
      </c>
      <c r="E11" s="90">
        <f>E12</f>
        <v>-2541302.7999999998</v>
      </c>
      <c r="F11" s="189">
        <f>F12</f>
        <v>0</v>
      </c>
    </row>
    <row r="12" spans="2:8" s="128" customFormat="1" ht="18" customHeight="1">
      <c r="B12" s="193">
        <v>1049</v>
      </c>
      <c r="C12" s="194"/>
      <c r="D12" s="195" t="s">
        <v>161</v>
      </c>
      <c r="E12" s="228">
        <f>E19</f>
        <v>-2541302.7999999998</v>
      </c>
      <c r="F12" s="196">
        <f>F19</f>
        <v>0</v>
      </c>
    </row>
    <row r="13" spans="2:8" s="23" customFormat="1" ht="51" customHeight="1">
      <c r="B13" s="197"/>
      <c r="C13" s="198"/>
      <c r="D13" s="199" t="s">
        <v>162</v>
      </c>
      <c r="E13" s="228"/>
      <c r="F13" s="196"/>
    </row>
    <row r="14" spans="2:8" s="23" customFormat="1" ht="19.5" customHeight="1">
      <c r="B14" s="197"/>
      <c r="C14" s="198"/>
      <c r="D14" s="200" t="s">
        <v>163</v>
      </c>
      <c r="E14" s="228"/>
      <c r="F14" s="196"/>
    </row>
    <row r="15" spans="2:8" s="23" customFormat="1" ht="63" customHeight="1">
      <c r="B15" s="197"/>
      <c r="C15" s="198"/>
      <c r="D15" s="199" t="s">
        <v>164</v>
      </c>
      <c r="E15" s="228"/>
      <c r="F15" s="196"/>
    </row>
    <row r="16" spans="2:8" s="23" customFormat="1" ht="19.5" customHeight="1">
      <c r="B16" s="197"/>
      <c r="C16" s="198"/>
      <c r="D16" s="200" t="s">
        <v>165</v>
      </c>
      <c r="E16" s="228"/>
      <c r="F16" s="196"/>
    </row>
    <row r="17" spans="2:6" s="23" customFormat="1" ht="39" customHeight="1">
      <c r="B17" s="197"/>
      <c r="C17" s="198"/>
      <c r="D17" s="199" t="s">
        <v>166</v>
      </c>
      <c r="E17" s="228"/>
      <c r="F17" s="196"/>
    </row>
    <row r="18" spans="2:6" s="23" customFormat="1" ht="16.5" customHeight="1">
      <c r="B18" s="201"/>
      <c r="C18" s="202"/>
      <c r="D18" s="203" t="s">
        <v>167</v>
      </c>
      <c r="E18" s="185"/>
      <c r="F18" s="204"/>
    </row>
    <row r="19" spans="2:6" s="23" customFormat="1" ht="21" customHeight="1">
      <c r="B19" s="197"/>
      <c r="C19" s="205" t="s">
        <v>100</v>
      </c>
      <c r="D19" s="206" t="s">
        <v>168</v>
      </c>
      <c r="E19" s="229">
        <f>'h4'!G23</f>
        <v>-2541302.7999999998</v>
      </c>
      <c r="F19" s="207">
        <f>[1]h3!H23</f>
        <v>0</v>
      </c>
    </row>
    <row r="20" spans="2:6" s="23" customFormat="1" ht="36.75" customHeight="1">
      <c r="B20" s="197"/>
      <c r="C20" s="205"/>
      <c r="D20" s="205" t="s">
        <v>101</v>
      </c>
      <c r="E20" s="229"/>
      <c r="F20" s="207"/>
    </row>
    <row r="21" spans="2:6" s="23" customFormat="1" ht="19.5" customHeight="1">
      <c r="B21" s="197"/>
      <c r="C21" s="205"/>
      <c r="D21" s="206" t="s">
        <v>169</v>
      </c>
      <c r="E21" s="207"/>
      <c r="F21" s="207"/>
    </row>
    <row r="22" spans="2:6" s="23" customFormat="1" ht="54" customHeight="1">
      <c r="B22" s="197"/>
      <c r="C22" s="205"/>
      <c r="D22" s="205" t="s">
        <v>170</v>
      </c>
      <c r="E22" s="207"/>
      <c r="F22" s="207"/>
    </row>
    <row r="23" spans="2:6" s="23" customFormat="1" ht="19.5" customHeight="1">
      <c r="B23" s="197"/>
      <c r="C23" s="205"/>
      <c r="D23" s="206" t="s">
        <v>171</v>
      </c>
      <c r="E23" s="207"/>
      <c r="F23" s="207"/>
    </row>
    <row r="24" spans="2:6" s="23" customFormat="1" ht="21" customHeight="1">
      <c r="B24" s="197"/>
      <c r="C24" s="205"/>
      <c r="D24" s="205" t="s">
        <v>172</v>
      </c>
      <c r="E24" s="207"/>
      <c r="F24" s="207"/>
    </row>
    <row r="25" spans="2:6">
      <c r="B25" s="86"/>
      <c r="C25" s="86"/>
      <c r="D25" s="86"/>
      <c r="E25" s="86"/>
    </row>
    <row r="26" spans="2:6">
      <c r="B26" s="86"/>
      <c r="C26" s="86"/>
      <c r="D26" s="86"/>
      <c r="E26" s="86"/>
    </row>
    <row r="27" spans="2:6">
      <c r="B27" s="86"/>
      <c r="C27" s="86"/>
      <c r="D27" s="86"/>
      <c r="E27" s="86"/>
    </row>
    <row r="28" spans="2:6" ht="42" customHeight="1">
      <c r="C28" s="236" t="s">
        <v>173</v>
      </c>
      <c r="D28" s="236"/>
      <c r="E28" s="86"/>
      <c r="F28" s="285" t="s">
        <v>133</v>
      </c>
    </row>
    <row r="29" spans="2:6">
      <c r="C29" s="86"/>
      <c r="D29" s="86"/>
      <c r="F29" s="209"/>
    </row>
  </sheetData>
  <mergeCells count="5">
    <mergeCell ref="B5:F5"/>
    <mergeCell ref="B7:C7"/>
    <mergeCell ref="D7:D8"/>
    <mergeCell ref="E7:F7"/>
    <mergeCell ref="C28:D28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4"/>
  <sheetViews>
    <sheetView topLeftCell="A28" zoomScaleNormal="100" workbookViewId="0">
      <selection activeCell="D41" sqref="D41"/>
    </sheetView>
  </sheetViews>
  <sheetFormatPr defaultRowHeight="17.25"/>
  <cols>
    <col min="1" max="1" width="7.42578125" style="150" customWidth="1"/>
    <col min="2" max="2" width="9.5703125" style="150" customWidth="1"/>
    <col min="3" max="3" width="67.85546875" style="153" customWidth="1"/>
    <col min="4" max="4" width="20.28515625" style="168" bestFit="1" customWidth="1"/>
    <col min="5" max="5" width="18.140625" style="168" customWidth="1"/>
    <col min="6" max="6" width="21.140625" style="168" customWidth="1"/>
    <col min="7" max="7" width="18.140625" style="168" customWidth="1"/>
    <col min="8" max="8" width="16.85546875" style="168" customWidth="1"/>
    <col min="9" max="9" width="15.7109375" style="153" bestFit="1" customWidth="1"/>
    <col min="10" max="16384" width="9.140625" style="153"/>
  </cols>
  <sheetData>
    <row r="1" spans="1:9" ht="16.5" customHeight="1">
      <c r="B1" s="151"/>
      <c r="C1" s="151"/>
      <c r="D1" s="151"/>
      <c r="E1" s="151"/>
      <c r="F1" s="151"/>
      <c r="G1" s="151"/>
      <c r="H1" s="152" t="s">
        <v>97</v>
      </c>
    </row>
    <row r="2" spans="1:9" ht="16.5" customHeight="1">
      <c r="B2" s="151"/>
      <c r="C2" s="151"/>
      <c r="D2" s="151"/>
      <c r="E2" s="151"/>
      <c r="F2" s="151"/>
      <c r="G2" s="151"/>
      <c r="H2" s="152" t="s">
        <v>129</v>
      </c>
    </row>
    <row r="3" spans="1:9" ht="16.5" customHeight="1">
      <c r="B3" s="151"/>
      <c r="C3" s="151"/>
      <c r="D3" s="151"/>
      <c r="E3" s="151"/>
      <c r="F3" s="151"/>
      <c r="G3" s="151"/>
      <c r="H3" s="152" t="s">
        <v>1</v>
      </c>
    </row>
    <row r="4" spans="1:9" ht="52.5" customHeight="1">
      <c r="A4" s="244" t="s">
        <v>130</v>
      </c>
      <c r="B4" s="244"/>
      <c r="C4" s="244"/>
      <c r="D4" s="244"/>
      <c r="E4" s="244"/>
      <c r="F4" s="244"/>
      <c r="G4" s="244"/>
      <c r="H4" s="244"/>
    </row>
    <row r="5" spans="1:9">
      <c r="A5" s="154"/>
      <c r="B5" s="154"/>
      <c r="C5" s="150"/>
      <c r="D5" s="155"/>
      <c r="E5" s="155"/>
      <c r="F5" s="155"/>
      <c r="G5" s="245" t="s">
        <v>72</v>
      </c>
      <c r="H5" s="245"/>
    </row>
    <row r="6" spans="1:9" s="150" customFormat="1" ht="39" customHeight="1">
      <c r="A6" s="246" t="s">
        <v>73</v>
      </c>
      <c r="B6" s="246"/>
      <c r="C6" s="247" t="s">
        <v>74</v>
      </c>
      <c r="D6" s="250" t="s">
        <v>75</v>
      </c>
      <c r="E6" s="251"/>
      <c r="F6" s="251"/>
      <c r="G6" s="251"/>
      <c r="H6" s="252"/>
    </row>
    <row r="7" spans="1:9" s="150" customFormat="1" ht="19.5" customHeight="1">
      <c r="A7" s="246"/>
      <c r="B7" s="246"/>
      <c r="C7" s="248"/>
      <c r="D7" s="253" t="s">
        <v>76</v>
      </c>
      <c r="E7" s="250" t="s">
        <v>77</v>
      </c>
      <c r="F7" s="251"/>
      <c r="G7" s="251"/>
      <c r="H7" s="252"/>
    </row>
    <row r="8" spans="1:9" s="150" customFormat="1" ht="110.25" customHeight="1">
      <c r="A8" s="157" t="s">
        <v>38</v>
      </c>
      <c r="B8" s="157" t="s">
        <v>39</v>
      </c>
      <c r="C8" s="249"/>
      <c r="D8" s="254"/>
      <c r="E8" s="159" t="s">
        <v>78</v>
      </c>
      <c r="F8" s="159" t="s">
        <v>79</v>
      </c>
      <c r="G8" s="159" t="s">
        <v>80</v>
      </c>
      <c r="H8" s="159" t="s">
        <v>81</v>
      </c>
    </row>
    <row r="9" spans="1:9" s="150" customFormat="1" ht="30.75" customHeight="1">
      <c r="A9" s="157"/>
      <c r="B9" s="157"/>
      <c r="C9" s="140" t="s">
        <v>82</v>
      </c>
      <c r="D9" s="22">
        <v>0</v>
      </c>
      <c r="E9" s="22">
        <f t="shared" ref="E9:H9" si="0">+E11</f>
        <v>0</v>
      </c>
      <c r="F9" s="22">
        <f t="shared" si="0"/>
        <v>0</v>
      </c>
      <c r="G9" s="22">
        <f t="shared" si="0"/>
        <v>0</v>
      </c>
      <c r="H9" s="22">
        <f t="shared" si="0"/>
        <v>0</v>
      </c>
    </row>
    <row r="10" spans="1:9">
      <c r="A10" s="157"/>
      <c r="B10" s="157"/>
      <c r="C10" s="140" t="s">
        <v>83</v>
      </c>
      <c r="D10" s="158"/>
      <c r="E10" s="158"/>
      <c r="F10" s="158"/>
      <c r="G10" s="158"/>
      <c r="H10" s="158"/>
    </row>
    <row r="11" spans="1:9" s="150" customFormat="1" ht="34.5">
      <c r="A11" s="140"/>
      <c r="B11" s="160"/>
      <c r="C11" s="160" t="s">
        <v>84</v>
      </c>
      <c r="D11" s="58">
        <v>0</v>
      </c>
      <c r="E11" s="58">
        <f>+E13+E14</f>
        <v>0</v>
      </c>
      <c r="F11" s="58">
        <f t="shared" ref="F11:H11" si="1">+F13+F14</f>
        <v>0</v>
      </c>
      <c r="G11" s="58">
        <f t="shared" si="1"/>
        <v>0</v>
      </c>
      <c r="H11" s="58">
        <f t="shared" si="1"/>
        <v>0</v>
      </c>
      <c r="I11" s="161"/>
    </row>
    <row r="12" spans="1:9" s="150" customFormat="1">
      <c r="A12" s="140"/>
      <c r="B12" s="140"/>
      <c r="C12" s="140" t="s">
        <v>40</v>
      </c>
      <c r="D12" s="159"/>
      <c r="E12" s="159"/>
      <c r="F12" s="159"/>
      <c r="G12" s="159"/>
      <c r="H12" s="159"/>
    </row>
    <row r="13" spans="1:9" s="164" customFormat="1" ht="34.5">
      <c r="A13" s="162">
        <v>1049</v>
      </c>
      <c r="B13" s="163">
        <v>21020</v>
      </c>
      <c r="C13" s="162" t="s">
        <v>99</v>
      </c>
      <c r="D13" s="61">
        <f>+E13+F13+G13+H13</f>
        <v>-4618109.2</v>
      </c>
      <c r="E13" s="61">
        <v>0</v>
      </c>
      <c r="F13" s="61">
        <f>-G14-F14-E14</f>
        <v>-4618109.2</v>
      </c>
      <c r="G13" s="61">
        <v>0</v>
      </c>
      <c r="H13" s="61">
        <v>0</v>
      </c>
    </row>
    <row r="14" spans="1:9" s="164" customFormat="1" ht="34.5">
      <c r="A14" s="162">
        <v>1049</v>
      </c>
      <c r="B14" s="163">
        <v>21020</v>
      </c>
      <c r="C14" s="162" t="s">
        <v>99</v>
      </c>
      <c r="D14" s="61">
        <f>+E14+F14+G14+H14</f>
        <v>4618109.2</v>
      </c>
      <c r="E14" s="61">
        <f>E18+E22</f>
        <v>0</v>
      </c>
      <c r="F14" s="61">
        <f>F18+F16</f>
        <v>4618109.2</v>
      </c>
      <c r="G14" s="61">
        <f>G18+G22</f>
        <v>0</v>
      </c>
      <c r="H14" s="61">
        <v>0</v>
      </c>
    </row>
    <row r="15" spans="1:9">
      <c r="A15" s="140"/>
      <c r="B15" s="140"/>
      <c r="C15" s="140" t="s">
        <v>40</v>
      </c>
      <c r="D15" s="22"/>
      <c r="E15" s="22"/>
      <c r="F15" s="22"/>
      <c r="G15" s="22"/>
      <c r="H15" s="22"/>
    </row>
    <row r="16" spans="1:9" s="164" customFormat="1" ht="34.5">
      <c r="A16" s="166"/>
      <c r="B16" s="146" t="s">
        <v>145</v>
      </c>
      <c r="C16" s="166" t="s">
        <v>136</v>
      </c>
      <c r="D16" s="90">
        <f>D17</f>
        <v>320100</v>
      </c>
      <c r="E16" s="90">
        <f t="shared" ref="E16:H16" si="2">E17</f>
        <v>0</v>
      </c>
      <c r="F16" s="90">
        <f t="shared" si="2"/>
        <v>320100</v>
      </c>
      <c r="G16" s="90">
        <f t="shared" si="2"/>
        <v>0</v>
      </c>
      <c r="H16" s="90">
        <f t="shared" si="2"/>
        <v>0</v>
      </c>
    </row>
    <row r="17" spans="1:8" ht="55.5" customHeight="1">
      <c r="A17" s="142"/>
      <c r="B17" s="144"/>
      <c r="C17" s="149" t="s">
        <v>139</v>
      </c>
      <c r="D17" s="78">
        <f>E17+F17+G17+H17</f>
        <v>320100</v>
      </c>
      <c r="E17" s="78">
        <v>0</v>
      </c>
      <c r="F17" s="78">
        <v>320100</v>
      </c>
      <c r="G17" s="78">
        <v>0</v>
      </c>
      <c r="H17" s="78">
        <v>0</v>
      </c>
    </row>
    <row r="18" spans="1:8" s="164" customFormat="1" ht="34.5">
      <c r="A18" s="162"/>
      <c r="B18" s="163" t="s">
        <v>146</v>
      </c>
      <c r="C18" s="162" t="s">
        <v>86</v>
      </c>
      <c r="D18" s="61">
        <f>+E18+F18+G18+H18</f>
        <v>4298009.2</v>
      </c>
      <c r="E18" s="61">
        <f>SUM(E19:E21)</f>
        <v>0</v>
      </c>
      <c r="F18" s="61">
        <f>SUM(F19:F28)</f>
        <v>4298009.2</v>
      </c>
      <c r="G18" s="61">
        <f>SUM(G19:G21)</f>
        <v>0</v>
      </c>
      <c r="H18" s="61">
        <f>SUM(H19:H21)</f>
        <v>0</v>
      </c>
    </row>
    <row r="19" spans="1:8" ht="51.75">
      <c r="A19" s="140"/>
      <c r="B19" s="156"/>
      <c r="C19" s="165" t="str">
        <f>+'h5'!D22</f>
        <v>Հ-73 /Մ-4/- Պարզ լիճ հանրապետական նշանակության ավտոճանապարհի կմ0+000+կմ2+873 հատվածի միջին նորոգում</v>
      </c>
      <c r="D19" s="22">
        <f t="shared" ref="D19" si="3">+E19+F19+G19+H19</f>
        <v>129600</v>
      </c>
      <c r="E19" s="22">
        <v>0</v>
      </c>
      <c r="F19" s="22">
        <f>+'h5'!F22</f>
        <v>129600</v>
      </c>
      <c r="G19" s="22">
        <v>0</v>
      </c>
      <c r="H19" s="22">
        <v>0</v>
      </c>
    </row>
    <row r="20" spans="1:8" ht="51.75">
      <c r="A20" s="140"/>
      <c r="B20" s="156"/>
      <c r="C20" s="165" t="str">
        <f>+'h5'!D23</f>
        <v>Հ-30 /Մ-4/ -Ճամբարակ -/Հ-7/ հանրապետական նշանակության ավտոճանապարհի կմ41+ 158  + կմ55 + 200 հատվածի միջին նորոգում</v>
      </c>
      <c r="D20" s="22">
        <f>+E20+F20+G20+H20</f>
        <v>728899.2</v>
      </c>
      <c r="E20" s="22">
        <v>0</v>
      </c>
      <c r="F20" s="22">
        <f>+'h5'!F23</f>
        <v>728899.2</v>
      </c>
      <c r="G20" s="22">
        <v>0</v>
      </c>
      <c r="H20" s="22">
        <v>0</v>
      </c>
    </row>
    <row r="21" spans="1:8" ht="51.75">
      <c r="A21" s="140"/>
      <c r="B21" s="156"/>
      <c r="C21" s="165" t="str">
        <f>+'h5'!D24</f>
        <v>Հ-58 /Մ-4/ Ոսկեպար-Նոյեմբերյան -/Մ-6/ հանրապետական նշանակության ավտոճանապարհի կմ24+810-կմ29+000  հատվածի միջին նորոգում</v>
      </c>
      <c r="D21" s="22">
        <f t="shared" ref="D21" si="4">+E21+F21+G21+H21</f>
        <v>221470</v>
      </c>
      <c r="E21" s="22">
        <v>0</v>
      </c>
      <c r="F21" s="22">
        <f>+'h5'!F24</f>
        <v>221470</v>
      </c>
      <c r="G21" s="22">
        <v>0</v>
      </c>
      <c r="H21" s="22">
        <v>0</v>
      </c>
    </row>
    <row r="22" spans="1:8" s="164" customFormat="1" ht="51.75">
      <c r="A22" s="140"/>
      <c r="B22" s="156"/>
      <c r="C22" s="165" t="str">
        <f>+'h5'!D25</f>
        <v>Հ-30 /Մ-4/ -Ճամբարակ -/Հ-7/ հանրապետական նշանակության ավտոճանապարհիկմ 11+000-կմ 18+540 հատվածի միջին նորոգում</v>
      </c>
      <c r="D22" s="22">
        <f t="shared" ref="D22:D25" si="5">+E22+F22+G22+H22</f>
        <v>357600</v>
      </c>
      <c r="E22" s="22">
        <v>0</v>
      </c>
      <c r="F22" s="22">
        <f>+'h5'!F25</f>
        <v>357600</v>
      </c>
      <c r="G22" s="22">
        <v>0</v>
      </c>
      <c r="H22" s="22">
        <v>0</v>
      </c>
    </row>
    <row r="23" spans="1:8" ht="51.75">
      <c r="A23" s="140"/>
      <c r="B23" s="156"/>
      <c r="C23" s="165" t="str">
        <f>+'h5'!D26</f>
        <v>Հ-4 Երևան -Եղվարդ - Արագյուղ - Հարթավան - /Մ3/ հանրապետական նշանակության ավտոճանապարհի կմ33+340  + կմ40+516հատվածի միջին նորոգում</v>
      </c>
      <c r="D23" s="22">
        <f t="shared" si="5"/>
        <v>288000</v>
      </c>
      <c r="E23" s="22">
        <v>0</v>
      </c>
      <c r="F23" s="22">
        <f>+'h5'!F26</f>
        <v>288000</v>
      </c>
      <c r="G23" s="22">
        <v>0</v>
      </c>
      <c r="H23" s="22">
        <v>0</v>
      </c>
    </row>
    <row r="24" spans="1:8" ht="86.25">
      <c r="A24" s="140"/>
      <c r="B24" s="156"/>
      <c r="C24" s="165" t="str">
        <f>+'h5'!D27</f>
        <v>Հ-1,Վ. Պտղնու տրանսպորտային հանգույց -Աբովյան -
Ֆանտան -Ալափարս-Հ-5 հանրապետական նշանակության ավտոճանապարհի կմ21+754 +կմ31 +270 հատվածի և Մ-4,Չարենցավանի տրանսպորտային հանգույցի միջին նորոգում</v>
      </c>
      <c r="D24" s="22">
        <f t="shared" si="5"/>
        <v>483600</v>
      </c>
      <c r="E24" s="22">
        <v>0</v>
      </c>
      <c r="F24" s="22">
        <f>+'h5'!F27</f>
        <v>483600</v>
      </c>
      <c r="G24" s="22">
        <v>0</v>
      </c>
      <c r="H24" s="22">
        <v>0</v>
      </c>
    </row>
    <row r="25" spans="1:8" ht="51.75">
      <c r="A25" s="140"/>
      <c r="B25" s="156"/>
      <c r="C25" s="165" t="str">
        <f>+'h5'!D28</f>
        <v>Հ-21 /Հ-75/ -Հոռոմ -Արթիկ -Ալագյազ-/Մ-3/ հանրապետական նշանակության ավտոճանապարհի  կմ8+ 777  + կմ19 + 107 հատվածի միջին նորոգում</v>
      </c>
      <c r="D25" s="22">
        <f t="shared" si="5"/>
        <v>565200</v>
      </c>
      <c r="E25" s="22">
        <v>0</v>
      </c>
      <c r="F25" s="22">
        <f>+'h5'!F28</f>
        <v>565200</v>
      </c>
      <c r="G25" s="22">
        <v>0</v>
      </c>
      <c r="H25" s="22">
        <v>0</v>
      </c>
    </row>
    <row r="26" spans="1:8" ht="41.25" customHeight="1">
      <c r="A26" s="142"/>
      <c r="B26" s="144"/>
      <c r="C26" s="108" t="s">
        <v>138</v>
      </c>
      <c r="D26" s="78">
        <f>E26+F26+G26+H26</f>
        <v>517740</v>
      </c>
      <c r="E26" s="78">
        <v>0</v>
      </c>
      <c r="F26" s="78">
        <v>517740</v>
      </c>
      <c r="G26" s="78">
        <v>0</v>
      </c>
      <c r="H26" s="78">
        <v>0</v>
      </c>
    </row>
    <row r="27" spans="1:8" ht="52.5" customHeight="1">
      <c r="A27" s="142"/>
      <c r="B27" s="144"/>
      <c r="C27" s="108" t="s">
        <v>137</v>
      </c>
      <c r="D27" s="78">
        <f>E27+F27+G27+H27</f>
        <v>284400</v>
      </c>
      <c r="E27" s="78">
        <v>0</v>
      </c>
      <c r="F27" s="22">
        <v>284400</v>
      </c>
      <c r="G27" s="78">
        <v>0</v>
      </c>
      <c r="H27" s="78">
        <v>0</v>
      </c>
    </row>
    <row r="28" spans="1:8" ht="55.5" customHeight="1">
      <c r="A28" s="142"/>
      <c r="B28" s="144"/>
      <c r="C28" s="108" t="s">
        <v>144</v>
      </c>
      <c r="D28" s="78">
        <f>E28+F28+G28+H28</f>
        <v>721500</v>
      </c>
      <c r="E28" s="78">
        <v>0</v>
      </c>
      <c r="F28" s="78">
        <v>721500</v>
      </c>
      <c r="G28" s="78">
        <v>0</v>
      </c>
      <c r="H28" s="78">
        <v>0</v>
      </c>
    </row>
    <row r="31" spans="1:8">
      <c r="B31" s="154"/>
      <c r="C31" s="167"/>
      <c r="D31" s="89"/>
      <c r="E31" s="89"/>
      <c r="F31" s="89"/>
      <c r="G31" s="89"/>
      <c r="H31" s="89"/>
    </row>
    <row r="32" spans="1:8" ht="21.75" customHeight="1">
      <c r="A32" s="84"/>
      <c r="B32" s="84" t="s">
        <v>131</v>
      </c>
      <c r="C32" s="84"/>
      <c r="D32" s="84"/>
      <c r="E32" s="84"/>
      <c r="F32" s="84"/>
      <c r="G32" s="84"/>
    </row>
    <row r="33" spans="1:8">
      <c r="A33" s="86"/>
      <c r="B33" s="86"/>
      <c r="C33" s="86" t="s">
        <v>134</v>
      </c>
      <c r="D33" s="86"/>
      <c r="E33" s="243"/>
      <c r="F33" s="243"/>
      <c r="G33" s="86"/>
    </row>
    <row r="34" spans="1:8" ht="45" customHeight="1">
      <c r="B34" s="154"/>
      <c r="C34" s="169"/>
      <c r="D34" s="89"/>
      <c r="E34" s="89"/>
      <c r="F34" s="89"/>
      <c r="G34" s="89"/>
      <c r="H34" s="89"/>
    </row>
    <row r="54" spans="1:7">
      <c r="A54" s="88"/>
      <c r="B54" s="88"/>
      <c r="C54" s="88"/>
      <c r="D54" s="88"/>
      <c r="E54" s="88"/>
      <c r="F54" s="88"/>
      <c r="G54" s="88"/>
    </row>
  </sheetData>
  <mergeCells count="8">
    <mergeCell ref="E33:F33"/>
    <mergeCell ref="A4:H4"/>
    <mergeCell ref="G5:H5"/>
    <mergeCell ref="A6:B7"/>
    <mergeCell ref="C6:C8"/>
    <mergeCell ref="D6:H6"/>
    <mergeCell ref="D7:D8"/>
    <mergeCell ref="E7:H7"/>
  </mergeCells>
  <printOptions horizontalCentered="1"/>
  <pageMargins left="0.15748031496062992" right="0.15748031496062992" top="0.41" bottom="0.23622047244094491" header="0.19685039370078741" footer="0.19685039370078741"/>
  <pageSetup paperSize="9" scale="80" firstPageNumber="236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opLeftCell="A34" zoomScaleNormal="100" zoomScaleSheetLayoutView="100" workbookViewId="0">
      <selection activeCell="A10" sqref="A10:XFD10"/>
    </sheetView>
  </sheetViews>
  <sheetFormatPr defaultRowHeight="17.25"/>
  <cols>
    <col min="1" max="1" width="8.5703125" style="5" bestFit="1" customWidth="1"/>
    <col min="2" max="2" width="7.85546875" style="5" customWidth="1"/>
    <col min="3" max="3" width="7.140625" style="5" customWidth="1"/>
    <col min="4" max="4" width="10.140625" style="5" bestFit="1" customWidth="1"/>
    <col min="5" max="5" width="14.7109375" style="5" bestFit="1" customWidth="1"/>
    <col min="6" max="6" width="60.7109375" style="5" customWidth="1"/>
    <col min="7" max="7" width="18" style="5" customWidth="1"/>
    <col min="8" max="8" width="19.42578125" style="5" customWidth="1"/>
    <col min="9" max="9" width="12.42578125" style="5" bestFit="1" customWidth="1"/>
    <col min="10" max="16384" width="9.140625" style="5"/>
  </cols>
  <sheetData>
    <row r="1" spans="1:8">
      <c r="H1" s="7" t="s">
        <v>25</v>
      </c>
    </row>
    <row r="2" spans="1:8">
      <c r="H2" s="7" t="s">
        <v>124</v>
      </c>
    </row>
    <row r="3" spans="1:8">
      <c r="H3" s="7" t="s">
        <v>1</v>
      </c>
    </row>
    <row r="5" spans="1:8" ht="39" customHeight="1">
      <c r="A5" s="255" t="s">
        <v>125</v>
      </c>
      <c r="B5" s="255"/>
      <c r="C5" s="255"/>
      <c r="D5" s="255"/>
      <c r="E5" s="255"/>
      <c r="F5" s="255"/>
      <c r="G5" s="255"/>
      <c r="H5" s="255"/>
    </row>
    <row r="7" spans="1:8">
      <c r="H7" s="7" t="s">
        <v>24</v>
      </c>
    </row>
    <row r="8" spans="1:8" s="6" customFormat="1" ht="81" customHeight="1">
      <c r="A8" s="256" t="s">
        <v>7</v>
      </c>
      <c r="B8" s="256"/>
      <c r="C8" s="256"/>
      <c r="D8" s="256" t="s">
        <v>2</v>
      </c>
      <c r="E8" s="256"/>
      <c r="F8" s="256" t="s">
        <v>3</v>
      </c>
      <c r="G8" s="257" t="s">
        <v>43</v>
      </c>
      <c r="H8" s="258"/>
    </row>
    <row r="9" spans="1:8" s="6" customFormat="1" ht="42" customHeight="1">
      <c r="A9" s="8" t="s">
        <v>50</v>
      </c>
      <c r="B9" s="8" t="s">
        <v>49</v>
      </c>
      <c r="C9" s="8" t="s">
        <v>48</v>
      </c>
      <c r="D9" s="8" t="s">
        <v>38</v>
      </c>
      <c r="E9" s="8" t="s">
        <v>39</v>
      </c>
      <c r="F9" s="256"/>
      <c r="G9" s="1" t="s">
        <v>32</v>
      </c>
      <c r="H9" s="1" t="s">
        <v>37</v>
      </c>
    </row>
    <row r="10" spans="1:8" s="235" customFormat="1">
      <c r="A10" s="233"/>
      <c r="B10" s="233"/>
      <c r="C10" s="233"/>
      <c r="D10" s="234"/>
      <c r="E10" s="234"/>
      <c r="F10" s="232" t="s">
        <v>6</v>
      </c>
      <c r="G10" s="79">
        <f t="shared" ref="G10:H10" si="0">+G12</f>
        <v>-2541302.7999999998</v>
      </c>
      <c r="H10" s="79">
        <f t="shared" si="0"/>
        <v>0</v>
      </c>
    </row>
    <row r="11" spans="1:8" s="6" customFormat="1">
      <c r="A11" s="51"/>
      <c r="B11" s="51"/>
      <c r="C11" s="51"/>
      <c r="D11" s="52"/>
      <c r="E11" s="52"/>
      <c r="F11" s="2" t="s">
        <v>8</v>
      </c>
      <c r="G11" s="11"/>
      <c r="H11" s="11"/>
    </row>
    <row r="12" spans="1:8" s="6" customFormat="1" ht="34.5">
      <c r="A12" s="51"/>
      <c r="B12" s="51"/>
      <c r="C12" s="51"/>
      <c r="D12" s="52"/>
      <c r="E12" s="52"/>
      <c r="F12" s="2" t="s">
        <v>13</v>
      </c>
      <c r="G12" s="11">
        <f t="shared" ref="G12:H12" si="1">+G13</f>
        <v>-2541302.7999999998</v>
      </c>
      <c r="H12" s="11">
        <f t="shared" si="1"/>
        <v>0</v>
      </c>
    </row>
    <row r="13" spans="1:8" s="6" customFormat="1">
      <c r="A13" s="53" t="s">
        <v>60</v>
      </c>
      <c r="B13" s="54"/>
      <c r="C13" s="54"/>
      <c r="D13" s="55"/>
      <c r="E13" s="56"/>
      <c r="F13" s="14" t="s">
        <v>61</v>
      </c>
      <c r="G13" s="11">
        <f t="shared" ref="G13" si="2">G15</f>
        <v>-2541302.7999999998</v>
      </c>
      <c r="H13" s="11">
        <f t="shared" ref="H13" si="3">H15</f>
        <v>0</v>
      </c>
    </row>
    <row r="14" spans="1:8" s="6" customFormat="1">
      <c r="A14" s="53"/>
      <c r="B14" s="54"/>
      <c r="C14" s="54"/>
      <c r="D14" s="55"/>
      <c r="E14" s="56"/>
      <c r="F14" s="2" t="s">
        <v>4</v>
      </c>
      <c r="G14" s="11"/>
      <c r="H14" s="11"/>
    </row>
    <row r="15" spans="1:8" s="6" customFormat="1">
      <c r="A15" s="53"/>
      <c r="B15" s="53" t="s">
        <v>62</v>
      </c>
      <c r="C15" s="54"/>
      <c r="D15" s="55"/>
      <c r="E15" s="56"/>
      <c r="F15" s="14" t="s">
        <v>63</v>
      </c>
      <c r="G15" s="11">
        <f t="shared" ref="G15" si="4">G17</f>
        <v>-2541302.7999999998</v>
      </c>
      <c r="H15" s="11">
        <f t="shared" ref="H15" si="5">H17</f>
        <v>0</v>
      </c>
    </row>
    <row r="16" spans="1:8" s="6" customFormat="1">
      <c r="A16" s="53"/>
      <c r="B16" s="53"/>
      <c r="C16" s="54"/>
      <c r="D16" s="55"/>
      <c r="E16" s="56"/>
      <c r="F16" s="2" t="s">
        <v>4</v>
      </c>
      <c r="G16" s="11"/>
      <c r="H16" s="11"/>
    </row>
    <row r="17" spans="1:8" s="6" customFormat="1">
      <c r="A17" s="53"/>
      <c r="B17" s="53"/>
      <c r="C17" s="53" t="s">
        <v>28</v>
      </c>
      <c r="D17" s="57"/>
      <c r="E17" s="56"/>
      <c r="F17" s="2" t="s">
        <v>64</v>
      </c>
      <c r="G17" s="11">
        <f t="shared" ref="G17" si="6">+G19</f>
        <v>-2541302.7999999998</v>
      </c>
      <c r="H17" s="11">
        <f>+H19</f>
        <v>0</v>
      </c>
    </row>
    <row r="18" spans="1:8" s="6" customFormat="1">
      <c r="A18" s="53"/>
      <c r="B18" s="53"/>
      <c r="C18" s="53"/>
      <c r="D18" s="57"/>
      <c r="E18" s="56"/>
      <c r="F18" s="2" t="s">
        <v>4</v>
      </c>
      <c r="G18" s="11"/>
      <c r="H18" s="11"/>
    </row>
    <row r="19" spans="1:8" s="6" customFormat="1" ht="34.5">
      <c r="A19" s="53"/>
      <c r="B19" s="53"/>
      <c r="C19" s="53"/>
      <c r="D19" s="57"/>
      <c r="E19" s="56"/>
      <c r="F19" s="2" t="s">
        <v>12</v>
      </c>
      <c r="G19" s="11">
        <f t="shared" ref="G19" si="7">+G21</f>
        <v>-2541302.7999999998</v>
      </c>
      <c r="H19" s="11">
        <f>+H21</f>
        <v>0</v>
      </c>
    </row>
    <row r="20" spans="1:8" s="6" customFormat="1">
      <c r="A20" s="53"/>
      <c r="B20" s="53"/>
      <c r="C20" s="53"/>
      <c r="D20" s="57"/>
      <c r="E20" s="56"/>
      <c r="F20" s="2" t="s">
        <v>4</v>
      </c>
      <c r="G20" s="11"/>
      <c r="H20" s="11"/>
    </row>
    <row r="21" spans="1:8" s="6" customFormat="1" ht="17.25" customHeight="1">
      <c r="A21" s="53"/>
      <c r="B21" s="53"/>
      <c r="C21" s="53"/>
      <c r="D21" s="56" t="s">
        <v>65</v>
      </c>
      <c r="E21" s="57"/>
      <c r="F21" s="50" t="s">
        <v>66</v>
      </c>
      <c r="G21" s="11">
        <f t="shared" ref="G21" si="8">+G23</f>
        <v>-2541302.7999999998</v>
      </c>
      <c r="H21" s="11">
        <f>+H23</f>
        <v>0</v>
      </c>
    </row>
    <row r="22" spans="1:8" s="6" customFormat="1">
      <c r="A22" s="53"/>
      <c r="B22" s="53"/>
      <c r="C22" s="53"/>
      <c r="D22" s="56"/>
      <c r="E22" s="43"/>
      <c r="F22" s="2" t="s">
        <v>4</v>
      </c>
      <c r="G22" s="11"/>
      <c r="H22" s="11"/>
    </row>
    <row r="23" spans="1:8" s="6" customFormat="1" ht="34.5">
      <c r="A23" s="53"/>
      <c r="B23" s="53"/>
      <c r="C23" s="53"/>
      <c r="D23" s="56"/>
      <c r="E23" s="43" t="s">
        <v>100</v>
      </c>
      <c r="F23" s="4" t="s">
        <v>101</v>
      </c>
      <c r="G23" s="11">
        <f t="shared" ref="G23" si="9">G32+G25</f>
        <v>-2541302.7999999998</v>
      </c>
      <c r="H23" s="11">
        <f>H32+H25</f>
        <v>0</v>
      </c>
    </row>
    <row r="24" spans="1:8">
      <c r="A24" s="53"/>
      <c r="B24" s="53"/>
      <c r="C24" s="53"/>
      <c r="D24" s="56"/>
      <c r="E24" s="56"/>
      <c r="F24" s="9" t="s">
        <v>10</v>
      </c>
      <c r="G24" s="11"/>
      <c r="H24" s="11"/>
    </row>
    <row r="25" spans="1:8" s="10" customFormat="1">
      <c r="A25" s="53"/>
      <c r="B25" s="53"/>
      <c r="C25" s="53"/>
      <c r="D25" s="56"/>
      <c r="E25" s="56"/>
      <c r="F25" s="3" t="s">
        <v>27</v>
      </c>
      <c r="G25" s="79">
        <f t="shared" ref="G25" si="10">G27</f>
        <v>-2541302.7999999998</v>
      </c>
      <c r="H25" s="79">
        <f t="shared" ref="H25" si="11">H27</f>
        <v>-4618109.2</v>
      </c>
    </row>
    <row r="26" spans="1:8" ht="34.5">
      <c r="A26" s="53"/>
      <c r="B26" s="53"/>
      <c r="C26" s="53"/>
      <c r="D26" s="56"/>
      <c r="E26" s="56"/>
      <c r="F26" s="9" t="s">
        <v>11</v>
      </c>
      <c r="G26" s="79"/>
      <c r="H26" s="79"/>
    </row>
    <row r="27" spans="1:8">
      <c r="A27" s="53"/>
      <c r="B27" s="53"/>
      <c r="C27" s="53"/>
      <c r="D27" s="56"/>
      <c r="E27" s="56"/>
      <c r="F27" s="2" t="s">
        <v>5</v>
      </c>
      <c r="G27" s="11">
        <f t="shared" ref="G27" si="12">+G28</f>
        <v>-2541302.7999999998</v>
      </c>
      <c r="H27" s="11">
        <f>+H28</f>
        <v>-4618109.2</v>
      </c>
    </row>
    <row r="28" spans="1:8" ht="21.75" customHeight="1">
      <c r="A28" s="53"/>
      <c r="B28" s="53"/>
      <c r="C28" s="53"/>
      <c r="D28" s="56"/>
      <c r="E28" s="56"/>
      <c r="F28" s="2" t="s">
        <v>68</v>
      </c>
      <c r="G28" s="11">
        <f t="shared" ref="G28:G30" si="13">G29</f>
        <v>-2541302.7999999998</v>
      </c>
      <c r="H28" s="11">
        <f t="shared" ref="H28:H30" si="14">H29</f>
        <v>-4618109.2</v>
      </c>
    </row>
    <row r="29" spans="1:8" ht="21.75" customHeight="1">
      <c r="A29" s="53"/>
      <c r="B29" s="53"/>
      <c r="C29" s="53"/>
      <c r="D29" s="56"/>
      <c r="E29" s="56"/>
      <c r="F29" s="2" t="s">
        <v>69</v>
      </c>
      <c r="G29" s="11">
        <f t="shared" si="13"/>
        <v>-2541302.7999999998</v>
      </c>
      <c r="H29" s="11">
        <f t="shared" si="14"/>
        <v>-4618109.2</v>
      </c>
    </row>
    <row r="30" spans="1:8" ht="21.75" customHeight="1">
      <c r="A30" s="53"/>
      <c r="B30" s="53"/>
      <c r="C30" s="53"/>
      <c r="D30" s="56"/>
      <c r="E30" s="56"/>
      <c r="F30" s="2" t="s">
        <v>70</v>
      </c>
      <c r="G30" s="11">
        <f t="shared" si="13"/>
        <v>-2541302.7999999998</v>
      </c>
      <c r="H30" s="11">
        <f t="shared" si="14"/>
        <v>-4618109.2</v>
      </c>
    </row>
    <row r="31" spans="1:8" ht="21.75" customHeight="1">
      <c r="A31" s="53"/>
      <c r="B31" s="53"/>
      <c r="C31" s="53"/>
      <c r="D31" s="56"/>
      <c r="E31" s="56"/>
      <c r="F31" s="2" t="s">
        <v>71</v>
      </c>
      <c r="G31" s="11">
        <f>'h5'!E16</f>
        <v>-2541302.7999999998</v>
      </c>
      <c r="H31" s="11">
        <f t="shared" ref="H31" si="15">-H32</f>
        <v>-4618109.2</v>
      </c>
    </row>
    <row r="32" spans="1:8" s="10" customFormat="1" ht="34.5">
      <c r="A32" s="53"/>
      <c r="B32" s="53"/>
      <c r="C32" s="53"/>
      <c r="D32" s="56"/>
      <c r="E32" s="56"/>
      <c r="F32" s="3" t="s">
        <v>13</v>
      </c>
      <c r="G32" s="79">
        <f t="shared" ref="G32" si="16">G34</f>
        <v>0</v>
      </c>
      <c r="H32" s="79">
        <f t="shared" ref="H32" si="17">H34</f>
        <v>4618109.2</v>
      </c>
    </row>
    <row r="33" spans="1:9" ht="34.5">
      <c r="A33" s="53"/>
      <c r="B33" s="53"/>
      <c r="C33" s="53"/>
      <c r="D33" s="56"/>
      <c r="E33" s="56"/>
      <c r="F33" s="9" t="s">
        <v>9</v>
      </c>
      <c r="G33" s="11"/>
      <c r="H33" s="11"/>
    </row>
    <row r="34" spans="1:9" ht="21.75" customHeight="1">
      <c r="A34" s="53"/>
      <c r="B34" s="53"/>
      <c r="C34" s="53"/>
      <c r="D34" s="56"/>
      <c r="E34" s="56"/>
      <c r="F34" s="2" t="s">
        <v>5</v>
      </c>
      <c r="G34" s="11">
        <f t="shared" ref="G34" si="18">+G35</f>
        <v>0</v>
      </c>
      <c r="H34" s="11">
        <f>+H35</f>
        <v>4618109.2</v>
      </c>
    </row>
    <row r="35" spans="1:9" ht="21.75" customHeight="1">
      <c r="A35" s="53"/>
      <c r="B35" s="53"/>
      <c r="C35" s="53"/>
      <c r="D35" s="56"/>
      <c r="E35" s="56"/>
      <c r="F35" s="2" t="s">
        <v>68</v>
      </c>
      <c r="G35" s="11">
        <f t="shared" ref="G35" si="19">G36</f>
        <v>0</v>
      </c>
      <c r="H35" s="11">
        <f t="shared" ref="H35" si="20">H36</f>
        <v>4618109.2</v>
      </c>
    </row>
    <row r="36" spans="1:9" ht="21.75" customHeight="1">
      <c r="A36" s="53"/>
      <c r="B36" s="53"/>
      <c r="C36" s="53"/>
      <c r="D36" s="56"/>
      <c r="E36" s="56"/>
      <c r="F36" s="2" t="s">
        <v>69</v>
      </c>
      <c r="G36" s="11">
        <f t="shared" ref="G36:H36" si="21">+G37</f>
        <v>0</v>
      </c>
      <c r="H36" s="11">
        <f t="shared" si="21"/>
        <v>4618109.2</v>
      </c>
      <c r="I36" s="66"/>
    </row>
    <row r="37" spans="1:9" ht="21.75" customHeight="1">
      <c r="A37" s="53"/>
      <c r="B37" s="53"/>
      <c r="C37" s="53"/>
      <c r="D37" s="56"/>
      <c r="E37" s="56"/>
      <c r="F37" s="2" t="s">
        <v>70</v>
      </c>
      <c r="G37" s="11">
        <f t="shared" ref="G37:H37" si="22">+G38</f>
        <v>0</v>
      </c>
      <c r="H37" s="11">
        <f t="shared" si="22"/>
        <v>4618109.2</v>
      </c>
    </row>
    <row r="38" spans="1:9" ht="21.75" customHeight="1">
      <c r="A38" s="53"/>
      <c r="B38" s="53"/>
      <c r="C38" s="53"/>
      <c r="D38" s="56"/>
      <c r="E38" s="56"/>
      <c r="F38" s="12" t="s">
        <v>71</v>
      </c>
      <c r="G38" s="11">
        <v>0</v>
      </c>
      <c r="H38" s="11">
        <f>+'h5'!F17</f>
        <v>4618109.2</v>
      </c>
    </row>
    <row r="41" spans="1:9">
      <c r="A41" s="84"/>
      <c r="B41" s="84" t="s">
        <v>131</v>
      </c>
      <c r="C41" s="84"/>
      <c r="D41" s="84"/>
      <c r="E41" s="84"/>
      <c r="F41" s="84"/>
      <c r="G41" s="84"/>
    </row>
    <row r="42" spans="1:9">
      <c r="A42" s="86"/>
      <c r="B42" s="86"/>
      <c r="C42" s="86"/>
      <c r="D42" s="86" t="s">
        <v>132</v>
      </c>
      <c r="E42" s="86"/>
      <c r="F42" s="87" t="s">
        <v>133</v>
      </c>
      <c r="G42" s="86"/>
    </row>
    <row r="43" spans="1:9">
      <c r="A43" s="88"/>
      <c r="B43" s="88"/>
      <c r="C43" s="88"/>
      <c r="D43" s="88"/>
      <c r="E43" s="88"/>
      <c r="F43" s="88"/>
      <c r="G43" s="88"/>
    </row>
  </sheetData>
  <mergeCells count="5">
    <mergeCell ref="A5:H5"/>
    <mergeCell ref="A8:C8"/>
    <mergeCell ref="D8:E8"/>
    <mergeCell ref="F8:F9"/>
    <mergeCell ref="G8:H8"/>
  </mergeCells>
  <pageMargins left="0.11811023622047245" right="0.11811023622047245" top="0.28000000000000003" bottom="0" header="0.2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8"/>
  <sheetViews>
    <sheetView topLeftCell="A31" zoomScaleNormal="100" workbookViewId="0">
      <selection activeCell="G15" sqref="G15"/>
    </sheetView>
  </sheetViews>
  <sheetFormatPr defaultRowHeight="17.25"/>
  <cols>
    <col min="1" max="1" width="3.7109375" style="15" customWidth="1"/>
    <col min="2" max="2" width="12" style="15" customWidth="1"/>
    <col min="3" max="3" width="15.7109375" style="15" customWidth="1"/>
    <col min="4" max="4" width="72.85546875" style="15" customWidth="1"/>
    <col min="5" max="5" width="18.5703125" style="15" customWidth="1"/>
    <col min="6" max="6" width="18" style="15" customWidth="1"/>
    <col min="7" max="7" width="17.7109375" style="15" customWidth="1"/>
    <col min="8" max="8" width="12.85546875" style="15" customWidth="1"/>
    <col min="9" max="254" width="9.140625" style="15"/>
    <col min="255" max="255" width="7.28515625" style="15" customWidth="1"/>
    <col min="256" max="256" width="12" style="15" customWidth="1"/>
    <col min="257" max="257" width="11.85546875" style="15" customWidth="1"/>
    <col min="258" max="258" width="64.28515625" style="15" customWidth="1"/>
    <col min="259" max="259" width="16.85546875" style="15" customWidth="1"/>
    <col min="260" max="260" width="17.7109375" style="15" customWidth="1"/>
    <col min="261" max="261" width="12.85546875" style="15" customWidth="1"/>
    <col min="262" max="262" width="14.140625" style="15" customWidth="1"/>
    <col min="263" max="263" width="10.7109375" style="15" customWidth="1"/>
    <col min="264" max="510" width="9.140625" style="15"/>
    <col min="511" max="511" width="7.28515625" style="15" customWidth="1"/>
    <col min="512" max="512" width="12" style="15" customWidth="1"/>
    <col min="513" max="513" width="11.85546875" style="15" customWidth="1"/>
    <col min="514" max="514" width="64.28515625" style="15" customWidth="1"/>
    <col min="515" max="515" width="16.85546875" style="15" customWidth="1"/>
    <col min="516" max="516" width="17.7109375" style="15" customWidth="1"/>
    <col min="517" max="517" width="12.85546875" style="15" customWidth="1"/>
    <col min="518" max="518" width="14.140625" style="15" customWidth="1"/>
    <col min="519" max="519" width="10.7109375" style="15" customWidth="1"/>
    <col min="520" max="766" width="9.140625" style="15"/>
    <col min="767" max="767" width="7.28515625" style="15" customWidth="1"/>
    <col min="768" max="768" width="12" style="15" customWidth="1"/>
    <col min="769" max="769" width="11.85546875" style="15" customWidth="1"/>
    <col min="770" max="770" width="64.28515625" style="15" customWidth="1"/>
    <col min="771" max="771" width="16.85546875" style="15" customWidth="1"/>
    <col min="772" max="772" width="17.7109375" style="15" customWidth="1"/>
    <col min="773" max="773" width="12.85546875" style="15" customWidth="1"/>
    <col min="774" max="774" width="14.140625" style="15" customWidth="1"/>
    <col min="775" max="775" width="10.7109375" style="15" customWidth="1"/>
    <col min="776" max="1022" width="9.140625" style="15"/>
    <col min="1023" max="1023" width="7.28515625" style="15" customWidth="1"/>
    <col min="1024" max="1024" width="12" style="15" customWidth="1"/>
    <col min="1025" max="1025" width="11.85546875" style="15" customWidth="1"/>
    <col min="1026" max="1026" width="64.28515625" style="15" customWidth="1"/>
    <col min="1027" max="1027" width="16.85546875" style="15" customWidth="1"/>
    <col min="1028" max="1028" width="17.7109375" style="15" customWidth="1"/>
    <col min="1029" max="1029" width="12.85546875" style="15" customWidth="1"/>
    <col min="1030" max="1030" width="14.140625" style="15" customWidth="1"/>
    <col min="1031" max="1031" width="10.7109375" style="15" customWidth="1"/>
    <col min="1032" max="1278" width="9.140625" style="15"/>
    <col min="1279" max="1279" width="7.28515625" style="15" customWidth="1"/>
    <col min="1280" max="1280" width="12" style="15" customWidth="1"/>
    <col min="1281" max="1281" width="11.85546875" style="15" customWidth="1"/>
    <col min="1282" max="1282" width="64.28515625" style="15" customWidth="1"/>
    <col min="1283" max="1283" width="16.85546875" style="15" customWidth="1"/>
    <col min="1284" max="1284" width="17.7109375" style="15" customWidth="1"/>
    <col min="1285" max="1285" width="12.85546875" style="15" customWidth="1"/>
    <col min="1286" max="1286" width="14.140625" style="15" customWidth="1"/>
    <col min="1287" max="1287" width="10.7109375" style="15" customWidth="1"/>
    <col min="1288" max="1534" width="9.140625" style="15"/>
    <col min="1535" max="1535" width="7.28515625" style="15" customWidth="1"/>
    <col min="1536" max="1536" width="12" style="15" customWidth="1"/>
    <col min="1537" max="1537" width="11.85546875" style="15" customWidth="1"/>
    <col min="1538" max="1538" width="64.28515625" style="15" customWidth="1"/>
    <col min="1539" max="1539" width="16.85546875" style="15" customWidth="1"/>
    <col min="1540" max="1540" width="17.7109375" style="15" customWidth="1"/>
    <col min="1541" max="1541" width="12.85546875" style="15" customWidth="1"/>
    <col min="1542" max="1542" width="14.140625" style="15" customWidth="1"/>
    <col min="1543" max="1543" width="10.7109375" style="15" customWidth="1"/>
    <col min="1544" max="1790" width="9.140625" style="15"/>
    <col min="1791" max="1791" width="7.28515625" style="15" customWidth="1"/>
    <col min="1792" max="1792" width="12" style="15" customWidth="1"/>
    <col min="1793" max="1793" width="11.85546875" style="15" customWidth="1"/>
    <col min="1794" max="1794" width="64.28515625" style="15" customWidth="1"/>
    <col min="1795" max="1795" width="16.85546875" style="15" customWidth="1"/>
    <col min="1796" max="1796" width="17.7109375" style="15" customWidth="1"/>
    <col min="1797" max="1797" width="12.85546875" style="15" customWidth="1"/>
    <col min="1798" max="1798" width="14.140625" style="15" customWidth="1"/>
    <col min="1799" max="1799" width="10.7109375" style="15" customWidth="1"/>
    <col min="1800" max="2046" width="9.140625" style="15"/>
    <col min="2047" max="2047" width="7.28515625" style="15" customWidth="1"/>
    <col min="2048" max="2048" width="12" style="15" customWidth="1"/>
    <col min="2049" max="2049" width="11.85546875" style="15" customWidth="1"/>
    <col min="2050" max="2050" width="64.28515625" style="15" customWidth="1"/>
    <col min="2051" max="2051" width="16.85546875" style="15" customWidth="1"/>
    <col min="2052" max="2052" width="17.7109375" style="15" customWidth="1"/>
    <col min="2053" max="2053" width="12.85546875" style="15" customWidth="1"/>
    <col min="2054" max="2054" width="14.140625" style="15" customWidth="1"/>
    <col min="2055" max="2055" width="10.7109375" style="15" customWidth="1"/>
    <col min="2056" max="2302" width="9.140625" style="15"/>
    <col min="2303" max="2303" width="7.28515625" style="15" customWidth="1"/>
    <col min="2304" max="2304" width="12" style="15" customWidth="1"/>
    <col min="2305" max="2305" width="11.85546875" style="15" customWidth="1"/>
    <col min="2306" max="2306" width="64.28515625" style="15" customWidth="1"/>
    <col min="2307" max="2307" width="16.85546875" style="15" customWidth="1"/>
    <col min="2308" max="2308" width="17.7109375" style="15" customWidth="1"/>
    <col min="2309" max="2309" width="12.85546875" style="15" customWidth="1"/>
    <col min="2310" max="2310" width="14.140625" style="15" customWidth="1"/>
    <col min="2311" max="2311" width="10.7109375" style="15" customWidth="1"/>
    <col min="2312" max="2558" width="9.140625" style="15"/>
    <col min="2559" max="2559" width="7.28515625" style="15" customWidth="1"/>
    <col min="2560" max="2560" width="12" style="15" customWidth="1"/>
    <col min="2561" max="2561" width="11.85546875" style="15" customWidth="1"/>
    <col min="2562" max="2562" width="64.28515625" style="15" customWidth="1"/>
    <col min="2563" max="2563" width="16.85546875" style="15" customWidth="1"/>
    <col min="2564" max="2564" width="17.7109375" style="15" customWidth="1"/>
    <col min="2565" max="2565" width="12.85546875" style="15" customWidth="1"/>
    <col min="2566" max="2566" width="14.140625" style="15" customWidth="1"/>
    <col min="2567" max="2567" width="10.7109375" style="15" customWidth="1"/>
    <col min="2568" max="2814" width="9.140625" style="15"/>
    <col min="2815" max="2815" width="7.28515625" style="15" customWidth="1"/>
    <col min="2816" max="2816" width="12" style="15" customWidth="1"/>
    <col min="2817" max="2817" width="11.85546875" style="15" customWidth="1"/>
    <col min="2818" max="2818" width="64.28515625" style="15" customWidth="1"/>
    <col min="2819" max="2819" width="16.85546875" style="15" customWidth="1"/>
    <col min="2820" max="2820" width="17.7109375" style="15" customWidth="1"/>
    <col min="2821" max="2821" width="12.85546875" style="15" customWidth="1"/>
    <col min="2822" max="2822" width="14.140625" style="15" customWidth="1"/>
    <col min="2823" max="2823" width="10.7109375" style="15" customWidth="1"/>
    <col min="2824" max="3070" width="9.140625" style="15"/>
    <col min="3071" max="3071" width="7.28515625" style="15" customWidth="1"/>
    <col min="3072" max="3072" width="12" style="15" customWidth="1"/>
    <col min="3073" max="3073" width="11.85546875" style="15" customWidth="1"/>
    <col min="3074" max="3074" width="64.28515625" style="15" customWidth="1"/>
    <col min="3075" max="3075" width="16.85546875" style="15" customWidth="1"/>
    <col min="3076" max="3076" width="17.7109375" style="15" customWidth="1"/>
    <col min="3077" max="3077" width="12.85546875" style="15" customWidth="1"/>
    <col min="3078" max="3078" width="14.140625" style="15" customWidth="1"/>
    <col min="3079" max="3079" width="10.7109375" style="15" customWidth="1"/>
    <col min="3080" max="3326" width="9.140625" style="15"/>
    <col min="3327" max="3327" width="7.28515625" style="15" customWidth="1"/>
    <col min="3328" max="3328" width="12" style="15" customWidth="1"/>
    <col min="3329" max="3329" width="11.85546875" style="15" customWidth="1"/>
    <col min="3330" max="3330" width="64.28515625" style="15" customWidth="1"/>
    <col min="3331" max="3331" width="16.85546875" style="15" customWidth="1"/>
    <col min="3332" max="3332" width="17.7109375" style="15" customWidth="1"/>
    <col min="3333" max="3333" width="12.85546875" style="15" customWidth="1"/>
    <col min="3334" max="3334" width="14.140625" style="15" customWidth="1"/>
    <col min="3335" max="3335" width="10.7109375" style="15" customWidth="1"/>
    <col min="3336" max="3582" width="9.140625" style="15"/>
    <col min="3583" max="3583" width="7.28515625" style="15" customWidth="1"/>
    <col min="3584" max="3584" width="12" style="15" customWidth="1"/>
    <col min="3585" max="3585" width="11.85546875" style="15" customWidth="1"/>
    <col min="3586" max="3586" width="64.28515625" style="15" customWidth="1"/>
    <col min="3587" max="3587" width="16.85546875" style="15" customWidth="1"/>
    <col min="3588" max="3588" width="17.7109375" style="15" customWidth="1"/>
    <col min="3589" max="3589" width="12.85546875" style="15" customWidth="1"/>
    <col min="3590" max="3590" width="14.140625" style="15" customWidth="1"/>
    <col min="3591" max="3591" width="10.7109375" style="15" customWidth="1"/>
    <col min="3592" max="3838" width="9.140625" style="15"/>
    <col min="3839" max="3839" width="7.28515625" style="15" customWidth="1"/>
    <col min="3840" max="3840" width="12" style="15" customWidth="1"/>
    <col min="3841" max="3841" width="11.85546875" style="15" customWidth="1"/>
    <col min="3842" max="3842" width="64.28515625" style="15" customWidth="1"/>
    <col min="3843" max="3843" width="16.85546875" style="15" customWidth="1"/>
    <col min="3844" max="3844" width="17.7109375" style="15" customWidth="1"/>
    <col min="3845" max="3845" width="12.85546875" style="15" customWidth="1"/>
    <col min="3846" max="3846" width="14.140625" style="15" customWidth="1"/>
    <col min="3847" max="3847" width="10.7109375" style="15" customWidth="1"/>
    <col min="3848" max="4094" width="9.140625" style="15"/>
    <col min="4095" max="4095" width="7.28515625" style="15" customWidth="1"/>
    <col min="4096" max="4096" width="12" style="15" customWidth="1"/>
    <col min="4097" max="4097" width="11.85546875" style="15" customWidth="1"/>
    <col min="4098" max="4098" width="64.28515625" style="15" customWidth="1"/>
    <col min="4099" max="4099" width="16.85546875" style="15" customWidth="1"/>
    <col min="4100" max="4100" width="17.7109375" style="15" customWidth="1"/>
    <col min="4101" max="4101" width="12.85546875" style="15" customWidth="1"/>
    <col min="4102" max="4102" width="14.140625" style="15" customWidth="1"/>
    <col min="4103" max="4103" width="10.7109375" style="15" customWidth="1"/>
    <col min="4104" max="4350" width="9.140625" style="15"/>
    <col min="4351" max="4351" width="7.28515625" style="15" customWidth="1"/>
    <col min="4352" max="4352" width="12" style="15" customWidth="1"/>
    <col min="4353" max="4353" width="11.85546875" style="15" customWidth="1"/>
    <col min="4354" max="4354" width="64.28515625" style="15" customWidth="1"/>
    <col min="4355" max="4355" width="16.85546875" style="15" customWidth="1"/>
    <col min="4356" max="4356" width="17.7109375" style="15" customWidth="1"/>
    <col min="4357" max="4357" width="12.85546875" style="15" customWidth="1"/>
    <col min="4358" max="4358" width="14.140625" style="15" customWidth="1"/>
    <col min="4359" max="4359" width="10.7109375" style="15" customWidth="1"/>
    <col min="4360" max="4606" width="9.140625" style="15"/>
    <col min="4607" max="4607" width="7.28515625" style="15" customWidth="1"/>
    <col min="4608" max="4608" width="12" style="15" customWidth="1"/>
    <col min="4609" max="4609" width="11.85546875" style="15" customWidth="1"/>
    <col min="4610" max="4610" width="64.28515625" style="15" customWidth="1"/>
    <col min="4611" max="4611" width="16.85546875" style="15" customWidth="1"/>
    <col min="4612" max="4612" width="17.7109375" style="15" customWidth="1"/>
    <col min="4613" max="4613" width="12.85546875" style="15" customWidth="1"/>
    <col min="4614" max="4614" width="14.140625" style="15" customWidth="1"/>
    <col min="4615" max="4615" width="10.7109375" style="15" customWidth="1"/>
    <col min="4616" max="4862" width="9.140625" style="15"/>
    <col min="4863" max="4863" width="7.28515625" style="15" customWidth="1"/>
    <col min="4864" max="4864" width="12" style="15" customWidth="1"/>
    <col min="4865" max="4865" width="11.85546875" style="15" customWidth="1"/>
    <col min="4866" max="4866" width="64.28515625" style="15" customWidth="1"/>
    <col min="4867" max="4867" width="16.85546875" style="15" customWidth="1"/>
    <col min="4868" max="4868" width="17.7109375" style="15" customWidth="1"/>
    <col min="4869" max="4869" width="12.85546875" style="15" customWidth="1"/>
    <col min="4870" max="4870" width="14.140625" style="15" customWidth="1"/>
    <col min="4871" max="4871" width="10.7109375" style="15" customWidth="1"/>
    <col min="4872" max="5118" width="9.140625" style="15"/>
    <col min="5119" max="5119" width="7.28515625" style="15" customWidth="1"/>
    <col min="5120" max="5120" width="12" style="15" customWidth="1"/>
    <col min="5121" max="5121" width="11.85546875" style="15" customWidth="1"/>
    <col min="5122" max="5122" width="64.28515625" style="15" customWidth="1"/>
    <col min="5123" max="5123" width="16.85546875" style="15" customWidth="1"/>
    <col min="5124" max="5124" width="17.7109375" style="15" customWidth="1"/>
    <col min="5125" max="5125" width="12.85546875" style="15" customWidth="1"/>
    <col min="5126" max="5126" width="14.140625" style="15" customWidth="1"/>
    <col min="5127" max="5127" width="10.7109375" style="15" customWidth="1"/>
    <col min="5128" max="5374" width="9.140625" style="15"/>
    <col min="5375" max="5375" width="7.28515625" style="15" customWidth="1"/>
    <col min="5376" max="5376" width="12" style="15" customWidth="1"/>
    <col min="5377" max="5377" width="11.85546875" style="15" customWidth="1"/>
    <col min="5378" max="5378" width="64.28515625" style="15" customWidth="1"/>
    <col min="5379" max="5379" width="16.85546875" style="15" customWidth="1"/>
    <col min="5380" max="5380" width="17.7109375" style="15" customWidth="1"/>
    <col min="5381" max="5381" width="12.85546875" style="15" customWidth="1"/>
    <col min="5382" max="5382" width="14.140625" style="15" customWidth="1"/>
    <col min="5383" max="5383" width="10.7109375" style="15" customWidth="1"/>
    <col min="5384" max="5630" width="9.140625" style="15"/>
    <col min="5631" max="5631" width="7.28515625" style="15" customWidth="1"/>
    <col min="5632" max="5632" width="12" style="15" customWidth="1"/>
    <col min="5633" max="5633" width="11.85546875" style="15" customWidth="1"/>
    <col min="5634" max="5634" width="64.28515625" style="15" customWidth="1"/>
    <col min="5635" max="5635" width="16.85546875" style="15" customWidth="1"/>
    <col min="5636" max="5636" width="17.7109375" style="15" customWidth="1"/>
    <col min="5637" max="5637" width="12.85546875" style="15" customWidth="1"/>
    <col min="5638" max="5638" width="14.140625" style="15" customWidth="1"/>
    <col min="5639" max="5639" width="10.7109375" style="15" customWidth="1"/>
    <col min="5640" max="5886" width="9.140625" style="15"/>
    <col min="5887" max="5887" width="7.28515625" style="15" customWidth="1"/>
    <col min="5888" max="5888" width="12" style="15" customWidth="1"/>
    <col min="5889" max="5889" width="11.85546875" style="15" customWidth="1"/>
    <col min="5890" max="5890" width="64.28515625" style="15" customWidth="1"/>
    <col min="5891" max="5891" width="16.85546875" style="15" customWidth="1"/>
    <col min="5892" max="5892" width="17.7109375" style="15" customWidth="1"/>
    <col min="5893" max="5893" width="12.85546875" style="15" customWidth="1"/>
    <col min="5894" max="5894" width="14.140625" style="15" customWidth="1"/>
    <col min="5895" max="5895" width="10.7109375" style="15" customWidth="1"/>
    <col min="5896" max="6142" width="9.140625" style="15"/>
    <col min="6143" max="6143" width="7.28515625" style="15" customWidth="1"/>
    <col min="6144" max="6144" width="12" style="15" customWidth="1"/>
    <col min="6145" max="6145" width="11.85546875" style="15" customWidth="1"/>
    <col min="6146" max="6146" width="64.28515625" style="15" customWidth="1"/>
    <col min="6147" max="6147" width="16.85546875" style="15" customWidth="1"/>
    <col min="6148" max="6148" width="17.7109375" style="15" customWidth="1"/>
    <col min="6149" max="6149" width="12.85546875" style="15" customWidth="1"/>
    <col min="6150" max="6150" width="14.140625" style="15" customWidth="1"/>
    <col min="6151" max="6151" width="10.7109375" style="15" customWidth="1"/>
    <col min="6152" max="6398" width="9.140625" style="15"/>
    <col min="6399" max="6399" width="7.28515625" style="15" customWidth="1"/>
    <col min="6400" max="6400" width="12" style="15" customWidth="1"/>
    <col min="6401" max="6401" width="11.85546875" style="15" customWidth="1"/>
    <col min="6402" max="6402" width="64.28515625" style="15" customWidth="1"/>
    <col min="6403" max="6403" width="16.85546875" style="15" customWidth="1"/>
    <col min="6404" max="6404" width="17.7109375" style="15" customWidth="1"/>
    <col min="6405" max="6405" width="12.85546875" style="15" customWidth="1"/>
    <col min="6406" max="6406" width="14.140625" style="15" customWidth="1"/>
    <col min="6407" max="6407" width="10.7109375" style="15" customWidth="1"/>
    <col min="6408" max="6654" width="9.140625" style="15"/>
    <col min="6655" max="6655" width="7.28515625" style="15" customWidth="1"/>
    <col min="6656" max="6656" width="12" style="15" customWidth="1"/>
    <col min="6657" max="6657" width="11.85546875" style="15" customWidth="1"/>
    <col min="6658" max="6658" width="64.28515625" style="15" customWidth="1"/>
    <col min="6659" max="6659" width="16.85546875" style="15" customWidth="1"/>
    <col min="6660" max="6660" width="17.7109375" style="15" customWidth="1"/>
    <col min="6661" max="6661" width="12.85546875" style="15" customWidth="1"/>
    <col min="6662" max="6662" width="14.140625" style="15" customWidth="1"/>
    <col min="6663" max="6663" width="10.7109375" style="15" customWidth="1"/>
    <col min="6664" max="6910" width="9.140625" style="15"/>
    <col min="6911" max="6911" width="7.28515625" style="15" customWidth="1"/>
    <col min="6912" max="6912" width="12" style="15" customWidth="1"/>
    <col min="6913" max="6913" width="11.85546875" style="15" customWidth="1"/>
    <col min="6914" max="6914" width="64.28515625" style="15" customWidth="1"/>
    <col min="6915" max="6915" width="16.85546875" style="15" customWidth="1"/>
    <col min="6916" max="6916" width="17.7109375" style="15" customWidth="1"/>
    <col min="6917" max="6917" width="12.85546875" style="15" customWidth="1"/>
    <col min="6918" max="6918" width="14.140625" style="15" customWidth="1"/>
    <col min="6919" max="6919" width="10.7109375" style="15" customWidth="1"/>
    <col min="6920" max="7166" width="9.140625" style="15"/>
    <col min="7167" max="7167" width="7.28515625" style="15" customWidth="1"/>
    <col min="7168" max="7168" width="12" style="15" customWidth="1"/>
    <col min="7169" max="7169" width="11.85546875" style="15" customWidth="1"/>
    <col min="7170" max="7170" width="64.28515625" style="15" customWidth="1"/>
    <col min="7171" max="7171" width="16.85546875" style="15" customWidth="1"/>
    <col min="7172" max="7172" width="17.7109375" style="15" customWidth="1"/>
    <col min="7173" max="7173" width="12.85546875" style="15" customWidth="1"/>
    <col min="7174" max="7174" width="14.140625" style="15" customWidth="1"/>
    <col min="7175" max="7175" width="10.7109375" style="15" customWidth="1"/>
    <col min="7176" max="7422" width="9.140625" style="15"/>
    <col min="7423" max="7423" width="7.28515625" style="15" customWidth="1"/>
    <col min="7424" max="7424" width="12" style="15" customWidth="1"/>
    <col min="7425" max="7425" width="11.85546875" style="15" customWidth="1"/>
    <col min="7426" max="7426" width="64.28515625" style="15" customWidth="1"/>
    <col min="7427" max="7427" width="16.85546875" style="15" customWidth="1"/>
    <col min="7428" max="7428" width="17.7109375" style="15" customWidth="1"/>
    <col min="7429" max="7429" width="12.85546875" style="15" customWidth="1"/>
    <col min="7430" max="7430" width="14.140625" style="15" customWidth="1"/>
    <col min="7431" max="7431" width="10.7109375" style="15" customWidth="1"/>
    <col min="7432" max="7678" width="9.140625" style="15"/>
    <col min="7679" max="7679" width="7.28515625" style="15" customWidth="1"/>
    <col min="7680" max="7680" width="12" style="15" customWidth="1"/>
    <col min="7681" max="7681" width="11.85546875" style="15" customWidth="1"/>
    <col min="7682" max="7682" width="64.28515625" style="15" customWidth="1"/>
    <col min="7683" max="7683" width="16.85546875" style="15" customWidth="1"/>
    <col min="7684" max="7684" width="17.7109375" style="15" customWidth="1"/>
    <col min="7685" max="7685" width="12.85546875" style="15" customWidth="1"/>
    <col min="7686" max="7686" width="14.140625" style="15" customWidth="1"/>
    <col min="7687" max="7687" width="10.7109375" style="15" customWidth="1"/>
    <col min="7688" max="7934" width="9.140625" style="15"/>
    <col min="7935" max="7935" width="7.28515625" style="15" customWidth="1"/>
    <col min="7936" max="7936" width="12" style="15" customWidth="1"/>
    <col min="7937" max="7937" width="11.85546875" style="15" customWidth="1"/>
    <col min="7938" max="7938" width="64.28515625" style="15" customWidth="1"/>
    <col min="7939" max="7939" width="16.85546875" style="15" customWidth="1"/>
    <col min="7940" max="7940" width="17.7109375" style="15" customWidth="1"/>
    <col min="7941" max="7941" width="12.85546875" style="15" customWidth="1"/>
    <col min="7942" max="7942" width="14.140625" style="15" customWidth="1"/>
    <col min="7943" max="7943" width="10.7109375" style="15" customWidth="1"/>
    <col min="7944" max="8190" width="9.140625" style="15"/>
    <col min="8191" max="8191" width="7.28515625" style="15" customWidth="1"/>
    <col min="8192" max="8192" width="12" style="15" customWidth="1"/>
    <col min="8193" max="8193" width="11.85546875" style="15" customWidth="1"/>
    <col min="8194" max="8194" width="64.28515625" style="15" customWidth="1"/>
    <col min="8195" max="8195" width="16.85546875" style="15" customWidth="1"/>
    <col min="8196" max="8196" width="17.7109375" style="15" customWidth="1"/>
    <col min="8197" max="8197" width="12.85546875" style="15" customWidth="1"/>
    <col min="8198" max="8198" width="14.140625" style="15" customWidth="1"/>
    <col min="8199" max="8199" width="10.7109375" style="15" customWidth="1"/>
    <col min="8200" max="8446" width="9.140625" style="15"/>
    <col min="8447" max="8447" width="7.28515625" style="15" customWidth="1"/>
    <col min="8448" max="8448" width="12" style="15" customWidth="1"/>
    <col min="8449" max="8449" width="11.85546875" style="15" customWidth="1"/>
    <col min="8450" max="8450" width="64.28515625" style="15" customWidth="1"/>
    <col min="8451" max="8451" width="16.85546875" style="15" customWidth="1"/>
    <col min="8452" max="8452" width="17.7109375" style="15" customWidth="1"/>
    <col min="8453" max="8453" width="12.85546875" style="15" customWidth="1"/>
    <col min="8454" max="8454" width="14.140625" style="15" customWidth="1"/>
    <col min="8455" max="8455" width="10.7109375" style="15" customWidth="1"/>
    <col min="8456" max="8702" width="9.140625" style="15"/>
    <col min="8703" max="8703" width="7.28515625" style="15" customWidth="1"/>
    <col min="8704" max="8704" width="12" style="15" customWidth="1"/>
    <col min="8705" max="8705" width="11.85546875" style="15" customWidth="1"/>
    <col min="8706" max="8706" width="64.28515625" style="15" customWidth="1"/>
    <col min="8707" max="8707" width="16.85546875" style="15" customWidth="1"/>
    <col min="8708" max="8708" width="17.7109375" style="15" customWidth="1"/>
    <col min="8709" max="8709" width="12.85546875" style="15" customWidth="1"/>
    <col min="8710" max="8710" width="14.140625" style="15" customWidth="1"/>
    <col min="8711" max="8711" width="10.7109375" style="15" customWidth="1"/>
    <col min="8712" max="8958" width="9.140625" style="15"/>
    <col min="8959" max="8959" width="7.28515625" style="15" customWidth="1"/>
    <col min="8960" max="8960" width="12" style="15" customWidth="1"/>
    <col min="8961" max="8961" width="11.85546875" style="15" customWidth="1"/>
    <col min="8962" max="8962" width="64.28515625" style="15" customWidth="1"/>
    <col min="8963" max="8963" width="16.85546875" style="15" customWidth="1"/>
    <col min="8964" max="8964" width="17.7109375" style="15" customWidth="1"/>
    <col min="8965" max="8965" width="12.85546875" style="15" customWidth="1"/>
    <col min="8966" max="8966" width="14.140625" style="15" customWidth="1"/>
    <col min="8967" max="8967" width="10.7109375" style="15" customWidth="1"/>
    <col min="8968" max="9214" width="9.140625" style="15"/>
    <col min="9215" max="9215" width="7.28515625" style="15" customWidth="1"/>
    <col min="9216" max="9216" width="12" style="15" customWidth="1"/>
    <col min="9217" max="9217" width="11.85546875" style="15" customWidth="1"/>
    <col min="9218" max="9218" width="64.28515625" style="15" customWidth="1"/>
    <col min="9219" max="9219" width="16.85546875" style="15" customWidth="1"/>
    <col min="9220" max="9220" width="17.7109375" style="15" customWidth="1"/>
    <col min="9221" max="9221" width="12.85546875" style="15" customWidth="1"/>
    <col min="9222" max="9222" width="14.140625" style="15" customWidth="1"/>
    <col min="9223" max="9223" width="10.7109375" style="15" customWidth="1"/>
    <col min="9224" max="9470" width="9.140625" style="15"/>
    <col min="9471" max="9471" width="7.28515625" style="15" customWidth="1"/>
    <col min="9472" max="9472" width="12" style="15" customWidth="1"/>
    <col min="9473" max="9473" width="11.85546875" style="15" customWidth="1"/>
    <col min="9474" max="9474" width="64.28515625" style="15" customWidth="1"/>
    <col min="9475" max="9475" width="16.85546875" style="15" customWidth="1"/>
    <col min="9476" max="9476" width="17.7109375" style="15" customWidth="1"/>
    <col min="9477" max="9477" width="12.85546875" style="15" customWidth="1"/>
    <col min="9478" max="9478" width="14.140625" style="15" customWidth="1"/>
    <col min="9479" max="9479" width="10.7109375" style="15" customWidth="1"/>
    <col min="9480" max="9726" width="9.140625" style="15"/>
    <col min="9727" max="9727" width="7.28515625" style="15" customWidth="1"/>
    <col min="9728" max="9728" width="12" style="15" customWidth="1"/>
    <col min="9729" max="9729" width="11.85546875" style="15" customWidth="1"/>
    <col min="9730" max="9730" width="64.28515625" style="15" customWidth="1"/>
    <col min="9731" max="9731" width="16.85546875" style="15" customWidth="1"/>
    <col min="9732" max="9732" width="17.7109375" style="15" customWidth="1"/>
    <col min="9733" max="9733" width="12.85546875" style="15" customWidth="1"/>
    <col min="9734" max="9734" width="14.140625" style="15" customWidth="1"/>
    <col min="9735" max="9735" width="10.7109375" style="15" customWidth="1"/>
    <col min="9736" max="9982" width="9.140625" style="15"/>
    <col min="9983" max="9983" width="7.28515625" style="15" customWidth="1"/>
    <col min="9984" max="9984" width="12" style="15" customWidth="1"/>
    <col min="9985" max="9985" width="11.85546875" style="15" customWidth="1"/>
    <col min="9986" max="9986" width="64.28515625" style="15" customWidth="1"/>
    <col min="9987" max="9987" width="16.85546875" style="15" customWidth="1"/>
    <col min="9988" max="9988" width="17.7109375" style="15" customWidth="1"/>
    <col min="9989" max="9989" width="12.85546875" style="15" customWidth="1"/>
    <col min="9990" max="9990" width="14.140625" style="15" customWidth="1"/>
    <col min="9991" max="9991" width="10.7109375" style="15" customWidth="1"/>
    <col min="9992" max="10238" width="9.140625" style="15"/>
    <col min="10239" max="10239" width="7.28515625" style="15" customWidth="1"/>
    <col min="10240" max="10240" width="12" style="15" customWidth="1"/>
    <col min="10241" max="10241" width="11.85546875" style="15" customWidth="1"/>
    <col min="10242" max="10242" width="64.28515625" style="15" customWidth="1"/>
    <col min="10243" max="10243" width="16.85546875" style="15" customWidth="1"/>
    <col min="10244" max="10244" width="17.7109375" style="15" customWidth="1"/>
    <col min="10245" max="10245" width="12.85546875" style="15" customWidth="1"/>
    <col min="10246" max="10246" width="14.140625" style="15" customWidth="1"/>
    <col min="10247" max="10247" width="10.7109375" style="15" customWidth="1"/>
    <col min="10248" max="10494" width="9.140625" style="15"/>
    <col min="10495" max="10495" width="7.28515625" style="15" customWidth="1"/>
    <col min="10496" max="10496" width="12" style="15" customWidth="1"/>
    <col min="10497" max="10497" width="11.85546875" style="15" customWidth="1"/>
    <col min="10498" max="10498" width="64.28515625" style="15" customWidth="1"/>
    <col min="10499" max="10499" width="16.85546875" style="15" customWidth="1"/>
    <col min="10500" max="10500" width="17.7109375" style="15" customWidth="1"/>
    <col min="10501" max="10501" width="12.85546875" style="15" customWidth="1"/>
    <col min="10502" max="10502" width="14.140625" style="15" customWidth="1"/>
    <col min="10503" max="10503" width="10.7109375" style="15" customWidth="1"/>
    <col min="10504" max="10750" width="9.140625" style="15"/>
    <col min="10751" max="10751" width="7.28515625" style="15" customWidth="1"/>
    <col min="10752" max="10752" width="12" style="15" customWidth="1"/>
    <col min="10753" max="10753" width="11.85546875" style="15" customWidth="1"/>
    <col min="10754" max="10754" width="64.28515625" style="15" customWidth="1"/>
    <col min="10755" max="10755" width="16.85546875" style="15" customWidth="1"/>
    <col min="10756" max="10756" width="17.7109375" style="15" customWidth="1"/>
    <col min="10757" max="10757" width="12.85546875" style="15" customWidth="1"/>
    <col min="10758" max="10758" width="14.140625" style="15" customWidth="1"/>
    <col min="10759" max="10759" width="10.7109375" style="15" customWidth="1"/>
    <col min="10760" max="11006" width="9.140625" style="15"/>
    <col min="11007" max="11007" width="7.28515625" style="15" customWidth="1"/>
    <col min="11008" max="11008" width="12" style="15" customWidth="1"/>
    <col min="11009" max="11009" width="11.85546875" style="15" customWidth="1"/>
    <col min="11010" max="11010" width="64.28515625" style="15" customWidth="1"/>
    <col min="11011" max="11011" width="16.85546875" style="15" customWidth="1"/>
    <col min="11012" max="11012" width="17.7109375" style="15" customWidth="1"/>
    <col min="11013" max="11013" width="12.85546875" style="15" customWidth="1"/>
    <col min="11014" max="11014" width="14.140625" style="15" customWidth="1"/>
    <col min="11015" max="11015" width="10.7109375" style="15" customWidth="1"/>
    <col min="11016" max="11262" width="9.140625" style="15"/>
    <col min="11263" max="11263" width="7.28515625" style="15" customWidth="1"/>
    <col min="11264" max="11264" width="12" style="15" customWidth="1"/>
    <col min="11265" max="11265" width="11.85546875" style="15" customWidth="1"/>
    <col min="11266" max="11266" width="64.28515625" style="15" customWidth="1"/>
    <col min="11267" max="11267" width="16.85546875" style="15" customWidth="1"/>
    <col min="11268" max="11268" width="17.7109375" style="15" customWidth="1"/>
    <col min="11269" max="11269" width="12.85546875" style="15" customWidth="1"/>
    <col min="11270" max="11270" width="14.140625" style="15" customWidth="1"/>
    <col min="11271" max="11271" width="10.7109375" style="15" customWidth="1"/>
    <col min="11272" max="11518" width="9.140625" style="15"/>
    <col min="11519" max="11519" width="7.28515625" style="15" customWidth="1"/>
    <col min="11520" max="11520" width="12" style="15" customWidth="1"/>
    <col min="11521" max="11521" width="11.85546875" style="15" customWidth="1"/>
    <col min="11522" max="11522" width="64.28515625" style="15" customWidth="1"/>
    <col min="11523" max="11523" width="16.85546875" style="15" customWidth="1"/>
    <col min="11524" max="11524" width="17.7109375" style="15" customWidth="1"/>
    <col min="11525" max="11525" width="12.85546875" style="15" customWidth="1"/>
    <col min="11526" max="11526" width="14.140625" style="15" customWidth="1"/>
    <col min="11527" max="11527" width="10.7109375" style="15" customWidth="1"/>
    <col min="11528" max="11774" width="9.140625" style="15"/>
    <col min="11775" max="11775" width="7.28515625" style="15" customWidth="1"/>
    <col min="11776" max="11776" width="12" style="15" customWidth="1"/>
    <col min="11777" max="11777" width="11.85546875" style="15" customWidth="1"/>
    <col min="11778" max="11778" width="64.28515625" style="15" customWidth="1"/>
    <col min="11779" max="11779" width="16.85546875" style="15" customWidth="1"/>
    <col min="11780" max="11780" width="17.7109375" style="15" customWidth="1"/>
    <col min="11781" max="11781" width="12.85546875" style="15" customWidth="1"/>
    <col min="11782" max="11782" width="14.140625" style="15" customWidth="1"/>
    <col min="11783" max="11783" width="10.7109375" style="15" customWidth="1"/>
    <col min="11784" max="12030" width="9.140625" style="15"/>
    <col min="12031" max="12031" width="7.28515625" style="15" customWidth="1"/>
    <col min="12032" max="12032" width="12" style="15" customWidth="1"/>
    <col min="12033" max="12033" width="11.85546875" style="15" customWidth="1"/>
    <col min="12034" max="12034" width="64.28515625" style="15" customWidth="1"/>
    <col min="12035" max="12035" width="16.85546875" style="15" customWidth="1"/>
    <col min="12036" max="12036" width="17.7109375" style="15" customWidth="1"/>
    <col min="12037" max="12037" width="12.85546875" style="15" customWidth="1"/>
    <col min="12038" max="12038" width="14.140625" style="15" customWidth="1"/>
    <col min="12039" max="12039" width="10.7109375" style="15" customWidth="1"/>
    <col min="12040" max="12286" width="9.140625" style="15"/>
    <col min="12287" max="12287" width="7.28515625" style="15" customWidth="1"/>
    <col min="12288" max="12288" width="12" style="15" customWidth="1"/>
    <col min="12289" max="12289" width="11.85546875" style="15" customWidth="1"/>
    <col min="12290" max="12290" width="64.28515625" style="15" customWidth="1"/>
    <col min="12291" max="12291" width="16.85546875" style="15" customWidth="1"/>
    <col min="12292" max="12292" width="17.7109375" style="15" customWidth="1"/>
    <col min="12293" max="12293" width="12.85546875" style="15" customWidth="1"/>
    <col min="12294" max="12294" width="14.140625" style="15" customWidth="1"/>
    <col min="12295" max="12295" width="10.7109375" style="15" customWidth="1"/>
    <col min="12296" max="12542" width="9.140625" style="15"/>
    <col min="12543" max="12543" width="7.28515625" style="15" customWidth="1"/>
    <col min="12544" max="12544" width="12" style="15" customWidth="1"/>
    <col min="12545" max="12545" width="11.85546875" style="15" customWidth="1"/>
    <col min="12546" max="12546" width="64.28515625" style="15" customWidth="1"/>
    <col min="12547" max="12547" width="16.85546875" style="15" customWidth="1"/>
    <col min="12548" max="12548" width="17.7109375" style="15" customWidth="1"/>
    <col min="12549" max="12549" width="12.85546875" style="15" customWidth="1"/>
    <col min="12550" max="12550" width="14.140625" style="15" customWidth="1"/>
    <col min="12551" max="12551" width="10.7109375" style="15" customWidth="1"/>
    <col min="12552" max="12798" width="9.140625" style="15"/>
    <col min="12799" max="12799" width="7.28515625" style="15" customWidth="1"/>
    <col min="12800" max="12800" width="12" style="15" customWidth="1"/>
    <col min="12801" max="12801" width="11.85546875" style="15" customWidth="1"/>
    <col min="12802" max="12802" width="64.28515625" style="15" customWidth="1"/>
    <col min="12803" max="12803" width="16.85546875" style="15" customWidth="1"/>
    <col min="12804" max="12804" width="17.7109375" style="15" customWidth="1"/>
    <col min="12805" max="12805" width="12.85546875" style="15" customWidth="1"/>
    <col min="12806" max="12806" width="14.140625" style="15" customWidth="1"/>
    <col min="12807" max="12807" width="10.7109375" style="15" customWidth="1"/>
    <col min="12808" max="13054" width="9.140625" style="15"/>
    <col min="13055" max="13055" width="7.28515625" style="15" customWidth="1"/>
    <col min="13056" max="13056" width="12" style="15" customWidth="1"/>
    <col min="13057" max="13057" width="11.85546875" style="15" customWidth="1"/>
    <col min="13058" max="13058" width="64.28515625" style="15" customWidth="1"/>
    <col min="13059" max="13059" width="16.85546875" style="15" customWidth="1"/>
    <col min="13060" max="13060" width="17.7109375" style="15" customWidth="1"/>
    <col min="13061" max="13061" width="12.85546875" style="15" customWidth="1"/>
    <col min="13062" max="13062" width="14.140625" style="15" customWidth="1"/>
    <col min="13063" max="13063" width="10.7109375" style="15" customWidth="1"/>
    <col min="13064" max="13310" width="9.140625" style="15"/>
    <col min="13311" max="13311" width="7.28515625" style="15" customWidth="1"/>
    <col min="13312" max="13312" width="12" style="15" customWidth="1"/>
    <col min="13313" max="13313" width="11.85546875" style="15" customWidth="1"/>
    <col min="13314" max="13314" width="64.28515625" style="15" customWidth="1"/>
    <col min="13315" max="13315" width="16.85546875" style="15" customWidth="1"/>
    <col min="13316" max="13316" width="17.7109375" style="15" customWidth="1"/>
    <col min="13317" max="13317" width="12.85546875" style="15" customWidth="1"/>
    <col min="13318" max="13318" width="14.140625" style="15" customWidth="1"/>
    <col min="13319" max="13319" width="10.7109375" style="15" customWidth="1"/>
    <col min="13320" max="13566" width="9.140625" style="15"/>
    <col min="13567" max="13567" width="7.28515625" style="15" customWidth="1"/>
    <col min="13568" max="13568" width="12" style="15" customWidth="1"/>
    <col min="13569" max="13569" width="11.85546875" style="15" customWidth="1"/>
    <col min="13570" max="13570" width="64.28515625" style="15" customWidth="1"/>
    <col min="13571" max="13571" width="16.85546875" style="15" customWidth="1"/>
    <col min="13572" max="13572" width="17.7109375" style="15" customWidth="1"/>
    <col min="13573" max="13573" width="12.85546875" style="15" customWidth="1"/>
    <col min="13574" max="13574" width="14.140625" style="15" customWidth="1"/>
    <col min="13575" max="13575" width="10.7109375" style="15" customWidth="1"/>
    <col min="13576" max="13822" width="9.140625" style="15"/>
    <col min="13823" max="13823" width="7.28515625" style="15" customWidth="1"/>
    <col min="13824" max="13824" width="12" style="15" customWidth="1"/>
    <col min="13825" max="13825" width="11.85546875" style="15" customWidth="1"/>
    <col min="13826" max="13826" width="64.28515625" style="15" customWidth="1"/>
    <col min="13827" max="13827" width="16.85546875" style="15" customWidth="1"/>
    <col min="13828" max="13828" width="17.7109375" style="15" customWidth="1"/>
    <col min="13829" max="13829" width="12.85546875" style="15" customWidth="1"/>
    <col min="13830" max="13830" width="14.140625" style="15" customWidth="1"/>
    <col min="13831" max="13831" width="10.7109375" style="15" customWidth="1"/>
    <col min="13832" max="14078" width="9.140625" style="15"/>
    <col min="14079" max="14079" width="7.28515625" style="15" customWidth="1"/>
    <col min="14080" max="14080" width="12" style="15" customWidth="1"/>
    <col min="14081" max="14081" width="11.85546875" style="15" customWidth="1"/>
    <col min="14082" max="14082" width="64.28515625" style="15" customWidth="1"/>
    <col min="14083" max="14083" width="16.85546875" style="15" customWidth="1"/>
    <col min="14084" max="14084" width="17.7109375" style="15" customWidth="1"/>
    <col min="14085" max="14085" width="12.85546875" style="15" customWidth="1"/>
    <col min="14086" max="14086" width="14.140625" style="15" customWidth="1"/>
    <col min="14087" max="14087" width="10.7109375" style="15" customWidth="1"/>
    <col min="14088" max="14334" width="9.140625" style="15"/>
    <col min="14335" max="14335" width="7.28515625" style="15" customWidth="1"/>
    <col min="14336" max="14336" width="12" style="15" customWidth="1"/>
    <col min="14337" max="14337" width="11.85546875" style="15" customWidth="1"/>
    <col min="14338" max="14338" width="64.28515625" style="15" customWidth="1"/>
    <col min="14339" max="14339" width="16.85546875" style="15" customWidth="1"/>
    <col min="14340" max="14340" width="17.7109375" style="15" customWidth="1"/>
    <col min="14341" max="14341" width="12.85546875" style="15" customWidth="1"/>
    <col min="14342" max="14342" width="14.140625" style="15" customWidth="1"/>
    <col min="14343" max="14343" width="10.7109375" style="15" customWidth="1"/>
    <col min="14344" max="14590" width="9.140625" style="15"/>
    <col min="14591" max="14591" width="7.28515625" style="15" customWidth="1"/>
    <col min="14592" max="14592" width="12" style="15" customWidth="1"/>
    <col min="14593" max="14593" width="11.85546875" style="15" customWidth="1"/>
    <col min="14594" max="14594" width="64.28515625" style="15" customWidth="1"/>
    <col min="14595" max="14595" width="16.85546875" style="15" customWidth="1"/>
    <col min="14596" max="14596" width="17.7109375" style="15" customWidth="1"/>
    <col min="14597" max="14597" width="12.85546875" style="15" customWidth="1"/>
    <col min="14598" max="14598" width="14.140625" style="15" customWidth="1"/>
    <col min="14599" max="14599" width="10.7109375" style="15" customWidth="1"/>
    <col min="14600" max="14846" width="9.140625" style="15"/>
    <col min="14847" max="14847" width="7.28515625" style="15" customWidth="1"/>
    <col min="14848" max="14848" width="12" style="15" customWidth="1"/>
    <col min="14849" max="14849" width="11.85546875" style="15" customWidth="1"/>
    <col min="14850" max="14850" width="64.28515625" style="15" customWidth="1"/>
    <col min="14851" max="14851" width="16.85546875" style="15" customWidth="1"/>
    <col min="14852" max="14852" width="17.7109375" style="15" customWidth="1"/>
    <col min="14853" max="14853" width="12.85546875" style="15" customWidth="1"/>
    <col min="14854" max="14854" width="14.140625" style="15" customWidth="1"/>
    <col min="14855" max="14855" width="10.7109375" style="15" customWidth="1"/>
    <col min="14856" max="15102" width="9.140625" style="15"/>
    <col min="15103" max="15103" width="7.28515625" style="15" customWidth="1"/>
    <col min="15104" max="15104" width="12" style="15" customWidth="1"/>
    <col min="15105" max="15105" width="11.85546875" style="15" customWidth="1"/>
    <col min="15106" max="15106" width="64.28515625" style="15" customWidth="1"/>
    <col min="15107" max="15107" width="16.85546875" style="15" customWidth="1"/>
    <col min="15108" max="15108" width="17.7109375" style="15" customWidth="1"/>
    <col min="15109" max="15109" width="12.85546875" style="15" customWidth="1"/>
    <col min="15110" max="15110" width="14.140625" style="15" customWidth="1"/>
    <col min="15111" max="15111" width="10.7109375" style="15" customWidth="1"/>
    <col min="15112" max="15358" width="9.140625" style="15"/>
    <col min="15359" max="15359" width="7.28515625" style="15" customWidth="1"/>
    <col min="15360" max="15360" width="12" style="15" customWidth="1"/>
    <col min="15361" max="15361" width="11.85546875" style="15" customWidth="1"/>
    <col min="15362" max="15362" width="64.28515625" style="15" customWidth="1"/>
    <col min="15363" max="15363" width="16.85546875" style="15" customWidth="1"/>
    <col min="15364" max="15364" width="17.7109375" style="15" customWidth="1"/>
    <col min="15365" max="15365" width="12.85546875" style="15" customWidth="1"/>
    <col min="15366" max="15366" width="14.140625" style="15" customWidth="1"/>
    <col min="15367" max="15367" width="10.7109375" style="15" customWidth="1"/>
    <col min="15368" max="15614" width="9.140625" style="15"/>
    <col min="15615" max="15615" width="7.28515625" style="15" customWidth="1"/>
    <col min="15616" max="15616" width="12" style="15" customWidth="1"/>
    <col min="15617" max="15617" width="11.85546875" style="15" customWidth="1"/>
    <col min="15618" max="15618" width="64.28515625" style="15" customWidth="1"/>
    <col min="15619" max="15619" width="16.85546875" style="15" customWidth="1"/>
    <col min="15620" max="15620" width="17.7109375" style="15" customWidth="1"/>
    <col min="15621" max="15621" width="12.85546875" style="15" customWidth="1"/>
    <col min="15622" max="15622" width="14.140625" style="15" customWidth="1"/>
    <col min="15623" max="15623" width="10.7109375" style="15" customWidth="1"/>
    <col min="15624" max="15870" width="9.140625" style="15"/>
    <col min="15871" max="15871" width="7.28515625" style="15" customWidth="1"/>
    <col min="15872" max="15872" width="12" style="15" customWidth="1"/>
    <col min="15873" max="15873" width="11.85546875" style="15" customWidth="1"/>
    <col min="15874" max="15874" width="64.28515625" style="15" customWidth="1"/>
    <col min="15875" max="15875" width="16.85546875" style="15" customWidth="1"/>
    <col min="15876" max="15876" width="17.7109375" style="15" customWidth="1"/>
    <col min="15877" max="15877" width="12.85546875" style="15" customWidth="1"/>
    <col min="15878" max="15878" width="14.140625" style="15" customWidth="1"/>
    <col min="15879" max="15879" width="10.7109375" style="15" customWidth="1"/>
    <col min="15880" max="16126" width="9.140625" style="15"/>
    <col min="16127" max="16127" width="7.28515625" style="15" customWidth="1"/>
    <col min="16128" max="16128" width="12" style="15" customWidth="1"/>
    <col min="16129" max="16129" width="11.85546875" style="15" customWidth="1"/>
    <col min="16130" max="16130" width="64.28515625" style="15" customWidth="1"/>
    <col min="16131" max="16131" width="16.85546875" style="15" customWidth="1"/>
    <col min="16132" max="16132" width="17.7109375" style="15" customWidth="1"/>
    <col min="16133" max="16133" width="12.85546875" style="15" customWidth="1"/>
    <col min="16134" max="16134" width="14.140625" style="15" customWidth="1"/>
    <col min="16135" max="16135" width="10.7109375" style="15" customWidth="1"/>
    <col min="16136" max="16384" width="9.140625" style="15"/>
  </cols>
  <sheetData>
    <row r="1" spans="1:7">
      <c r="F1" s="123" t="s">
        <v>42</v>
      </c>
      <c r="G1" s="123"/>
    </row>
    <row r="2" spans="1:7">
      <c r="F2" s="123" t="s">
        <v>124</v>
      </c>
    </row>
    <row r="3" spans="1:7">
      <c r="F3" s="123" t="s">
        <v>109</v>
      </c>
    </row>
    <row r="5" spans="1:7" ht="57" customHeight="1">
      <c r="A5" s="259" t="s">
        <v>126</v>
      </c>
      <c r="B5" s="259"/>
      <c r="C5" s="259"/>
      <c r="D5" s="259"/>
      <c r="E5" s="259"/>
      <c r="F5" s="259"/>
      <c r="G5" s="124"/>
    </row>
    <row r="7" spans="1:7">
      <c r="F7" s="123" t="s">
        <v>24</v>
      </c>
    </row>
    <row r="8" spans="1:7" s="23" customFormat="1" ht="77.25" customHeight="1">
      <c r="B8" s="260" t="s">
        <v>35</v>
      </c>
      <c r="C8" s="261"/>
      <c r="D8" s="262" t="s">
        <v>36</v>
      </c>
      <c r="E8" s="264" t="s">
        <v>87</v>
      </c>
      <c r="F8" s="265"/>
    </row>
    <row r="9" spans="1:7" s="23" customFormat="1" ht="39.75" customHeight="1">
      <c r="B9" s="64" t="s">
        <v>38</v>
      </c>
      <c r="C9" s="64" t="s">
        <v>39</v>
      </c>
      <c r="D9" s="263"/>
      <c r="E9" s="64" t="s">
        <v>32</v>
      </c>
      <c r="F9" s="64" t="s">
        <v>37</v>
      </c>
    </row>
    <row r="10" spans="1:7" s="23" customFormat="1">
      <c r="B10" s="125"/>
      <c r="C10" s="125"/>
      <c r="D10" s="126" t="s">
        <v>82</v>
      </c>
      <c r="E10" s="22">
        <f t="shared" ref="E10:F10" si="0">+E12</f>
        <v>-2541302.7999999998</v>
      </c>
      <c r="F10" s="22">
        <f t="shared" si="0"/>
        <v>0</v>
      </c>
    </row>
    <row r="11" spans="1:7" s="23" customFormat="1">
      <c r="B11" s="125"/>
      <c r="C11" s="125"/>
      <c r="D11" s="126" t="s">
        <v>83</v>
      </c>
      <c r="E11" s="22"/>
      <c r="F11" s="22"/>
    </row>
    <row r="12" spans="1:7" s="23" customFormat="1" ht="34.5">
      <c r="B12" s="126"/>
      <c r="C12" s="127"/>
      <c r="D12" s="127" t="s">
        <v>84</v>
      </c>
      <c r="E12" s="22">
        <f t="shared" ref="E12" si="1">+E14</f>
        <v>-2541302.7999999998</v>
      </c>
      <c r="F12" s="22">
        <f>+F14</f>
        <v>0</v>
      </c>
    </row>
    <row r="13" spans="1:7" s="23" customFormat="1">
      <c r="B13" s="126"/>
      <c r="C13" s="126"/>
      <c r="D13" s="126" t="s">
        <v>40</v>
      </c>
      <c r="E13" s="22"/>
      <c r="F13" s="22"/>
    </row>
    <row r="14" spans="1:7" s="128" customFormat="1" ht="42.75" customHeight="1">
      <c r="B14" s="129">
        <v>1049</v>
      </c>
      <c r="C14" s="130">
        <f>+'h3'!B13</f>
        <v>21020</v>
      </c>
      <c r="D14" s="131" t="str">
        <f>'h4'!F23</f>
        <v xml:space="preserve"> Միջպետական և հանրապետական նշանակության ավտոճանապարհների միջին նորոգում</v>
      </c>
      <c r="E14" s="61">
        <f t="shared" ref="E14:F14" si="2">+E16+E17</f>
        <v>-2541302.7999999998</v>
      </c>
      <c r="F14" s="61">
        <f t="shared" si="2"/>
        <v>0</v>
      </c>
    </row>
    <row r="15" spans="1:7" s="23" customFormat="1">
      <c r="B15" s="132"/>
      <c r="C15" s="132"/>
      <c r="D15" s="133" t="s">
        <v>67</v>
      </c>
      <c r="E15" s="22"/>
      <c r="F15" s="22"/>
    </row>
    <row r="16" spans="1:7">
      <c r="B16" s="134"/>
      <c r="C16" s="134"/>
      <c r="D16" s="126" t="s">
        <v>26</v>
      </c>
      <c r="E16" s="61">
        <f>h6.!D21</f>
        <v>-2541302.7999999998</v>
      </c>
      <c r="F16" s="61">
        <f t="shared" ref="F16" si="3">-F17</f>
        <v>-4618109.2</v>
      </c>
      <c r="G16" s="135"/>
    </row>
    <row r="17" spans="2:7" s="23" customFormat="1" ht="34.5">
      <c r="B17" s="136"/>
      <c r="C17" s="136"/>
      <c r="D17" s="126" t="s">
        <v>41</v>
      </c>
      <c r="E17" s="61">
        <f>+E21+E19</f>
        <v>0</v>
      </c>
      <c r="F17" s="61">
        <f>+F21+F19</f>
        <v>4618109.2</v>
      </c>
      <c r="G17" s="137"/>
    </row>
    <row r="18" spans="2:7" ht="23.25" customHeight="1">
      <c r="B18" s="134"/>
      <c r="C18" s="134"/>
      <c r="D18" s="133" t="s">
        <v>85</v>
      </c>
      <c r="E18" s="22"/>
      <c r="F18" s="22"/>
    </row>
    <row r="19" spans="2:7" ht="30" customHeight="1">
      <c r="B19" s="143"/>
      <c r="C19" s="146" t="s">
        <v>145</v>
      </c>
      <c r="D19" s="147" t="s">
        <v>136</v>
      </c>
      <c r="E19" s="145">
        <f>E20</f>
        <v>0</v>
      </c>
      <c r="F19" s="148">
        <f>F20</f>
        <v>320100</v>
      </c>
    </row>
    <row r="20" spans="2:7" ht="51.75">
      <c r="B20" s="143"/>
      <c r="C20" s="144"/>
      <c r="D20" s="149" t="s">
        <v>139</v>
      </c>
      <c r="E20" s="145">
        <v>0</v>
      </c>
      <c r="F20" s="109">
        <f>'h3'!F17</f>
        <v>320100</v>
      </c>
    </row>
    <row r="21" spans="2:7" ht="34.5">
      <c r="B21" s="126"/>
      <c r="C21" s="59" t="s">
        <v>135</v>
      </c>
      <c r="D21" s="138" t="s">
        <v>86</v>
      </c>
      <c r="E21" s="61">
        <f>SUM(E22:E30)</f>
        <v>0</v>
      </c>
      <c r="F21" s="61">
        <f>SUM(F22:F31)</f>
        <v>4298009.2</v>
      </c>
    </row>
    <row r="22" spans="2:7" ht="36.75" customHeight="1">
      <c r="B22" s="126"/>
      <c r="C22" s="60"/>
      <c r="D22" s="139" t="s">
        <v>110</v>
      </c>
      <c r="E22" s="78">
        <v>0</v>
      </c>
      <c r="F22" s="78">
        <v>129600</v>
      </c>
    </row>
    <row r="23" spans="2:7" ht="51.75" customHeight="1">
      <c r="B23" s="140"/>
      <c r="C23" s="60"/>
      <c r="D23" s="139" t="s">
        <v>111</v>
      </c>
      <c r="E23" s="91">
        <v>0</v>
      </c>
      <c r="F23" s="78">
        <v>728899.2</v>
      </c>
    </row>
    <row r="24" spans="2:7" ht="60.75" customHeight="1">
      <c r="B24" s="140"/>
      <c r="C24" s="60"/>
      <c r="D24" s="139" t="s">
        <v>112</v>
      </c>
      <c r="E24" s="92">
        <v>0</v>
      </c>
      <c r="F24" s="78">
        <v>221470</v>
      </c>
    </row>
    <row r="25" spans="2:7" ht="42" customHeight="1">
      <c r="B25" s="141"/>
      <c r="C25" s="76"/>
      <c r="D25" s="139" t="s">
        <v>113</v>
      </c>
      <c r="E25" s="91">
        <v>0</v>
      </c>
      <c r="F25" s="78">
        <v>357600</v>
      </c>
    </row>
    <row r="26" spans="2:7" ht="61.5" customHeight="1">
      <c r="B26" s="141"/>
      <c r="C26" s="76"/>
      <c r="D26" s="139" t="s">
        <v>114</v>
      </c>
      <c r="E26" s="91">
        <v>0</v>
      </c>
      <c r="F26" s="78">
        <v>288000</v>
      </c>
    </row>
    <row r="27" spans="2:7" ht="82.5" customHeight="1">
      <c r="B27" s="141"/>
      <c r="C27" s="76"/>
      <c r="D27" s="139" t="s">
        <v>115</v>
      </c>
      <c r="E27" s="78">
        <v>0</v>
      </c>
      <c r="F27" s="78">
        <v>483600</v>
      </c>
    </row>
    <row r="28" spans="2:7" ht="73.5" customHeight="1">
      <c r="B28" s="142"/>
      <c r="C28" s="75"/>
      <c r="D28" s="139" t="s">
        <v>116</v>
      </c>
      <c r="E28" s="78">
        <v>0</v>
      </c>
      <c r="F28" s="78">
        <v>565200</v>
      </c>
    </row>
    <row r="29" spans="2:7" ht="37.5" customHeight="1">
      <c r="B29" s="143"/>
      <c r="C29" s="144"/>
      <c r="D29" s="108" t="s">
        <v>138</v>
      </c>
      <c r="E29" s="145">
        <v>0</v>
      </c>
      <c r="F29" s="109">
        <f>'h3'!F26</f>
        <v>517740</v>
      </c>
    </row>
    <row r="30" spans="2:7" ht="45.75" customHeight="1">
      <c r="B30" s="143"/>
      <c r="C30" s="144"/>
      <c r="D30" s="108" t="s">
        <v>137</v>
      </c>
      <c r="E30" s="145">
        <v>0</v>
      </c>
      <c r="F30" s="109">
        <f>'h3'!F27</f>
        <v>284400</v>
      </c>
    </row>
    <row r="31" spans="2:7" ht="54" customHeight="1">
      <c r="B31" s="143"/>
      <c r="C31" s="144"/>
      <c r="D31" s="108" t="s">
        <v>144</v>
      </c>
      <c r="E31" s="145">
        <v>0</v>
      </c>
      <c r="F31" s="109">
        <f>'h3'!F28</f>
        <v>721500</v>
      </c>
    </row>
    <row r="36" spans="1:8">
      <c r="A36" s="126"/>
      <c r="C36" s="84"/>
      <c r="D36" s="84" t="s">
        <v>131</v>
      </c>
      <c r="E36" s="84"/>
      <c r="F36" s="84"/>
      <c r="G36" s="84"/>
      <c r="H36" s="84"/>
    </row>
    <row r="37" spans="1:8">
      <c r="C37" s="86"/>
      <c r="D37" s="86" t="s">
        <v>134</v>
      </c>
      <c r="E37" s="86"/>
      <c r="F37" s="87"/>
      <c r="G37" s="87"/>
      <c r="H37" s="87"/>
    </row>
    <row r="38" spans="1:8">
      <c r="C38" s="88"/>
      <c r="D38" s="88"/>
      <c r="E38" s="88"/>
      <c r="F38" s="88"/>
      <c r="G38" s="88"/>
      <c r="H38" s="88"/>
    </row>
  </sheetData>
  <mergeCells count="4">
    <mergeCell ref="A5:F5"/>
    <mergeCell ref="B8:C8"/>
    <mergeCell ref="D8:D9"/>
    <mergeCell ref="E8:F8"/>
  </mergeCells>
  <pageMargins left="0" right="0" top="0.35433070866141736" bottom="0.11811023622047245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26"/>
  <sheetViews>
    <sheetView topLeftCell="A13" workbookViewId="0">
      <selection activeCell="F10" sqref="F10"/>
    </sheetView>
  </sheetViews>
  <sheetFormatPr defaultRowHeight="17.25"/>
  <cols>
    <col min="1" max="1" width="4.7109375" style="28" customWidth="1"/>
    <col min="2" max="2" width="28" style="28" customWidth="1"/>
    <col min="3" max="3" width="82.7109375" style="28" customWidth="1"/>
    <col min="4" max="4" width="17.85546875" style="28" customWidth="1"/>
    <col min="5" max="5" width="18.5703125" style="28" customWidth="1"/>
    <col min="6" max="8" width="9" style="28" customWidth="1"/>
    <col min="9" max="252" width="9.140625" style="28"/>
    <col min="253" max="253" width="4.7109375" style="28" customWidth="1"/>
    <col min="254" max="254" width="19.85546875" style="28" customWidth="1"/>
    <col min="255" max="255" width="72.140625" style="28" customWidth="1"/>
    <col min="256" max="256" width="0" style="28" hidden="1" customWidth="1"/>
    <col min="257" max="257" width="18.28515625" style="28" customWidth="1"/>
    <col min="258" max="258" width="17.5703125" style="28" customWidth="1"/>
    <col min="259" max="264" width="9" style="28" customWidth="1"/>
    <col min="265" max="508" width="9.140625" style="28"/>
    <col min="509" max="509" width="4.7109375" style="28" customWidth="1"/>
    <col min="510" max="510" width="19.85546875" style="28" customWidth="1"/>
    <col min="511" max="511" width="72.140625" style="28" customWidth="1"/>
    <col min="512" max="512" width="0" style="28" hidden="1" customWidth="1"/>
    <col min="513" max="513" width="18.28515625" style="28" customWidth="1"/>
    <col min="514" max="514" width="17.5703125" style="28" customWidth="1"/>
    <col min="515" max="520" width="9" style="28" customWidth="1"/>
    <col min="521" max="764" width="9.140625" style="28"/>
    <col min="765" max="765" width="4.7109375" style="28" customWidth="1"/>
    <col min="766" max="766" width="19.85546875" style="28" customWidth="1"/>
    <col min="767" max="767" width="72.140625" style="28" customWidth="1"/>
    <col min="768" max="768" width="0" style="28" hidden="1" customWidth="1"/>
    <col min="769" max="769" width="18.28515625" style="28" customWidth="1"/>
    <col min="770" max="770" width="17.5703125" style="28" customWidth="1"/>
    <col min="771" max="776" width="9" style="28" customWidth="1"/>
    <col min="777" max="1020" width="9.140625" style="28"/>
    <col min="1021" max="1021" width="4.7109375" style="28" customWidth="1"/>
    <col min="1022" max="1022" width="19.85546875" style="28" customWidth="1"/>
    <col min="1023" max="1023" width="72.140625" style="28" customWidth="1"/>
    <col min="1024" max="1024" width="0" style="28" hidden="1" customWidth="1"/>
    <col min="1025" max="1025" width="18.28515625" style="28" customWidth="1"/>
    <col min="1026" max="1026" width="17.5703125" style="28" customWidth="1"/>
    <col min="1027" max="1032" width="9" style="28" customWidth="1"/>
    <col min="1033" max="1276" width="9.140625" style="28"/>
    <col min="1277" max="1277" width="4.7109375" style="28" customWidth="1"/>
    <col min="1278" max="1278" width="19.85546875" style="28" customWidth="1"/>
    <col min="1279" max="1279" width="72.140625" style="28" customWidth="1"/>
    <col min="1280" max="1280" width="0" style="28" hidden="1" customWidth="1"/>
    <col min="1281" max="1281" width="18.28515625" style="28" customWidth="1"/>
    <col min="1282" max="1282" width="17.5703125" style="28" customWidth="1"/>
    <col min="1283" max="1288" width="9" style="28" customWidth="1"/>
    <col min="1289" max="1532" width="9.140625" style="28"/>
    <col min="1533" max="1533" width="4.7109375" style="28" customWidth="1"/>
    <col min="1534" max="1534" width="19.85546875" style="28" customWidth="1"/>
    <col min="1535" max="1535" width="72.140625" style="28" customWidth="1"/>
    <col min="1536" max="1536" width="0" style="28" hidden="1" customWidth="1"/>
    <col min="1537" max="1537" width="18.28515625" style="28" customWidth="1"/>
    <col min="1538" max="1538" width="17.5703125" style="28" customWidth="1"/>
    <col min="1539" max="1544" width="9" style="28" customWidth="1"/>
    <col min="1545" max="1788" width="9.140625" style="28"/>
    <col min="1789" max="1789" width="4.7109375" style="28" customWidth="1"/>
    <col min="1790" max="1790" width="19.85546875" style="28" customWidth="1"/>
    <col min="1791" max="1791" width="72.140625" style="28" customWidth="1"/>
    <col min="1792" max="1792" width="0" style="28" hidden="1" customWidth="1"/>
    <col min="1793" max="1793" width="18.28515625" style="28" customWidth="1"/>
    <col min="1794" max="1794" width="17.5703125" style="28" customWidth="1"/>
    <col min="1795" max="1800" width="9" style="28" customWidth="1"/>
    <col min="1801" max="2044" width="9.140625" style="28"/>
    <col min="2045" max="2045" width="4.7109375" style="28" customWidth="1"/>
    <col min="2046" max="2046" width="19.85546875" style="28" customWidth="1"/>
    <col min="2047" max="2047" width="72.140625" style="28" customWidth="1"/>
    <col min="2048" max="2048" width="0" style="28" hidden="1" customWidth="1"/>
    <col min="2049" max="2049" width="18.28515625" style="28" customWidth="1"/>
    <col min="2050" max="2050" width="17.5703125" style="28" customWidth="1"/>
    <col min="2051" max="2056" width="9" style="28" customWidth="1"/>
    <col min="2057" max="2300" width="9.140625" style="28"/>
    <col min="2301" max="2301" width="4.7109375" style="28" customWidth="1"/>
    <col min="2302" max="2302" width="19.85546875" style="28" customWidth="1"/>
    <col min="2303" max="2303" width="72.140625" style="28" customWidth="1"/>
    <col min="2304" max="2304" width="0" style="28" hidden="1" customWidth="1"/>
    <col min="2305" max="2305" width="18.28515625" style="28" customWidth="1"/>
    <col min="2306" max="2306" width="17.5703125" style="28" customWidth="1"/>
    <col min="2307" max="2312" width="9" style="28" customWidth="1"/>
    <col min="2313" max="2556" width="9.140625" style="28"/>
    <col min="2557" max="2557" width="4.7109375" style="28" customWidth="1"/>
    <col min="2558" max="2558" width="19.85546875" style="28" customWidth="1"/>
    <col min="2559" max="2559" width="72.140625" style="28" customWidth="1"/>
    <col min="2560" max="2560" width="0" style="28" hidden="1" customWidth="1"/>
    <col min="2561" max="2561" width="18.28515625" style="28" customWidth="1"/>
    <col min="2562" max="2562" width="17.5703125" style="28" customWidth="1"/>
    <col min="2563" max="2568" width="9" style="28" customWidth="1"/>
    <col min="2569" max="2812" width="9.140625" style="28"/>
    <col min="2813" max="2813" width="4.7109375" style="28" customWidth="1"/>
    <col min="2814" max="2814" width="19.85546875" style="28" customWidth="1"/>
    <col min="2815" max="2815" width="72.140625" style="28" customWidth="1"/>
    <col min="2816" max="2816" width="0" style="28" hidden="1" customWidth="1"/>
    <col min="2817" max="2817" width="18.28515625" style="28" customWidth="1"/>
    <col min="2818" max="2818" width="17.5703125" style="28" customWidth="1"/>
    <col min="2819" max="2824" width="9" style="28" customWidth="1"/>
    <col min="2825" max="3068" width="9.140625" style="28"/>
    <col min="3069" max="3069" width="4.7109375" style="28" customWidth="1"/>
    <col min="3070" max="3070" width="19.85546875" style="28" customWidth="1"/>
    <col min="3071" max="3071" width="72.140625" style="28" customWidth="1"/>
    <col min="3072" max="3072" width="0" style="28" hidden="1" customWidth="1"/>
    <col min="3073" max="3073" width="18.28515625" style="28" customWidth="1"/>
    <col min="3074" max="3074" width="17.5703125" style="28" customWidth="1"/>
    <col min="3075" max="3080" width="9" style="28" customWidth="1"/>
    <col min="3081" max="3324" width="9.140625" style="28"/>
    <col min="3325" max="3325" width="4.7109375" style="28" customWidth="1"/>
    <col min="3326" max="3326" width="19.85546875" style="28" customWidth="1"/>
    <col min="3327" max="3327" width="72.140625" style="28" customWidth="1"/>
    <col min="3328" max="3328" width="0" style="28" hidden="1" customWidth="1"/>
    <col min="3329" max="3329" width="18.28515625" style="28" customWidth="1"/>
    <col min="3330" max="3330" width="17.5703125" style="28" customWidth="1"/>
    <col min="3331" max="3336" width="9" style="28" customWidth="1"/>
    <col min="3337" max="3580" width="9.140625" style="28"/>
    <col min="3581" max="3581" width="4.7109375" style="28" customWidth="1"/>
    <col min="3582" max="3582" width="19.85546875" style="28" customWidth="1"/>
    <col min="3583" max="3583" width="72.140625" style="28" customWidth="1"/>
    <col min="3584" max="3584" width="0" style="28" hidden="1" customWidth="1"/>
    <col min="3585" max="3585" width="18.28515625" style="28" customWidth="1"/>
    <col min="3586" max="3586" width="17.5703125" style="28" customWidth="1"/>
    <col min="3587" max="3592" width="9" style="28" customWidth="1"/>
    <col min="3593" max="3836" width="9.140625" style="28"/>
    <col min="3837" max="3837" width="4.7109375" style="28" customWidth="1"/>
    <col min="3838" max="3838" width="19.85546875" style="28" customWidth="1"/>
    <col min="3839" max="3839" width="72.140625" style="28" customWidth="1"/>
    <col min="3840" max="3840" width="0" style="28" hidden="1" customWidth="1"/>
    <col min="3841" max="3841" width="18.28515625" style="28" customWidth="1"/>
    <col min="3842" max="3842" width="17.5703125" style="28" customWidth="1"/>
    <col min="3843" max="3848" width="9" style="28" customWidth="1"/>
    <col min="3849" max="4092" width="9.140625" style="28"/>
    <col min="4093" max="4093" width="4.7109375" style="28" customWidth="1"/>
    <col min="4094" max="4094" width="19.85546875" style="28" customWidth="1"/>
    <col min="4095" max="4095" width="72.140625" style="28" customWidth="1"/>
    <col min="4096" max="4096" width="0" style="28" hidden="1" customWidth="1"/>
    <col min="4097" max="4097" width="18.28515625" style="28" customWidth="1"/>
    <col min="4098" max="4098" width="17.5703125" style="28" customWidth="1"/>
    <col min="4099" max="4104" width="9" style="28" customWidth="1"/>
    <col min="4105" max="4348" width="9.140625" style="28"/>
    <col min="4349" max="4349" width="4.7109375" style="28" customWidth="1"/>
    <col min="4350" max="4350" width="19.85546875" style="28" customWidth="1"/>
    <col min="4351" max="4351" width="72.140625" style="28" customWidth="1"/>
    <col min="4352" max="4352" width="0" style="28" hidden="1" customWidth="1"/>
    <col min="4353" max="4353" width="18.28515625" style="28" customWidth="1"/>
    <col min="4354" max="4354" width="17.5703125" style="28" customWidth="1"/>
    <col min="4355" max="4360" width="9" style="28" customWidth="1"/>
    <col min="4361" max="4604" width="9.140625" style="28"/>
    <col min="4605" max="4605" width="4.7109375" style="28" customWidth="1"/>
    <col min="4606" max="4606" width="19.85546875" style="28" customWidth="1"/>
    <col min="4607" max="4607" width="72.140625" style="28" customWidth="1"/>
    <col min="4608" max="4608" width="0" style="28" hidden="1" customWidth="1"/>
    <col min="4609" max="4609" width="18.28515625" style="28" customWidth="1"/>
    <col min="4610" max="4610" width="17.5703125" style="28" customWidth="1"/>
    <col min="4611" max="4616" width="9" style="28" customWidth="1"/>
    <col min="4617" max="4860" width="9.140625" style="28"/>
    <col min="4861" max="4861" width="4.7109375" style="28" customWidth="1"/>
    <col min="4862" max="4862" width="19.85546875" style="28" customWidth="1"/>
    <col min="4863" max="4863" width="72.140625" style="28" customWidth="1"/>
    <col min="4864" max="4864" width="0" style="28" hidden="1" customWidth="1"/>
    <col min="4865" max="4865" width="18.28515625" style="28" customWidth="1"/>
    <col min="4866" max="4866" width="17.5703125" style="28" customWidth="1"/>
    <col min="4867" max="4872" width="9" style="28" customWidth="1"/>
    <col min="4873" max="5116" width="9.140625" style="28"/>
    <col min="5117" max="5117" width="4.7109375" style="28" customWidth="1"/>
    <col min="5118" max="5118" width="19.85546875" style="28" customWidth="1"/>
    <col min="5119" max="5119" width="72.140625" style="28" customWidth="1"/>
    <col min="5120" max="5120" width="0" style="28" hidden="1" customWidth="1"/>
    <col min="5121" max="5121" width="18.28515625" style="28" customWidth="1"/>
    <col min="5122" max="5122" width="17.5703125" style="28" customWidth="1"/>
    <col min="5123" max="5128" width="9" style="28" customWidth="1"/>
    <col min="5129" max="5372" width="9.140625" style="28"/>
    <col min="5373" max="5373" width="4.7109375" style="28" customWidth="1"/>
    <col min="5374" max="5374" width="19.85546875" style="28" customWidth="1"/>
    <col min="5375" max="5375" width="72.140625" style="28" customWidth="1"/>
    <col min="5376" max="5376" width="0" style="28" hidden="1" customWidth="1"/>
    <col min="5377" max="5377" width="18.28515625" style="28" customWidth="1"/>
    <col min="5378" max="5378" width="17.5703125" style="28" customWidth="1"/>
    <col min="5379" max="5384" width="9" style="28" customWidth="1"/>
    <col min="5385" max="5628" width="9.140625" style="28"/>
    <col min="5629" max="5629" width="4.7109375" style="28" customWidth="1"/>
    <col min="5630" max="5630" width="19.85546875" style="28" customWidth="1"/>
    <col min="5631" max="5631" width="72.140625" style="28" customWidth="1"/>
    <col min="5632" max="5632" width="0" style="28" hidden="1" customWidth="1"/>
    <col min="5633" max="5633" width="18.28515625" style="28" customWidth="1"/>
    <col min="5634" max="5634" width="17.5703125" style="28" customWidth="1"/>
    <col min="5635" max="5640" width="9" style="28" customWidth="1"/>
    <col min="5641" max="5884" width="9.140625" style="28"/>
    <col min="5885" max="5885" width="4.7109375" style="28" customWidth="1"/>
    <col min="5886" max="5886" width="19.85546875" style="28" customWidth="1"/>
    <col min="5887" max="5887" width="72.140625" style="28" customWidth="1"/>
    <col min="5888" max="5888" width="0" style="28" hidden="1" customWidth="1"/>
    <col min="5889" max="5889" width="18.28515625" style="28" customWidth="1"/>
    <col min="5890" max="5890" width="17.5703125" style="28" customWidth="1"/>
    <col min="5891" max="5896" width="9" style="28" customWidth="1"/>
    <col min="5897" max="6140" width="9.140625" style="28"/>
    <col min="6141" max="6141" width="4.7109375" style="28" customWidth="1"/>
    <col min="6142" max="6142" width="19.85546875" style="28" customWidth="1"/>
    <col min="6143" max="6143" width="72.140625" style="28" customWidth="1"/>
    <col min="6144" max="6144" width="0" style="28" hidden="1" customWidth="1"/>
    <col min="6145" max="6145" width="18.28515625" style="28" customWidth="1"/>
    <col min="6146" max="6146" width="17.5703125" style="28" customWidth="1"/>
    <col min="6147" max="6152" width="9" style="28" customWidth="1"/>
    <col min="6153" max="6396" width="9.140625" style="28"/>
    <col min="6397" max="6397" width="4.7109375" style="28" customWidth="1"/>
    <col min="6398" max="6398" width="19.85546875" style="28" customWidth="1"/>
    <col min="6399" max="6399" width="72.140625" style="28" customWidth="1"/>
    <col min="6400" max="6400" width="0" style="28" hidden="1" customWidth="1"/>
    <col min="6401" max="6401" width="18.28515625" style="28" customWidth="1"/>
    <col min="6402" max="6402" width="17.5703125" style="28" customWidth="1"/>
    <col min="6403" max="6408" width="9" style="28" customWidth="1"/>
    <col min="6409" max="6652" width="9.140625" style="28"/>
    <col min="6653" max="6653" width="4.7109375" style="28" customWidth="1"/>
    <col min="6654" max="6654" width="19.85546875" style="28" customWidth="1"/>
    <col min="6655" max="6655" width="72.140625" style="28" customWidth="1"/>
    <col min="6656" max="6656" width="0" style="28" hidden="1" customWidth="1"/>
    <col min="6657" max="6657" width="18.28515625" style="28" customWidth="1"/>
    <col min="6658" max="6658" width="17.5703125" style="28" customWidth="1"/>
    <col min="6659" max="6664" width="9" style="28" customWidth="1"/>
    <col min="6665" max="6908" width="9.140625" style="28"/>
    <col min="6909" max="6909" width="4.7109375" style="28" customWidth="1"/>
    <col min="6910" max="6910" width="19.85546875" style="28" customWidth="1"/>
    <col min="6911" max="6911" width="72.140625" style="28" customWidth="1"/>
    <col min="6912" max="6912" width="0" style="28" hidden="1" customWidth="1"/>
    <col min="6913" max="6913" width="18.28515625" style="28" customWidth="1"/>
    <col min="6914" max="6914" width="17.5703125" style="28" customWidth="1"/>
    <col min="6915" max="6920" width="9" style="28" customWidth="1"/>
    <col min="6921" max="7164" width="9.140625" style="28"/>
    <col min="7165" max="7165" width="4.7109375" style="28" customWidth="1"/>
    <col min="7166" max="7166" width="19.85546875" style="28" customWidth="1"/>
    <col min="7167" max="7167" width="72.140625" style="28" customWidth="1"/>
    <col min="7168" max="7168" width="0" style="28" hidden="1" customWidth="1"/>
    <col min="7169" max="7169" width="18.28515625" style="28" customWidth="1"/>
    <col min="7170" max="7170" width="17.5703125" style="28" customWidth="1"/>
    <col min="7171" max="7176" width="9" style="28" customWidth="1"/>
    <col min="7177" max="7420" width="9.140625" style="28"/>
    <col min="7421" max="7421" width="4.7109375" style="28" customWidth="1"/>
    <col min="7422" max="7422" width="19.85546875" style="28" customWidth="1"/>
    <col min="7423" max="7423" width="72.140625" style="28" customWidth="1"/>
    <col min="7424" max="7424" width="0" style="28" hidden="1" customWidth="1"/>
    <col min="7425" max="7425" width="18.28515625" style="28" customWidth="1"/>
    <col min="7426" max="7426" width="17.5703125" style="28" customWidth="1"/>
    <col min="7427" max="7432" width="9" style="28" customWidth="1"/>
    <col min="7433" max="7676" width="9.140625" style="28"/>
    <col min="7677" max="7677" width="4.7109375" style="28" customWidth="1"/>
    <col min="7678" max="7678" width="19.85546875" style="28" customWidth="1"/>
    <col min="7679" max="7679" width="72.140625" style="28" customWidth="1"/>
    <col min="7680" max="7680" width="0" style="28" hidden="1" customWidth="1"/>
    <col min="7681" max="7681" width="18.28515625" style="28" customWidth="1"/>
    <col min="7682" max="7682" width="17.5703125" style="28" customWidth="1"/>
    <col min="7683" max="7688" width="9" style="28" customWidth="1"/>
    <col min="7689" max="7932" width="9.140625" style="28"/>
    <col min="7933" max="7933" width="4.7109375" style="28" customWidth="1"/>
    <col min="7934" max="7934" width="19.85546875" style="28" customWidth="1"/>
    <col min="7935" max="7935" width="72.140625" style="28" customWidth="1"/>
    <col min="7936" max="7936" width="0" style="28" hidden="1" customWidth="1"/>
    <col min="7937" max="7937" width="18.28515625" style="28" customWidth="1"/>
    <col min="7938" max="7938" width="17.5703125" style="28" customWidth="1"/>
    <col min="7939" max="7944" width="9" style="28" customWidth="1"/>
    <col min="7945" max="8188" width="9.140625" style="28"/>
    <col min="8189" max="8189" width="4.7109375" style="28" customWidth="1"/>
    <col min="8190" max="8190" width="19.85546875" style="28" customWidth="1"/>
    <col min="8191" max="8191" width="72.140625" style="28" customWidth="1"/>
    <col min="8192" max="8192" width="0" style="28" hidden="1" customWidth="1"/>
    <col min="8193" max="8193" width="18.28515625" style="28" customWidth="1"/>
    <col min="8194" max="8194" width="17.5703125" style="28" customWidth="1"/>
    <col min="8195" max="8200" width="9" style="28" customWidth="1"/>
    <col min="8201" max="8444" width="9.140625" style="28"/>
    <col min="8445" max="8445" width="4.7109375" style="28" customWidth="1"/>
    <col min="8446" max="8446" width="19.85546875" style="28" customWidth="1"/>
    <col min="8447" max="8447" width="72.140625" style="28" customWidth="1"/>
    <col min="8448" max="8448" width="0" style="28" hidden="1" customWidth="1"/>
    <col min="8449" max="8449" width="18.28515625" style="28" customWidth="1"/>
    <col min="8450" max="8450" width="17.5703125" style="28" customWidth="1"/>
    <col min="8451" max="8456" width="9" style="28" customWidth="1"/>
    <col min="8457" max="8700" width="9.140625" style="28"/>
    <col min="8701" max="8701" width="4.7109375" style="28" customWidth="1"/>
    <col min="8702" max="8702" width="19.85546875" style="28" customWidth="1"/>
    <col min="8703" max="8703" width="72.140625" style="28" customWidth="1"/>
    <col min="8704" max="8704" width="0" style="28" hidden="1" customWidth="1"/>
    <col min="8705" max="8705" width="18.28515625" style="28" customWidth="1"/>
    <col min="8706" max="8706" width="17.5703125" style="28" customWidth="1"/>
    <col min="8707" max="8712" width="9" style="28" customWidth="1"/>
    <col min="8713" max="8956" width="9.140625" style="28"/>
    <col min="8957" max="8957" width="4.7109375" style="28" customWidth="1"/>
    <col min="8958" max="8958" width="19.85546875" style="28" customWidth="1"/>
    <col min="8959" max="8959" width="72.140625" style="28" customWidth="1"/>
    <col min="8960" max="8960" width="0" style="28" hidden="1" customWidth="1"/>
    <col min="8961" max="8961" width="18.28515625" style="28" customWidth="1"/>
    <col min="8962" max="8962" width="17.5703125" style="28" customWidth="1"/>
    <col min="8963" max="8968" width="9" style="28" customWidth="1"/>
    <col min="8969" max="9212" width="9.140625" style="28"/>
    <col min="9213" max="9213" width="4.7109375" style="28" customWidth="1"/>
    <col min="9214" max="9214" width="19.85546875" style="28" customWidth="1"/>
    <col min="9215" max="9215" width="72.140625" style="28" customWidth="1"/>
    <col min="9216" max="9216" width="0" style="28" hidden="1" customWidth="1"/>
    <col min="9217" max="9217" width="18.28515625" style="28" customWidth="1"/>
    <col min="9218" max="9218" width="17.5703125" style="28" customWidth="1"/>
    <col min="9219" max="9224" width="9" style="28" customWidth="1"/>
    <col min="9225" max="9468" width="9.140625" style="28"/>
    <col min="9469" max="9469" width="4.7109375" style="28" customWidth="1"/>
    <col min="9470" max="9470" width="19.85546875" style="28" customWidth="1"/>
    <col min="9471" max="9471" width="72.140625" style="28" customWidth="1"/>
    <col min="9472" max="9472" width="0" style="28" hidden="1" customWidth="1"/>
    <col min="9473" max="9473" width="18.28515625" style="28" customWidth="1"/>
    <col min="9474" max="9474" width="17.5703125" style="28" customWidth="1"/>
    <col min="9475" max="9480" width="9" style="28" customWidth="1"/>
    <col min="9481" max="9724" width="9.140625" style="28"/>
    <col min="9725" max="9725" width="4.7109375" style="28" customWidth="1"/>
    <col min="9726" max="9726" width="19.85546875" style="28" customWidth="1"/>
    <col min="9727" max="9727" width="72.140625" style="28" customWidth="1"/>
    <col min="9728" max="9728" width="0" style="28" hidden="1" customWidth="1"/>
    <col min="9729" max="9729" width="18.28515625" style="28" customWidth="1"/>
    <col min="9730" max="9730" width="17.5703125" style="28" customWidth="1"/>
    <col min="9731" max="9736" width="9" style="28" customWidth="1"/>
    <col min="9737" max="9980" width="9.140625" style="28"/>
    <col min="9981" max="9981" width="4.7109375" style="28" customWidth="1"/>
    <col min="9982" max="9982" width="19.85546875" style="28" customWidth="1"/>
    <col min="9983" max="9983" width="72.140625" style="28" customWidth="1"/>
    <col min="9984" max="9984" width="0" style="28" hidden="1" customWidth="1"/>
    <col min="9985" max="9985" width="18.28515625" style="28" customWidth="1"/>
    <col min="9986" max="9986" width="17.5703125" style="28" customWidth="1"/>
    <col min="9987" max="9992" width="9" style="28" customWidth="1"/>
    <col min="9993" max="10236" width="9.140625" style="28"/>
    <col min="10237" max="10237" width="4.7109375" style="28" customWidth="1"/>
    <col min="10238" max="10238" width="19.85546875" style="28" customWidth="1"/>
    <col min="10239" max="10239" width="72.140625" style="28" customWidth="1"/>
    <col min="10240" max="10240" width="0" style="28" hidden="1" customWidth="1"/>
    <col min="10241" max="10241" width="18.28515625" style="28" customWidth="1"/>
    <col min="10242" max="10242" width="17.5703125" style="28" customWidth="1"/>
    <col min="10243" max="10248" width="9" style="28" customWidth="1"/>
    <col min="10249" max="10492" width="9.140625" style="28"/>
    <col min="10493" max="10493" width="4.7109375" style="28" customWidth="1"/>
    <col min="10494" max="10494" width="19.85546875" style="28" customWidth="1"/>
    <col min="10495" max="10495" width="72.140625" style="28" customWidth="1"/>
    <col min="10496" max="10496" width="0" style="28" hidden="1" customWidth="1"/>
    <col min="10497" max="10497" width="18.28515625" style="28" customWidth="1"/>
    <col min="10498" max="10498" width="17.5703125" style="28" customWidth="1"/>
    <col min="10499" max="10504" width="9" style="28" customWidth="1"/>
    <col min="10505" max="10748" width="9.140625" style="28"/>
    <col min="10749" max="10749" width="4.7109375" style="28" customWidth="1"/>
    <col min="10750" max="10750" width="19.85546875" style="28" customWidth="1"/>
    <col min="10751" max="10751" width="72.140625" style="28" customWidth="1"/>
    <col min="10752" max="10752" width="0" style="28" hidden="1" customWidth="1"/>
    <col min="10753" max="10753" width="18.28515625" style="28" customWidth="1"/>
    <col min="10754" max="10754" width="17.5703125" style="28" customWidth="1"/>
    <col min="10755" max="10760" width="9" style="28" customWidth="1"/>
    <col min="10761" max="11004" width="9.140625" style="28"/>
    <col min="11005" max="11005" width="4.7109375" style="28" customWidth="1"/>
    <col min="11006" max="11006" width="19.85546875" style="28" customWidth="1"/>
    <col min="11007" max="11007" width="72.140625" style="28" customWidth="1"/>
    <col min="11008" max="11008" width="0" style="28" hidden="1" customWidth="1"/>
    <col min="11009" max="11009" width="18.28515625" style="28" customWidth="1"/>
    <col min="11010" max="11010" width="17.5703125" style="28" customWidth="1"/>
    <col min="11011" max="11016" width="9" style="28" customWidth="1"/>
    <col min="11017" max="11260" width="9.140625" style="28"/>
    <col min="11261" max="11261" width="4.7109375" style="28" customWidth="1"/>
    <col min="11262" max="11262" width="19.85546875" style="28" customWidth="1"/>
    <col min="11263" max="11263" width="72.140625" style="28" customWidth="1"/>
    <col min="11264" max="11264" width="0" style="28" hidden="1" customWidth="1"/>
    <col min="11265" max="11265" width="18.28515625" style="28" customWidth="1"/>
    <col min="11266" max="11266" width="17.5703125" style="28" customWidth="1"/>
    <col min="11267" max="11272" width="9" style="28" customWidth="1"/>
    <col min="11273" max="11516" width="9.140625" style="28"/>
    <col min="11517" max="11517" width="4.7109375" style="28" customWidth="1"/>
    <col min="11518" max="11518" width="19.85546875" style="28" customWidth="1"/>
    <col min="11519" max="11519" width="72.140625" style="28" customWidth="1"/>
    <col min="11520" max="11520" width="0" style="28" hidden="1" customWidth="1"/>
    <col min="11521" max="11521" width="18.28515625" style="28" customWidth="1"/>
    <col min="11522" max="11522" width="17.5703125" style="28" customWidth="1"/>
    <col min="11523" max="11528" width="9" style="28" customWidth="1"/>
    <col min="11529" max="11772" width="9.140625" style="28"/>
    <col min="11773" max="11773" width="4.7109375" style="28" customWidth="1"/>
    <col min="11774" max="11774" width="19.85546875" style="28" customWidth="1"/>
    <col min="11775" max="11775" width="72.140625" style="28" customWidth="1"/>
    <col min="11776" max="11776" width="0" style="28" hidden="1" customWidth="1"/>
    <col min="11777" max="11777" width="18.28515625" style="28" customWidth="1"/>
    <col min="11778" max="11778" width="17.5703125" style="28" customWidth="1"/>
    <col min="11779" max="11784" width="9" style="28" customWidth="1"/>
    <col min="11785" max="12028" width="9.140625" style="28"/>
    <col min="12029" max="12029" width="4.7109375" style="28" customWidth="1"/>
    <col min="12030" max="12030" width="19.85546875" style="28" customWidth="1"/>
    <col min="12031" max="12031" width="72.140625" style="28" customWidth="1"/>
    <col min="12032" max="12032" width="0" style="28" hidden="1" customWidth="1"/>
    <col min="12033" max="12033" width="18.28515625" style="28" customWidth="1"/>
    <col min="12034" max="12034" width="17.5703125" style="28" customWidth="1"/>
    <col min="12035" max="12040" width="9" style="28" customWidth="1"/>
    <col min="12041" max="12284" width="9.140625" style="28"/>
    <col min="12285" max="12285" width="4.7109375" style="28" customWidth="1"/>
    <col min="12286" max="12286" width="19.85546875" style="28" customWidth="1"/>
    <col min="12287" max="12287" width="72.140625" style="28" customWidth="1"/>
    <col min="12288" max="12288" width="0" style="28" hidden="1" customWidth="1"/>
    <col min="12289" max="12289" width="18.28515625" style="28" customWidth="1"/>
    <col min="12290" max="12290" width="17.5703125" style="28" customWidth="1"/>
    <col min="12291" max="12296" width="9" style="28" customWidth="1"/>
    <col min="12297" max="12540" width="9.140625" style="28"/>
    <col min="12541" max="12541" width="4.7109375" style="28" customWidth="1"/>
    <col min="12542" max="12542" width="19.85546875" style="28" customWidth="1"/>
    <col min="12543" max="12543" width="72.140625" style="28" customWidth="1"/>
    <col min="12544" max="12544" width="0" style="28" hidden="1" customWidth="1"/>
    <col min="12545" max="12545" width="18.28515625" style="28" customWidth="1"/>
    <col min="12546" max="12546" width="17.5703125" style="28" customWidth="1"/>
    <col min="12547" max="12552" width="9" style="28" customWidth="1"/>
    <col min="12553" max="12796" width="9.140625" style="28"/>
    <col min="12797" max="12797" width="4.7109375" style="28" customWidth="1"/>
    <col min="12798" max="12798" width="19.85546875" style="28" customWidth="1"/>
    <col min="12799" max="12799" width="72.140625" style="28" customWidth="1"/>
    <col min="12800" max="12800" width="0" style="28" hidden="1" customWidth="1"/>
    <col min="12801" max="12801" width="18.28515625" style="28" customWidth="1"/>
    <col min="12802" max="12802" width="17.5703125" style="28" customWidth="1"/>
    <col min="12803" max="12808" width="9" style="28" customWidth="1"/>
    <col min="12809" max="13052" width="9.140625" style="28"/>
    <col min="13053" max="13053" width="4.7109375" style="28" customWidth="1"/>
    <col min="13054" max="13054" width="19.85546875" style="28" customWidth="1"/>
    <col min="13055" max="13055" width="72.140625" style="28" customWidth="1"/>
    <col min="13056" max="13056" width="0" style="28" hidden="1" customWidth="1"/>
    <col min="13057" max="13057" width="18.28515625" style="28" customWidth="1"/>
    <col min="13058" max="13058" width="17.5703125" style="28" customWidth="1"/>
    <col min="13059" max="13064" width="9" style="28" customWidth="1"/>
    <col min="13065" max="13308" width="9.140625" style="28"/>
    <col min="13309" max="13309" width="4.7109375" style="28" customWidth="1"/>
    <col min="13310" max="13310" width="19.85546875" style="28" customWidth="1"/>
    <col min="13311" max="13311" width="72.140625" style="28" customWidth="1"/>
    <col min="13312" max="13312" width="0" style="28" hidden="1" customWidth="1"/>
    <col min="13313" max="13313" width="18.28515625" style="28" customWidth="1"/>
    <col min="13314" max="13314" width="17.5703125" style="28" customWidth="1"/>
    <col min="13315" max="13320" width="9" style="28" customWidth="1"/>
    <col min="13321" max="13564" width="9.140625" style="28"/>
    <col min="13565" max="13565" width="4.7109375" style="28" customWidth="1"/>
    <col min="13566" max="13566" width="19.85546875" style="28" customWidth="1"/>
    <col min="13567" max="13567" width="72.140625" style="28" customWidth="1"/>
    <col min="13568" max="13568" width="0" style="28" hidden="1" customWidth="1"/>
    <col min="13569" max="13569" width="18.28515625" style="28" customWidth="1"/>
    <col min="13570" max="13570" width="17.5703125" style="28" customWidth="1"/>
    <col min="13571" max="13576" width="9" style="28" customWidth="1"/>
    <col min="13577" max="13820" width="9.140625" style="28"/>
    <col min="13821" max="13821" width="4.7109375" style="28" customWidth="1"/>
    <col min="13822" max="13822" width="19.85546875" style="28" customWidth="1"/>
    <col min="13823" max="13823" width="72.140625" style="28" customWidth="1"/>
    <col min="13824" max="13824" width="0" style="28" hidden="1" customWidth="1"/>
    <col min="13825" max="13825" width="18.28515625" style="28" customWidth="1"/>
    <col min="13826" max="13826" width="17.5703125" style="28" customWidth="1"/>
    <col min="13827" max="13832" width="9" style="28" customWidth="1"/>
    <col min="13833" max="14076" width="9.140625" style="28"/>
    <col min="14077" max="14077" width="4.7109375" style="28" customWidth="1"/>
    <col min="14078" max="14078" width="19.85546875" style="28" customWidth="1"/>
    <col min="14079" max="14079" width="72.140625" style="28" customWidth="1"/>
    <col min="14080" max="14080" width="0" style="28" hidden="1" customWidth="1"/>
    <col min="14081" max="14081" width="18.28515625" style="28" customWidth="1"/>
    <col min="14082" max="14082" width="17.5703125" style="28" customWidth="1"/>
    <col min="14083" max="14088" width="9" style="28" customWidth="1"/>
    <col min="14089" max="14332" width="9.140625" style="28"/>
    <col min="14333" max="14333" width="4.7109375" style="28" customWidth="1"/>
    <col min="14334" max="14334" width="19.85546875" style="28" customWidth="1"/>
    <col min="14335" max="14335" width="72.140625" style="28" customWidth="1"/>
    <col min="14336" max="14336" width="0" style="28" hidden="1" customWidth="1"/>
    <col min="14337" max="14337" width="18.28515625" style="28" customWidth="1"/>
    <col min="14338" max="14338" width="17.5703125" style="28" customWidth="1"/>
    <col min="14339" max="14344" width="9" style="28" customWidth="1"/>
    <col min="14345" max="14588" width="9.140625" style="28"/>
    <col min="14589" max="14589" width="4.7109375" style="28" customWidth="1"/>
    <col min="14590" max="14590" width="19.85546875" style="28" customWidth="1"/>
    <col min="14591" max="14591" width="72.140625" style="28" customWidth="1"/>
    <col min="14592" max="14592" width="0" style="28" hidden="1" customWidth="1"/>
    <col min="14593" max="14593" width="18.28515625" style="28" customWidth="1"/>
    <col min="14594" max="14594" width="17.5703125" style="28" customWidth="1"/>
    <col min="14595" max="14600" width="9" style="28" customWidth="1"/>
    <col min="14601" max="14844" width="9.140625" style="28"/>
    <col min="14845" max="14845" width="4.7109375" style="28" customWidth="1"/>
    <col min="14846" max="14846" width="19.85546875" style="28" customWidth="1"/>
    <col min="14847" max="14847" width="72.140625" style="28" customWidth="1"/>
    <col min="14848" max="14848" width="0" style="28" hidden="1" customWidth="1"/>
    <col min="14849" max="14849" width="18.28515625" style="28" customWidth="1"/>
    <col min="14850" max="14850" width="17.5703125" style="28" customWidth="1"/>
    <col min="14851" max="14856" width="9" style="28" customWidth="1"/>
    <col min="14857" max="15100" width="9.140625" style="28"/>
    <col min="15101" max="15101" width="4.7109375" style="28" customWidth="1"/>
    <col min="15102" max="15102" width="19.85546875" style="28" customWidth="1"/>
    <col min="15103" max="15103" width="72.140625" style="28" customWidth="1"/>
    <col min="15104" max="15104" width="0" style="28" hidden="1" customWidth="1"/>
    <col min="15105" max="15105" width="18.28515625" style="28" customWidth="1"/>
    <col min="15106" max="15106" width="17.5703125" style="28" customWidth="1"/>
    <col min="15107" max="15112" width="9" style="28" customWidth="1"/>
    <col min="15113" max="15356" width="9.140625" style="28"/>
    <col min="15357" max="15357" width="4.7109375" style="28" customWidth="1"/>
    <col min="15358" max="15358" width="19.85546875" style="28" customWidth="1"/>
    <col min="15359" max="15359" width="72.140625" style="28" customWidth="1"/>
    <col min="15360" max="15360" width="0" style="28" hidden="1" customWidth="1"/>
    <col min="15361" max="15361" width="18.28515625" style="28" customWidth="1"/>
    <col min="15362" max="15362" width="17.5703125" style="28" customWidth="1"/>
    <col min="15363" max="15368" width="9" style="28" customWidth="1"/>
    <col min="15369" max="15612" width="9.140625" style="28"/>
    <col min="15613" max="15613" width="4.7109375" style="28" customWidth="1"/>
    <col min="15614" max="15614" width="19.85546875" style="28" customWidth="1"/>
    <col min="15615" max="15615" width="72.140625" style="28" customWidth="1"/>
    <col min="15616" max="15616" width="0" style="28" hidden="1" customWidth="1"/>
    <col min="15617" max="15617" width="18.28515625" style="28" customWidth="1"/>
    <col min="15618" max="15618" width="17.5703125" style="28" customWidth="1"/>
    <col min="15619" max="15624" width="9" style="28" customWidth="1"/>
    <col min="15625" max="15868" width="9.140625" style="28"/>
    <col min="15869" max="15869" width="4.7109375" style="28" customWidth="1"/>
    <col min="15870" max="15870" width="19.85546875" style="28" customWidth="1"/>
    <col min="15871" max="15871" width="72.140625" style="28" customWidth="1"/>
    <col min="15872" max="15872" width="0" style="28" hidden="1" customWidth="1"/>
    <col min="15873" max="15873" width="18.28515625" style="28" customWidth="1"/>
    <col min="15874" max="15874" width="17.5703125" style="28" customWidth="1"/>
    <col min="15875" max="15880" width="9" style="28" customWidth="1"/>
    <col min="15881" max="16124" width="9.140625" style="28"/>
    <col min="16125" max="16125" width="4.7109375" style="28" customWidth="1"/>
    <col min="16126" max="16126" width="19.85546875" style="28" customWidth="1"/>
    <col min="16127" max="16127" width="72.140625" style="28" customWidth="1"/>
    <col min="16128" max="16128" width="0" style="28" hidden="1" customWidth="1"/>
    <col min="16129" max="16129" width="18.28515625" style="28" customWidth="1"/>
    <col min="16130" max="16130" width="17.5703125" style="28" customWidth="1"/>
    <col min="16131" max="16136" width="9" style="28" customWidth="1"/>
    <col min="16137" max="16384" width="9.140625" style="28"/>
  </cols>
  <sheetData>
    <row r="1" spans="2:5">
      <c r="E1" s="29" t="s">
        <v>175</v>
      </c>
    </row>
    <row r="2" spans="2:5">
      <c r="E2" s="29" t="s">
        <v>124</v>
      </c>
    </row>
    <row r="3" spans="2:5">
      <c r="E3" s="29" t="s">
        <v>1</v>
      </c>
    </row>
    <row r="5" spans="2:5" ht="44.25" customHeight="1">
      <c r="B5" s="266" t="s">
        <v>180</v>
      </c>
      <c r="C5" s="266"/>
      <c r="D5" s="266"/>
      <c r="E5" s="266"/>
    </row>
    <row r="6" spans="2:5">
      <c r="E6" s="82" t="s">
        <v>177</v>
      </c>
    </row>
    <row r="7" spans="2:5" s="81" customFormat="1">
      <c r="B7" s="267" t="s">
        <v>13</v>
      </c>
      <c r="C7" s="267"/>
      <c r="D7" s="267"/>
      <c r="E7" s="267"/>
    </row>
    <row r="8" spans="2:5">
      <c r="B8" s="28" t="s">
        <v>178</v>
      </c>
    </row>
    <row r="10" spans="2:5" s="81" customFormat="1">
      <c r="B10" s="211" t="s">
        <v>14</v>
      </c>
      <c r="C10" s="211" t="s">
        <v>15</v>
      </c>
      <c r="D10" s="212"/>
    </row>
    <row r="11" spans="2:5">
      <c r="B11" s="213">
        <v>1049</v>
      </c>
      <c r="C11" s="214" t="s">
        <v>66</v>
      </c>
      <c r="D11" s="32"/>
    </row>
    <row r="12" spans="2:5">
      <c r="B12" s="33"/>
      <c r="C12" s="33"/>
      <c r="D12" s="33"/>
    </row>
    <row r="13" spans="2:5" s="81" customFormat="1">
      <c r="B13" s="224" t="s">
        <v>16</v>
      </c>
      <c r="C13" s="212"/>
      <c r="D13" s="212"/>
    </row>
    <row r="14" spans="2:5" ht="51" customHeight="1">
      <c r="B14" s="215" t="s">
        <v>17</v>
      </c>
      <c r="C14" s="216" t="s">
        <v>88</v>
      </c>
      <c r="D14" s="268" t="s">
        <v>179</v>
      </c>
      <c r="E14" s="269"/>
    </row>
    <row r="15" spans="2:5">
      <c r="B15" s="215" t="s">
        <v>18</v>
      </c>
      <c r="C15" s="216" t="s">
        <v>103</v>
      </c>
      <c r="D15" s="175" t="s">
        <v>32</v>
      </c>
      <c r="E15" s="175" t="s">
        <v>37</v>
      </c>
    </row>
    <row r="16" spans="2:5" ht="34.5">
      <c r="B16" s="215" t="s">
        <v>19</v>
      </c>
      <c r="C16" s="216" t="s">
        <v>104</v>
      </c>
      <c r="D16" s="217"/>
      <c r="E16" s="218"/>
    </row>
    <row r="17" spans="2:7" ht="69">
      <c r="B17" s="219" t="s">
        <v>20</v>
      </c>
      <c r="C17" s="216" t="s">
        <v>105</v>
      </c>
      <c r="D17" s="37"/>
      <c r="E17" s="45"/>
    </row>
    <row r="18" spans="2:7" ht="34.5">
      <c r="B18" s="219" t="s">
        <v>21</v>
      </c>
      <c r="C18" s="216" t="s">
        <v>89</v>
      </c>
      <c r="D18" s="37"/>
      <c r="E18" s="45"/>
    </row>
    <row r="19" spans="2:7" ht="51.75">
      <c r="B19" s="219" t="s">
        <v>90</v>
      </c>
      <c r="C19" s="216" t="s">
        <v>106</v>
      </c>
      <c r="D19" s="38"/>
      <c r="E19" s="46"/>
    </row>
    <row r="20" spans="2:7">
      <c r="B20" s="270" t="s">
        <v>0</v>
      </c>
      <c r="C20" s="271"/>
      <c r="D20" s="39"/>
      <c r="E20" s="40"/>
    </row>
    <row r="21" spans="2:7">
      <c r="B21" s="220" t="s">
        <v>22</v>
      </c>
      <c r="C21" s="221"/>
      <c r="D21" s="222">
        <f>[2]h3!G23</f>
        <v>-2541302.7999999998</v>
      </c>
      <c r="E21" s="223">
        <f>[2]h3!H23</f>
        <v>0</v>
      </c>
    </row>
    <row r="24" spans="2:7">
      <c r="B24" s="84"/>
      <c r="C24" s="84" t="s">
        <v>131</v>
      </c>
      <c r="D24" s="84"/>
      <c r="E24" s="84"/>
      <c r="F24" s="84"/>
      <c r="G24" s="84"/>
    </row>
    <row r="25" spans="2:7">
      <c r="B25" s="86"/>
      <c r="C25" s="86" t="s">
        <v>132</v>
      </c>
      <c r="D25" s="86"/>
      <c r="E25" s="86"/>
      <c r="F25" s="243"/>
      <c r="G25" s="86"/>
    </row>
    <row r="26" spans="2:7">
      <c r="B26" s="88"/>
      <c r="C26" s="86"/>
      <c r="D26" s="87" t="s">
        <v>133</v>
      </c>
      <c r="E26" s="88"/>
      <c r="F26" s="243"/>
      <c r="G26" s="88"/>
    </row>
  </sheetData>
  <mergeCells count="5">
    <mergeCell ref="F25:F26"/>
    <mergeCell ref="B5:E5"/>
    <mergeCell ref="B7:E7"/>
    <mergeCell ref="D14:E14"/>
    <mergeCell ref="B20:C20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68"/>
  <sheetViews>
    <sheetView zoomScaleNormal="100" workbookViewId="0">
      <selection activeCell="E2" sqref="E2"/>
    </sheetView>
  </sheetViews>
  <sheetFormatPr defaultRowHeight="17.25"/>
  <cols>
    <col min="1" max="1" width="4.7109375" style="28" customWidth="1"/>
    <col min="2" max="2" width="26.140625" style="28" customWidth="1"/>
    <col min="3" max="3" width="82.7109375" style="28" customWidth="1"/>
    <col min="4" max="4" width="17.85546875" style="28" customWidth="1"/>
    <col min="5" max="5" width="18.5703125" style="28" customWidth="1"/>
    <col min="6" max="8" width="9" style="28" customWidth="1"/>
    <col min="9" max="252" width="9.140625" style="28"/>
    <col min="253" max="253" width="4.7109375" style="28" customWidth="1"/>
    <col min="254" max="254" width="19.85546875" style="28" customWidth="1"/>
    <col min="255" max="255" width="72.140625" style="28" customWidth="1"/>
    <col min="256" max="256" width="0" style="28" hidden="1" customWidth="1"/>
    <col min="257" max="257" width="18.28515625" style="28" customWidth="1"/>
    <col min="258" max="258" width="17.5703125" style="28" customWidth="1"/>
    <col min="259" max="264" width="9" style="28" customWidth="1"/>
    <col min="265" max="508" width="9.140625" style="28"/>
    <col min="509" max="509" width="4.7109375" style="28" customWidth="1"/>
    <col min="510" max="510" width="19.85546875" style="28" customWidth="1"/>
    <col min="511" max="511" width="72.140625" style="28" customWidth="1"/>
    <col min="512" max="512" width="0" style="28" hidden="1" customWidth="1"/>
    <col min="513" max="513" width="18.28515625" style="28" customWidth="1"/>
    <col min="514" max="514" width="17.5703125" style="28" customWidth="1"/>
    <col min="515" max="520" width="9" style="28" customWidth="1"/>
    <col min="521" max="764" width="9.140625" style="28"/>
    <col min="765" max="765" width="4.7109375" style="28" customWidth="1"/>
    <col min="766" max="766" width="19.85546875" style="28" customWidth="1"/>
    <col min="767" max="767" width="72.140625" style="28" customWidth="1"/>
    <col min="768" max="768" width="0" style="28" hidden="1" customWidth="1"/>
    <col min="769" max="769" width="18.28515625" style="28" customWidth="1"/>
    <col min="770" max="770" width="17.5703125" style="28" customWidth="1"/>
    <col min="771" max="776" width="9" style="28" customWidth="1"/>
    <col min="777" max="1020" width="9.140625" style="28"/>
    <col min="1021" max="1021" width="4.7109375" style="28" customWidth="1"/>
    <col min="1022" max="1022" width="19.85546875" style="28" customWidth="1"/>
    <col min="1023" max="1023" width="72.140625" style="28" customWidth="1"/>
    <col min="1024" max="1024" width="0" style="28" hidden="1" customWidth="1"/>
    <col min="1025" max="1025" width="18.28515625" style="28" customWidth="1"/>
    <col min="1026" max="1026" width="17.5703125" style="28" customWidth="1"/>
    <col min="1027" max="1032" width="9" style="28" customWidth="1"/>
    <col min="1033" max="1276" width="9.140625" style="28"/>
    <col min="1277" max="1277" width="4.7109375" style="28" customWidth="1"/>
    <col min="1278" max="1278" width="19.85546875" style="28" customWidth="1"/>
    <col min="1279" max="1279" width="72.140625" style="28" customWidth="1"/>
    <col min="1280" max="1280" width="0" style="28" hidden="1" customWidth="1"/>
    <col min="1281" max="1281" width="18.28515625" style="28" customWidth="1"/>
    <col min="1282" max="1282" width="17.5703125" style="28" customWidth="1"/>
    <col min="1283" max="1288" width="9" style="28" customWidth="1"/>
    <col min="1289" max="1532" width="9.140625" style="28"/>
    <col min="1533" max="1533" width="4.7109375" style="28" customWidth="1"/>
    <col min="1534" max="1534" width="19.85546875" style="28" customWidth="1"/>
    <col min="1535" max="1535" width="72.140625" style="28" customWidth="1"/>
    <col min="1536" max="1536" width="0" style="28" hidden="1" customWidth="1"/>
    <col min="1537" max="1537" width="18.28515625" style="28" customWidth="1"/>
    <col min="1538" max="1538" width="17.5703125" style="28" customWidth="1"/>
    <col min="1539" max="1544" width="9" style="28" customWidth="1"/>
    <col min="1545" max="1788" width="9.140625" style="28"/>
    <col min="1789" max="1789" width="4.7109375" style="28" customWidth="1"/>
    <col min="1790" max="1790" width="19.85546875" style="28" customWidth="1"/>
    <col min="1791" max="1791" width="72.140625" style="28" customWidth="1"/>
    <col min="1792" max="1792" width="0" style="28" hidden="1" customWidth="1"/>
    <col min="1793" max="1793" width="18.28515625" style="28" customWidth="1"/>
    <col min="1794" max="1794" width="17.5703125" style="28" customWidth="1"/>
    <col min="1795" max="1800" width="9" style="28" customWidth="1"/>
    <col min="1801" max="2044" width="9.140625" style="28"/>
    <col min="2045" max="2045" width="4.7109375" style="28" customWidth="1"/>
    <col min="2046" max="2046" width="19.85546875" style="28" customWidth="1"/>
    <col min="2047" max="2047" width="72.140625" style="28" customWidth="1"/>
    <col min="2048" max="2048" width="0" style="28" hidden="1" customWidth="1"/>
    <col min="2049" max="2049" width="18.28515625" style="28" customWidth="1"/>
    <col min="2050" max="2050" width="17.5703125" style="28" customWidth="1"/>
    <col min="2051" max="2056" width="9" style="28" customWidth="1"/>
    <col min="2057" max="2300" width="9.140625" style="28"/>
    <col min="2301" max="2301" width="4.7109375" style="28" customWidth="1"/>
    <col min="2302" max="2302" width="19.85546875" style="28" customWidth="1"/>
    <col min="2303" max="2303" width="72.140625" style="28" customWidth="1"/>
    <col min="2304" max="2304" width="0" style="28" hidden="1" customWidth="1"/>
    <col min="2305" max="2305" width="18.28515625" style="28" customWidth="1"/>
    <col min="2306" max="2306" width="17.5703125" style="28" customWidth="1"/>
    <col min="2307" max="2312" width="9" style="28" customWidth="1"/>
    <col min="2313" max="2556" width="9.140625" style="28"/>
    <col min="2557" max="2557" width="4.7109375" style="28" customWidth="1"/>
    <col min="2558" max="2558" width="19.85546875" style="28" customWidth="1"/>
    <col min="2559" max="2559" width="72.140625" style="28" customWidth="1"/>
    <col min="2560" max="2560" width="0" style="28" hidden="1" customWidth="1"/>
    <col min="2561" max="2561" width="18.28515625" style="28" customWidth="1"/>
    <col min="2562" max="2562" width="17.5703125" style="28" customWidth="1"/>
    <col min="2563" max="2568" width="9" style="28" customWidth="1"/>
    <col min="2569" max="2812" width="9.140625" style="28"/>
    <col min="2813" max="2813" width="4.7109375" style="28" customWidth="1"/>
    <col min="2814" max="2814" width="19.85546875" style="28" customWidth="1"/>
    <col min="2815" max="2815" width="72.140625" style="28" customWidth="1"/>
    <col min="2816" max="2816" width="0" style="28" hidden="1" customWidth="1"/>
    <col min="2817" max="2817" width="18.28515625" style="28" customWidth="1"/>
    <col min="2818" max="2818" width="17.5703125" style="28" customWidth="1"/>
    <col min="2819" max="2824" width="9" style="28" customWidth="1"/>
    <col min="2825" max="3068" width="9.140625" style="28"/>
    <col min="3069" max="3069" width="4.7109375" style="28" customWidth="1"/>
    <col min="3070" max="3070" width="19.85546875" style="28" customWidth="1"/>
    <col min="3071" max="3071" width="72.140625" style="28" customWidth="1"/>
    <col min="3072" max="3072" width="0" style="28" hidden="1" customWidth="1"/>
    <col min="3073" max="3073" width="18.28515625" style="28" customWidth="1"/>
    <col min="3074" max="3074" width="17.5703125" style="28" customWidth="1"/>
    <col min="3075" max="3080" width="9" style="28" customWidth="1"/>
    <col min="3081" max="3324" width="9.140625" style="28"/>
    <col min="3325" max="3325" width="4.7109375" style="28" customWidth="1"/>
    <col min="3326" max="3326" width="19.85546875" style="28" customWidth="1"/>
    <col min="3327" max="3327" width="72.140625" style="28" customWidth="1"/>
    <col min="3328" max="3328" width="0" style="28" hidden="1" customWidth="1"/>
    <col min="3329" max="3329" width="18.28515625" style="28" customWidth="1"/>
    <col min="3330" max="3330" width="17.5703125" style="28" customWidth="1"/>
    <col min="3331" max="3336" width="9" style="28" customWidth="1"/>
    <col min="3337" max="3580" width="9.140625" style="28"/>
    <col min="3581" max="3581" width="4.7109375" style="28" customWidth="1"/>
    <col min="3582" max="3582" width="19.85546875" style="28" customWidth="1"/>
    <col min="3583" max="3583" width="72.140625" style="28" customWidth="1"/>
    <col min="3584" max="3584" width="0" style="28" hidden="1" customWidth="1"/>
    <col min="3585" max="3585" width="18.28515625" style="28" customWidth="1"/>
    <col min="3586" max="3586" width="17.5703125" style="28" customWidth="1"/>
    <col min="3587" max="3592" width="9" style="28" customWidth="1"/>
    <col min="3593" max="3836" width="9.140625" style="28"/>
    <col min="3837" max="3837" width="4.7109375" style="28" customWidth="1"/>
    <col min="3838" max="3838" width="19.85546875" style="28" customWidth="1"/>
    <col min="3839" max="3839" width="72.140625" style="28" customWidth="1"/>
    <col min="3840" max="3840" width="0" style="28" hidden="1" customWidth="1"/>
    <col min="3841" max="3841" width="18.28515625" style="28" customWidth="1"/>
    <col min="3842" max="3842" width="17.5703125" style="28" customWidth="1"/>
    <col min="3843" max="3848" width="9" style="28" customWidth="1"/>
    <col min="3849" max="4092" width="9.140625" style="28"/>
    <col min="4093" max="4093" width="4.7109375" style="28" customWidth="1"/>
    <col min="4094" max="4094" width="19.85546875" style="28" customWidth="1"/>
    <col min="4095" max="4095" width="72.140625" style="28" customWidth="1"/>
    <col min="4096" max="4096" width="0" style="28" hidden="1" customWidth="1"/>
    <col min="4097" max="4097" width="18.28515625" style="28" customWidth="1"/>
    <col min="4098" max="4098" width="17.5703125" style="28" customWidth="1"/>
    <col min="4099" max="4104" width="9" style="28" customWidth="1"/>
    <col min="4105" max="4348" width="9.140625" style="28"/>
    <col min="4349" max="4349" width="4.7109375" style="28" customWidth="1"/>
    <col min="4350" max="4350" width="19.85546875" style="28" customWidth="1"/>
    <col min="4351" max="4351" width="72.140625" style="28" customWidth="1"/>
    <col min="4352" max="4352" width="0" style="28" hidden="1" customWidth="1"/>
    <col min="4353" max="4353" width="18.28515625" style="28" customWidth="1"/>
    <col min="4354" max="4354" width="17.5703125" style="28" customWidth="1"/>
    <col min="4355" max="4360" width="9" style="28" customWidth="1"/>
    <col min="4361" max="4604" width="9.140625" style="28"/>
    <col min="4605" max="4605" width="4.7109375" style="28" customWidth="1"/>
    <col min="4606" max="4606" width="19.85546875" style="28" customWidth="1"/>
    <col min="4607" max="4607" width="72.140625" style="28" customWidth="1"/>
    <col min="4608" max="4608" width="0" style="28" hidden="1" customWidth="1"/>
    <col min="4609" max="4609" width="18.28515625" style="28" customWidth="1"/>
    <col min="4610" max="4610" width="17.5703125" style="28" customWidth="1"/>
    <col min="4611" max="4616" width="9" style="28" customWidth="1"/>
    <col min="4617" max="4860" width="9.140625" style="28"/>
    <col min="4861" max="4861" width="4.7109375" style="28" customWidth="1"/>
    <col min="4862" max="4862" width="19.85546875" style="28" customWidth="1"/>
    <col min="4863" max="4863" width="72.140625" style="28" customWidth="1"/>
    <col min="4864" max="4864" width="0" style="28" hidden="1" customWidth="1"/>
    <col min="4865" max="4865" width="18.28515625" style="28" customWidth="1"/>
    <col min="4866" max="4866" width="17.5703125" style="28" customWidth="1"/>
    <col min="4867" max="4872" width="9" style="28" customWidth="1"/>
    <col min="4873" max="5116" width="9.140625" style="28"/>
    <col min="5117" max="5117" width="4.7109375" style="28" customWidth="1"/>
    <col min="5118" max="5118" width="19.85546875" style="28" customWidth="1"/>
    <col min="5119" max="5119" width="72.140625" style="28" customWidth="1"/>
    <col min="5120" max="5120" width="0" style="28" hidden="1" customWidth="1"/>
    <col min="5121" max="5121" width="18.28515625" style="28" customWidth="1"/>
    <col min="5122" max="5122" width="17.5703125" style="28" customWidth="1"/>
    <col min="5123" max="5128" width="9" style="28" customWidth="1"/>
    <col min="5129" max="5372" width="9.140625" style="28"/>
    <col min="5373" max="5373" width="4.7109375" style="28" customWidth="1"/>
    <col min="5374" max="5374" width="19.85546875" style="28" customWidth="1"/>
    <col min="5375" max="5375" width="72.140625" style="28" customWidth="1"/>
    <col min="5376" max="5376" width="0" style="28" hidden="1" customWidth="1"/>
    <col min="5377" max="5377" width="18.28515625" style="28" customWidth="1"/>
    <col min="5378" max="5378" width="17.5703125" style="28" customWidth="1"/>
    <col min="5379" max="5384" width="9" style="28" customWidth="1"/>
    <col min="5385" max="5628" width="9.140625" style="28"/>
    <col min="5629" max="5629" width="4.7109375" style="28" customWidth="1"/>
    <col min="5630" max="5630" width="19.85546875" style="28" customWidth="1"/>
    <col min="5631" max="5631" width="72.140625" style="28" customWidth="1"/>
    <col min="5632" max="5632" width="0" style="28" hidden="1" customWidth="1"/>
    <col min="5633" max="5633" width="18.28515625" style="28" customWidth="1"/>
    <col min="5634" max="5634" width="17.5703125" style="28" customWidth="1"/>
    <col min="5635" max="5640" width="9" style="28" customWidth="1"/>
    <col min="5641" max="5884" width="9.140625" style="28"/>
    <col min="5885" max="5885" width="4.7109375" style="28" customWidth="1"/>
    <col min="5886" max="5886" width="19.85546875" style="28" customWidth="1"/>
    <col min="5887" max="5887" width="72.140625" style="28" customWidth="1"/>
    <col min="5888" max="5888" width="0" style="28" hidden="1" customWidth="1"/>
    <col min="5889" max="5889" width="18.28515625" style="28" customWidth="1"/>
    <col min="5890" max="5890" width="17.5703125" style="28" customWidth="1"/>
    <col min="5891" max="5896" width="9" style="28" customWidth="1"/>
    <col min="5897" max="6140" width="9.140625" style="28"/>
    <col min="6141" max="6141" width="4.7109375" style="28" customWidth="1"/>
    <col min="6142" max="6142" width="19.85546875" style="28" customWidth="1"/>
    <col min="6143" max="6143" width="72.140625" style="28" customWidth="1"/>
    <col min="6144" max="6144" width="0" style="28" hidden="1" customWidth="1"/>
    <col min="6145" max="6145" width="18.28515625" style="28" customWidth="1"/>
    <col min="6146" max="6146" width="17.5703125" style="28" customWidth="1"/>
    <col min="6147" max="6152" width="9" style="28" customWidth="1"/>
    <col min="6153" max="6396" width="9.140625" style="28"/>
    <col min="6397" max="6397" width="4.7109375" style="28" customWidth="1"/>
    <col min="6398" max="6398" width="19.85546875" style="28" customWidth="1"/>
    <col min="6399" max="6399" width="72.140625" style="28" customWidth="1"/>
    <col min="6400" max="6400" width="0" style="28" hidden="1" customWidth="1"/>
    <col min="6401" max="6401" width="18.28515625" style="28" customWidth="1"/>
    <col min="6402" max="6402" width="17.5703125" style="28" customWidth="1"/>
    <col min="6403" max="6408" width="9" style="28" customWidth="1"/>
    <col min="6409" max="6652" width="9.140625" style="28"/>
    <col min="6653" max="6653" width="4.7109375" style="28" customWidth="1"/>
    <col min="6654" max="6654" width="19.85546875" style="28" customWidth="1"/>
    <col min="6655" max="6655" width="72.140625" style="28" customWidth="1"/>
    <col min="6656" max="6656" width="0" style="28" hidden="1" customWidth="1"/>
    <col min="6657" max="6657" width="18.28515625" style="28" customWidth="1"/>
    <col min="6658" max="6658" width="17.5703125" style="28" customWidth="1"/>
    <col min="6659" max="6664" width="9" style="28" customWidth="1"/>
    <col min="6665" max="6908" width="9.140625" style="28"/>
    <col min="6909" max="6909" width="4.7109375" style="28" customWidth="1"/>
    <col min="6910" max="6910" width="19.85546875" style="28" customWidth="1"/>
    <col min="6911" max="6911" width="72.140625" style="28" customWidth="1"/>
    <col min="6912" max="6912" width="0" style="28" hidden="1" customWidth="1"/>
    <col min="6913" max="6913" width="18.28515625" style="28" customWidth="1"/>
    <col min="6914" max="6914" width="17.5703125" style="28" customWidth="1"/>
    <col min="6915" max="6920" width="9" style="28" customWidth="1"/>
    <col min="6921" max="7164" width="9.140625" style="28"/>
    <col min="7165" max="7165" width="4.7109375" style="28" customWidth="1"/>
    <col min="7166" max="7166" width="19.85546875" style="28" customWidth="1"/>
    <col min="7167" max="7167" width="72.140625" style="28" customWidth="1"/>
    <col min="7168" max="7168" width="0" style="28" hidden="1" customWidth="1"/>
    <col min="7169" max="7169" width="18.28515625" style="28" customWidth="1"/>
    <col min="7170" max="7170" width="17.5703125" style="28" customWidth="1"/>
    <col min="7171" max="7176" width="9" style="28" customWidth="1"/>
    <col min="7177" max="7420" width="9.140625" style="28"/>
    <col min="7421" max="7421" width="4.7109375" style="28" customWidth="1"/>
    <col min="7422" max="7422" width="19.85546875" style="28" customWidth="1"/>
    <col min="7423" max="7423" width="72.140625" style="28" customWidth="1"/>
    <col min="7424" max="7424" width="0" style="28" hidden="1" customWidth="1"/>
    <col min="7425" max="7425" width="18.28515625" style="28" customWidth="1"/>
    <col min="7426" max="7426" width="17.5703125" style="28" customWidth="1"/>
    <col min="7427" max="7432" width="9" style="28" customWidth="1"/>
    <col min="7433" max="7676" width="9.140625" style="28"/>
    <col min="7677" max="7677" width="4.7109375" style="28" customWidth="1"/>
    <col min="7678" max="7678" width="19.85546875" style="28" customWidth="1"/>
    <col min="7679" max="7679" width="72.140625" style="28" customWidth="1"/>
    <col min="7680" max="7680" width="0" style="28" hidden="1" customWidth="1"/>
    <col min="7681" max="7681" width="18.28515625" style="28" customWidth="1"/>
    <col min="7682" max="7682" width="17.5703125" style="28" customWidth="1"/>
    <col min="7683" max="7688" width="9" style="28" customWidth="1"/>
    <col min="7689" max="7932" width="9.140625" style="28"/>
    <col min="7933" max="7933" width="4.7109375" style="28" customWidth="1"/>
    <col min="7934" max="7934" width="19.85546875" style="28" customWidth="1"/>
    <col min="7935" max="7935" width="72.140625" style="28" customWidth="1"/>
    <col min="7936" max="7936" width="0" style="28" hidden="1" customWidth="1"/>
    <col min="7937" max="7937" width="18.28515625" style="28" customWidth="1"/>
    <col min="7938" max="7938" width="17.5703125" style="28" customWidth="1"/>
    <col min="7939" max="7944" width="9" style="28" customWidth="1"/>
    <col min="7945" max="8188" width="9.140625" style="28"/>
    <col min="8189" max="8189" width="4.7109375" style="28" customWidth="1"/>
    <col min="8190" max="8190" width="19.85546875" style="28" customWidth="1"/>
    <col min="8191" max="8191" width="72.140625" style="28" customWidth="1"/>
    <col min="8192" max="8192" width="0" style="28" hidden="1" customWidth="1"/>
    <col min="8193" max="8193" width="18.28515625" style="28" customWidth="1"/>
    <col min="8194" max="8194" width="17.5703125" style="28" customWidth="1"/>
    <col min="8195" max="8200" width="9" style="28" customWidth="1"/>
    <col min="8201" max="8444" width="9.140625" style="28"/>
    <col min="8445" max="8445" width="4.7109375" style="28" customWidth="1"/>
    <col min="8446" max="8446" width="19.85546875" style="28" customWidth="1"/>
    <col min="8447" max="8447" width="72.140625" style="28" customWidth="1"/>
    <col min="8448" max="8448" width="0" style="28" hidden="1" customWidth="1"/>
    <col min="8449" max="8449" width="18.28515625" style="28" customWidth="1"/>
    <col min="8450" max="8450" width="17.5703125" style="28" customWidth="1"/>
    <col min="8451" max="8456" width="9" style="28" customWidth="1"/>
    <col min="8457" max="8700" width="9.140625" style="28"/>
    <col min="8701" max="8701" width="4.7109375" style="28" customWidth="1"/>
    <col min="8702" max="8702" width="19.85546875" style="28" customWidth="1"/>
    <col min="8703" max="8703" width="72.140625" style="28" customWidth="1"/>
    <col min="8704" max="8704" width="0" style="28" hidden="1" customWidth="1"/>
    <col min="8705" max="8705" width="18.28515625" style="28" customWidth="1"/>
    <col min="8706" max="8706" width="17.5703125" style="28" customWidth="1"/>
    <col min="8707" max="8712" width="9" style="28" customWidth="1"/>
    <col min="8713" max="8956" width="9.140625" style="28"/>
    <col min="8957" max="8957" width="4.7109375" style="28" customWidth="1"/>
    <col min="8958" max="8958" width="19.85546875" style="28" customWidth="1"/>
    <col min="8959" max="8959" width="72.140625" style="28" customWidth="1"/>
    <col min="8960" max="8960" width="0" style="28" hidden="1" customWidth="1"/>
    <col min="8961" max="8961" width="18.28515625" style="28" customWidth="1"/>
    <col min="8962" max="8962" width="17.5703125" style="28" customWidth="1"/>
    <col min="8963" max="8968" width="9" style="28" customWidth="1"/>
    <col min="8969" max="9212" width="9.140625" style="28"/>
    <col min="9213" max="9213" width="4.7109375" style="28" customWidth="1"/>
    <col min="9214" max="9214" width="19.85546875" style="28" customWidth="1"/>
    <col min="9215" max="9215" width="72.140625" style="28" customWidth="1"/>
    <col min="9216" max="9216" width="0" style="28" hidden="1" customWidth="1"/>
    <col min="9217" max="9217" width="18.28515625" style="28" customWidth="1"/>
    <col min="9218" max="9218" width="17.5703125" style="28" customWidth="1"/>
    <col min="9219" max="9224" width="9" style="28" customWidth="1"/>
    <col min="9225" max="9468" width="9.140625" style="28"/>
    <col min="9469" max="9469" width="4.7109375" style="28" customWidth="1"/>
    <col min="9470" max="9470" width="19.85546875" style="28" customWidth="1"/>
    <col min="9471" max="9471" width="72.140625" style="28" customWidth="1"/>
    <col min="9472" max="9472" width="0" style="28" hidden="1" customWidth="1"/>
    <col min="9473" max="9473" width="18.28515625" style="28" customWidth="1"/>
    <col min="9474" max="9474" width="17.5703125" style="28" customWidth="1"/>
    <col min="9475" max="9480" width="9" style="28" customWidth="1"/>
    <col min="9481" max="9724" width="9.140625" style="28"/>
    <col min="9725" max="9725" width="4.7109375" style="28" customWidth="1"/>
    <col min="9726" max="9726" width="19.85546875" style="28" customWidth="1"/>
    <col min="9727" max="9727" width="72.140625" style="28" customWidth="1"/>
    <col min="9728" max="9728" width="0" style="28" hidden="1" customWidth="1"/>
    <col min="9729" max="9729" width="18.28515625" style="28" customWidth="1"/>
    <col min="9730" max="9730" width="17.5703125" style="28" customWidth="1"/>
    <col min="9731" max="9736" width="9" style="28" customWidth="1"/>
    <col min="9737" max="9980" width="9.140625" style="28"/>
    <col min="9981" max="9981" width="4.7109375" style="28" customWidth="1"/>
    <col min="9982" max="9982" width="19.85546875" style="28" customWidth="1"/>
    <col min="9983" max="9983" width="72.140625" style="28" customWidth="1"/>
    <col min="9984" max="9984" width="0" style="28" hidden="1" customWidth="1"/>
    <col min="9985" max="9985" width="18.28515625" style="28" customWidth="1"/>
    <col min="9986" max="9986" width="17.5703125" style="28" customWidth="1"/>
    <col min="9987" max="9992" width="9" style="28" customWidth="1"/>
    <col min="9993" max="10236" width="9.140625" style="28"/>
    <col min="10237" max="10237" width="4.7109375" style="28" customWidth="1"/>
    <col min="10238" max="10238" width="19.85546875" style="28" customWidth="1"/>
    <col min="10239" max="10239" width="72.140625" style="28" customWidth="1"/>
    <col min="10240" max="10240" width="0" style="28" hidden="1" customWidth="1"/>
    <col min="10241" max="10241" width="18.28515625" style="28" customWidth="1"/>
    <col min="10242" max="10242" width="17.5703125" style="28" customWidth="1"/>
    <col min="10243" max="10248" width="9" style="28" customWidth="1"/>
    <col min="10249" max="10492" width="9.140625" style="28"/>
    <col min="10493" max="10493" width="4.7109375" style="28" customWidth="1"/>
    <col min="10494" max="10494" width="19.85546875" style="28" customWidth="1"/>
    <col min="10495" max="10495" width="72.140625" style="28" customWidth="1"/>
    <col min="10496" max="10496" width="0" style="28" hidden="1" customWidth="1"/>
    <col min="10497" max="10497" width="18.28515625" style="28" customWidth="1"/>
    <col min="10498" max="10498" width="17.5703125" style="28" customWidth="1"/>
    <col min="10499" max="10504" width="9" style="28" customWidth="1"/>
    <col min="10505" max="10748" width="9.140625" style="28"/>
    <col min="10749" max="10749" width="4.7109375" style="28" customWidth="1"/>
    <col min="10750" max="10750" width="19.85546875" style="28" customWidth="1"/>
    <col min="10751" max="10751" width="72.140625" style="28" customWidth="1"/>
    <col min="10752" max="10752" width="0" style="28" hidden="1" customWidth="1"/>
    <col min="10753" max="10753" width="18.28515625" style="28" customWidth="1"/>
    <col min="10754" max="10754" width="17.5703125" style="28" customWidth="1"/>
    <col min="10755" max="10760" width="9" style="28" customWidth="1"/>
    <col min="10761" max="11004" width="9.140625" style="28"/>
    <col min="11005" max="11005" width="4.7109375" style="28" customWidth="1"/>
    <col min="11006" max="11006" width="19.85546875" style="28" customWidth="1"/>
    <col min="11007" max="11007" width="72.140625" style="28" customWidth="1"/>
    <col min="11008" max="11008" width="0" style="28" hidden="1" customWidth="1"/>
    <col min="11009" max="11009" width="18.28515625" style="28" customWidth="1"/>
    <col min="11010" max="11010" width="17.5703125" style="28" customWidth="1"/>
    <col min="11011" max="11016" width="9" style="28" customWidth="1"/>
    <col min="11017" max="11260" width="9.140625" style="28"/>
    <col min="11261" max="11261" width="4.7109375" style="28" customWidth="1"/>
    <col min="11262" max="11262" width="19.85546875" style="28" customWidth="1"/>
    <col min="11263" max="11263" width="72.140625" style="28" customWidth="1"/>
    <col min="11264" max="11264" width="0" style="28" hidden="1" customWidth="1"/>
    <col min="11265" max="11265" width="18.28515625" style="28" customWidth="1"/>
    <col min="11266" max="11266" width="17.5703125" style="28" customWidth="1"/>
    <col min="11267" max="11272" width="9" style="28" customWidth="1"/>
    <col min="11273" max="11516" width="9.140625" style="28"/>
    <col min="11517" max="11517" width="4.7109375" style="28" customWidth="1"/>
    <col min="11518" max="11518" width="19.85546875" style="28" customWidth="1"/>
    <col min="11519" max="11519" width="72.140625" style="28" customWidth="1"/>
    <col min="11520" max="11520" width="0" style="28" hidden="1" customWidth="1"/>
    <col min="11521" max="11521" width="18.28515625" style="28" customWidth="1"/>
    <col min="11522" max="11522" width="17.5703125" style="28" customWidth="1"/>
    <col min="11523" max="11528" width="9" style="28" customWidth="1"/>
    <col min="11529" max="11772" width="9.140625" style="28"/>
    <col min="11773" max="11773" width="4.7109375" style="28" customWidth="1"/>
    <col min="11774" max="11774" width="19.85546875" style="28" customWidth="1"/>
    <col min="11775" max="11775" width="72.140625" style="28" customWidth="1"/>
    <col min="11776" max="11776" width="0" style="28" hidden="1" customWidth="1"/>
    <col min="11777" max="11777" width="18.28515625" style="28" customWidth="1"/>
    <col min="11778" max="11778" width="17.5703125" style="28" customWidth="1"/>
    <col min="11779" max="11784" width="9" style="28" customWidth="1"/>
    <col min="11785" max="12028" width="9.140625" style="28"/>
    <col min="12029" max="12029" width="4.7109375" style="28" customWidth="1"/>
    <col min="12030" max="12030" width="19.85546875" style="28" customWidth="1"/>
    <col min="12031" max="12031" width="72.140625" style="28" customWidth="1"/>
    <col min="12032" max="12032" width="0" style="28" hidden="1" customWidth="1"/>
    <col min="12033" max="12033" width="18.28515625" style="28" customWidth="1"/>
    <col min="12034" max="12034" width="17.5703125" style="28" customWidth="1"/>
    <col min="12035" max="12040" width="9" style="28" customWidth="1"/>
    <col min="12041" max="12284" width="9.140625" style="28"/>
    <col min="12285" max="12285" width="4.7109375" style="28" customWidth="1"/>
    <col min="12286" max="12286" width="19.85546875" style="28" customWidth="1"/>
    <col min="12287" max="12287" width="72.140625" style="28" customWidth="1"/>
    <col min="12288" max="12288" width="0" style="28" hidden="1" customWidth="1"/>
    <col min="12289" max="12289" width="18.28515625" style="28" customWidth="1"/>
    <col min="12290" max="12290" width="17.5703125" style="28" customWidth="1"/>
    <col min="12291" max="12296" width="9" style="28" customWidth="1"/>
    <col min="12297" max="12540" width="9.140625" style="28"/>
    <col min="12541" max="12541" width="4.7109375" style="28" customWidth="1"/>
    <col min="12542" max="12542" width="19.85546875" style="28" customWidth="1"/>
    <col min="12543" max="12543" width="72.140625" style="28" customWidth="1"/>
    <col min="12544" max="12544" width="0" style="28" hidden="1" customWidth="1"/>
    <col min="12545" max="12545" width="18.28515625" style="28" customWidth="1"/>
    <col min="12546" max="12546" width="17.5703125" style="28" customWidth="1"/>
    <col min="12547" max="12552" width="9" style="28" customWidth="1"/>
    <col min="12553" max="12796" width="9.140625" style="28"/>
    <col min="12797" max="12797" width="4.7109375" style="28" customWidth="1"/>
    <col min="12798" max="12798" width="19.85546875" style="28" customWidth="1"/>
    <col min="12799" max="12799" width="72.140625" style="28" customWidth="1"/>
    <col min="12800" max="12800" width="0" style="28" hidden="1" customWidth="1"/>
    <col min="12801" max="12801" width="18.28515625" style="28" customWidth="1"/>
    <col min="12802" max="12802" width="17.5703125" style="28" customWidth="1"/>
    <col min="12803" max="12808" width="9" style="28" customWidth="1"/>
    <col min="12809" max="13052" width="9.140625" style="28"/>
    <col min="13053" max="13053" width="4.7109375" style="28" customWidth="1"/>
    <col min="13054" max="13054" width="19.85546875" style="28" customWidth="1"/>
    <col min="13055" max="13055" width="72.140625" style="28" customWidth="1"/>
    <col min="13056" max="13056" width="0" style="28" hidden="1" customWidth="1"/>
    <col min="13057" max="13057" width="18.28515625" style="28" customWidth="1"/>
    <col min="13058" max="13058" width="17.5703125" style="28" customWidth="1"/>
    <col min="13059" max="13064" width="9" style="28" customWidth="1"/>
    <col min="13065" max="13308" width="9.140625" style="28"/>
    <col min="13309" max="13309" width="4.7109375" style="28" customWidth="1"/>
    <col min="13310" max="13310" width="19.85546875" style="28" customWidth="1"/>
    <col min="13311" max="13311" width="72.140625" style="28" customWidth="1"/>
    <col min="13312" max="13312" width="0" style="28" hidden="1" customWidth="1"/>
    <col min="13313" max="13313" width="18.28515625" style="28" customWidth="1"/>
    <col min="13314" max="13314" width="17.5703125" style="28" customWidth="1"/>
    <col min="13315" max="13320" width="9" style="28" customWidth="1"/>
    <col min="13321" max="13564" width="9.140625" style="28"/>
    <col min="13565" max="13565" width="4.7109375" style="28" customWidth="1"/>
    <col min="13566" max="13566" width="19.85546875" style="28" customWidth="1"/>
    <col min="13567" max="13567" width="72.140625" style="28" customWidth="1"/>
    <col min="13568" max="13568" width="0" style="28" hidden="1" customWidth="1"/>
    <col min="13569" max="13569" width="18.28515625" style="28" customWidth="1"/>
    <col min="13570" max="13570" width="17.5703125" style="28" customWidth="1"/>
    <col min="13571" max="13576" width="9" style="28" customWidth="1"/>
    <col min="13577" max="13820" width="9.140625" style="28"/>
    <col min="13821" max="13821" width="4.7109375" style="28" customWidth="1"/>
    <col min="13822" max="13822" width="19.85546875" style="28" customWidth="1"/>
    <col min="13823" max="13823" width="72.140625" style="28" customWidth="1"/>
    <col min="13824" max="13824" width="0" style="28" hidden="1" customWidth="1"/>
    <col min="13825" max="13825" width="18.28515625" style="28" customWidth="1"/>
    <col min="13826" max="13826" width="17.5703125" style="28" customWidth="1"/>
    <col min="13827" max="13832" width="9" style="28" customWidth="1"/>
    <col min="13833" max="14076" width="9.140625" style="28"/>
    <col min="14077" max="14077" width="4.7109375" style="28" customWidth="1"/>
    <col min="14078" max="14078" width="19.85546875" style="28" customWidth="1"/>
    <col min="14079" max="14079" width="72.140625" style="28" customWidth="1"/>
    <col min="14080" max="14080" width="0" style="28" hidden="1" customWidth="1"/>
    <col min="14081" max="14081" width="18.28515625" style="28" customWidth="1"/>
    <col min="14082" max="14082" width="17.5703125" style="28" customWidth="1"/>
    <col min="14083" max="14088" width="9" style="28" customWidth="1"/>
    <col min="14089" max="14332" width="9.140625" style="28"/>
    <col min="14333" max="14333" width="4.7109375" style="28" customWidth="1"/>
    <col min="14334" max="14334" width="19.85546875" style="28" customWidth="1"/>
    <col min="14335" max="14335" width="72.140625" style="28" customWidth="1"/>
    <col min="14336" max="14336" width="0" style="28" hidden="1" customWidth="1"/>
    <col min="14337" max="14337" width="18.28515625" style="28" customWidth="1"/>
    <col min="14338" max="14338" width="17.5703125" style="28" customWidth="1"/>
    <col min="14339" max="14344" width="9" style="28" customWidth="1"/>
    <col min="14345" max="14588" width="9.140625" style="28"/>
    <col min="14589" max="14589" width="4.7109375" style="28" customWidth="1"/>
    <col min="14590" max="14590" width="19.85546875" style="28" customWidth="1"/>
    <col min="14591" max="14591" width="72.140625" style="28" customWidth="1"/>
    <col min="14592" max="14592" width="0" style="28" hidden="1" customWidth="1"/>
    <col min="14593" max="14593" width="18.28515625" style="28" customWidth="1"/>
    <col min="14594" max="14594" width="17.5703125" style="28" customWidth="1"/>
    <col min="14595" max="14600" width="9" style="28" customWidth="1"/>
    <col min="14601" max="14844" width="9.140625" style="28"/>
    <col min="14845" max="14845" width="4.7109375" style="28" customWidth="1"/>
    <col min="14846" max="14846" width="19.85546875" style="28" customWidth="1"/>
    <col min="14847" max="14847" width="72.140625" style="28" customWidth="1"/>
    <col min="14848" max="14848" width="0" style="28" hidden="1" customWidth="1"/>
    <col min="14849" max="14849" width="18.28515625" style="28" customWidth="1"/>
    <col min="14850" max="14850" width="17.5703125" style="28" customWidth="1"/>
    <col min="14851" max="14856" width="9" style="28" customWidth="1"/>
    <col min="14857" max="15100" width="9.140625" style="28"/>
    <col min="15101" max="15101" width="4.7109375" style="28" customWidth="1"/>
    <col min="15102" max="15102" width="19.85546875" style="28" customWidth="1"/>
    <col min="15103" max="15103" width="72.140625" style="28" customWidth="1"/>
    <col min="15104" max="15104" width="0" style="28" hidden="1" customWidth="1"/>
    <col min="15105" max="15105" width="18.28515625" style="28" customWidth="1"/>
    <col min="15106" max="15106" width="17.5703125" style="28" customWidth="1"/>
    <col min="15107" max="15112" width="9" style="28" customWidth="1"/>
    <col min="15113" max="15356" width="9.140625" style="28"/>
    <col min="15357" max="15357" width="4.7109375" style="28" customWidth="1"/>
    <col min="15358" max="15358" width="19.85546875" style="28" customWidth="1"/>
    <col min="15359" max="15359" width="72.140625" style="28" customWidth="1"/>
    <col min="15360" max="15360" width="0" style="28" hidden="1" customWidth="1"/>
    <col min="15361" max="15361" width="18.28515625" style="28" customWidth="1"/>
    <col min="15362" max="15362" width="17.5703125" style="28" customWidth="1"/>
    <col min="15363" max="15368" width="9" style="28" customWidth="1"/>
    <col min="15369" max="15612" width="9.140625" style="28"/>
    <col min="15613" max="15613" width="4.7109375" style="28" customWidth="1"/>
    <col min="15614" max="15614" width="19.85546875" style="28" customWidth="1"/>
    <col min="15615" max="15615" width="72.140625" style="28" customWidth="1"/>
    <col min="15616" max="15616" width="0" style="28" hidden="1" customWidth="1"/>
    <col min="15617" max="15617" width="18.28515625" style="28" customWidth="1"/>
    <col min="15618" max="15618" width="17.5703125" style="28" customWidth="1"/>
    <col min="15619" max="15624" width="9" style="28" customWidth="1"/>
    <col min="15625" max="15868" width="9.140625" style="28"/>
    <col min="15869" max="15869" width="4.7109375" style="28" customWidth="1"/>
    <col min="15870" max="15870" width="19.85546875" style="28" customWidth="1"/>
    <col min="15871" max="15871" width="72.140625" style="28" customWidth="1"/>
    <col min="15872" max="15872" width="0" style="28" hidden="1" customWidth="1"/>
    <col min="15873" max="15873" width="18.28515625" style="28" customWidth="1"/>
    <col min="15874" max="15874" width="17.5703125" style="28" customWidth="1"/>
    <col min="15875" max="15880" width="9" style="28" customWidth="1"/>
    <col min="15881" max="16124" width="9.140625" style="28"/>
    <col min="16125" max="16125" width="4.7109375" style="28" customWidth="1"/>
    <col min="16126" max="16126" width="19.85546875" style="28" customWidth="1"/>
    <col min="16127" max="16127" width="72.140625" style="28" customWidth="1"/>
    <col min="16128" max="16128" width="0" style="28" hidden="1" customWidth="1"/>
    <col min="16129" max="16129" width="18.28515625" style="28" customWidth="1"/>
    <col min="16130" max="16130" width="17.5703125" style="28" customWidth="1"/>
    <col min="16131" max="16136" width="9" style="28" customWidth="1"/>
    <col min="16137" max="16384" width="9.140625" style="28"/>
  </cols>
  <sheetData>
    <row r="1" spans="2:5">
      <c r="E1" s="29" t="s">
        <v>174</v>
      </c>
    </row>
    <row r="2" spans="2:5">
      <c r="E2" s="29" t="s">
        <v>124</v>
      </c>
    </row>
    <row r="3" spans="2:5">
      <c r="E3" s="29" t="s">
        <v>1</v>
      </c>
    </row>
    <row r="5" spans="2:5" ht="39" customHeight="1">
      <c r="B5" s="266" t="s">
        <v>127</v>
      </c>
      <c r="C5" s="266"/>
      <c r="D5" s="266"/>
      <c r="E5" s="266"/>
    </row>
    <row r="6" spans="2:5">
      <c r="B6" s="68"/>
      <c r="C6" s="68"/>
      <c r="D6" s="68"/>
      <c r="E6" s="68"/>
    </row>
    <row r="7" spans="2:5">
      <c r="E7" s="82" t="s">
        <v>46</v>
      </c>
    </row>
    <row r="8" spans="2:5" s="81" customFormat="1">
      <c r="B8" s="267" t="s">
        <v>13</v>
      </c>
      <c r="C8" s="267"/>
      <c r="D8" s="267"/>
      <c r="E8" s="267"/>
    </row>
    <row r="9" spans="2:5">
      <c r="B9" s="28" t="s">
        <v>23</v>
      </c>
    </row>
    <row r="11" spans="2:5">
      <c r="B11" s="34" t="s">
        <v>14</v>
      </c>
      <c r="C11" s="34" t="s">
        <v>15</v>
      </c>
      <c r="D11" s="69"/>
    </row>
    <row r="12" spans="2:5">
      <c r="B12" s="30">
        <v>1049</v>
      </c>
      <c r="C12" s="31" t="s">
        <v>66</v>
      </c>
      <c r="D12" s="32"/>
    </row>
    <row r="13" spans="2:5">
      <c r="B13" s="33"/>
      <c r="C13" s="33"/>
      <c r="D13" s="33"/>
    </row>
    <row r="14" spans="2:5">
      <c r="B14" s="70" t="s">
        <v>16</v>
      </c>
      <c r="C14" s="69"/>
      <c r="D14" s="69"/>
    </row>
    <row r="15" spans="2:5" ht="66" customHeight="1">
      <c r="B15" s="34" t="s">
        <v>17</v>
      </c>
      <c r="C15" s="3" t="s">
        <v>88</v>
      </c>
      <c r="D15" s="268" t="s">
        <v>44</v>
      </c>
      <c r="E15" s="269"/>
    </row>
    <row r="16" spans="2:5" ht="34.5">
      <c r="B16" s="34" t="s">
        <v>18</v>
      </c>
      <c r="C16" s="3" t="s">
        <v>103</v>
      </c>
      <c r="D16" s="19" t="s">
        <v>32</v>
      </c>
      <c r="E16" s="19" t="s">
        <v>37</v>
      </c>
    </row>
    <row r="17" spans="2:5" ht="34.5">
      <c r="B17" s="34" t="s">
        <v>19</v>
      </c>
      <c r="C17" s="3" t="s">
        <v>104</v>
      </c>
      <c r="D17" s="35"/>
      <c r="E17" s="44"/>
    </row>
    <row r="18" spans="2:5" ht="69">
      <c r="B18" s="36" t="s">
        <v>20</v>
      </c>
      <c r="C18" s="3" t="s">
        <v>105</v>
      </c>
      <c r="D18" s="37"/>
      <c r="E18" s="45"/>
    </row>
    <row r="19" spans="2:5" ht="34.5">
      <c r="B19" s="36" t="s">
        <v>21</v>
      </c>
      <c r="C19" s="3" t="s">
        <v>89</v>
      </c>
      <c r="D19" s="37"/>
      <c r="E19" s="45"/>
    </row>
    <row r="20" spans="2:5" ht="51.75">
      <c r="B20" s="36" t="s">
        <v>90</v>
      </c>
      <c r="C20" s="3" t="s">
        <v>106</v>
      </c>
      <c r="D20" s="38"/>
      <c r="E20" s="46"/>
    </row>
    <row r="21" spans="2:5">
      <c r="B21" s="272" t="s">
        <v>0</v>
      </c>
      <c r="C21" s="273"/>
      <c r="D21" s="39"/>
      <c r="E21" s="40"/>
    </row>
    <row r="22" spans="2:5">
      <c r="B22" s="49" t="str">
        <f>+B42</f>
        <v xml:space="preserve"> Միջին նորոգման ենթակա ճանապարհների երկարությունը, կիլոմետր </v>
      </c>
      <c r="C22" s="62"/>
      <c r="D22" s="22"/>
      <c r="E22" s="22">
        <v>97.731999999999999</v>
      </c>
    </row>
    <row r="23" spans="2:5">
      <c r="B23" s="49" t="str">
        <f>+B43</f>
        <v xml:space="preserve"> Աշխատանքների ավարտվածության աստիճան, % </v>
      </c>
      <c r="C23" s="63"/>
      <c r="D23" s="22"/>
      <c r="E23" s="77">
        <v>94</v>
      </c>
    </row>
    <row r="24" spans="2:5">
      <c r="B24" s="41" t="s">
        <v>22</v>
      </c>
      <c r="C24" s="42"/>
      <c r="D24" s="170">
        <f>+'h5'!E17</f>
        <v>0</v>
      </c>
      <c r="E24" s="94">
        <f>+'h5'!F17</f>
        <v>4618109.2</v>
      </c>
    </row>
    <row r="27" spans="2:5">
      <c r="B27" s="68"/>
      <c r="C27" s="68"/>
      <c r="D27" s="68"/>
      <c r="E27" s="83" t="s">
        <v>47</v>
      </c>
    </row>
    <row r="28" spans="2:5" s="81" customFormat="1">
      <c r="B28" s="84"/>
      <c r="C28" s="85" t="s">
        <v>26</v>
      </c>
      <c r="D28" s="85"/>
      <c r="E28" s="84"/>
    </row>
    <row r="29" spans="2:5">
      <c r="B29" s="15" t="s">
        <v>34</v>
      </c>
      <c r="C29" s="15"/>
      <c r="D29" s="15"/>
      <c r="E29" s="15"/>
    </row>
    <row r="30" spans="2:5">
      <c r="B30" s="15"/>
      <c r="C30" s="15"/>
      <c r="D30" s="15"/>
      <c r="E30" s="15"/>
    </row>
    <row r="31" spans="2:5">
      <c r="B31" s="16" t="s">
        <v>29</v>
      </c>
      <c r="C31" s="16" t="s">
        <v>30</v>
      </c>
      <c r="D31" s="17"/>
      <c r="E31" s="15"/>
    </row>
    <row r="32" spans="2:5">
      <c r="B32" s="2">
        <v>1049</v>
      </c>
      <c r="C32" s="16" t="s">
        <v>66</v>
      </c>
      <c r="D32" s="17"/>
      <c r="E32" s="17"/>
    </row>
    <row r="33" spans="2:5">
      <c r="B33" s="23"/>
      <c r="C33" s="17"/>
      <c r="D33" s="17"/>
      <c r="E33" s="17"/>
    </row>
    <row r="34" spans="2:5">
      <c r="B34" s="70" t="s">
        <v>31</v>
      </c>
      <c r="C34" s="69"/>
      <c r="D34" s="69"/>
    </row>
    <row r="35" spans="2:5" ht="57.75" customHeight="1">
      <c r="B35" s="16" t="s">
        <v>17</v>
      </c>
      <c r="C35" s="2" t="s">
        <v>88</v>
      </c>
      <c r="D35" s="268" t="s">
        <v>45</v>
      </c>
      <c r="E35" s="269"/>
    </row>
    <row r="36" spans="2:5" ht="34.5">
      <c r="B36" s="18" t="s">
        <v>18</v>
      </c>
      <c r="C36" s="24" t="s">
        <v>103</v>
      </c>
      <c r="D36" s="19" t="s">
        <v>32</v>
      </c>
      <c r="E36" s="19" t="s">
        <v>37</v>
      </c>
    </row>
    <row r="37" spans="2:5" ht="34.5">
      <c r="B37" s="18" t="s">
        <v>19</v>
      </c>
      <c r="C37" s="3" t="s">
        <v>104</v>
      </c>
      <c r="D37" s="35"/>
      <c r="E37" s="47"/>
    </row>
    <row r="38" spans="2:5" ht="75.75" customHeight="1">
      <c r="B38" s="18" t="s">
        <v>20</v>
      </c>
      <c r="C38" s="3" t="s">
        <v>105</v>
      </c>
      <c r="D38" s="37"/>
      <c r="E38" s="20"/>
    </row>
    <row r="39" spans="2:5" ht="34.5">
      <c r="B39" s="18" t="s">
        <v>21</v>
      </c>
      <c r="C39" s="3" t="s">
        <v>89</v>
      </c>
      <c r="D39" s="37"/>
      <c r="E39" s="20"/>
    </row>
    <row r="40" spans="2:5" ht="51.75">
      <c r="B40" s="14" t="s">
        <v>90</v>
      </c>
      <c r="C40" s="3" t="s">
        <v>106</v>
      </c>
      <c r="D40" s="37"/>
      <c r="E40" s="20"/>
    </row>
    <row r="41" spans="2:5">
      <c r="B41" s="25"/>
      <c r="C41" s="26" t="s">
        <v>0</v>
      </c>
      <c r="D41" s="27"/>
      <c r="E41" s="21"/>
    </row>
    <row r="42" spans="2:5">
      <c r="B42" s="49" t="s">
        <v>107</v>
      </c>
      <c r="C42" s="62"/>
      <c r="D42" s="22"/>
      <c r="E42" s="22">
        <f>-E22</f>
        <v>-97.731999999999999</v>
      </c>
    </row>
    <row r="43" spans="2:5">
      <c r="B43" s="49" t="s">
        <v>108</v>
      </c>
      <c r="C43" s="63"/>
      <c r="D43" s="22"/>
      <c r="E43" s="80">
        <v>-94</v>
      </c>
    </row>
    <row r="44" spans="2:5">
      <c r="B44" s="72" t="s">
        <v>33</v>
      </c>
      <c r="C44" s="73"/>
      <c r="D44" s="13">
        <f>'h4'!G21</f>
        <v>-2541302.7999999998</v>
      </c>
      <c r="E44" s="13">
        <f t="shared" ref="E44" si="0">-E24</f>
        <v>-4618109.2</v>
      </c>
    </row>
    <row r="66" spans="2:7">
      <c r="B66" s="84"/>
      <c r="C66" s="84" t="s">
        <v>131</v>
      </c>
      <c r="D66" s="84"/>
      <c r="E66" s="84"/>
      <c r="F66" s="84"/>
      <c r="G66" s="84"/>
    </row>
    <row r="67" spans="2:7">
      <c r="B67" s="86"/>
      <c r="C67" s="86" t="s">
        <v>132</v>
      </c>
      <c r="D67" s="86"/>
      <c r="E67" s="86"/>
      <c r="F67" s="243"/>
      <c r="G67" s="86"/>
    </row>
    <row r="68" spans="2:7">
      <c r="B68" s="88"/>
      <c r="C68" s="86"/>
      <c r="D68" s="87" t="s">
        <v>133</v>
      </c>
      <c r="E68" s="88"/>
      <c r="F68" s="243"/>
      <c r="G68" s="88"/>
    </row>
  </sheetData>
  <mergeCells count="6">
    <mergeCell ref="F67:F68"/>
    <mergeCell ref="B5:E5"/>
    <mergeCell ref="B8:E8"/>
    <mergeCell ref="B21:C21"/>
    <mergeCell ref="D15:E15"/>
    <mergeCell ref="D35:E35"/>
  </mergeCells>
  <pageMargins left="0.23622047244094491" right="0.23622047244094491" top="0.61" bottom="0.74803149606299213" header="0.31496062992125984" footer="0.31496062992125984"/>
  <pageSetup paperSize="9" scale="8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2"/>
  <sheetViews>
    <sheetView zoomScale="85" zoomScaleNormal="85" workbookViewId="0">
      <selection activeCell="H12" sqref="H12"/>
    </sheetView>
  </sheetViews>
  <sheetFormatPr defaultRowHeight="17.25"/>
  <cols>
    <col min="1" max="1" width="9.140625" style="97"/>
    <col min="2" max="2" width="16" style="107" customWidth="1"/>
    <col min="3" max="3" width="60.140625" style="97" customWidth="1"/>
    <col min="4" max="4" width="13" style="97" customWidth="1"/>
    <col min="5" max="5" width="12.28515625" style="97" customWidth="1"/>
    <col min="6" max="6" width="20.5703125" style="48" customWidth="1"/>
    <col min="7" max="7" width="10.85546875" style="48" customWidth="1"/>
    <col min="8" max="8" width="19.140625" style="48" customWidth="1"/>
    <col min="9" max="9" width="9.140625" style="97"/>
    <col min="10" max="10" width="17.85546875" style="97" customWidth="1"/>
    <col min="11" max="11" width="13" style="97" bestFit="1" customWidth="1"/>
    <col min="12" max="12" width="20.7109375" style="97" customWidth="1"/>
    <col min="13" max="16384" width="9.140625" style="97"/>
  </cols>
  <sheetData>
    <row r="1" spans="2:12" s="96" customFormat="1">
      <c r="B1" s="95"/>
      <c r="C1" s="95"/>
      <c r="D1" s="95"/>
      <c r="E1" s="95"/>
      <c r="F1" s="95"/>
      <c r="G1" s="95"/>
      <c r="H1" s="29" t="s">
        <v>181</v>
      </c>
    </row>
    <row r="2" spans="2:12" s="96" customFormat="1">
      <c r="B2" s="95"/>
      <c r="C2" s="95"/>
      <c r="D2" s="95"/>
      <c r="E2" s="95"/>
      <c r="F2" s="95"/>
      <c r="G2" s="95"/>
      <c r="H2" s="29" t="s">
        <v>124</v>
      </c>
    </row>
    <row r="3" spans="2:12" s="96" customFormat="1">
      <c r="B3" s="95"/>
      <c r="C3" s="95"/>
      <c r="D3" s="95"/>
      <c r="E3" s="95"/>
      <c r="F3" s="95"/>
      <c r="G3" s="95"/>
      <c r="H3" s="29" t="s">
        <v>1</v>
      </c>
    </row>
    <row r="5" spans="2:12" ht="48" customHeight="1">
      <c r="B5" s="280" t="s">
        <v>128</v>
      </c>
      <c r="C5" s="280"/>
      <c r="D5" s="280"/>
      <c r="E5" s="280"/>
      <c r="F5" s="280"/>
      <c r="G5" s="280"/>
      <c r="H5" s="280"/>
    </row>
    <row r="6" spans="2:12" ht="84" customHeight="1">
      <c r="B6" s="281" t="s">
        <v>51</v>
      </c>
      <c r="C6" s="281" t="s">
        <v>52</v>
      </c>
      <c r="D6" s="281" t="s">
        <v>53</v>
      </c>
      <c r="E6" s="281" t="s">
        <v>54</v>
      </c>
      <c r="F6" s="282" t="s">
        <v>55</v>
      </c>
      <c r="G6" s="282" t="s">
        <v>56</v>
      </c>
      <c r="H6" s="282"/>
    </row>
    <row r="7" spans="2:12" ht="51.75">
      <c r="B7" s="281"/>
      <c r="C7" s="281"/>
      <c r="D7" s="281"/>
      <c r="E7" s="281"/>
      <c r="F7" s="282"/>
      <c r="G7" s="67" t="s">
        <v>57</v>
      </c>
      <c r="H7" s="67" t="s">
        <v>58</v>
      </c>
    </row>
    <row r="8" spans="2:12" s="119" customFormat="1" ht="25.5" customHeight="1">
      <c r="B8" s="274" t="s">
        <v>41</v>
      </c>
      <c r="C8" s="274"/>
      <c r="D8" s="274"/>
      <c r="E8" s="274"/>
      <c r="F8" s="274"/>
      <c r="G8" s="274"/>
      <c r="H8" s="61">
        <f>+H9</f>
        <v>4618109.1840000004</v>
      </c>
      <c r="I8" s="120"/>
      <c r="J8" s="120"/>
      <c r="L8" s="122"/>
    </row>
    <row r="9" spans="2:12" s="119" customFormat="1" ht="17.25" customHeight="1">
      <c r="B9" s="117" t="s">
        <v>91</v>
      </c>
      <c r="C9" s="118" t="s">
        <v>92</v>
      </c>
      <c r="D9" s="118" t="s">
        <v>59</v>
      </c>
      <c r="E9" s="274" t="s">
        <v>64</v>
      </c>
      <c r="F9" s="274"/>
      <c r="G9" s="274"/>
      <c r="H9" s="61">
        <f>+H10</f>
        <v>4618109.1840000004</v>
      </c>
      <c r="J9" s="120"/>
      <c r="L9" s="121"/>
    </row>
    <row r="10" spans="2:12" ht="17.25" customHeight="1">
      <c r="B10" s="98" t="s">
        <v>102</v>
      </c>
      <c r="C10" s="275" t="str">
        <f>+'h5'!D14</f>
        <v xml:space="preserve"> Միջպետական և հանրապետական նշանակության ավտոճանապարհների միջին նորոգում</v>
      </c>
      <c r="D10" s="276"/>
      <c r="E10" s="276"/>
      <c r="F10" s="276"/>
      <c r="G10" s="276"/>
      <c r="H10" s="22">
        <f>+H11</f>
        <v>4618109.1840000004</v>
      </c>
    </row>
    <row r="11" spans="2:12" s="99" customFormat="1" ht="21.75" customHeight="1">
      <c r="B11" s="277" t="s">
        <v>93</v>
      </c>
      <c r="C11" s="278"/>
      <c r="D11" s="278"/>
      <c r="E11" s="278"/>
      <c r="F11" s="278"/>
      <c r="G11" s="279"/>
      <c r="H11" s="22">
        <f>+H12+H13+H14+H15+H16+H17+H18+H19+H20+H21+H22</f>
        <v>4618109.1840000004</v>
      </c>
    </row>
    <row r="12" spans="2:12">
      <c r="B12" s="71" t="s">
        <v>117</v>
      </c>
      <c r="C12" s="14" t="s">
        <v>94</v>
      </c>
      <c r="D12" s="64" t="s">
        <v>96</v>
      </c>
      <c r="E12" s="64" t="s">
        <v>95</v>
      </c>
      <c r="F12" s="114">
        <v>129600000</v>
      </c>
      <c r="G12" s="98">
        <v>1</v>
      </c>
      <c r="H12" s="65">
        <f t="shared" ref="H12:H15" si="0">+G12*F12/1000</f>
        <v>129600</v>
      </c>
    </row>
    <row r="13" spans="2:12">
      <c r="B13" s="71" t="s">
        <v>118</v>
      </c>
      <c r="C13" s="14" t="s">
        <v>94</v>
      </c>
      <c r="D13" s="64" t="s">
        <v>96</v>
      </c>
      <c r="E13" s="64" t="s">
        <v>95</v>
      </c>
      <c r="F13" s="114">
        <v>728899200</v>
      </c>
      <c r="G13" s="98">
        <v>1</v>
      </c>
      <c r="H13" s="74">
        <f t="shared" si="0"/>
        <v>728899.2</v>
      </c>
    </row>
    <row r="14" spans="2:12">
      <c r="B14" s="71" t="s">
        <v>119</v>
      </c>
      <c r="C14" s="14" t="s">
        <v>94</v>
      </c>
      <c r="D14" s="64" t="s">
        <v>96</v>
      </c>
      <c r="E14" s="64" t="s">
        <v>95</v>
      </c>
      <c r="F14" s="114">
        <v>221469984</v>
      </c>
      <c r="G14" s="98">
        <v>1</v>
      </c>
      <c r="H14" s="65">
        <f t="shared" ref="H14" si="1">+G14*F14/1000</f>
        <v>221469.984</v>
      </c>
    </row>
    <row r="15" spans="2:12">
      <c r="B15" s="71" t="s">
        <v>120</v>
      </c>
      <c r="C15" s="14" t="s">
        <v>94</v>
      </c>
      <c r="D15" s="64" t="s">
        <v>96</v>
      </c>
      <c r="E15" s="64" t="s">
        <v>95</v>
      </c>
      <c r="F15" s="114">
        <v>357600000</v>
      </c>
      <c r="G15" s="98">
        <v>1</v>
      </c>
      <c r="H15" s="65">
        <f t="shared" si="0"/>
        <v>357600</v>
      </c>
    </row>
    <row r="16" spans="2:12">
      <c r="B16" s="71" t="s">
        <v>121</v>
      </c>
      <c r="C16" s="14" t="s">
        <v>94</v>
      </c>
      <c r="D16" s="64" t="s">
        <v>96</v>
      </c>
      <c r="E16" s="64" t="s">
        <v>95</v>
      </c>
      <c r="F16" s="114">
        <v>288000000</v>
      </c>
      <c r="G16" s="98">
        <v>1</v>
      </c>
      <c r="H16" s="65">
        <f t="shared" ref="H16" si="2">+G16*F16/1000</f>
        <v>288000</v>
      </c>
    </row>
    <row r="17" spans="2:8">
      <c r="B17" s="71" t="s">
        <v>122</v>
      </c>
      <c r="C17" s="14" t="s">
        <v>94</v>
      </c>
      <c r="D17" s="64" t="s">
        <v>96</v>
      </c>
      <c r="E17" s="64" t="s">
        <v>95</v>
      </c>
      <c r="F17" s="114">
        <v>483600000</v>
      </c>
      <c r="G17" s="98">
        <v>1</v>
      </c>
      <c r="H17" s="65">
        <f t="shared" ref="H17" si="3">+G17*F17/1000</f>
        <v>483600</v>
      </c>
    </row>
    <row r="18" spans="2:8">
      <c r="B18" s="71" t="s">
        <v>123</v>
      </c>
      <c r="C18" s="14" t="s">
        <v>94</v>
      </c>
      <c r="D18" s="64" t="s">
        <v>96</v>
      </c>
      <c r="E18" s="64" t="s">
        <v>95</v>
      </c>
      <c r="F18" s="114">
        <v>565200000</v>
      </c>
      <c r="G18" s="98">
        <v>1</v>
      </c>
      <c r="H18" s="65">
        <f t="shared" ref="H18" si="4">+G18*F18/1000</f>
        <v>565200</v>
      </c>
    </row>
    <row r="19" spans="2:8" ht="19.5" customHeight="1">
      <c r="B19" s="111" t="s">
        <v>143</v>
      </c>
      <c r="C19" s="100" t="s">
        <v>94</v>
      </c>
      <c r="D19" s="64" t="s">
        <v>96</v>
      </c>
      <c r="E19" s="64" t="s">
        <v>95</v>
      </c>
      <c r="F19" s="115">
        <f>H19*1000</f>
        <v>517740000</v>
      </c>
      <c r="G19" s="98">
        <v>1</v>
      </c>
      <c r="H19" s="101">
        <v>517740</v>
      </c>
    </row>
    <row r="20" spans="2:8" ht="21.75" customHeight="1">
      <c r="B20" s="102" t="s">
        <v>140</v>
      </c>
      <c r="C20" s="103" t="str">
        <f t="shared" ref="C20:E21" si="5">C19</f>
        <v>ճանապարհների վերանորոգման աշխատանքներ</v>
      </c>
      <c r="D20" s="104" t="str">
        <f t="shared" si="5"/>
        <v>ՀԲՄ</v>
      </c>
      <c r="E20" s="104" t="str">
        <f t="shared" si="5"/>
        <v>դրամ</v>
      </c>
      <c r="F20" s="116">
        <f>H20*1000</f>
        <v>284400000</v>
      </c>
      <c r="G20" s="98">
        <v>1</v>
      </c>
      <c r="H20" s="106">
        <v>284400</v>
      </c>
    </row>
    <row r="21" spans="2:8" ht="24" customHeight="1">
      <c r="B21" s="102" t="s">
        <v>141</v>
      </c>
      <c r="C21" s="103" t="str">
        <f>C20</f>
        <v>ճանապարհների վերանորոգման աշխատանքներ</v>
      </c>
      <c r="D21" s="104" t="str">
        <f t="shared" si="5"/>
        <v>ՀԲՄ</v>
      </c>
      <c r="E21" s="104" t="str">
        <f t="shared" si="5"/>
        <v>դրամ</v>
      </c>
      <c r="F21" s="78">
        <f>H21*1000</f>
        <v>320100000</v>
      </c>
      <c r="G21" s="112">
        <v>1</v>
      </c>
      <c r="H21" s="106">
        <v>320100</v>
      </c>
    </row>
    <row r="22" spans="2:8" ht="21" customHeight="1">
      <c r="B22" s="110" t="s">
        <v>142</v>
      </c>
      <c r="C22" s="103" t="str">
        <f>C21</f>
        <v>ճանապարհների վերանորոգման աշխատանքներ</v>
      </c>
      <c r="D22" s="104" t="str">
        <f>D21</f>
        <v>ՀԲՄ</v>
      </c>
      <c r="E22" s="104" t="str">
        <f>E21</f>
        <v>դրամ</v>
      </c>
      <c r="F22" s="116">
        <f>H22*1000</f>
        <v>721500000</v>
      </c>
      <c r="G22" s="113">
        <v>1</v>
      </c>
      <c r="H22" s="105">
        <f>'h5'!F31</f>
        <v>721500</v>
      </c>
    </row>
    <row r="23" spans="2:8">
      <c r="F23" s="93"/>
      <c r="G23" s="93"/>
      <c r="H23" s="93"/>
    </row>
    <row r="24" spans="2:8">
      <c r="F24" s="93"/>
      <c r="G24" s="93"/>
      <c r="H24" s="93"/>
    </row>
    <row r="25" spans="2:8">
      <c r="F25" s="93"/>
      <c r="G25" s="93"/>
      <c r="H25" s="93"/>
    </row>
    <row r="26" spans="2:8">
      <c r="F26" s="93"/>
      <c r="G26" s="93"/>
      <c r="H26" s="93"/>
    </row>
    <row r="27" spans="2:8">
      <c r="F27" s="93"/>
      <c r="G27" s="93"/>
      <c r="H27" s="93"/>
    </row>
    <row r="28" spans="2:8">
      <c r="F28" s="93"/>
      <c r="G28" s="93"/>
      <c r="H28" s="93"/>
    </row>
    <row r="29" spans="2:8">
      <c r="F29" s="93"/>
      <c r="G29" s="93"/>
      <c r="H29" s="93"/>
    </row>
    <row r="30" spans="2:8">
      <c r="B30" s="84"/>
      <c r="C30" s="84" t="s">
        <v>131</v>
      </c>
      <c r="D30" s="84"/>
      <c r="E30" s="84"/>
      <c r="F30" s="84"/>
      <c r="G30" s="84"/>
      <c r="H30" s="84"/>
    </row>
    <row r="31" spans="2:8">
      <c r="B31" s="86"/>
      <c r="C31" s="86"/>
      <c r="D31" s="86"/>
      <c r="E31" s="86" t="s">
        <v>132</v>
      </c>
      <c r="F31" s="86"/>
      <c r="G31" s="87" t="s">
        <v>133</v>
      </c>
      <c r="H31" s="86"/>
    </row>
    <row r="32" spans="2:8">
      <c r="B32" s="88"/>
      <c r="C32" s="88"/>
      <c r="D32" s="88"/>
      <c r="E32" s="88"/>
      <c r="F32" s="88"/>
      <c r="G32" s="88"/>
      <c r="H32" s="88"/>
    </row>
  </sheetData>
  <mergeCells count="11">
    <mergeCell ref="B8:G8"/>
    <mergeCell ref="E9:G9"/>
    <mergeCell ref="C10:G10"/>
    <mergeCell ref="B11:G11"/>
    <mergeCell ref="B5:H5"/>
    <mergeCell ref="B6:B7"/>
    <mergeCell ref="C6:C7"/>
    <mergeCell ref="D6:D7"/>
    <mergeCell ref="E6:E7"/>
    <mergeCell ref="F6:F7"/>
    <mergeCell ref="G6:H6"/>
  </mergeCells>
  <phoneticPr fontId="82" type="noConversion"/>
  <pageMargins left="0.31496062992125984" right="0.23622047244094491" top="0.35433070866141736" bottom="0.74803149606299213" header="0.23622047244094491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</vt:i4>
      </vt:variant>
    </vt:vector>
  </HeadingPairs>
  <TitlesOfParts>
    <vt:vector size="9" baseType="lpstr">
      <vt:lpstr>h1</vt:lpstr>
      <vt:lpstr>h2</vt:lpstr>
      <vt:lpstr>h3</vt:lpstr>
      <vt:lpstr>h4</vt:lpstr>
      <vt:lpstr>h5</vt:lpstr>
      <vt:lpstr>h6.</vt:lpstr>
      <vt:lpstr>h7.</vt:lpstr>
      <vt:lpstr>h8</vt:lpstr>
      <vt:lpstr>'h3'!Print_Titles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https:/mul-edu.gov.am/tasks/docs/attachment.php?id=337424&amp;fn=havelvacner+%285%29.xlsx&amp;out=1&amp;token=398ae1d2c3768b7e98be</cp:keywords>
  <cp:lastModifiedBy>Hasmik Aperyan</cp:lastModifiedBy>
  <cp:lastPrinted>2023-06-26T05:11:38Z</cp:lastPrinted>
  <dcterms:created xsi:type="dcterms:W3CDTF">2020-05-26T05:50:11Z</dcterms:created>
  <dcterms:modified xsi:type="dcterms:W3CDTF">2024-09-18T13:41:21Z</dcterms:modified>
</cp:coreProperties>
</file>