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ilit.harutyunyan\Downloads\"/>
    </mc:Choice>
  </mc:AlternateContent>
  <xr:revisionPtr revIDLastSave="0" documentId="13_ncr:1_{4B368427-47F1-48FB-9281-483C85D76147}" xr6:coauthVersionLast="47" xr6:coauthVersionMax="47" xr10:uidLastSave="{00000000-0000-0000-0000-000000000000}"/>
  <bookViews>
    <workbookView xWindow="-120" yWindow="-120" windowWidth="29040" windowHeight="15840" tabRatio="846" xr2:uid="{00000000-000D-0000-FFFF-FFFF00000000}"/>
  </bookViews>
  <sheets>
    <sheet name="Հավելված 1" sheetId="1" r:id="rId1"/>
    <sheet name="Հավելված 2" sheetId="2" r:id="rId2"/>
    <sheet name="Հավելված 3" sheetId="21" r:id="rId3"/>
    <sheet name="Հավելված 4" sheetId="24" r:id="rId4"/>
    <sheet name="Հավելված 5" sheetId="6" r:id="rId5"/>
    <sheet name="Հավելված 6" sheetId="7" r:id="rId6"/>
    <sheet name="Հավելված 7" sheetId="26" r:id="rId7"/>
  </sheets>
  <definedNames>
    <definedName name="_xlnm.Print_Area" localSheetId="0">'Հավելված 1'!$A$1:$E$60</definedName>
    <definedName name="_xlnm.Print_Area" localSheetId="1">'Հավելված 2'!$A$1:$H$74</definedName>
    <definedName name="_xlnm.Print_Area" localSheetId="2">'Հավելված 3'!$A$1:$E$17</definedName>
    <definedName name="_xlnm.Print_Area" localSheetId="5">'Հավելված 6'!$A$1:$D$87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3" i="7" l="1"/>
  <c r="C83" i="7"/>
  <c r="D38" i="7"/>
  <c r="C38" i="7"/>
  <c r="D26" i="7"/>
  <c r="D26" i="6"/>
  <c r="C38" i="6"/>
  <c r="D38" i="6"/>
  <c r="C52" i="6"/>
  <c r="D52" i="6"/>
  <c r="C82" i="6"/>
  <c r="D82" i="6"/>
  <c r="H57" i="2"/>
  <c r="G57" i="2"/>
  <c r="E41" i="1"/>
  <c r="D41" i="1"/>
  <c r="E42" i="1"/>
  <c r="D42" i="1"/>
  <c r="E7" i="1"/>
  <c r="D7" i="1"/>
  <c r="E8" i="1"/>
  <c r="D8" i="1"/>
  <c r="E9" i="1"/>
  <c r="D9" i="1"/>
  <c r="E11" i="21"/>
  <c r="E9" i="21" s="1"/>
  <c r="D11" i="21"/>
  <c r="H17" i="2" l="1"/>
  <c r="H15" i="2" s="1"/>
  <c r="G9" i="2"/>
  <c r="G15" i="2"/>
  <c r="H40" i="2"/>
  <c r="H42" i="2"/>
  <c r="F12" i="24" l="1"/>
  <c r="G12" i="24"/>
  <c r="H12" i="24"/>
  <c r="E12" i="24"/>
  <c r="D16" i="24"/>
  <c r="D15" i="24"/>
  <c r="E15" i="21" l="1"/>
  <c r="D15" i="21"/>
  <c r="H44" i="2"/>
  <c r="G44" i="2"/>
  <c r="G42" i="2" s="1"/>
  <c r="G40" i="2" s="1"/>
  <c r="H73" i="2"/>
  <c r="H72" i="2" s="1"/>
  <c r="H71" i="2" s="1"/>
  <c r="H69" i="2" s="1"/>
  <c r="H67" i="2" s="1"/>
  <c r="G73" i="2"/>
  <c r="G72" i="2" s="1"/>
  <c r="G71" i="2" s="1"/>
  <c r="G69" i="2" s="1"/>
  <c r="G67" i="2" s="1"/>
  <c r="E28" i="1"/>
  <c r="D28" i="1"/>
  <c r="G11" i="26" l="1"/>
  <c r="G9" i="26" l="1"/>
  <c r="G65" i="2"/>
  <c r="G64" i="2" s="1"/>
  <c r="G63" i="2" s="1"/>
  <c r="G61" i="2" s="1"/>
  <c r="G59" i="2" s="1"/>
  <c r="G55" i="2" s="1"/>
  <c r="H65" i="2"/>
  <c r="H64" i="2" s="1"/>
  <c r="H63" i="2" s="1"/>
  <c r="H61" i="2" s="1"/>
  <c r="H59" i="2" s="1"/>
  <c r="H55" i="2" s="1"/>
  <c r="H29" i="2"/>
  <c r="H10" i="24" l="1"/>
  <c r="D12" i="21" l="1"/>
  <c r="H26" i="2" l="1"/>
  <c r="H25" i="2" s="1"/>
  <c r="G26" i="2"/>
  <c r="G25" i="2" s="1"/>
  <c r="H37" i="2" l="1"/>
  <c r="G37" i="2"/>
  <c r="G36" i="2" l="1"/>
  <c r="G35" i="2" s="1"/>
  <c r="G33" i="2" s="1"/>
  <c r="G31" i="2" s="1"/>
  <c r="H36" i="2"/>
  <c r="H35" i="2" s="1"/>
  <c r="H33" i="2" s="1"/>
  <c r="H24" i="2" l="1"/>
  <c r="G24" i="2"/>
  <c r="G23" i="2" s="1"/>
  <c r="G21" i="2" s="1"/>
  <c r="G19" i="2" s="1"/>
  <c r="G17" i="2" s="1"/>
  <c r="F10" i="24"/>
  <c r="G10" i="24"/>
  <c r="H23" i="2" l="1"/>
  <c r="H21" i="2" s="1"/>
  <c r="H19" i="2" s="1"/>
  <c r="D12" i="24"/>
  <c r="D10" i="24" s="1"/>
  <c r="E10" i="24"/>
  <c r="H31" i="2" l="1"/>
  <c r="H13" i="2" l="1"/>
  <c r="H11" i="2" s="1"/>
  <c r="H10" i="2" s="1"/>
  <c r="H9" i="2" s="1"/>
  <c r="G13" i="2"/>
  <c r="G11" i="2" s="1"/>
  <c r="G10" i="2" s="1"/>
  <c r="E12" i="21"/>
  <c r="D9" i="21" l="1"/>
  <c r="H53" i="2"/>
  <c r="H51" i="2" s="1"/>
  <c r="G53" i="2"/>
  <c r="G51" i="2" s="1"/>
</calcChain>
</file>

<file path=xl/sharedStrings.xml><?xml version="1.0" encoding="utf-8"?>
<sst xmlns="http://schemas.openxmlformats.org/spreadsheetml/2006/main" count="458" uniqueCount="173">
  <si>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</si>
  <si>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</si>
  <si>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</si>
  <si>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</si>
  <si>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</si>
  <si>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</si>
  <si>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</si>
  <si>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</si>
  <si>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</si>
  <si>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</si>
  <si>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</si>
  <si>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</si>
  <si>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</si>
  <si>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</si>
  <si>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</si>
  <si>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</si>
  <si>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</si>
  <si>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</si>
  <si>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</si>
  <si>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</si>
  <si>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</si>
  <si>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</si>
  <si>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</si>
  <si>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</si>
  <si>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</si>
  <si>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</si>
  <si>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</si>
  <si>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</si>
  <si>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</si>
  <si>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</si>
  <si>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</si>
  <si>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</si>
  <si>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</si>
  <si>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</si>
  <si>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</si>
  <si>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</si>
  <si>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</si>
  <si>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</t>
  </si>
  <si>
    <t>ՀՀ ԲԱՐՁՐ ՏԵԽՆՈԼՈԳԻԱԿԱՆ ԱՐԴՅՈՒՆԱԲԵՐՈՒԹՅԱՆ ՆԱԽԱՐԱՐՈՒԹՅՈՒՆ</t>
  </si>
  <si>
    <t xml:space="preserve"> ՈՉ ՖԻՆԱՆՍԱԿԱՆ ԱԿՏԻՎՆԵՐԻ ԳԾՈՎ ԾԱԽՍԵՐ</t>
  </si>
  <si>
    <t xml:space="preserve"> ՀԻՄՆԱԿԱՆ ՄԻՋՈՑՆԵՐ</t>
  </si>
  <si>
    <t>Շրագրային դասիչը</t>
  </si>
  <si>
    <t xml:space="preserve"> ԸՆԴԱՄԵՆԸ</t>
  </si>
  <si>
    <t>այդ թվում`</t>
  </si>
  <si>
    <t>Ցուցանիշների փոփոխությունը (ավելացումները նշված են դրական նշանով)</t>
  </si>
  <si>
    <t>(հազ. դրամ)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</si>
  <si>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</si>
  <si>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</si>
  <si>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ԸՆԹԱՑԻԿ ԾԱԽՍԵՐ</t>
  </si>
  <si>
    <t xml:space="preserve"> Ծառայությունների մատուցում </t>
  </si>
  <si>
    <t xml:space="preserve">ՀՀ կառավարության 2024 թվականի
-ի  N       -Ն որոշման 
</t>
  </si>
  <si>
    <t xml:space="preserve">ՀՀ կառավարության 2024 թվականի
N       -Ն որոշման 
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</si>
  <si>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</si>
  <si>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</si>
  <si>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</si>
  <si>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</si>
  <si>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</si>
  <si>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</si>
  <si>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</si>
  <si>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</si>
  <si>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</si>
  <si>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</si>
  <si>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</si>
  <si>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</si>
  <si>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</si>
  <si>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</si>
  <si>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</si>
  <si>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</si>
  <si>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</si>
  <si>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</si>
  <si>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>Հավելված 2</t>
  </si>
  <si>
    <t xml:space="preserve">ՀՀ կառավարություն </t>
  </si>
  <si>
    <t>Ինն ամիս</t>
  </si>
  <si>
    <t>Տարի</t>
  </si>
  <si>
    <t xml:space="preserve"> Ծառայությունների մատուցում</t>
  </si>
  <si>
    <t xml:space="preserve"> Պետական մարմինների կողմից օգտագործվող ոչ ֆինանսական ակտիվների հետ գործառնություններ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</si>
  <si>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</si>
  <si>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</si>
  <si>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</si>
  <si>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</si>
  <si>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</si>
  <si>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Հավելված  N 4</t>
  </si>
  <si>
    <t xml:space="preserve"> Ինն ամիս </t>
  </si>
  <si>
    <t xml:space="preserve"> Տարի </t>
  </si>
  <si>
    <t xml:space="preserve"> Միջոցառումն իրականացնողի անվանումը՛ </t>
  </si>
  <si>
    <t xml:space="preserve"> Հանրային իշխանության մարմիններ </t>
  </si>
  <si>
    <t>Ցուցանիշների փոփոխությունը (նվազեցումները նշված են փակագծերում)</t>
  </si>
  <si>
    <t>Ծառայությունների մատուցում</t>
  </si>
  <si>
    <t xml:space="preserve"> ՀՀ կառավարության և համայնքների պահուստային ֆոնդ</t>
  </si>
  <si>
    <t>ՀԱՅԱՍՏԱՆԻ ՀԱՆՐԱՊԵՏՈՒԹՅԱՆ ԿԱՌԱՎԱՐՈՒԹՅԱՆ 2023 ԹՎԱԿԱՆԻ ԴԵԿՏԵՄԲԵՐԻ 28-Ի N 2323-Ն ՈՐՈՇՄԱՆ N 9 ՀԱՎԵԼՎԱԾԻ NN 9.16   և 9.48 ԱՂՅՈՒՍԱԿՆԵՐՈՒՄ  ԿԱՏԱՐՎՈՂ ՓՈՓՈԽՈՒԹՅՈՒՆՆԵՐԸ ԵՎ ԼՐԱՑՈՒՄՆԵՐԸ</t>
  </si>
  <si>
    <t>ՀԱՅԱՍՏԱՆԻ ՀԱՆՐԱՊԵՏՈՒԹՅԱՆ ԿԱՌԱՎԱՐՈՒԹՅԱՆ 2023 ԹՎԱԿԱՆԻ ԴԵԿՏԵՄԲԵՐԻ 28-Ի N 2323-Ն ՈՐՈՇՄԱՆ N 9.1 ՀԱՎԵԼՎԱԾԻ  NN 9.1.16   ԵՎ 9.1.58 ԱՂՅՈՒՍԱԿՆԵՐՈՒՄ  ԿԱՏԱՐՎՈՂ ՓՈՓՈԽՈՒԹՅՈՒՆՆԵՐԸ ԵՎ ԼՐԱՑՈՒՄՆԵՐԸ</t>
  </si>
  <si>
    <t>ՀԱՅԱՍՏԱՆԻ ՀԱՆՐԱՊԵՏՈՒԹՅԱՆ ԿԱՌԱՎԱՐՈՒԹՅԱՆ 2023 ԹՎԱԿԱՆԻ ԴԵԿՏԵՄԲԵՐԻ 28-Ի N 2323-Ն ՈՐՈՇՄԱՆ N 3 ԵՎ 4 ՀԱՎԵԼՎԱԾՆԵՐՈՒՄ ԿԱՏԱՐՎՈՂ ՓՈՓՈԽՈՒԹՅՈՒՆՆԵՐԸ ԵՎ ԼՐԱՑՈՒՄՆԵՐԸ</t>
  </si>
  <si>
    <t>Բյուջետային գլխավոր կարգադրիչների,  ծրագրերի, միջոցառումների  և ուղղությունների անվանումները</t>
  </si>
  <si>
    <t xml:space="preserve"> ՄԱՍ 1. ՊԵՏԱԿԱՆ ՄԱՐՄՆԻ ԳԾՈՎ ԱՐԴՅՈՒՆՔԱՅԻՆ (ԿԱՏԱՐՈՂԱԿԱՆ) ՑՈՒՑԱՆԻՇՆԵՐԸ </t>
  </si>
  <si>
    <t>Հավելված 1</t>
  </si>
  <si>
    <t>Ինժեներական բիզնես աքսելերատորի շենքի կառուցման և կահավորման շարունակականության ապահովում</t>
  </si>
  <si>
    <t xml:space="preserve">Ինժեներական բիզնես աքսելերատորի շենքի կառուցման շարունակականության ապահովման նպատակով շինարարական աշխատանքների իրականացում, ավտոկայանատեղիների կառուցում, տարածքի բարեկարգում և սարքավորումների ձեռքբերում </t>
  </si>
  <si>
    <t xml:space="preserve"> 1043</t>
  </si>
  <si>
    <t xml:space="preserve"> Բարձր տեխնոլոգիական արդյունաբերության էկոհամակարգի և շուկայի զարգացման ծրագիր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</si>
  <si>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</si>
  <si>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</si>
  <si>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ՇԵՆՔԵՐ ԵՎ ՇԻՆՈՒԹՅՈՒՆՆԵՐ</t>
  </si>
  <si>
    <t xml:space="preserve"> - Շենքերի և շինությունների շինարարություն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</si>
  <si>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</si>
  <si>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</si>
  <si>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- Վարչական սարքավորումներ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</si>
  <si>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</si>
  <si>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</si>
  <si>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</si>
  <si>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</si>
  <si>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Ընդամենը</t>
  </si>
  <si>
    <t>Հավելված N 5</t>
  </si>
  <si>
    <t>Հավելված 6</t>
  </si>
  <si>
    <t xml:space="preserve"> ԾԱՌԱՅՈՒԹՅՈՒՆՆԵՐԻ  ԵՎ   ԱՊՐԱՆՔՆԵՐԻ  ՁԵՌՔԲԵՐՈՒՄ</t>
  </si>
  <si>
    <t>Ինժեներական բիզնես աքսելերատորի շենքի կառուցման շարունակականության ապահովման նպատակով հաշվետվությունների կազմում, պահպանման աշխատանքների իրականացում</t>
  </si>
  <si>
    <t xml:space="preserve">ՀԱՅԱՍՏԱՆԻ ՀԱՆՐԱՊԵՏՈՒԹՅԱՆ 2024 ԹՎԱԿԱՆԻ ՊԵՏԱԿԱՆ ԲՅՈՒՋԵԻ ՄԱՍԻՆ ՕՐԵՆՔԻ N 1 ՀԱՎԵԼՎԱԾԻ N  3 ԱՂՅՈՒՍԱԿՈՒՄ ԿԱՏԱՐՎՈՂ ՓՈՓՈԽՈՒԹՅՈՒՆՆԵՐԸ ԵՎ ԼՐԱՑՈՒՄՆԵՐԸ </t>
  </si>
  <si>
    <t xml:space="preserve"> - Ընդհանուր բնույթի այլ ծառայություններ</t>
  </si>
  <si>
    <t xml:space="preserve"> Պայմանագրային այլ ծառայությունների ձեռքբերում</t>
  </si>
  <si>
    <t>ՀԱՅԱՍՏԱՆԻ ՀԱՆՐԱՊԵՏՈՒԹՅԱՆ ԿԱՌԱՎԱՐՈՒԹՅԱՆ 2023 ԹՎԱԿԱՆԻ ԴԵԿՏԵՄԲԵՐԻ 28-Ի N 2323-Ն ՈՐՈՇՄԱՆ N 5 ՀԱՎԵԼՎԱԾԻ N 2 ԱՂՅՈՒՍԱԿՈՒՄ  ԿԱՏԱՐՎՈՂ ՓՈՓՈԽՈՒԹՅՈՒՆՆԵՐԸ ԵՎ ԼՐԱՑՈՒՄՆԵՐԸ</t>
  </si>
  <si>
    <t>Հավելված  3</t>
  </si>
  <si>
    <t>ԻՔ ավտոկայանատեղիների կառուցման և տարածքի բարեկարգման աշխատանքների պայմանագրերի քանակը, հատ</t>
  </si>
  <si>
    <t>Ինժեներական բիզնես աքսելերատորի շենքի ընդհանուր ենթակառուցվածքների համակարգման և պահպանման աշխատանքների իրականացման նպատակով կնքվող պայմանագրերի քանակը, հատ</t>
  </si>
  <si>
    <t>Միավորի գինը</t>
  </si>
  <si>
    <t>Հավելված 7</t>
  </si>
  <si>
    <t>ՀՀ կառավարության  2024 թվականի</t>
  </si>
  <si>
    <t>______________ ի    ___Ն որոշման</t>
  </si>
  <si>
    <t>ՀԱՅԱՍՏԱՆԻ ՀԱՆՐԱՊԵՏՈՒԹՅԱՆ ԿԱՌԱՎԱՐՈՒԹՅԱՆ 2023 ԹՎԱԿԱՆԻ ԴԵԿՏԵՄԲԵՐԻ 28-Ի N 2323-Ն ՈՐՈՇՄԱՆ N 10 ՀԱՎԵԼՎԱԾՈՒՄ ԿԱՏԱՐՎՈՂ ՓՈՓՈԽՈՒԹՅՈՒՆՆԵՐԸ ԵՎ ԼՐԱՑՈՒՄԸ</t>
  </si>
  <si>
    <t>Կոդը</t>
  </si>
  <si>
    <t>Անվանումը</t>
  </si>
  <si>
    <t>Գնման ձևը</t>
  </si>
  <si>
    <t>Չափման միավորը</t>
  </si>
  <si>
    <t>Քանակը</t>
  </si>
  <si>
    <t>Գումարը
(հազար դրամով)</t>
  </si>
  <si>
    <t>ՀՀ բարձր տեխնոլոգիական արդյունաբերության նախարարություն</t>
  </si>
  <si>
    <t>Բաժին N 01</t>
  </si>
  <si>
    <t>Խումբ N 03</t>
  </si>
  <si>
    <t>Դաս N 02</t>
  </si>
  <si>
    <t>Ցուցանիշների փոփոխությունը (ավելացումները նշված են դրական նշանով)</t>
  </si>
  <si>
    <t>ՄԱՍ III. ԾԱՌԱՅՈՒԹՅՈՒՆՆԵՐ</t>
  </si>
  <si>
    <t>98341140/1</t>
  </si>
  <si>
    <t>ՄԱ</t>
  </si>
  <si>
    <t>դրամ</t>
  </si>
  <si>
    <t>Ինժեներական բիզնես աքսելերատորի շենքի և ընդհանուր ենթակառուցվածքների համակարգման, պահպանման, սպասարկման աշխատանքների իրականացում</t>
  </si>
  <si>
    <t>Ինժեներական բիզնես աքսելերատորի շենքի կառուցման ծրագրի ղեկավար, պայմանագրերի քանակը, հատ</t>
  </si>
  <si>
    <t>Ինժեներական բիզնես աքսելերատորի շենքի կառուցման և ԻՔ ավտոկայանատեղիների կառուցման և տարածքի բարեկարգման տեխնիկական հսկողություն նպատակով կնքված պայմանագրերի քանակը, հատ</t>
  </si>
  <si>
    <t>Ինժեներական բիզնես աքսելերատորի շենքի կառուցում, պայմանագրերի քանակը, հատ</t>
  </si>
  <si>
    <t>Ինժեներական բիզնես աքսելերատորի շենքի կառուցման հեղինակային հսկողության պայմանագրերի քանակը, հատ</t>
  </si>
  <si>
    <t>ԻՔ ավտոկայանատեղիների կառուցման և տարածքի բարեկարգման ծրագրի ղեկավար, պայմանագրերի քանակը, հատ</t>
  </si>
  <si>
    <t>հազար դրամ</t>
  </si>
  <si>
    <t>Շենքի պահպանման ծառայություններ</t>
  </si>
  <si>
    <t xml:space="preserve"> 1235</t>
  </si>
  <si>
    <t xml:space="preserve"> Թվային փոխակերպման գործընթացի իրականացում</t>
  </si>
  <si>
    <t xml:space="preserve"> Պետական մարմինների կողմից իրականացվող թվային փոխակերպման միջոցառումների ֆինանսավորում</t>
  </si>
  <si>
    <t xml:space="preserve"> Թվային ծառայությունների և համակարգերի ներդրում</t>
  </si>
  <si>
    <t xml:space="preserve"> 31001</t>
  </si>
  <si>
    <t xml:space="preserve"> Միասնական թվային միջավայրի ձևավորում</t>
  </si>
  <si>
    <t xml:space="preserve"> Թվային փոխակերպման գործընթացի շրջանակներում թվայնացման համակարգերի ներդրում և կայքերի արդիականացում</t>
  </si>
  <si>
    <t xml:space="preserve"> ԱՅԼ ՀԻՄՆԱԿԱՆ ՄԻՋՈՑՆԵՐ</t>
  </si>
  <si>
    <t xml:space="preserve"> - Ոչ նյութական հիմնական միջոցներ</t>
  </si>
  <si>
    <t xml:space="preserve"> 1235 </t>
  </si>
  <si>
    <t xml:space="preserve"> Թվային փոխակերպման գործընթացի իրականացում </t>
  </si>
  <si>
    <t xml:space="preserve"> Միասնական թվային միջավայրի ձևավորում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</si>
  <si>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</si>
  <si>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</si>
  <si>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31001 </t>
  </si>
  <si>
    <t xml:space="preserve">  Ցուցանիշների փոփոխությունը (ավելացումները նշված են դրական նշանով, իսկ նվազեցումները՝ փակագծերում)</t>
  </si>
  <si>
    <t>1043 11022</t>
  </si>
  <si>
    <t xml:space="preserve"> Հանրության կողմից անմիջականորեն օգտագործվող ակտիվների հետ կապված միջոցառումներ</t>
  </si>
  <si>
    <t xml:space="preserve"> Հանրության կողմից անմիջականորեն օգտագործվող ակտիվների հետ կապված միջոցառումներ </t>
  </si>
  <si>
    <t xml:space="preserve">  Մասնագիտացված միավոր </t>
  </si>
  <si>
    <t xml:space="preserve"> «Գնումների մասին» ՀՀ օրենքի համաձայն ընտրված կազմակերպություն </t>
  </si>
  <si>
    <t xml:space="preserve"> ՀՀ կառավարություն </t>
  </si>
  <si>
    <t>ՀԱՅԱՍՏԱՆԻ ՀԱՆՐԱՊԵՏՈՒԹՅԱՆ 2024 ԹՎԱԿԱՆԻ ՊԵՏԱԿԱՆ ԲՅՈՒՋԵԻ ՄԱՍԻՆ ՕՐԵՆՔԻ N 1 ՀԱՎԵԼՎԱԾԻ  N 2  ԱՂՅՈՒՍԱԿՈՒՄ ԿԱՏԱՐՎՈՂ ՎԵՐԱԲԱՇԽՈՒՄԸ, ՓՈՓՈԽՈՒԹՅՈՒՆՆԵՐՆ ՈՒ ԼՐԱՑՈՒՄՆԵՐԸ ԵՎ ՀԱՅԱՍՏԱՆԻ  ՀԱՆՐԱՊԵՏՈՒԹՅԱՆ ԿԱՌԱՎԱՐՈՒԹՅԱՆ 2023 ԹՎԱԿԱՆԻ ԴԵԿՏԵՄԲԵՐԻ 28-Ի N 2323-Ն ՈՐՈՇՄԱՆ N 5 ՀԱՎԵԼՎԱԾԻ N1  ԱՂՅՈՒՍԱԿՈՒՄ ԿԱՏԱՐՎՈՂ ՓՈՓՈԽՈՒԹՅՈՒՆՆԵՐԸ 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</si>
</sst>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(* #,##0.0_);_(* \(#,##0.0\);_(* &quot;-&quot;?_);_(@_)"/>
    <numFmt numFmtId="170" formatCode="_(* #,##0.0_);_(* \(#,##0.0\);_(* \-??_);_(@_)"/>
    <numFmt numFmtId="171" formatCode="General_)"/>
    <numFmt numFmtId="172" formatCode="_-* #,##0.0\ _₽_-;\-* #,##0.0\ _₽_-;_-* \-??\ _₽_-;_-@_-"/>
    <numFmt numFmtId="173" formatCode="_(* #,##0_);_(* \(#,##0\);_(* \-??_);_(@_)"/>
    <numFmt numFmtId="174" formatCode="_(* #,##0.0_);_(* \(#,##0.0\);_(* &quot;-&quot;??_);_(@_)"/>
  </numFmts>
  <fonts count="104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i/>
      <sz val="8"/>
      <name val="GHEA Grapalat"/>
      <family val="2"/>
    </font>
    <font>
      <sz val="11"/>
      <color rgb="FFFF0000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sz val="10"/>
      <name val="Arial Cyr"/>
      <family val="2"/>
      <charset val="204"/>
    </font>
    <font>
      <sz val="10"/>
      <name val="Arial Armenian"/>
      <family val="2"/>
    </font>
    <font>
      <sz val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2"/>
      <name val="Arial Armenian"/>
      <family val="2"/>
      <charset val="1"/>
    </font>
    <font>
      <sz val="18"/>
      <color theme="3"/>
      <name val="Calibri Light"/>
      <family val="2"/>
      <scheme val="major"/>
    </font>
    <font>
      <b/>
      <sz val="12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sz val="12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</fonts>
  <fills count="6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4">
    <xf numFmtId="0" fontId="0" fillId="0" borderId="0"/>
    <xf numFmtId="165" fontId="15" fillId="0" borderId="0" applyBorder="0" applyProtection="0"/>
    <xf numFmtId="164" fontId="15" fillId="0" borderId="0" applyBorder="0" applyProtection="0"/>
    <xf numFmtId="165" fontId="15" fillId="0" borderId="0" applyBorder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0" fontId="15" fillId="0" borderId="0"/>
    <xf numFmtId="0" fontId="11" fillId="0" borderId="0">
      <alignment horizontal="left" vertical="top" wrapText="1"/>
    </xf>
    <xf numFmtId="0" fontId="10" fillId="0" borderId="0"/>
    <xf numFmtId="166" fontId="11" fillId="0" borderId="0" applyBorder="0" applyProtection="0">
      <alignment horizontal="right" vertical="top"/>
    </xf>
    <xf numFmtId="0" fontId="13" fillId="0" borderId="0"/>
    <xf numFmtId="0" fontId="15" fillId="0" borderId="0"/>
    <xf numFmtId="167" fontId="15" fillId="0" borderId="0" applyBorder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>
      <alignment horizontal="left" vertical="top" wrapText="1"/>
    </xf>
    <xf numFmtId="0" fontId="9" fillId="9" borderId="13" applyNumberFormat="0" applyFont="0" applyAlignment="0" applyProtection="0"/>
    <xf numFmtId="0" fontId="35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0" fontId="40" fillId="0" borderId="0"/>
    <xf numFmtId="0" fontId="43" fillId="5" borderId="0" applyNumberFormat="0" applyBorder="0" applyAlignment="0" applyProtection="0"/>
    <xf numFmtId="0" fontId="41" fillId="0" borderId="0"/>
    <xf numFmtId="0" fontId="42" fillId="0" borderId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7" borderId="0" applyNumberFormat="0" applyBorder="0" applyAlignment="0" applyProtection="0"/>
    <xf numFmtId="0" fontId="39" fillId="43" borderId="0" applyNumberFormat="0" applyBorder="0" applyAlignment="0" applyProtection="0"/>
    <xf numFmtId="0" fontId="39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44" fillId="47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4" fillId="49" borderId="0" applyNumberFormat="0" applyBorder="0" applyAlignment="0" applyProtection="0"/>
    <xf numFmtId="0" fontId="44" fillId="50" borderId="0" applyNumberFormat="0" applyBorder="0" applyAlignment="0" applyProtection="0"/>
    <xf numFmtId="0" fontId="44" fillId="39" borderId="0" applyNumberFormat="0" applyBorder="0" applyAlignment="0" applyProtection="0"/>
    <xf numFmtId="0" fontId="44" fillId="47" borderId="0" applyNumberFormat="0" applyBorder="0" applyAlignment="0" applyProtection="0"/>
    <xf numFmtId="0" fontId="44" fillId="51" borderId="0" applyNumberFormat="0" applyBorder="0" applyAlignment="0" applyProtection="0"/>
    <xf numFmtId="0" fontId="45" fillId="35" borderId="0" applyNumberFormat="0" applyBorder="0" applyAlignment="0" applyProtection="0"/>
    <xf numFmtId="0" fontId="46" fillId="52" borderId="15" applyNumberFormat="0" applyAlignment="0" applyProtection="0"/>
    <xf numFmtId="0" fontId="47" fillId="53" borderId="16" applyNumberFormat="0" applyAlignment="0" applyProtection="0"/>
    <xf numFmtId="43" fontId="4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36" borderId="0" applyNumberFormat="0" applyBorder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53" fillId="42" borderId="15" applyNumberFormat="0" applyAlignment="0" applyProtection="0"/>
    <xf numFmtId="0" fontId="54" fillId="0" borderId="20" applyNumberFormat="0" applyFill="0" applyAlignment="0" applyProtection="0"/>
    <xf numFmtId="0" fontId="55" fillId="54" borderId="0" applyNumberFormat="0" applyBorder="0" applyAlignment="0" applyProtection="0"/>
    <xf numFmtId="1" fontId="61" fillId="0" borderId="0"/>
    <xf numFmtId="1" fontId="61" fillId="0" borderId="0"/>
    <xf numFmtId="1" fontId="61" fillId="0" borderId="0"/>
    <xf numFmtId="0" fontId="8" fillId="0" borderId="0"/>
    <xf numFmtId="0" fontId="42" fillId="0" borderId="0"/>
    <xf numFmtId="0" fontId="42" fillId="0" borderId="0"/>
    <xf numFmtId="0" fontId="40" fillId="55" borderId="21" applyNumberFormat="0" applyFont="0" applyAlignment="0" applyProtection="0"/>
    <xf numFmtId="0" fontId="56" fillId="52" borderId="22" applyNumberFormat="0" applyAlignment="0" applyProtection="0"/>
    <xf numFmtId="0" fontId="60" fillId="0" borderId="0"/>
    <xf numFmtId="0" fontId="60" fillId="0" borderId="0"/>
    <xf numFmtId="0" fontId="60" fillId="0" borderId="0"/>
    <xf numFmtId="0" fontId="57" fillId="0" borderId="0" applyNumberFormat="0" applyFill="0" applyBorder="0" applyAlignment="0" applyProtection="0"/>
    <xf numFmtId="0" fontId="58" fillId="0" borderId="23" applyNumberFormat="0" applyFill="0" applyAlignment="0" applyProtection="0"/>
    <xf numFmtId="0" fontId="59" fillId="0" borderId="0" applyNumberFormat="0" applyFill="0" applyBorder="0" applyAlignment="0" applyProtection="0"/>
    <xf numFmtId="0" fontId="12" fillId="0" borderId="0"/>
    <xf numFmtId="1" fontId="61" fillId="0" borderId="0"/>
    <xf numFmtId="0" fontId="62" fillId="0" borderId="0"/>
    <xf numFmtId="0" fontId="42" fillId="0" borderId="0"/>
    <xf numFmtId="0" fontId="12" fillId="0" borderId="0"/>
    <xf numFmtId="9" fontId="8" fillId="0" borderId="0" applyFont="0" applyFill="0" applyBorder="0" applyAlignment="0" applyProtection="0"/>
    <xf numFmtId="0" fontId="60" fillId="0" borderId="0"/>
    <xf numFmtId="166" fontId="67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41" fillId="0" borderId="0"/>
    <xf numFmtId="0" fontId="6" fillId="0" borderId="0"/>
    <xf numFmtId="43" fontId="41" fillId="0" borderId="0" applyFont="0" applyFill="0" applyBorder="0" applyAlignment="0" applyProtection="0"/>
    <xf numFmtId="0" fontId="41" fillId="0" borderId="0"/>
    <xf numFmtId="0" fontId="71" fillId="0" borderId="0"/>
    <xf numFmtId="0" fontId="34" fillId="0" borderId="0">
      <alignment horizontal="left" vertical="top" wrapText="1"/>
    </xf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3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72" fillId="0" borderId="0"/>
    <xf numFmtId="0" fontId="40" fillId="0" borderId="0"/>
    <xf numFmtId="0" fontId="40" fillId="0" borderId="0"/>
    <xf numFmtId="0" fontId="40" fillId="0" borderId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0" fontId="4" fillId="0" borderId="0"/>
    <xf numFmtId="0" fontId="78" fillId="0" borderId="0"/>
    <xf numFmtId="0" fontId="79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38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29" borderId="0" applyNumberFormat="0" applyBorder="0" applyAlignment="0" applyProtection="0"/>
    <xf numFmtId="0" fontId="33" fillId="4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3" fillId="4" borderId="0" applyNumberFormat="0" applyBorder="0" applyAlignment="0" applyProtection="0"/>
    <xf numFmtId="0" fontId="27" fillId="7" borderId="9" applyNumberFormat="0" applyAlignment="0" applyProtection="0"/>
    <xf numFmtId="0" fontId="29" fillId="8" borderId="12" applyNumberFormat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2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5" fillId="6" borderId="9" applyNumberFormat="0" applyAlignment="0" applyProtection="0"/>
    <xf numFmtId="38" fontId="81" fillId="0" borderId="0"/>
    <xf numFmtId="38" fontId="82" fillId="0" borderId="0"/>
    <xf numFmtId="38" fontId="83" fillId="0" borderId="0"/>
    <xf numFmtId="38" fontId="84" fillId="0" borderId="0"/>
    <xf numFmtId="0" fontId="85" fillId="0" borderId="0"/>
    <xf numFmtId="0" fontId="85" fillId="0" borderId="0"/>
    <xf numFmtId="0" fontId="86" fillId="0" borderId="0"/>
    <xf numFmtId="0" fontId="28" fillId="0" borderId="11" applyNumberFormat="0" applyFill="0" applyAlignment="0" applyProtection="0"/>
    <xf numFmtId="0" fontId="24" fillId="5" borderId="0" applyNumberFormat="0" applyBorder="0" applyAlignment="0" applyProtection="0"/>
    <xf numFmtId="0" fontId="40" fillId="0" borderId="0"/>
    <xf numFmtId="0" fontId="89" fillId="0" borderId="0"/>
    <xf numFmtId="0" fontId="40" fillId="0" borderId="0"/>
    <xf numFmtId="0" fontId="1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73" fillId="0" borderId="0"/>
    <xf numFmtId="0" fontId="80" fillId="0" borderId="0"/>
    <xf numFmtId="0" fontId="87" fillId="0" borderId="0"/>
    <xf numFmtId="0" fontId="40" fillId="0" borderId="0"/>
    <xf numFmtId="0" fontId="40" fillId="0" borderId="0"/>
    <xf numFmtId="0" fontId="78" fillId="0" borderId="0"/>
    <xf numFmtId="0" fontId="42" fillId="0" borderId="0"/>
    <xf numFmtId="0" fontId="42" fillId="0" borderId="0"/>
    <xf numFmtId="0" fontId="42" fillId="0" borderId="0"/>
    <xf numFmtId="0" fontId="90" fillId="0" borderId="0"/>
    <xf numFmtId="0" fontId="40" fillId="0" borderId="0"/>
    <xf numFmtId="0" fontId="41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42" fillId="0" borderId="0"/>
    <xf numFmtId="0" fontId="12" fillId="0" borderId="0"/>
    <xf numFmtId="0" fontId="39" fillId="55" borderId="21" applyNumberFormat="0" applyFont="0" applyAlignment="0" applyProtection="0"/>
    <xf numFmtId="0" fontId="39" fillId="9" borderId="13" applyNumberFormat="0" applyFont="0" applyAlignment="0" applyProtection="0"/>
    <xf numFmtId="0" fontId="26" fillId="7" borderId="10" applyNumberFormat="0" applyAlignment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32" fillId="0" borderId="14" applyNumberFormat="0" applyFill="0" applyAlignment="0" applyProtection="0"/>
    <xf numFmtId="0" fontId="30" fillId="0" borderId="0" applyNumberFormat="0" applyFill="0" applyBorder="0" applyAlignment="0" applyProtection="0"/>
    <xf numFmtId="171" fontId="78" fillId="0" borderId="31">
      <protection locked="0"/>
    </xf>
    <xf numFmtId="171" fontId="88" fillId="57" borderId="31"/>
    <xf numFmtId="0" fontId="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" fillId="0" borderId="0"/>
    <xf numFmtId="0" fontId="39" fillId="0" borderId="0"/>
    <xf numFmtId="0" fontId="42" fillId="0" borderId="0"/>
    <xf numFmtId="0" fontId="39" fillId="0" borderId="0"/>
    <xf numFmtId="0" fontId="60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0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38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0" fillId="0" borderId="0"/>
    <xf numFmtId="0" fontId="42" fillId="0" borderId="0"/>
    <xf numFmtId="0" fontId="40" fillId="0" borderId="0"/>
    <xf numFmtId="0" fontId="40" fillId="0" borderId="0"/>
    <xf numFmtId="0" fontId="40" fillId="0" borderId="0"/>
    <xf numFmtId="0" fontId="3" fillId="0" borderId="0"/>
    <xf numFmtId="9" fontId="40" fillId="0" borderId="0" applyFont="0" applyFill="0" applyBorder="0" applyAlignment="0" applyProtection="0"/>
    <xf numFmtId="171" fontId="78" fillId="0" borderId="31">
      <protection locked="0"/>
    </xf>
    <xf numFmtId="0" fontId="3" fillId="0" borderId="0"/>
    <xf numFmtId="0" fontId="3" fillId="0" borderId="0"/>
    <xf numFmtId="0" fontId="73" fillId="0" borderId="0"/>
    <xf numFmtId="0" fontId="3" fillId="0" borderId="0"/>
    <xf numFmtId="43" fontId="3" fillId="0" borderId="0" applyFont="0" applyFill="0" applyBorder="0" applyAlignment="0" applyProtection="0"/>
    <xf numFmtId="43" fontId="40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40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2">
    <xf numFmtId="0" fontId="0" fillId="0" borderId="0" xfId="0"/>
    <xf numFmtId="0" fontId="16" fillId="0" borderId="0" xfId="0" applyFont="1"/>
    <xf numFmtId="0" fontId="63" fillId="0" borderId="0" xfId="0" applyFont="1"/>
    <xf numFmtId="0" fontId="64" fillId="0" borderId="0" xfId="0" applyFont="1" applyAlignment="1">
      <alignment horizontal="left" vertical="top" wrapText="1"/>
    </xf>
    <xf numFmtId="0" fontId="65" fillId="0" borderId="0" xfId="0" applyFont="1"/>
    <xf numFmtId="0" fontId="14" fillId="0" borderId="0" xfId="0" applyFont="1" applyAlignment="1">
      <alignment horizontal="left" vertical="top" wrapText="1"/>
    </xf>
    <xf numFmtId="0" fontId="66" fillId="0" borderId="0" xfId="0" applyFont="1"/>
    <xf numFmtId="0" fontId="16" fillId="0" borderId="0" xfId="0" applyFont="1" applyAlignment="1">
      <alignment horizontal="left" vertical="top" wrapText="1"/>
    </xf>
    <xf numFmtId="0" fontId="68" fillId="0" borderId="0" xfId="0" applyFont="1" applyAlignment="1">
      <alignment horizontal="left" vertical="top" wrapText="1"/>
    </xf>
    <xf numFmtId="0" fontId="69" fillId="0" borderId="0" xfId="0" applyFont="1"/>
    <xf numFmtId="0" fontId="0" fillId="0" borderId="0" xfId="0" applyAlignment="1">
      <alignment horizontal="left" vertical="top" wrapText="1"/>
    </xf>
    <xf numFmtId="0" fontId="76" fillId="0" borderId="0" xfId="0" applyFont="1" applyAlignment="1">
      <alignment horizontal="center" wrapText="1"/>
    </xf>
    <xf numFmtId="0" fontId="74" fillId="0" borderId="0" xfId="0" applyFont="1"/>
    <xf numFmtId="0" fontId="69" fillId="0" borderId="24" xfId="0" applyFont="1" applyBorder="1" applyAlignment="1">
      <alignment vertical="center"/>
    </xf>
    <xf numFmtId="0" fontId="69" fillId="56" borderId="24" xfId="0" applyFont="1" applyFill="1" applyBorder="1" applyAlignment="1">
      <alignment horizontal="center" vertical="center" wrapText="1"/>
    </xf>
    <xf numFmtId="0" fontId="37" fillId="56" borderId="24" xfId="0" applyFont="1" applyFill="1" applyBorder="1" applyAlignment="1">
      <alignment horizontal="center" vertical="center" wrapText="1"/>
    </xf>
    <xf numFmtId="0" fontId="77" fillId="56" borderId="24" xfId="0" applyFont="1" applyFill="1" applyBorder="1" applyAlignment="1">
      <alignment horizontal="center" vertical="center" wrapText="1"/>
    </xf>
    <xf numFmtId="168" fontId="76" fillId="0" borderId="24" xfId="0" applyNumberFormat="1" applyFont="1" applyBorder="1" applyAlignment="1">
      <alignment horizontal="right" vertical="center" wrapText="1"/>
    </xf>
    <xf numFmtId="168" fontId="37" fillId="56" borderId="24" xfId="99" applyNumberFormat="1" applyFont="1" applyFill="1" applyBorder="1" applyAlignment="1">
      <alignment vertical="center" wrapText="1"/>
    </xf>
    <xf numFmtId="0" fontId="36" fillId="56" borderId="24" xfId="0" applyFont="1" applyFill="1" applyBorder="1" applyAlignment="1">
      <alignment horizontal="center" vertical="center" wrapText="1"/>
    </xf>
    <xf numFmtId="0" fontId="70" fillId="0" borderId="0" xfId="0" applyFont="1"/>
    <xf numFmtId="0" fontId="76" fillId="0" borderId="24" xfId="0" applyFont="1" applyBorder="1" applyAlignment="1">
      <alignment vertical="center"/>
    </xf>
    <xf numFmtId="0" fontId="37" fillId="0" borderId="24" xfId="0" applyFont="1" applyBorder="1" applyAlignment="1">
      <alignment horizontal="center" vertical="top" wrapText="1"/>
    </xf>
    <xf numFmtId="0" fontId="75" fillId="0" borderId="0" xfId="0" applyFont="1"/>
    <xf numFmtId="0" fontId="17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center" wrapText="1"/>
    </xf>
    <xf numFmtId="170" fontId="18" fillId="0" borderId="0" xfId="1" applyNumberFormat="1" applyFont="1" applyBorder="1" applyAlignment="1" applyProtection="1">
      <alignment horizontal="right" vertical="top" wrapText="1"/>
    </xf>
    <xf numFmtId="0" fontId="37" fillId="56" borderId="24" xfId="0" applyFont="1" applyFill="1" applyBorder="1" applyAlignment="1">
      <alignment horizontal="left" vertical="top" wrapText="1"/>
    </xf>
    <xf numFmtId="0" fontId="36" fillId="56" borderId="24" xfId="0" applyFont="1" applyFill="1" applyBorder="1" applyAlignment="1">
      <alignment horizontal="left" vertical="top" wrapText="1"/>
    </xf>
    <xf numFmtId="0" fontId="36" fillId="0" borderId="25" xfId="0" applyFont="1" applyBorder="1" applyAlignment="1">
      <alignment horizontal="left" vertical="top" wrapText="1"/>
    </xf>
    <xf numFmtId="0" fontId="36" fillId="0" borderId="24" xfId="0" applyFont="1" applyBorder="1" applyAlignment="1">
      <alignment horizontal="center"/>
    </xf>
    <xf numFmtId="0" fontId="68" fillId="0" borderId="0" xfId="0" applyFont="1"/>
    <xf numFmtId="166" fontId="18" fillId="0" borderId="0" xfId="10" applyFont="1" applyBorder="1">
      <alignment horizontal="right" vertical="top"/>
    </xf>
    <xf numFmtId="0" fontId="17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166" fontId="37" fillId="2" borderId="24" xfId="10" applyFont="1" applyFill="1" applyBorder="1" applyProtection="1">
      <alignment horizontal="right" vertical="top"/>
    </xf>
    <xf numFmtId="168" fontId="36" fillId="2" borderId="24" xfId="1" applyNumberFormat="1" applyFont="1" applyFill="1" applyBorder="1" applyAlignment="1" applyProtection="1">
      <alignment horizontal="right" vertical="center" wrapText="1"/>
    </xf>
    <xf numFmtId="0" fontId="36" fillId="2" borderId="2" xfId="0" applyFont="1" applyFill="1" applyBorder="1" applyAlignment="1">
      <alignment horizontal="left" vertical="top" wrapText="1"/>
    </xf>
    <xf numFmtId="0" fontId="37" fillId="2" borderId="3" xfId="0" applyFont="1" applyFill="1" applyBorder="1" applyAlignment="1">
      <alignment horizontal="left" vertical="top" wrapText="1"/>
    </xf>
    <xf numFmtId="168" fontId="37" fillId="2" borderId="2" xfId="0" applyNumberFormat="1" applyFont="1" applyFill="1" applyBorder="1" applyAlignment="1">
      <alignment horizontal="right" vertical="center" wrapText="1"/>
    </xf>
    <xf numFmtId="166" fontId="36" fillId="2" borderId="24" xfId="10" applyFont="1" applyFill="1" applyBorder="1" applyProtection="1">
      <alignment horizontal="right" vertical="top"/>
    </xf>
    <xf numFmtId="166" fontId="37" fillId="59" borderId="24" xfId="10" applyFont="1" applyFill="1" applyBorder="1" applyProtection="1">
      <alignment horizontal="right" vertical="top"/>
    </xf>
    <xf numFmtId="166" fontId="36" fillId="59" borderId="24" xfId="10" applyFont="1" applyFill="1" applyBorder="1" applyProtection="1">
      <alignment horizontal="right" vertical="top"/>
    </xf>
    <xf numFmtId="168" fontId="36" fillId="2" borderId="24" xfId="0" applyNumberFormat="1" applyFont="1" applyFill="1" applyBorder="1" applyAlignment="1">
      <alignment horizontal="right" vertical="center" wrapText="1"/>
    </xf>
    <xf numFmtId="168" fontId="37" fillId="0" borderId="24" xfId="0" applyNumberFormat="1" applyFont="1" applyBorder="1"/>
    <xf numFmtId="0" fontId="37" fillId="0" borderId="24" xfId="0" applyFont="1" applyBorder="1"/>
    <xf numFmtId="0" fontId="17" fillId="0" borderId="0" xfId="0" applyFont="1" applyAlignment="1">
      <alignment vertical="top" wrapText="1"/>
    </xf>
    <xf numFmtId="0" fontId="36" fillId="0" borderId="24" xfId="0" applyFont="1" applyBorder="1" applyAlignment="1">
      <alignment horizontal="center" vertical="top" wrapText="1"/>
    </xf>
    <xf numFmtId="0" fontId="69" fillId="0" borderId="24" xfId="0" applyFont="1" applyBorder="1" applyAlignment="1">
      <alignment horizontal="center" vertical="center" wrapText="1"/>
    </xf>
    <xf numFmtId="0" fontId="36" fillId="58" borderId="0" xfId="0" applyFont="1" applyFill="1"/>
    <xf numFmtId="166" fontId="36" fillId="0" borderId="24" xfId="10" applyFont="1" applyBorder="1">
      <alignment horizontal="right" vertical="top"/>
    </xf>
    <xf numFmtId="0" fontId="36" fillId="0" borderId="24" xfId="0" applyFont="1" applyBorder="1" applyAlignment="1">
      <alignment horizontal="right" vertical="top" wrapText="1"/>
    </xf>
    <xf numFmtId="168" fontId="37" fillId="58" borderId="24" xfId="1" applyNumberFormat="1" applyFont="1" applyFill="1" applyBorder="1" applyAlignment="1" applyProtection="1">
      <alignment horizontal="right" vertical="center" wrapText="1"/>
    </xf>
    <xf numFmtId="0" fontId="38" fillId="0" borderId="24" xfId="0" applyFont="1" applyBorder="1" applyAlignment="1">
      <alignment horizontal="right"/>
    </xf>
    <xf numFmtId="166" fontId="38" fillId="0" borderId="24" xfId="0" applyNumberFormat="1" applyFont="1" applyBorder="1" applyAlignment="1">
      <alignment horizontal="right"/>
    </xf>
    <xf numFmtId="0" fontId="36" fillId="0" borderId="0" xfId="0" applyFont="1" applyAlignment="1">
      <alignment horizontal="right"/>
    </xf>
    <xf numFmtId="0" fontId="93" fillId="0" borderId="24" xfId="0" applyFont="1" applyBorder="1" applyAlignment="1">
      <alignment horizontal="left" vertical="top" wrapText="1"/>
    </xf>
    <xf numFmtId="0" fontId="16" fillId="56" borderId="24" xfId="0" applyFont="1" applyFill="1" applyBorder="1" applyAlignment="1">
      <alignment horizontal="center" vertical="center" wrapText="1"/>
    </xf>
    <xf numFmtId="0" fontId="69" fillId="0" borderId="24" xfId="0" applyFont="1" applyBorder="1"/>
    <xf numFmtId="0" fontId="69" fillId="0" borderId="24" xfId="0" applyFont="1" applyBorder="1" applyAlignment="1">
      <alignment vertical="center" wrapText="1"/>
    </xf>
    <xf numFmtId="172" fontId="36" fillId="0" borderId="24" xfId="1" applyNumberFormat="1" applyFont="1" applyBorder="1" applyAlignment="1">
      <alignment horizontal="center" vertical="center"/>
    </xf>
    <xf numFmtId="0" fontId="37" fillId="2" borderId="0" xfId="0" applyFont="1" applyFill="1" applyAlignment="1">
      <alignment vertical="top"/>
    </xf>
    <xf numFmtId="0" fontId="36" fillId="2" borderId="2" xfId="0" applyFont="1" applyFill="1" applyBorder="1" applyAlignment="1">
      <alignment horizontal="center" vertical="top" wrapText="1"/>
    </xf>
    <xf numFmtId="0" fontId="36" fillId="0" borderId="24" xfId="0" applyFont="1" applyBorder="1" applyAlignment="1">
      <alignment horizontal="left" vertical="top" wrapText="1"/>
    </xf>
    <xf numFmtId="0" fontId="38" fillId="0" borderId="24" xfId="0" applyFont="1" applyBorder="1" applyAlignment="1">
      <alignment horizontal="left" vertical="top" wrapText="1"/>
    </xf>
    <xf numFmtId="0" fontId="36" fillId="2" borderId="0" xfId="0" applyFont="1" applyFill="1"/>
    <xf numFmtId="0" fontId="36" fillId="2" borderId="0" xfId="0" applyFont="1" applyFill="1" applyAlignment="1">
      <alignment horizontal="left"/>
    </xf>
    <xf numFmtId="0" fontId="36" fillId="2" borderId="0" xfId="0" applyFont="1" applyFill="1" applyAlignment="1">
      <alignment horizontal="center"/>
    </xf>
    <xf numFmtId="0" fontId="36" fillId="0" borderId="0" xfId="0" applyFont="1"/>
    <xf numFmtId="0" fontId="36" fillId="0" borderId="0" xfId="0" applyFont="1" applyAlignment="1">
      <alignment horizontal="left" vertical="top" wrapText="1"/>
    </xf>
    <xf numFmtId="0" fontId="36" fillId="0" borderId="24" xfId="0" applyFont="1" applyBorder="1"/>
    <xf numFmtId="0" fontId="37" fillId="2" borderId="24" xfId="0" applyFont="1" applyFill="1" applyBorder="1" applyAlignment="1">
      <alignment horizontal="left" vertical="top" wrapText="1"/>
    </xf>
    <xf numFmtId="0" fontId="36" fillId="2" borderId="24" xfId="0" applyFont="1" applyFill="1" applyBorder="1" applyAlignment="1">
      <alignment horizontal="left" vertical="top" wrapText="1"/>
    </xf>
    <xf numFmtId="0" fontId="36" fillId="2" borderId="24" xfId="0" applyFont="1" applyFill="1" applyBorder="1" applyAlignment="1">
      <alignment horizontal="center" vertical="top" wrapText="1"/>
    </xf>
    <xf numFmtId="168" fontId="37" fillId="2" borderId="24" xfId="0" applyNumberFormat="1" applyFont="1" applyFill="1" applyBorder="1" applyAlignment="1">
      <alignment horizontal="right" vertical="center" wrapText="1"/>
    </xf>
    <xf numFmtId="0" fontId="37" fillId="2" borderId="24" xfId="0" applyFont="1" applyFill="1" applyBorder="1" applyAlignment="1">
      <alignment horizontal="center" vertical="top" wrapText="1"/>
    </xf>
    <xf numFmtId="0" fontId="36" fillId="2" borderId="4" xfId="0" applyFont="1" applyFill="1" applyBorder="1" applyAlignment="1">
      <alignment horizontal="left" vertical="top" wrapText="1"/>
    </xf>
    <xf numFmtId="169" fontId="37" fillId="0" borderId="24" xfId="158" applyNumberFormat="1" applyFont="1" applyBorder="1" applyAlignment="1">
      <alignment horizontal="left" vertical="center" wrapText="1"/>
    </xf>
    <xf numFmtId="0" fontId="37" fillId="0" borderId="24" xfId="0" applyFont="1" applyBorder="1" applyAlignment="1">
      <alignment horizontal="left" vertical="top" wrapText="1"/>
    </xf>
    <xf numFmtId="0" fontId="91" fillId="0" borderId="24" xfId="0" applyFont="1" applyBorder="1" applyAlignment="1">
      <alignment horizontal="left" vertical="top" wrapText="1"/>
    </xf>
    <xf numFmtId="0" fontId="91" fillId="0" borderId="0" xfId="0" applyFont="1" applyAlignment="1">
      <alignment horizontal="left" vertical="top" wrapText="1"/>
    </xf>
    <xf numFmtId="166" fontId="36" fillId="0" borderId="24" xfId="10" applyFont="1" applyBorder="1" applyProtection="1">
      <alignment horizontal="right" vertical="top"/>
    </xf>
    <xf numFmtId="166" fontId="38" fillId="0" borderId="24" xfId="131" applyFont="1" applyBorder="1">
      <alignment horizontal="right" vertical="top"/>
    </xf>
    <xf numFmtId="0" fontId="36" fillId="2" borderId="4" xfId="0" applyFont="1" applyFill="1" applyBorder="1" applyAlignment="1">
      <alignment horizontal="center" vertical="top" wrapText="1"/>
    </xf>
    <xf numFmtId="0" fontId="38" fillId="0" borderId="24" xfId="0" applyFont="1" applyBorder="1"/>
    <xf numFmtId="0" fontId="37" fillId="0" borderId="0" xfId="0" applyFont="1" applyAlignment="1">
      <alignment horizontal="center" vertical="center" wrapText="1"/>
    </xf>
    <xf numFmtId="0" fontId="36" fillId="2" borderId="24" xfId="0" applyFont="1" applyFill="1" applyBorder="1" applyAlignment="1">
      <alignment horizontal="center" vertical="center" wrapText="1"/>
    </xf>
    <xf numFmtId="0" fontId="36" fillId="2" borderId="24" xfId="0" applyFont="1" applyFill="1" applyBorder="1" applyAlignment="1">
      <alignment horizontal="left" vertical="center" wrapText="1"/>
    </xf>
    <xf numFmtId="0" fontId="36" fillId="0" borderId="24" xfId="0" applyFont="1" applyBorder="1" applyAlignment="1">
      <alignment horizontal="center" vertical="center" wrapText="1"/>
    </xf>
    <xf numFmtId="0" fontId="37" fillId="2" borderId="24" xfId="0" applyFont="1" applyFill="1" applyBorder="1" applyAlignment="1">
      <alignment horizontal="left" vertical="center" wrapText="1"/>
    </xf>
    <xf numFmtId="0" fontId="37" fillId="2" borderId="0" xfId="0" applyFont="1" applyFill="1" applyAlignment="1">
      <alignment horizontal="right" vertical="top"/>
    </xf>
    <xf numFmtId="0" fontId="69" fillId="0" borderId="24" xfId="0" applyFont="1" applyBorder="1" applyAlignment="1">
      <alignment horizontal="center" vertical="center"/>
    </xf>
    <xf numFmtId="0" fontId="37" fillId="2" borderId="24" xfId="0" applyFont="1" applyFill="1" applyBorder="1" applyAlignment="1">
      <alignment horizontal="center" vertical="center" wrapText="1"/>
    </xf>
    <xf numFmtId="0" fontId="37" fillId="0" borderId="0" xfId="8" applyFont="1" applyAlignment="1">
      <alignment vertical="top" wrapText="1"/>
    </xf>
    <xf numFmtId="0" fontId="94" fillId="0" borderId="0" xfId="8" applyFont="1">
      <alignment horizontal="left" vertical="top" wrapText="1"/>
    </xf>
    <xf numFmtId="0" fontId="96" fillId="0" borderId="0" xfId="0" applyFont="1" applyAlignment="1">
      <alignment vertical="center" wrapText="1"/>
    </xf>
    <xf numFmtId="0" fontId="91" fillId="0" borderId="0" xfId="0" applyFont="1"/>
    <xf numFmtId="173" fontId="97" fillId="0" borderId="24" xfId="1" applyNumberFormat="1" applyFont="1" applyBorder="1" applyAlignment="1" applyProtection="1">
      <alignment horizontal="center" vertical="center" wrapText="1"/>
    </xf>
    <xf numFmtId="168" fontId="37" fillId="0" borderId="24" xfId="1" applyNumberFormat="1" applyFont="1" applyBorder="1" applyAlignment="1">
      <alignment horizontal="right"/>
    </xf>
    <xf numFmtId="0" fontId="98" fillId="0" borderId="0" xfId="0" applyFont="1" applyAlignment="1">
      <alignment vertical="center" wrapText="1"/>
    </xf>
    <xf numFmtId="0" fontId="95" fillId="2" borderId="24" xfId="0" applyFont="1" applyFill="1" applyBorder="1" applyAlignment="1">
      <alignment horizontal="right" vertical="center" wrapText="1"/>
    </xf>
    <xf numFmtId="0" fontId="95" fillId="2" borderId="24" xfId="0" applyFont="1" applyFill="1" applyBorder="1" applyAlignment="1">
      <alignment horizontal="center" vertical="center" wrapText="1"/>
    </xf>
    <xf numFmtId="172" fontId="36" fillId="0" borderId="24" xfId="1" applyNumberFormat="1" applyFont="1" applyBorder="1" applyAlignment="1">
      <alignment horizontal="right"/>
    </xf>
    <xf numFmtId="0" fontId="99" fillId="0" borderId="0" xfId="0" applyFont="1" applyAlignment="1">
      <alignment vertical="center" wrapText="1"/>
    </xf>
    <xf numFmtId="0" fontId="76" fillId="2" borderId="24" xfId="0" applyFont="1" applyFill="1" applyBorder="1" applyAlignment="1">
      <alignment vertical="center"/>
    </xf>
    <xf numFmtId="0" fontId="96" fillId="0" borderId="0" xfId="0" applyFont="1" applyAlignment="1">
      <alignment horizontal="right" vertical="center" wrapText="1"/>
    </xf>
    <xf numFmtId="0" fontId="96" fillId="0" borderId="0" xfId="0" applyFont="1" applyAlignment="1">
      <alignment horizontal="center" vertical="center" wrapText="1"/>
    </xf>
    <xf numFmtId="170" fontId="96" fillId="0" borderId="0" xfId="1" applyNumberFormat="1" applyFont="1" applyBorder="1" applyAlignment="1" applyProtection="1">
      <alignment vertical="center" wrapText="1"/>
    </xf>
    <xf numFmtId="0" fontId="96" fillId="0" borderId="24" xfId="0" applyFont="1" applyBorder="1" applyAlignment="1">
      <alignment horizontal="center" vertical="center" wrapText="1"/>
    </xf>
    <xf numFmtId="170" fontId="96" fillId="0" borderId="24" xfId="1" applyNumberFormat="1" applyFont="1" applyBorder="1" applyAlignment="1" applyProtection="1">
      <alignment vertical="center" wrapText="1"/>
    </xf>
    <xf numFmtId="0" fontId="96" fillId="0" borderId="24" xfId="0" applyFont="1" applyBorder="1" applyAlignment="1">
      <alignment horizontal="left" vertical="center" wrapText="1"/>
    </xf>
    <xf numFmtId="0" fontId="69" fillId="0" borderId="1" xfId="0" applyFont="1" applyBorder="1" applyAlignment="1">
      <alignment horizontal="right" wrapText="1"/>
    </xf>
    <xf numFmtId="0" fontId="18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95" fillId="0" borderId="0" xfId="0" applyFont="1" applyAlignment="1">
      <alignment horizontal="center" vertical="center" wrapText="1"/>
    </xf>
    <xf numFmtId="170" fontId="97" fillId="0" borderId="24" xfId="1" applyNumberFormat="1" applyFont="1" applyBorder="1" applyAlignment="1" applyProtection="1">
      <alignment horizontal="center" vertical="center" wrapText="1"/>
    </xf>
    <xf numFmtId="0" fontId="96" fillId="56" borderId="24" xfId="0" applyFont="1" applyFill="1" applyBorder="1" applyAlignment="1">
      <alignment vertical="center" wrapText="1"/>
    </xf>
    <xf numFmtId="170" fontId="95" fillId="0" borderId="24" xfId="1" applyNumberFormat="1" applyFont="1" applyBorder="1" applyAlignment="1" applyProtection="1">
      <alignment vertical="center" wrapText="1"/>
    </xf>
    <xf numFmtId="0" fontId="36" fillId="0" borderId="24" xfId="0" applyFont="1" applyBorder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37" fillId="0" borderId="0" xfId="8" applyFont="1" applyAlignment="1">
      <alignment horizontal="right" vertical="top" wrapText="1"/>
    </xf>
    <xf numFmtId="0" fontId="76" fillId="0" borderId="0" xfId="0" applyFont="1" applyAlignment="1">
      <alignment horizontal="center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00" fillId="0" borderId="24" xfId="0" applyFont="1" applyBorder="1" applyAlignment="1">
      <alignment horizontal="left" vertical="top" wrapText="1"/>
    </xf>
    <xf numFmtId="0" fontId="101" fillId="0" borderId="0" xfId="0" applyFont="1" applyAlignment="1">
      <alignment horizontal="left" vertical="top" wrapText="1"/>
    </xf>
    <xf numFmtId="0" fontId="102" fillId="0" borderId="0" xfId="0" applyFont="1" applyAlignment="1">
      <alignment horizontal="left" vertical="top" wrapText="1"/>
    </xf>
    <xf numFmtId="0" fontId="103" fillId="0" borderId="0" xfId="0" applyFont="1" applyAlignment="1">
      <alignment horizontal="left" vertical="top" wrapText="1"/>
    </xf>
    <xf numFmtId="0" fontId="102" fillId="0" borderId="0" xfId="0" applyFont="1" applyAlignment="1">
      <alignment horizontal="center" vertical="top" wrapText="1"/>
    </xf>
    <xf numFmtId="0" fontId="103" fillId="0" borderId="0" xfId="0" applyFont="1" applyAlignment="1">
      <alignment horizontal="right" vertical="top" wrapText="1"/>
    </xf>
    <xf numFmtId="0" fontId="37" fillId="0" borderId="0" xfId="0" applyFont="1"/>
    <xf numFmtId="168" fontId="36" fillId="56" borderId="24" xfId="0" applyNumberFormat="1" applyFont="1" applyFill="1" applyBorder="1" applyAlignment="1">
      <alignment horizontal="center" vertical="center" wrapText="1"/>
    </xf>
    <xf numFmtId="174" fontId="37" fillId="0" borderId="24" xfId="1" applyNumberFormat="1" applyFont="1" applyBorder="1" applyAlignment="1">
      <alignment horizontal="center" vertical="center"/>
    </xf>
    <xf numFmtId="174" fontId="36" fillId="0" borderId="24" xfId="1" applyNumberFormat="1" applyFont="1" applyBorder="1" applyAlignment="1">
      <alignment horizontal="center" vertical="center"/>
    </xf>
    <xf numFmtId="0" fontId="69" fillId="0" borderId="0" xfId="0" applyFont="1" applyAlignment="1">
      <alignment horizontal="right"/>
    </xf>
    <xf numFmtId="2" fontId="37" fillId="2" borderId="0" xfId="0" applyNumberFormat="1" applyFont="1" applyFill="1" applyAlignment="1">
      <alignment vertical="center" wrapText="1"/>
    </xf>
    <xf numFmtId="0" fontId="69" fillId="0" borderId="0" xfId="0" applyFont="1" applyAlignment="1">
      <alignment horizontal="left" wrapText="1"/>
    </xf>
    <xf numFmtId="0" fontId="38" fillId="0" borderId="24" xfId="0" applyFont="1" applyBorder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6" fillId="60" borderId="0" xfId="0" applyFont="1" applyFill="1" applyAlignment="1">
      <alignment horizontal="left" vertical="top" wrapText="1"/>
    </xf>
    <xf numFmtId="0" fontId="68" fillId="60" borderId="0" xfId="0" applyFont="1" applyFill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03" fillId="0" borderId="0" xfId="0" applyFont="1" applyAlignment="1">
      <alignment horizontal="left" vertical="top" wrapText="1"/>
    </xf>
    <xf numFmtId="0" fontId="102" fillId="0" borderId="0" xfId="0" applyFont="1" applyAlignment="1">
      <alignment horizontal="left" vertical="top" wrapText="1"/>
    </xf>
    <xf numFmtId="0" fontId="36" fillId="0" borderId="25" xfId="0" applyFont="1" applyBorder="1" applyAlignment="1">
      <alignment horizontal="center" vertical="top" wrapText="1"/>
    </xf>
    <xf numFmtId="0" fontId="36" fillId="0" borderId="27" xfId="0" applyFont="1" applyBorder="1" applyAlignment="1">
      <alignment horizontal="center" vertical="top" wrapText="1"/>
    </xf>
    <xf numFmtId="0" fontId="36" fillId="0" borderId="32" xfId="0" applyFont="1" applyBorder="1" applyAlignment="1">
      <alignment horizontal="center" vertical="top" wrapText="1"/>
    </xf>
    <xf numFmtId="0" fontId="37" fillId="0" borderId="0" xfId="0" applyFont="1" applyAlignment="1">
      <alignment horizontal="right" vertical="top" wrapText="1"/>
    </xf>
    <xf numFmtId="0" fontId="76" fillId="0" borderId="0" xfId="0" applyFont="1" applyAlignment="1">
      <alignment horizontal="center" vertical="center" wrapText="1"/>
    </xf>
    <xf numFmtId="0" fontId="69" fillId="0" borderId="1" xfId="0" applyFont="1" applyBorder="1" applyAlignment="1">
      <alignment horizontal="right" wrapText="1"/>
    </xf>
    <xf numFmtId="0" fontId="36" fillId="2" borderId="24" xfId="0" applyFont="1" applyFill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top" wrapText="1"/>
    </xf>
    <xf numFmtId="2" fontId="37" fillId="2" borderId="0" xfId="0" applyNumberFormat="1" applyFont="1" applyFill="1" applyAlignment="1">
      <alignment horizontal="right" vertical="center" wrapText="1"/>
    </xf>
    <xf numFmtId="0" fontId="36" fillId="2" borderId="25" xfId="0" applyFont="1" applyFill="1" applyBorder="1" applyAlignment="1">
      <alignment horizontal="center" vertical="center" wrapText="1"/>
    </xf>
    <xf numFmtId="0" fontId="36" fillId="2" borderId="27" xfId="0" applyFont="1" applyFill="1" applyBorder="1" applyAlignment="1">
      <alignment horizontal="center" vertical="center" wrapText="1"/>
    </xf>
    <xf numFmtId="0" fontId="37" fillId="2" borderId="0" xfId="0" applyFont="1" applyFill="1" applyAlignment="1">
      <alignment horizontal="center" wrapText="1"/>
    </xf>
    <xf numFmtId="0" fontId="69" fillId="0" borderId="0" xfId="0" applyFont="1" applyBorder="1" applyAlignment="1">
      <alignment horizontal="right" wrapText="1"/>
    </xf>
    <xf numFmtId="0" fontId="36" fillId="2" borderId="2" xfId="0" applyFont="1" applyFill="1" applyBorder="1" applyAlignment="1">
      <alignment horizontal="center" vertical="top" wrapText="1"/>
    </xf>
    <xf numFmtId="0" fontId="36" fillId="2" borderId="4" xfId="0" applyFont="1" applyFill="1" applyBorder="1" applyAlignment="1">
      <alignment horizontal="center" vertical="top" wrapText="1"/>
    </xf>
    <xf numFmtId="0" fontId="36" fillId="0" borderId="26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69" fillId="0" borderId="0" xfId="0" applyFont="1" applyAlignment="1">
      <alignment horizontal="left" vertical="top"/>
    </xf>
    <xf numFmtId="0" fontId="69" fillId="0" borderId="24" xfId="0" applyFont="1" applyBorder="1" applyAlignment="1">
      <alignment horizontal="center" vertical="center"/>
    </xf>
    <xf numFmtId="0" fontId="69" fillId="0" borderId="24" xfId="0" applyFont="1" applyBorder="1" applyAlignment="1">
      <alignment horizontal="center" vertical="center" wrapText="1"/>
    </xf>
    <xf numFmtId="0" fontId="76" fillId="0" borderId="0" xfId="0" applyFont="1" applyAlignment="1">
      <alignment horizontal="right" vertical="top"/>
    </xf>
    <xf numFmtId="0" fontId="76" fillId="0" borderId="0" xfId="0" applyFont="1" applyAlignment="1">
      <alignment horizontal="center" wrapText="1"/>
    </xf>
    <xf numFmtId="0" fontId="36" fillId="2" borderId="29" xfId="0" applyFont="1" applyFill="1" applyBorder="1" applyAlignment="1">
      <alignment horizontal="center" vertical="center" wrapText="1"/>
    </xf>
    <xf numFmtId="0" fontId="36" fillId="2" borderId="30" xfId="0" applyFont="1" applyFill="1" applyBorder="1" applyAlignment="1">
      <alignment horizontal="center" vertical="center" wrapText="1"/>
    </xf>
    <xf numFmtId="0" fontId="36" fillId="2" borderId="28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75" fillId="0" borderId="0" xfId="0" applyFont="1" applyAlignment="1">
      <alignment horizontal="right"/>
    </xf>
    <xf numFmtId="2" fontId="17" fillId="2" borderId="0" xfId="0" applyNumberFormat="1" applyFont="1" applyFill="1" applyAlignment="1">
      <alignment horizontal="right" vertical="center" wrapText="1"/>
    </xf>
    <xf numFmtId="0" fontId="74" fillId="0" borderId="0" xfId="0" applyFont="1" applyAlignment="1">
      <alignment horizontal="right" wrapText="1"/>
    </xf>
    <xf numFmtId="0" fontId="16" fillId="0" borderId="2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left" vertical="top" wrapText="1"/>
    </xf>
    <xf numFmtId="0" fontId="17" fillId="2" borderId="0" xfId="0" applyFont="1" applyFill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18" fillId="0" borderId="0" xfId="0" applyFont="1" applyAlignment="1">
      <alignment horizontal="left" vertical="top" wrapText="1"/>
    </xf>
    <xf numFmtId="0" fontId="17" fillId="0" borderId="0" xfId="0" applyFont="1" applyAlignment="1">
      <alignment horizontal="right" vertical="top" wrapText="1"/>
    </xf>
    <xf numFmtId="0" fontId="101" fillId="0" borderId="0" xfId="0" applyFont="1" applyAlignment="1">
      <alignment horizontal="left" vertical="top" wrapText="1"/>
    </xf>
    <xf numFmtId="0" fontId="103" fillId="0" borderId="0" xfId="0" applyFont="1" applyAlignment="1">
      <alignment horizontal="left" vertical="top" wrapText="1"/>
    </xf>
    <xf numFmtId="0" fontId="102" fillId="0" borderId="0" xfId="0" applyFont="1" applyAlignment="1">
      <alignment horizontal="center" vertical="top" wrapText="1"/>
    </xf>
    <xf numFmtId="0" fontId="102" fillId="0" borderId="0" xfId="0" applyFont="1" applyAlignment="1">
      <alignment horizontal="left" vertical="top" wrapText="1"/>
    </xf>
    <xf numFmtId="0" fontId="95" fillId="0" borderId="25" xfId="0" applyFont="1" applyBorder="1" applyAlignment="1">
      <alignment vertical="center" wrapText="1"/>
    </xf>
    <xf numFmtId="0" fontId="95" fillId="0" borderId="27" xfId="0" applyFont="1" applyBorder="1" applyAlignment="1">
      <alignment vertical="center" wrapText="1"/>
    </xf>
    <xf numFmtId="0" fontId="95" fillId="0" borderId="32" xfId="0" applyFont="1" applyBorder="1" applyAlignment="1">
      <alignment vertical="center" wrapText="1"/>
    </xf>
    <xf numFmtId="0" fontId="95" fillId="2" borderId="25" xfId="0" applyFont="1" applyFill="1" applyBorder="1" applyAlignment="1">
      <alignment horizontal="center" vertical="center" wrapText="1"/>
    </xf>
    <xf numFmtId="0" fontId="95" fillId="2" borderId="27" xfId="0" applyFont="1" applyFill="1" applyBorder="1" applyAlignment="1">
      <alignment horizontal="center" vertical="center" wrapText="1"/>
    </xf>
    <xf numFmtId="0" fontId="95" fillId="2" borderId="32" xfId="0" applyFont="1" applyFill="1" applyBorder="1" applyAlignment="1">
      <alignment horizontal="center" vertical="center" wrapText="1"/>
    </xf>
    <xf numFmtId="0" fontId="76" fillId="2" borderId="25" xfId="0" applyFont="1" applyFill="1" applyBorder="1" applyAlignment="1">
      <alignment horizontal="center" vertical="center" wrapText="1"/>
    </xf>
    <xf numFmtId="0" fontId="76" fillId="2" borderId="27" xfId="0" applyFont="1" applyFill="1" applyBorder="1" applyAlignment="1">
      <alignment horizontal="center" vertical="center" wrapText="1"/>
    </xf>
    <xf numFmtId="0" fontId="76" fillId="2" borderId="32" xfId="0" applyFont="1" applyFill="1" applyBorder="1" applyAlignment="1">
      <alignment horizontal="center" vertical="center" wrapText="1"/>
    </xf>
    <xf numFmtId="0" fontId="95" fillId="0" borderId="25" xfId="0" applyFont="1" applyBorder="1" applyAlignment="1">
      <alignment horizontal="left" vertical="center" wrapText="1"/>
    </xf>
    <xf numFmtId="0" fontId="95" fillId="0" borderId="27" xfId="0" applyFont="1" applyBorder="1" applyAlignment="1">
      <alignment horizontal="left" vertical="center" wrapText="1"/>
    </xf>
    <xf numFmtId="0" fontId="95" fillId="0" borderId="32" xfId="0" applyFont="1" applyBorder="1" applyAlignment="1">
      <alignment horizontal="left" vertical="center" wrapText="1"/>
    </xf>
    <xf numFmtId="0" fontId="37" fillId="0" borderId="0" xfId="8" applyFont="1" applyAlignment="1">
      <alignment horizontal="right" vertical="top" wrapText="1"/>
    </xf>
    <xf numFmtId="0" fontId="95" fillId="0" borderId="0" xfId="0" applyFont="1" applyAlignment="1">
      <alignment horizontal="center" vertical="center" wrapText="1"/>
    </xf>
    <xf numFmtId="0" fontId="97" fillId="0" borderId="24" xfId="0" applyFont="1" applyBorder="1" applyAlignment="1">
      <alignment horizontal="center" vertical="center" wrapText="1"/>
    </xf>
    <xf numFmtId="170" fontId="97" fillId="0" borderId="24" xfId="1" applyNumberFormat="1" applyFont="1" applyBorder="1" applyAlignment="1" applyProtection="1">
      <alignment horizontal="center" vertical="center" wrapText="1"/>
    </xf>
  </cellXfs>
  <cellStyles count="434">
    <cellStyle name="20% - Accent1" xfId="30" builtinId="30" customBuiltin="1"/>
    <cellStyle name="20% - Accent1 2" xfId="72" xr:uid="{00000000-0005-0000-0000-000001000000}"/>
    <cellStyle name="20% - Accent1 2 2" xfId="304" xr:uid="{00000000-0005-0000-0000-000002000000}"/>
    <cellStyle name="20% - Accent1 2 2 2" xfId="403" xr:uid="{00000000-0005-0000-0000-000003000000}"/>
    <cellStyle name="20% - Accent1 2 3" xfId="167" xr:uid="{00000000-0005-0000-0000-000004000000}"/>
    <cellStyle name="20% - Accent1 2 3 2" xfId="388" xr:uid="{00000000-0005-0000-0000-000005000000}"/>
    <cellStyle name="20% - Accent1 3" xfId="140" xr:uid="{00000000-0005-0000-0000-000006000000}"/>
    <cellStyle name="20% - Accent1 3 2" xfId="368" xr:uid="{00000000-0005-0000-0000-000007000000}"/>
    <cellStyle name="20% - Accent1 4" xfId="336" xr:uid="{00000000-0005-0000-0000-000008000000}"/>
    <cellStyle name="20% - Accent1 4 2" xfId="422" xr:uid="{00000000-0005-0000-0000-000009000000}"/>
    <cellStyle name="20% - Accent1 5" xfId="348" xr:uid="{00000000-0005-0000-0000-00000A000000}"/>
    <cellStyle name="20% - Accent2" xfId="34" builtinId="34" customBuiltin="1"/>
    <cellStyle name="20% - Accent2 2" xfId="73" xr:uid="{00000000-0005-0000-0000-00000C000000}"/>
    <cellStyle name="20% - Accent2 2 2" xfId="305" xr:uid="{00000000-0005-0000-0000-00000D000000}"/>
    <cellStyle name="20% - Accent2 2 2 2" xfId="404" xr:uid="{00000000-0005-0000-0000-00000E000000}"/>
    <cellStyle name="20% - Accent2 2 3" xfId="168" xr:uid="{00000000-0005-0000-0000-00000F000000}"/>
    <cellStyle name="20% - Accent2 2 3 2" xfId="389" xr:uid="{00000000-0005-0000-0000-000010000000}"/>
    <cellStyle name="20% - Accent2 3" xfId="142" xr:uid="{00000000-0005-0000-0000-000011000000}"/>
    <cellStyle name="20% - Accent2 3 2" xfId="370" xr:uid="{00000000-0005-0000-0000-000012000000}"/>
    <cellStyle name="20% - Accent2 4" xfId="338" xr:uid="{00000000-0005-0000-0000-000013000000}"/>
    <cellStyle name="20% - Accent2 4 2" xfId="424" xr:uid="{00000000-0005-0000-0000-000014000000}"/>
    <cellStyle name="20% - Accent2 5" xfId="350" xr:uid="{00000000-0005-0000-0000-000015000000}"/>
    <cellStyle name="20% - Accent3" xfId="38" builtinId="38" customBuiltin="1"/>
    <cellStyle name="20% - Accent3 2" xfId="74" xr:uid="{00000000-0005-0000-0000-000017000000}"/>
    <cellStyle name="20% - Accent3 2 2" xfId="306" xr:uid="{00000000-0005-0000-0000-000018000000}"/>
    <cellStyle name="20% - Accent3 2 2 2" xfId="405" xr:uid="{00000000-0005-0000-0000-000019000000}"/>
    <cellStyle name="20% - Accent3 2 3" xfId="169" xr:uid="{00000000-0005-0000-0000-00001A000000}"/>
    <cellStyle name="20% - Accent3 2 3 2" xfId="390" xr:uid="{00000000-0005-0000-0000-00001B000000}"/>
    <cellStyle name="20% - Accent3 3" xfId="144" xr:uid="{00000000-0005-0000-0000-00001C000000}"/>
    <cellStyle name="20% - Accent3 3 2" xfId="372" xr:uid="{00000000-0005-0000-0000-00001D000000}"/>
    <cellStyle name="20% - Accent3 4" xfId="340" xr:uid="{00000000-0005-0000-0000-00001E000000}"/>
    <cellStyle name="20% - Accent3 4 2" xfId="426" xr:uid="{00000000-0005-0000-0000-00001F000000}"/>
    <cellStyle name="20% - Accent3 5" xfId="352" xr:uid="{00000000-0005-0000-0000-000020000000}"/>
    <cellStyle name="20% - Accent4" xfId="42" builtinId="42" customBuiltin="1"/>
    <cellStyle name="20% - Accent4 2" xfId="75" xr:uid="{00000000-0005-0000-0000-000022000000}"/>
    <cellStyle name="20% - Accent4 2 2" xfId="307" xr:uid="{00000000-0005-0000-0000-000023000000}"/>
    <cellStyle name="20% - Accent4 2 2 2" xfId="406" xr:uid="{00000000-0005-0000-0000-000024000000}"/>
    <cellStyle name="20% - Accent4 2 3" xfId="170" xr:uid="{00000000-0005-0000-0000-000025000000}"/>
    <cellStyle name="20% - Accent4 2 3 2" xfId="391" xr:uid="{00000000-0005-0000-0000-000026000000}"/>
    <cellStyle name="20% - Accent4 3" xfId="146" xr:uid="{00000000-0005-0000-0000-000027000000}"/>
    <cellStyle name="20% - Accent4 3 2" xfId="374" xr:uid="{00000000-0005-0000-0000-000028000000}"/>
    <cellStyle name="20% - Accent4 4" xfId="342" xr:uid="{00000000-0005-0000-0000-000029000000}"/>
    <cellStyle name="20% - Accent4 4 2" xfId="428" xr:uid="{00000000-0005-0000-0000-00002A000000}"/>
    <cellStyle name="20% - Accent4 5" xfId="354" xr:uid="{00000000-0005-0000-0000-00002B000000}"/>
    <cellStyle name="20% - Accent5" xfId="46" builtinId="46" customBuiltin="1"/>
    <cellStyle name="20% - Accent5 2" xfId="76" xr:uid="{00000000-0005-0000-0000-00002D000000}"/>
    <cellStyle name="20% - Accent5 2 2" xfId="308" xr:uid="{00000000-0005-0000-0000-00002E000000}"/>
    <cellStyle name="20% - Accent5 2 2 2" xfId="407" xr:uid="{00000000-0005-0000-0000-00002F000000}"/>
    <cellStyle name="20% - Accent5 2 3" xfId="171" xr:uid="{00000000-0005-0000-0000-000030000000}"/>
    <cellStyle name="20% - Accent5 2 3 2" xfId="392" xr:uid="{00000000-0005-0000-0000-000031000000}"/>
    <cellStyle name="20% - Accent5 3" xfId="148" xr:uid="{00000000-0005-0000-0000-000032000000}"/>
    <cellStyle name="20% - Accent5 3 2" xfId="376" xr:uid="{00000000-0005-0000-0000-000033000000}"/>
    <cellStyle name="20% - Accent5 4" xfId="344" xr:uid="{00000000-0005-0000-0000-000034000000}"/>
    <cellStyle name="20% - Accent5 4 2" xfId="430" xr:uid="{00000000-0005-0000-0000-000035000000}"/>
    <cellStyle name="20% - Accent5 5" xfId="356" xr:uid="{00000000-0005-0000-0000-000036000000}"/>
    <cellStyle name="20% - Accent6" xfId="50" builtinId="50" customBuiltin="1"/>
    <cellStyle name="20% - Accent6 2" xfId="77" xr:uid="{00000000-0005-0000-0000-000038000000}"/>
    <cellStyle name="20% - Accent6 2 2" xfId="309" xr:uid="{00000000-0005-0000-0000-000039000000}"/>
    <cellStyle name="20% - Accent6 2 2 2" xfId="408" xr:uid="{00000000-0005-0000-0000-00003A000000}"/>
    <cellStyle name="20% - Accent6 2 3" xfId="172" xr:uid="{00000000-0005-0000-0000-00003B000000}"/>
    <cellStyle name="20% - Accent6 2 3 2" xfId="393" xr:uid="{00000000-0005-0000-0000-00003C000000}"/>
    <cellStyle name="20% - Accent6 3" xfId="150" xr:uid="{00000000-0005-0000-0000-00003D000000}"/>
    <cellStyle name="20% - Accent6 3 2" xfId="378" xr:uid="{00000000-0005-0000-0000-00003E000000}"/>
    <cellStyle name="20% - Accent6 4" xfId="346" xr:uid="{00000000-0005-0000-0000-00003F000000}"/>
    <cellStyle name="20% - Accent6 4 2" xfId="432" xr:uid="{00000000-0005-0000-0000-000040000000}"/>
    <cellStyle name="20% - Accent6 5" xfId="358" xr:uid="{00000000-0005-0000-0000-000041000000}"/>
    <cellStyle name="40% - Accent1" xfId="31" builtinId="31" customBuiltin="1"/>
    <cellStyle name="40% - Accent1 2" xfId="78" xr:uid="{00000000-0005-0000-0000-000043000000}"/>
    <cellStyle name="40% - Accent1 2 2" xfId="310" xr:uid="{00000000-0005-0000-0000-000044000000}"/>
    <cellStyle name="40% - Accent1 2 2 2" xfId="409" xr:uid="{00000000-0005-0000-0000-000045000000}"/>
    <cellStyle name="40% - Accent1 2 3" xfId="173" xr:uid="{00000000-0005-0000-0000-000046000000}"/>
    <cellStyle name="40% - Accent1 2 3 2" xfId="394" xr:uid="{00000000-0005-0000-0000-000047000000}"/>
    <cellStyle name="40% - Accent1 3" xfId="141" xr:uid="{00000000-0005-0000-0000-000048000000}"/>
    <cellStyle name="40% - Accent1 3 2" xfId="369" xr:uid="{00000000-0005-0000-0000-000049000000}"/>
    <cellStyle name="40% - Accent1 4" xfId="337" xr:uid="{00000000-0005-0000-0000-00004A000000}"/>
    <cellStyle name="40% - Accent1 4 2" xfId="423" xr:uid="{00000000-0005-0000-0000-00004B000000}"/>
    <cellStyle name="40% - Accent1 5" xfId="349" xr:uid="{00000000-0005-0000-0000-00004C000000}"/>
    <cellStyle name="40% - Accent2" xfId="35" builtinId="35" customBuiltin="1"/>
    <cellStyle name="40% - Accent2 2" xfId="79" xr:uid="{00000000-0005-0000-0000-00004E000000}"/>
    <cellStyle name="40% - Accent2 2 2" xfId="311" xr:uid="{00000000-0005-0000-0000-00004F000000}"/>
    <cellStyle name="40% - Accent2 2 2 2" xfId="410" xr:uid="{00000000-0005-0000-0000-000050000000}"/>
    <cellStyle name="40% - Accent2 2 3" xfId="174" xr:uid="{00000000-0005-0000-0000-000051000000}"/>
    <cellStyle name="40% - Accent2 2 3 2" xfId="395" xr:uid="{00000000-0005-0000-0000-000052000000}"/>
    <cellStyle name="40% - Accent2 3" xfId="143" xr:uid="{00000000-0005-0000-0000-000053000000}"/>
    <cellStyle name="40% - Accent2 3 2" xfId="371" xr:uid="{00000000-0005-0000-0000-000054000000}"/>
    <cellStyle name="40% - Accent2 4" xfId="339" xr:uid="{00000000-0005-0000-0000-000055000000}"/>
    <cellStyle name="40% - Accent2 4 2" xfId="425" xr:uid="{00000000-0005-0000-0000-000056000000}"/>
    <cellStyle name="40% - Accent2 5" xfId="351" xr:uid="{00000000-0005-0000-0000-000057000000}"/>
    <cellStyle name="40% - Accent3" xfId="39" builtinId="39" customBuiltin="1"/>
    <cellStyle name="40% - Accent3 2" xfId="80" xr:uid="{00000000-0005-0000-0000-000059000000}"/>
    <cellStyle name="40% - Accent3 2 2" xfId="312" xr:uid="{00000000-0005-0000-0000-00005A000000}"/>
    <cellStyle name="40% - Accent3 2 2 2" xfId="411" xr:uid="{00000000-0005-0000-0000-00005B000000}"/>
    <cellStyle name="40% - Accent3 2 3" xfId="175" xr:uid="{00000000-0005-0000-0000-00005C000000}"/>
    <cellStyle name="40% - Accent3 2 3 2" xfId="396" xr:uid="{00000000-0005-0000-0000-00005D000000}"/>
    <cellStyle name="40% - Accent3 3" xfId="145" xr:uid="{00000000-0005-0000-0000-00005E000000}"/>
    <cellStyle name="40% - Accent3 3 2" xfId="373" xr:uid="{00000000-0005-0000-0000-00005F000000}"/>
    <cellStyle name="40% - Accent3 4" xfId="341" xr:uid="{00000000-0005-0000-0000-000060000000}"/>
    <cellStyle name="40% - Accent3 4 2" xfId="427" xr:uid="{00000000-0005-0000-0000-000061000000}"/>
    <cellStyle name="40% - Accent3 5" xfId="353" xr:uid="{00000000-0005-0000-0000-000062000000}"/>
    <cellStyle name="40% - Accent4" xfId="43" builtinId="43" customBuiltin="1"/>
    <cellStyle name="40% - Accent4 2" xfId="81" xr:uid="{00000000-0005-0000-0000-000064000000}"/>
    <cellStyle name="40% - Accent4 2 2" xfId="313" xr:uid="{00000000-0005-0000-0000-000065000000}"/>
    <cellStyle name="40% - Accent4 2 2 2" xfId="412" xr:uid="{00000000-0005-0000-0000-000066000000}"/>
    <cellStyle name="40% - Accent4 2 3" xfId="176" xr:uid="{00000000-0005-0000-0000-000067000000}"/>
    <cellStyle name="40% - Accent4 2 3 2" xfId="397" xr:uid="{00000000-0005-0000-0000-000068000000}"/>
    <cellStyle name="40% - Accent4 3" xfId="147" xr:uid="{00000000-0005-0000-0000-000069000000}"/>
    <cellStyle name="40% - Accent4 3 2" xfId="375" xr:uid="{00000000-0005-0000-0000-00006A000000}"/>
    <cellStyle name="40% - Accent4 4" xfId="343" xr:uid="{00000000-0005-0000-0000-00006B000000}"/>
    <cellStyle name="40% - Accent4 4 2" xfId="429" xr:uid="{00000000-0005-0000-0000-00006C000000}"/>
    <cellStyle name="40% - Accent4 5" xfId="355" xr:uid="{00000000-0005-0000-0000-00006D000000}"/>
    <cellStyle name="40% - Accent5" xfId="47" builtinId="47" customBuiltin="1"/>
    <cellStyle name="40% - Accent5 2" xfId="82" xr:uid="{00000000-0005-0000-0000-00006F000000}"/>
    <cellStyle name="40% - Accent5 2 2" xfId="314" xr:uid="{00000000-0005-0000-0000-000070000000}"/>
    <cellStyle name="40% - Accent5 2 2 2" xfId="413" xr:uid="{00000000-0005-0000-0000-000071000000}"/>
    <cellStyle name="40% - Accent5 2 3" xfId="177" xr:uid="{00000000-0005-0000-0000-000072000000}"/>
    <cellStyle name="40% - Accent5 2 3 2" xfId="398" xr:uid="{00000000-0005-0000-0000-000073000000}"/>
    <cellStyle name="40% - Accent5 3" xfId="149" xr:uid="{00000000-0005-0000-0000-000074000000}"/>
    <cellStyle name="40% - Accent5 3 2" xfId="377" xr:uid="{00000000-0005-0000-0000-000075000000}"/>
    <cellStyle name="40% - Accent5 4" xfId="345" xr:uid="{00000000-0005-0000-0000-000076000000}"/>
    <cellStyle name="40% - Accent5 4 2" xfId="431" xr:uid="{00000000-0005-0000-0000-000077000000}"/>
    <cellStyle name="40% - Accent5 5" xfId="357" xr:uid="{00000000-0005-0000-0000-000078000000}"/>
    <cellStyle name="40% - Accent6" xfId="51" builtinId="51" customBuiltin="1"/>
    <cellStyle name="40% - Accent6 2" xfId="83" xr:uid="{00000000-0005-0000-0000-00007A000000}"/>
    <cellStyle name="40% - Accent6 2 2" xfId="315" xr:uid="{00000000-0005-0000-0000-00007B000000}"/>
    <cellStyle name="40% - Accent6 2 2 2" xfId="414" xr:uid="{00000000-0005-0000-0000-00007C000000}"/>
    <cellStyle name="40% - Accent6 2 3" xfId="178" xr:uid="{00000000-0005-0000-0000-00007D000000}"/>
    <cellStyle name="40% - Accent6 2 3 2" xfId="399" xr:uid="{00000000-0005-0000-0000-00007E000000}"/>
    <cellStyle name="40% - Accent6 3" xfId="151" xr:uid="{00000000-0005-0000-0000-00007F000000}"/>
    <cellStyle name="40% - Accent6 3 2" xfId="379" xr:uid="{00000000-0005-0000-0000-000080000000}"/>
    <cellStyle name="40% - Accent6 4" xfId="347" xr:uid="{00000000-0005-0000-0000-000081000000}"/>
    <cellStyle name="40% - Accent6 4 2" xfId="433" xr:uid="{00000000-0005-0000-0000-000082000000}"/>
    <cellStyle name="40% - Accent6 5" xfId="359" xr:uid="{00000000-0005-0000-0000-000083000000}"/>
    <cellStyle name="60% - Accent1" xfId="32" builtinId="32" customBuiltin="1"/>
    <cellStyle name="60% - Accent1 2" xfId="84" xr:uid="{00000000-0005-0000-0000-000085000000}"/>
    <cellStyle name="60% - Accent1 2 2" xfId="179" xr:uid="{00000000-0005-0000-0000-000086000000}"/>
    <cellStyle name="60% - Accent2" xfId="36" builtinId="36" customBuiltin="1"/>
    <cellStyle name="60% - Accent2 2" xfId="85" xr:uid="{00000000-0005-0000-0000-000088000000}"/>
    <cellStyle name="60% - Accent2 2 2" xfId="180" xr:uid="{00000000-0005-0000-0000-000089000000}"/>
    <cellStyle name="60% - Accent3" xfId="40" builtinId="40" customBuiltin="1"/>
    <cellStyle name="60% - Accent3 2" xfId="86" xr:uid="{00000000-0005-0000-0000-00008B000000}"/>
    <cellStyle name="60% - Accent3 2 2" xfId="181" xr:uid="{00000000-0005-0000-0000-00008C000000}"/>
    <cellStyle name="60% - Accent4" xfId="44" builtinId="44" customBuiltin="1"/>
    <cellStyle name="60% - Accent4 2" xfId="87" xr:uid="{00000000-0005-0000-0000-00008E000000}"/>
    <cellStyle name="60% - Accent4 2 2" xfId="182" xr:uid="{00000000-0005-0000-0000-00008F000000}"/>
    <cellStyle name="60% - Accent5" xfId="48" builtinId="48" customBuiltin="1"/>
    <cellStyle name="60% - Accent5 2" xfId="88" xr:uid="{00000000-0005-0000-0000-000091000000}"/>
    <cellStyle name="60% - Accent5 2 2" xfId="183" xr:uid="{00000000-0005-0000-0000-000092000000}"/>
    <cellStyle name="60% - Accent6" xfId="52" builtinId="52" customBuiltin="1"/>
    <cellStyle name="60% - Accent6 2" xfId="89" xr:uid="{00000000-0005-0000-0000-000094000000}"/>
    <cellStyle name="60% - Accent6 2 2" xfId="184" xr:uid="{00000000-0005-0000-0000-000095000000}"/>
    <cellStyle name="Accent1" xfId="29" builtinId="29" customBuiltin="1"/>
    <cellStyle name="Accent1 2" xfId="90" xr:uid="{00000000-0005-0000-0000-000097000000}"/>
    <cellStyle name="Accent1 2 2" xfId="185" xr:uid="{00000000-0005-0000-0000-000098000000}"/>
    <cellStyle name="Accent2" xfId="33" builtinId="33" customBuiltin="1"/>
    <cellStyle name="Accent2 2" xfId="91" xr:uid="{00000000-0005-0000-0000-00009A000000}"/>
    <cellStyle name="Accent2 2 2" xfId="186" xr:uid="{00000000-0005-0000-0000-00009B000000}"/>
    <cellStyle name="Accent3" xfId="37" builtinId="37" customBuiltin="1"/>
    <cellStyle name="Accent3 2" xfId="92" xr:uid="{00000000-0005-0000-0000-00009D000000}"/>
    <cellStyle name="Accent3 2 2" xfId="187" xr:uid="{00000000-0005-0000-0000-00009E000000}"/>
    <cellStyle name="Accent4" xfId="41" builtinId="41" customBuiltin="1"/>
    <cellStyle name="Accent4 2" xfId="93" xr:uid="{00000000-0005-0000-0000-0000A0000000}"/>
    <cellStyle name="Accent4 2 2" xfId="188" xr:uid="{00000000-0005-0000-0000-0000A1000000}"/>
    <cellStyle name="Accent5" xfId="45" builtinId="45" customBuiltin="1"/>
    <cellStyle name="Accent5 2" xfId="94" xr:uid="{00000000-0005-0000-0000-0000A3000000}"/>
    <cellStyle name="Accent5 2 2" xfId="189" xr:uid="{00000000-0005-0000-0000-0000A4000000}"/>
    <cellStyle name="Accent6" xfId="49" builtinId="49" customBuiltin="1"/>
    <cellStyle name="Accent6 2" xfId="95" xr:uid="{00000000-0005-0000-0000-0000A6000000}"/>
    <cellStyle name="Accent6 2 2" xfId="190" xr:uid="{00000000-0005-0000-0000-0000A7000000}"/>
    <cellStyle name="Bad" xfId="19" builtinId="27" customBuiltin="1"/>
    <cellStyle name="Bad 2" xfId="96" xr:uid="{00000000-0005-0000-0000-0000A9000000}"/>
    <cellStyle name="Bad 2 2" xfId="191" xr:uid="{00000000-0005-0000-0000-0000AA000000}"/>
    <cellStyle name="Calculation" xfId="23" builtinId="22" customBuiltin="1"/>
    <cellStyle name="Calculation 2" xfId="97" xr:uid="{00000000-0005-0000-0000-0000AC000000}"/>
    <cellStyle name="Calculation 2 2" xfId="192" xr:uid="{00000000-0005-0000-0000-0000AD000000}"/>
    <cellStyle name="Check Cell" xfId="25" builtinId="23" customBuiltin="1"/>
    <cellStyle name="Check Cell 2" xfId="98" xr:uid="{00000000-0005-0000-0000-0000AF000000}"/>
    <cellStyle name="Check Cell 2 2" xfId="193" xr:uid="{00000000-0005-0000-0000-0000B0000000}"/>
    <cellStyle name="Comma" xfId="1" builtinId="3"/>
    <cellStyle name="Comma 10" xfId="331" xr:uid="{00000000-0005-0000-0000-0000B2000000}"/>
    <cellStyle name="Comma 10 2" xfId="419" xr:uid="{00000000-0005-0000-0000-0000B3000000}"/>
    <cellStyle name="Comma 11" xfId="132" xr:uid="{00000000-0005-0000-0000-0000B4000000}"/>
    <cellStyle name="Comma 11 2" xfId="366" xr:uid="{00000000-0005-0000-0000-0000B5000000}"/>
    <cellStyle name="Comma 15" xfId="133" xr:uid="{00000000-0005-0000-0000-0000B6000000}"/>
    <cellStyle name="Comma 2" xfId="2" xr:uid="{00000000-0005-0000-0000-0000B7000000}"/>
    <cellStyle name="Comma 2 2" xfId="63" xr:uid="{00000000-0005-0000-0000-0000B8000000}"/>
    <cellStyle name="Comma 2 2 2" xfId="99" xr:uid="{00000000-0005-0000-0000-0000B9000000}"/>
    <cellStyle name="Comma 2 2 2 2" xfId="194" xr:uid="{00000000-0005-0000-0000-0000BA000000}"/>
    <cellStyle name="Comma 2 2 2 3" xfId="136" xr:uid="{00000000-0005-0000-0000-0000BB000000}"/>
    <cellStyle name="Comma 2 2 3" xfId="195" xr:uid="{00000000-0005-0000-0000-0000BC000000}"/>
    <cellStyle name="Comma 2 2 4" xfId="316" xr:uid="{00000000-0005-0000-0000-0000BD000000}"/>
    <cellStyle name="Comma 2 3" xfId="66" xr:uid="{00000000-0005-0000-0000-0000BE000000}"/>
    <cellStyle name="Comma 2 3 2" xfId="197" xr:uid="{00000000-0005-0000-0000-0000BF000000}"/>
    <cellStyle name="Comma 2 3 3" xfId="196" xr:uid="{00000000-0005-0000-0000-0000C0000000}"/>
    <cellStyle name="Comma 2 4" xfId="59" xr:uid="{00000000-0005-0000-0000-0000C1000000}"/>
    <cellStyle name="Comma 2 4 2" xfId="198" xr:uid="{00000000-0005-0000-0000-0000C2000000}"/>
    <cellStyle name="Comma 2 5" xfId="163" xr:uid="{00000000-0005-0000-0000-0000C3000000}"/>
    <cellStyle name="Comma 3" xfId="3" xr:uid="{00000000-0005-0000-0000-0000C4000000}"/>
    <cellStyle name="Comma 3 2" xfId="100" xr:uid="{00000000-0005-0000-0000-0000C5000000}"/>
    <cellStyle name="Comma 3 2 2" xfId="155" xr:uid="{00000000-0005-0000-0000-0000C6000000}"/>
    <cellStyle name="Comma 3 2 2 2" xfId="383" xr:uid="{00000000-0005-0000-0000-0000C7000000}"/>
    <cellStyle name="Comma 3 2 3" xfId="199" xr:uid="{00000000-0005-0000-0000-0000C8000000}"/>
    <cellStyle name="Comma 3 2 4" xfId="363" xr:uid="{00000000-0005-0000-0000-0000C9000000}"/>
    <cellStyle name="Comma 3 3" xfId="62" xr:uid="{00000000-0005-0000-0000-0000CA000000}"/>
    <cellStyle name="Comma 3 3 2" xfId="317" xr:uid="{00000000-0005-0000-0000-0000CB000000}"/>
    <cellStyle name="Comma 3 3 3" xfId="200" xr:uid="{00000000-0005-0000-0000-0000CC000000}"/>
    <cellStyle name="Comma 4" xfId="65" xr:uid="{00000000-0005-0000-0000-0000CD000000}"/>
    <cellStyle name="Comma 4 2" xfId="201" xr:uid="{00000000-0005-0000-0000-0000CE000000}"/>
    <cellStyle name="Comma 4 2 2" xfId="332" xr:uid="{00000000-0005-0000-0000-0000CF000000}"/>
    <cellStyle name="Comma 4 3" xfId="202" xr:uid="{00000000-0005-0000-0000-0000D0000000}"/>
    <cellStyle name="Comma 5" xfId="57" xr:uid="{00000000-0005-0000-0000-0000D1000000}"/>
    <cellStyle name="Comma 5 2" xfId="154" xr:uid="{00000000-0005-0000-0000-0000D2000000}"/>
    <cellStyle name="Comma 5 2 2" xfId="204" xr:uid="{00000000-0005-0000-0000-0000D3000000}"/>
    <cellStyle name="Comma 5 2 3" xfId="382" xr:uid="{00000000-0005-0000-0000-0000D4000000}"/>
    <cellStyle name="Comma 5 3" xfId="203" xr:uid="{00000000-0005-0000-0000-0000D5000000}"/>
    <cellStyle name="Comma 5 4" xfId="362" xr:uid="{00000000-0005-0000-0000-0000D6000000}"/>
    <cellStyle name="Comma 6" xfId="205" xr:uid="{00000000-0005-0000-0000-0000D7000000}"/>
    <cellStyle name="Comma 6 2" xfId="206" xr:uid="{00000000-0005-0000-0000-0000D8000000}"/>
    <cellStyle name="Comma 7" xfId="207" xr:uid="{00000000-0005-0000-0000-0000D9000000}"/>
    <cellStyle name="Comma 7 2" xfId="208" xr:uid="{00000000-0005-0000-0000-0000DA000000}"/>
    <cellStyle name="Comma 7 2 2" xfId="209" xr:uid="{00000000-0005-0000-0000-0000DB000000}"/>
    <cellStyle name="Comma 7 3" xfId="210" xr:uid="{00000000-0005-0000-0000-0000DC000000}"/>
    <cellStyle name="Comma 8" xfId="211" xr:uid="{00000000-0005-0000-0000-0000DD000000}"/>
    <cellStyle name="Comma 9" xfId="212" xr:uid="{00000000-0005-0000-0000-0000DE000000}"/>
    <cellStyle name="Comma 9 2" xfId="318" xr:uid="{00000000-0005-0000-0000-0000DF000000}"/>
    <cellStyle name="Currency 2" xfId="333" xr:uid="{00000000-0005-0000-0000-0000E0000000}"/>
    <cellStyle name="Currency 2 2" xfId="420" xr:uid="{00000000-0005-0000-0000-0000E1000000}"/>
    <cellStyle name="Explanatory Text" xfId="27" builtinId="53" customBuiltin="1"/>
    <cellStyle name="Explanatory Text 2" xfId="101" xr:uid="{00000000-0005-0000-0000-0000E3000000}"/>
    <cellStyle name="Explanatory Text 2 2" xfId="213" xr:uid="{00000000-0005-0000-0000-0000E4000000}"/>
    <cellStyle name="Good" xfId="18" builtinId="26" customBuiltin="1"/>
    <cellStyle name="Good 2" xfId="102" xr:uid="{00000000-0005-0000-0000-0000E6000000}"/>
    <cellStyle name="Good 2 2" xfId="214" xr:uid="{00000000-0005-0000-0000-0000E7000000}"/>
    <cellStyle name="Heading 1" xfId="14" builtinId="16" customBuiltin="1"/>
    <cellStyle name="Heading 1 2" xfId="103" xr:uid="{00000000-0005-0000-0000-0000E9000000}"/>
    <cellStyle name="Heading 1 2 2" xfId="215" xr:uid="{00000000-0005-0000-0000-0000EA000000}"/>
    <cellStyle name="Heading 2" xfId="15" builtinId="17" customBuiltin="1"/>
    <cellStyle name="Heading 2 2" xfId="104" xr:uid="{00000000-0005-0000-0000-0000EC000000}"/>
    <cellStyle name="Heading 2 2 2" xfId="216" xr:uid="{00000000-0005-0000-0000-0000ED000000}"/>
    <cellStyle name="Heading 3" xfId="16" builtinId="18" customBuiltin="1"/>
    <cellStyle name="Heading 3 2" xfId="105" xr:uid="{00000000-0005-0000-0000-0000EF000000}"/>
    <cellStyle name="Heading 3 2 2" xfId="217" xr:uid="{00000000-0005-0000-0000-0000F0000000}"/>
    <cellStyle name="Heading 4" xfId="17" builtinId="19" customBuiltin="1"/>
    <cellStyle name="Heading 4 2" xfId="106" xr:uid="{00000000-0005-0000-0000-0000F2000000}"/>
    <cellStyle name="Heading 4 2 2" xfId="218" xr:uid="{00000000-0005-0000-0000-0000F3000000}"/>
    <cellStyle name="Input" xfId="21" builtinId="20" customBuiltin="1"/>
    <cellStyle name="Input 2" xfId="107" xr:uid="{00000000-0005-0000-0000-0000F5000000}"/>
    <cellStyle name="Input 2 2" xfId="219" xr:uid="{00000000-0005-0000-0000-0000F6000000}"/>
    <cellStyle name="KPMG Heading 1" xfId="220" xr:uid="{00000000-0005-0000-0000-0000F7000000}"/>
    <cellStyle name="KPMG Heading 2" xfId="221" xr:uid="{00000000-0005-0000-0000-0000F8000000}"/>
    <cellStyle name="KPMG Heading 3" xfId="222" xr:uid="{00000000-0005-0000-0000-0000F9000000}"/>
    <cellStyle name="KPMG Heading 4" xfId="223" xr:uid="{00000000-0005-0000-0000-0000FA000000}"/>
    <cellStyle name="KPMG Normal" xfId="224" xr:uid="{00000000-0005-0000-0000-0000FB000000}"/>
    <cellStyle name="KPMG Normal Text" xfId="225" xr:uid="{00000000-0005-0000-0000-0000FC000000}"/>
    <cellStyle name="KPMG Normal_123" xfId="226" xr:uid="{00000000-0005-0000-0000-0000FD000000}"/>
    <cellStyle name="Linked Cell" xfId="24" builtinId="24" customBuiltin="1"/>
    <cellStyle name="Linked Cell 2" xfId="108" xr:uid="{00000000-0005-0000-0000-0000FF000000}"/>
    <cellStyle name="Linked Cell 2 2" xfId="227" xr:uid="{00000000-0005-0000-0000-000000010000}"/>
    <cellStyle name="Neutral" xfId="20" builtinId="28" customBuiltin="1"/>
    <cellStyle name="Neutral 2" xfId="69" xr:uid="{00000000-0005-0000-0000-000002010000}"/>
    <cellStyle name="Neutral 2 2" xfId="228" xr:uid="{00000000-0005-0000-0000-000003010000}"/>
    <cellStyle name="Neutral 3" xfId="109" xr:uid="{00000000-0005-0000-0000-000004010000}"/>
    <cellStyle name="Normal" xfId="0" builtinId="0"/>
    <cellStyle name="Normal 10" xfId="4" xr:uid="{00000000-0005-0000-0000-000006010000}"/>
    <cellStyle name="Normal 10 2" xfId="230" xr:uid="{00000000-0005-0000-0000-000007010000}"/>
    <cellStyle name="Normal 10 3" xfId="319" xr:uid="{00000000-0005-0000-0000-000008010000}"/>
    <cellStyle name="Normal 10 4" xfId="229" xr:uid="{00000000-0005-0000-0000-000009010000}"/>
    <cellStyle name="Normal 11" xfId="56" xr:uid="{00000000-0005-0000-0000-00000A010000}"/>
    <cellStyle name="Normal 11 2" xfId="137" xr:uid="{00000000-0005-0000-0000-00000B010000}"/>
    <cellStyle name="Normal 11 2 2" xfId="303" xr:uid="{00000000-0005-0000-0000-00000C010000}"/>
    <cellStyle name="Normal 11 3" xfId="153" xr:uid="{00000000-0005-0000-0000-00000D010000}"/>
    <cellStyle name="Normal 11 3 2" xfId="381" xr:uid="{00000000-0005-0000-0000-00000E010000}"/>
    <cellStyle name="Normal 11 4" xfId="231" xr:uid="{00000000-0005-0000-0000-00000F010000}"/>
    <cellStyle name="Normal 11 5" xfId="361" xr:uid="{00000000-0005-0000-0000-000010010000}"/>
    <cellStyle name="Normal 12" xfId="138" xr:uid="{00000000-0005-0000-0000-000011010000}"/>
    <cellStyle name="Normal 12 2" xfId="232" xr:uid="{00000000-0005-0000-0000-000012010000}"/>
    <cellStyle name="Normal 13" xfId="233" xr:uid="{00000000-0005-0000-0000-000013010000}"/>
    <cellStyle name="Normal 14" xfId="234" xr:uid="{00000000-0005-0000-0000-000014010000}"/>
    <cellStyle name="Normal 14 2" xfId="235" xr:uid="{00000000-0005-0000-0000-000015010000}"/>
    <cellStyle name="Normal 15" xfId="236" xr:uid="{00000000-0005-0000-0000-000016010000}"/>
    <cellStyle name="Normal 16" xfId="237" xr:uid="{00000000-0005-0000-0000-000017010000}"/>
    <cellStyle name="Normal 16 2" xfId="320" xr:uid="{00000000-0005-0000-0000-000018010000}"/>
    <cellStyle name="Normal 17" xfId="164" xr:uid="{00000000-0005-0000-0000-000019010000}"/>
    <cellStyle name="Normal 17 2" xfId="330" xr:uid="{00000000-0005-0000-0000-00001A010000}"/>
    <cellStyle name="Normal 17 2 2" xfId="418" xr:uid="{00000000-0005-0000-0000-00001B010000}"/>
    <cellStyle name="Normal 17 3" xfId="386" xr:uid="{00000000-0005-0000-0000-00001C010000}"/>
    <cellStyle name="Normal 18" xfId="166" xr:uid="{00000000-0005-0000-0000-00001D010000}"/>
    <cellStyle name="Normal 18 2" xfId="387" xr:uid="{00000000-0005-0000-0000-00001E010000}"/>
    <cellStyle name="Normal 2" xfId="5" xr:uid="{00000000-0005-0000-0000-00001F010000}"/>
    <cellStyle name="Normal 2 2" xfId="110" xr:uid="{00000000-0005-0000-0000-000020010000}"/>
    <cellStyle name="Normal 2 2 2" xfId="127" xr:uid="{00000000-0005-0000-0000-000021010000}"/>
    <cellStyle name="Normal 2 2 2 2" xfId="240" xr:uid="{00000000-0005-0000-0000-000022010000}"/>
    <cellStyle name="Normal 2 2 3" xfId="329" xr:uid="{00000000-0005-0000-0000-000023010000}"/>
    <cellStyle name="Normal 2 2 4" xfId="239" xr:uid="{00000000-0005-0000-0000-000024010000}"/>
    <cellStyle name="Normal 2 3" xfId="111" xr:uid="{00000000-0005-0000-0000-000025010000}"/>
    <cellStyle name="Normal 2 3 2" xfId="242" xr:uid="{00000000-0005-0000-0000-000026010000}"/>
    <cellStyle name="Normal 2 3 2 2" xfId="322" xr:uid="{00000000-0005-0000-0000-000027010000}"/>
    <cellStyle name="Normal 2 3 3" xfId="321" xr:uid="{00000000-0005-0000-0000-000028010000}"/>
    <cellStyle name="Normal 2 3 4" xfId="241" xr:uid="{00000000-0005-0000-0000-000029010000}"/>
    <cellStyle name="Normal 2 4" xfId="58" xr:uid="{00000000-0005-0000-0000-00002A010000}"/>
    <cellStyle name="Normal 2 4 2" xfId="243" xr:uid="{00000000-0005-0000-0000-00002B010000}"/>
    <cellStyle name="Normal 2 5" xfId="244" xr:uid="{00000000-0005-0000-0000-00002C010000}"/>
    <cellStyle name="Normal 2 6" xfId="238" xr:uid="{00000000-0005-0000-0000-00002D010000}"/>
    <cellStyle name="Normal 3" xfId="53" xr:uid="{00000000-0005-0000-0000-00002E010000}"/>
    <cellStyle name="Normal 3 2" xfId="67" xr:uid="{00000000-0005-0000-0000-00002F010000}"/>
    <cellStyle name="Normal 3 2 2" xfId="112" xr:uid="{00000000-0005-0000-0000-000030010000}"/>
    <cellStyle name="Normal 3 2 3" xfId="246" xr:uid="{00000000-0005-0000-0000-000031010000}"/>
    <cellStyle name="Normal 3 3" xfId="61" xr:uid="{00000000-0005-0000-0000-000032010000}"/>
    <cellStyle name="Normal 3 3 2" xfId="247" xr:uid="{00000000-0005-0000-0000-000033010000}"/>
    <cellStyle name="Normal 3 4" xfId="248" xr:uid="{00000000-0005-0000-0000-000034010000}"/>
    <cellStyle name="Normal 3 4 2" xfId="323" xr:uid="{00000000-0005-0000-0000-000035010000}"/>
    <cellStyle name="Normal 3 5" xfId="245" xr:uid="{00000000-0005-0000-0000-000036010000}"/>
    <cellStyle name="Normal 3_HavelvacN2axjusakN3" xfId="70" xr:uid="{00000000-0005-0000-0000-000037010000}"/>
    <cellStyle name="Normal 37" xfId="139" xr:uid="{00000000-0005-0000-0000-000038010000}"/>
    <cellStyle name="Normal 4" xfId="6" xr:uid="{00000000-0005-0000-0000-000039010000}"/>
    <cellStyle name="Normal 4 2" xfId="68" xr:uid="{00000000-0005-0000-0000-00003A010000}"/>
    <cellStyle name="Normal 4 3" xfId="64" xr:uid="{00000000-0005-0000-0000-00003B010000}"/>
    <cellStyle name="Normal 5" xfId="7" xr:uid="{00000000-0005-0000-0000-00003C010000}"/>
    <cellStyle name="Normal 5 2" xfId="113" xr:uid="{00000000-0005-0000-0000-00003D010000}"/>
    <cellStyle name="Normal 5 2 2" xfId="156" xr:uid="{00000000-0005-0000-0000-00003E010000}"/>
    <cellStyle name="Normal 5 2 2 2" xfId="384" xr:uid="{00000000-0005-0000-0000-00003F010000}"/>
    <cellStyle name="Normal 5 2 2 4" xfId="159" xr:uid="{00000000-0005-0000-0000-000040010000}"/>
    <cellStyle name="Normal 5 2 3" xfId="364" xr:uid="{00000000-0005-0000-0000-000041010000}"/>
    <cellStyle name="Normal 5 2 5" xfId="160" xr:uid="{00000000-0005-0000-0000-000042010000}"/>
    <cellStyle name="Normal 5 3" xfId="71" xr:uid="{00000000-0005-0000-0000-000043010000}"/>
    <cellStyle name="Normal 5 4" xfId="249" xr:uid="{00000000-0005-0000-0000-000044010000}"/>
    <cellStyle name="Normal 6" xfId="114" xr:uid="{00000000-0005-0000-0000-000045010000}"/>
    <cellStyle name="Normal 6 2" xfId="251" xr:uid="{00000000-0005-0000-0000-000046010000}"/>
    <cellStyle name="Normal 6 3" xfId="250" xr:uid="{00000000-0005-0000-0000-000047010000}"/>
    <cellStyle name="Normal 7" xfId="115" xr:uid="{00000000-0005-0000-0000-000048010000}"/>
    <cellStyle name="Normal 7 2" xfId="165" xr:uid="{00000000-0005-0000-0000-000049010000}"/>
    <cellStyle name="Normal 8" xfId="8" xr:uid="{00000000-0005-0000-0000-00004A010000}"/>
    <cellStyle name="Normal 8 2" xfId="126" xr:uid="{00000000-0005-0000-0000-00004B010000}"/>
    <cellStyle name="Normal 8 2 2" xfId="253" xr:uid="{00000000-0005-0000-0000-00004C010000}"/>
    <cellStyle name="Normal 8 3" xfId="324" xr:uid="{00000000-0005-0000-0000-00004D010000}"/>
    <cellStyle name="Normal 8 3 2" xfId="415" xr:uid="{00000000-0005-0000-0000-00004E010000}"/>
    <cellStyle name="Normal 8 4" xfId="252" xr:uid="{00000000-0005-0000-0000-00004F010000}"/>
    <cellStyle name="Normal 8 4 2" xfId="400" xr:uid="{00000000-0005-0000-0000-000050010000}"/>
    <cellStyle name="Normal 9" xfId="9" xr:uid="{00000000-0005-0000-0000-000051010000}"/>
    <cellStyle name="Normal 9 2" xfId="255" xr:uid="{00000000-0005-0000-0000-000052010000}"/>
    <cellStyle name="Normal 9 3" xfId="254" xr:uid="{00000000-0005-0000-0000-000053010000}"/>
    <cellStyle name="Normal_Book2" xfId="158" xr:uid="{00000000-0005-0000-0000-000054010000}"/>
    <cellStyle name="Note 2" xfId="54" xr:uid="{00000000-0005-0000-0000-000055010000}"/>
    <cellStyle name="Note 2 2" xfId="116" xr:uid="{00000000-0005-0000-0000-000056010000}"/>
    <cellStyle name="Note 2 2 2" xfId="257" xr:uid="{00000000-0005-0000-0000-000057010000}"/>
    <cellStyle name="Note 2 3" xfId="152" xr:uid="{00000000-0005-0000-0000-000058010000}"/>
    <cellStyle name="Note 2 3 2" xfId="380" xr:uid="{00000000-0005-0000-0000-000059010000}"/>
    <cellStyle name="Note 2 4" xfId="256" xr:uid="{00000000-0005-0000-0000-00005A010000}"/>
    <cellStyle name="Note 2 5" xfId="360" xr:uid="{00000000-0005-0000-0000-00005B010000}"/>
    <cellStyle name="Note 3" xfId="335" xr:uid="{00000000-0005-0000-0000-00005C010000}"/>
    <cellStyle name="Note 3 2" xfId="421" xr:uid="{00000000-0005-0000-0000-00005D010000}"/>
    <cellStyle name="Output" xfId="22" builtinId="21" customBuiltin="1"/>
    <cellStyle name="Output 2" xfId="117" xr:uid="{00000000-0005-0000-0000-00005F010000}"/>
    <cellStyle name="Output 2 2" xfId="258" xr:uid="{00000000-0005-0000-0000-000060010000}"/>
    <cellStyle name="Percent 2" xfId="60" xr:uid="{00000000-0005-0000-0000-000061010000}"/>
    <cellStyle name="Percent 2 2" xfId="260" xr:uid="{00000000-0005-0000-0000-000062010000}"/>
    <cellStyle name="Percent 2 2 2" xfId="261" xr:uid="{00000000-0005-0000-0000-000063010000}"/>
    <cellStyle name="Percent 2 3" xfId="262" xr:uid="{00000000-0005-0000-0000-000064010000}"/>
    <cellStyle name="Percent 2 3 2" xfId="325" xr:uid="{00000000-0005-0000-0000-000065010000}"/>
    <cellStyle name="Percent 2 4" xfId="259" xr:uid="{00000000-0005-0000-0000-000066010000}"/>
    <cellStyle name="Percent 3" xfId="129" xr:uid="{00000000-0005-0000-0000-000067010000}"/>
    <cellStyle name="Percent 3 2" xfId="157" xr:uid="{00000000-0005-0000-0000-000068010000}"/>
    <cellStyle name="Percent 3 2 2" xfId="264" xr:uid="{00000000-0005-0000-0000-000069010000}"/>
    <cellStyle name="Percent 3 2 3" xfId="385" xr:uid="{00000000-0005-0000-0000-00006A010000}"/>
    <cellStyle name="Percent 3 3" xfId="263" xr:uid="{00000000-0005-0000-0000-00006B010000}"/>
    <cellStyle name="Percent 3 4" xfId="365" xr:uid="{00000000-0005-0000-0000-00006C010000}"/>
    <cellStyle name="Percent 4" xfId="265" xr:uid="{00000000-0005-0000-0000-00006D010000}"/>
    <cellStyle name="Percent 4 2" xfId="266" xr:uid="{00000000-0005-0000-0000-00006E010000}"/>
    <cellStyle name="Percent 5" xfId="267" xr:uid="{00000000-0005-0000-0000-00006F010000}"/>
    <cellStyle name="Percent 5 2" xfId="268" xr:uid="{00000000-0005-0000-0000-000070010000}"/>
    <cellStyle name="Percent 5 2 2" xfId="269" xr:uid="{00000000-0005-0000-0000-000071010000}"/>
    <cellStyle name="Percent 5 3" xfId="270" xr:uid="{00000000-0005-0000-0000-000072010000}"/>
    <cellStyle name="SN_241" xfId="10" xr:uid="{00000000-0005-0000-0000-000073010000}"/>
    <cellStyle name="SN_it" xfId="131" xr:uid="{00000000-0005-0000-0000-000074010000}"/>
    <cellStyle name="Style 1" xfId="11" xr:uid="{00000000-0005-0000-0000-000075010000}"/>
    <cellStyle name="Style 1 2" xfId="119" xr:uid="{00000000-0005-0000-0000-000076010000}"/>
    <cellStyle name="Style 1 2 2" xfId="130" xr:uid="{00000000-0005-0000-0000-000077010000}"/>
    <cellStyle name="Style 1 3" xfId="118" xr:uid="{00000000-0005-0000-0000-000078010000}"/>
    <cellStyle name="Style 1_verchnakan_ax21-25_2018" xfId="120" xr:uid="{00000000-0005-0000-0000-000079010000}"/>
    <cellStyle name="Title" xfId="334" builtinId="15" customBuiltin="1"/>
    <cellStyle name="Title 2" xfId="55" xr:uid="{00000000-0005-0000-0000-00007B010000}"/>
    <cellStyle name="Title 2 2" xfId="121" xr:uid="{00000000-0005-0000-0000-00007C010000}"/>
    <cellStyle name="Total" xfId="28" builtinId="25" customBuiltin="1"/>
    <cellStyle name="Total 2" xfId="122" xr:uid="{00000000-0005-0000-0000-00007E010000}"/>
    <cellStyle name="Total 2 2" xfId="271" xr:uid="{00000000-0005-0000-0000-00007F010000}"/>
    <cellStyle name="Warning Text" xfId="26" builtinId="11" customBuiltin="1"/>
    <cellStyle name="Warning Text 2" xfId="123" xr:uid="{00000000-0005-0000-0000-000081010000}"/>
    <cellStyle name="Warning Text 2 2" xfId="272" xr:uid="{00000000-0005-0000-0000-000082010000}"/>
    <cellStyle name="Беззащитный" xfId="273" xr:uid="{00000000-0005-0000-0000-000083010000}"/>
    <cellStyle name="Беззащитный 2" xfId="326" xr:uid="{00000000-0005-0000-0000-000084010000}"/>
    <cellStyle name="Защитный" xfId="274" xr:uid="{00000000-0005-0000-0000-000085010000}"/>
    <cellStyle name="Обычный 2" xfId="12" xr:uid="{00000000-0005-0000-0000-000086010000}"/>
    <cellStyle name="Обычный 2 10" xfId="276" xr:uid="{00000000-0005-0000-0000-000087010000}"/>
    <cellStyle name="Обычный 2 11" xfId="277" xr:uid="{00000000-0005-0000-0000-000088010000}"/>
    <cellStyle name="Обычный 2 12" xfId="278" xr:uid="{00000000-0005-0000-0000-000089010000}"/>
    <cellStyle name="Обычный 2 13" xfId="279" xr:uid="{00000000-0005-0000-0000-00008A010000}"/>
    <cellStyle name="Обычный 2 14" xfId="327" xr:uid="{00000000-0005-0000-0000-00008B010000}"/>
    <cellStyle name="Обычный 2 14 2" xfId="416" xr:uid="{00000000-0005-0000-0000-00008C010000}"/>
    <cellStyle name="Обычный 2 15" xfId="275" xr:uid="{00000000-0005-0000-0000-00008D010000}"/>
    <cellStyle name="Обычный 2 15 2" xfId="401" xr:uid="{00000000-0005-0000-0000-00008E010000}"/>
    <cellStyle name="Обычный 2 2" xfId="125" xr:uid="{00000000-0005-0000-0000-00008F010000}"/>
    <cellStyle name="Обычный 2 2 2" xfId="281" xr:uid="{00000000-0005-0000-0000-000090010000}"/>
    <cellStyle name="Обычный 2 2 3" xfId="280" xr:uid="{00000000-0005-0000-0000-000091010000}"/>
    <cellStyle name="Обычный 2 3" xfId="128" xr:uid="{00000000-0005-0000-0000-000092010000}"/>
    <cellStyle name="Обычный 2 3 2" xfId="282" xr:uid="{00000000-0005-0000-0000-000093010000}"/>
    <cellStyle name="Обычный 2 4" xfId="124" xr:uid="{00000000-0005-0000-0000-000094010000}"/>
    <cellStyle name="Обычный 2 4 2" xfId="284" xr:uid="{00000000-0005-0000-0000-000095010000}"/>
    <cellStyle name="Обычный 2 4 3" xfId="283" xr:uid="{00000000-0005-0000-0000-000096010000}"/>
    <cellStyle name="Обычный 2 5" xfId="285" xr:uid="{00000000-0005-0000-0000-000097010000}"/>
    <cellStyle name="Обычный 2 5 2" xfId="286" xr:uid="{00000000-0005-0000-0000-000098010000}"/>
    <cellStyle name="Обычный 2 6" xfId="287" xr:uid="{00000000-0005-0000-0000-000099010000}"/>
    <cellStyle name="Обычный 2 6 2" xfId="288" xr:uid="{00000000-0005-0000-0000-00009A010000}"/>
    <cellStyle name="Обычный 2 7" xfId="289" xr:uid="{00000000-0005-0000-0000-00009B010000}"/>
    <cellStyle name="Обычный 2 7 2" xfId="290" xr:uid="{00000000-0005-0000-0000-00009C010000}"/>
    <cellStyle name="Обычный 2 8" xfId="291" xr:uid="{00000000-0005-0000-0000-00009D010000}"/>
    <cellStyle name="Обычный 2 8 2" xfId="292" xr:uid="{00000000-0005-0000-0000-00009E010000}"/>
    <cellStyle name="Обычный 2 9" xfId="293" xr:uid="{00000000-0005-0000-0000-00009F010000}"/>
    <cellStyle name="Обычный 2 9 2" xfId="328" xr:uid="{00000000-0005-0000-0000-0000A0010000}"/>
    <cellStyle name="Обычный 2 9 2 2" xfId="417" xr:uid="{00000000-0005-0000-0000-0000A1010000}"/>
    <cellStyle name="Обычный 2 9 3" xfId="402" xr:uid="{00000000-0005-0000-0000-0000A2010000}"/>
    <cellStyle name="Обычный 2_900005052015" xfId="294" xr:uid="{00000000-0005-0000-0000-0000A3010000}"/>
    <cellStyle name="Обычный 3" xfId="135" xr:uid="{00000000-0005-0000-0000-0000A4010000}"/>
    <cellStyle name="Обычный 3 2" xfId="296" xr:uid="{00000000-0005-0000-0000-0000A5010000}"/>
    <cellStyle name="Обычный 3 3" xfId="295" xr:uid="{00000000-0005-0000-0000-0000A6010000}"/>
    <cellStyle name="Обычный 3 4" xfId="367" xr:uid="{00000000-0005-0000-0000-0000A7010000}"/>
    <cellStyle name="Обычный 5" xfId="134" xr:uid="{00000000-0005-0000-0000-0000A8010000}"/>
    <cellStyle name="Обычный 9 2" xfId="161" xr:uid="{00000000-0005-0000-0000-0000A9010000}"/>
    <cellStyle name="Стиль 1" xfId="297" xr:uid="{00000000-0005-0000-0000-0000AA010000}"/>
    <cellStyle name="Финансовый 16" xfId="162" xr:uid="{00000000-0005-0000-0000-0000AB010000}"/>
    <cellStyle name="Финансовый 2" xfId="13" xr:uid="{00000000-0005-0000-0000-0000AC010000}"/>
    <cellStyle name="Финансовый 2 2" xfId="299" xr:uid="{00000000-0005-0000-0000-0000AD010000}"/>
    <cellStyle name="Финансовый 2 3" xfId="298" xr:uid="{00000000-0005-0000-0000-0000AE010000}"/>
    <cellStyle name="Финансовый 3" xfId="300" xr:uid="{00000000-0005-0000-0000-0000AF010000}"/>
    <cellStyle name="Финансовый 4" xfId="301" xr:uid="{00000000-0005-0000-0000-0000B0010000}"/>
    <cellStyle name="Финансовый 4 2" xfId="302" xr:uid="{00000000-0005-0000-0000-0000B101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0"/>
  <sheetViews>
    <sheetView tabSelected="1" view="pageBreakPreview" zoomScaleNormal="100" zoomScaleSheetLayoutView="100" zoomScalePageLayoutView="120" workbookViewId="0">
      <selection activeCell="C19" sqref="C19"/>
    </sheetView>
  </sheetViews>
  <sheetFormatPr defaultColWidth="9.140625" defaultRowHeight="17.25" x14ac:dyDescent="0.3"/>
  <cols>
    <col min="1" max="1" width="9.85546875" style="70" customWidth="1"/>
    <col min="2" max="2" width="15" style="70" customWidth="1"/>
    <col min="3" max="3" width="53.28515625" style="70" customWidth="1"/>
    <col min="4" max="4" width="23.42578125" style="56" customWidth="1"/>
    <col min="5" max="5" width="25.28515625" style="56" customWidth="1"/>
    <col min="6" max="16384" width="9.140625" style="69"/>
  </cols>
  <sheetData>
    <row r="1" spans="1:5" ht="18.75" customHeight="1" x14ac:dyDescent="0.3">
      <c r="D1" s="155" t="s">
        <v>94</v>
      </c>
      <c r="E1" s="155"/>
    </row>
    <row r="2" spans="1:5" ht="45.75" customHeight="1" x14ac:dyDescent="0.3">
      <c r="D2" s="160" t="s">
        <v>50</v>
      </c>
      <c r="E2" s="160"/>
    </row>
    <row r="3" spans="1:5" ht="84" customHeight="1" x14ac:dyDescent="0.3">
      <c r="A3" s="156" t="s">
        <v>172</v>
      </c>
      <c r="B3" s="156"/>
      <c r="C3" s="156"/>
      <c r="D3" s="156"/>
      <c r="E3" s="156"/>
    </row>
    <row r="4" spans="1:5" ht="29.25" customHeight="1" x14ac:dyDescent="0.3">
      <c r="A4" s="86"/>
      <c r="B4" s="86"/>
      <c r="C4" s="86"/>
      <c r="D4" s="157" t="s">
        <v>148</v>
      </c>
      <c r="E4" s="157"/>
    </row>
    <row r="5" spans="1:5" ht="77.25" customHeight="1" x14ac:dyDescent="0.3">
      <c r="A5" s="158" t="s">
        <v>0</v>
      </c>
      <c r="B5" s="158"/>
      <c r="C5" s="158" t="s">
        <v>1</v>
      </c>
      <c r="D5" s="161" t="s">
        <v>47</v>
      </c>
      <c r="E5" s="162"/>
    </row>
    <row r="6" spans="1:5" ht="34.5" customHeight="1" x14ac:dyDescent="0.3">
      <c r="A6" s="87" t="s">
        <v>2</v>
      </c>
      <c r="B6" s="88" t="s">
        <v>3</v>
      </c>
      <c r="C6" s="158"/>
      <c r="D6" s="89" t="s">
        <v>72</v>
      </c>
      <c r="E6" s="89" t="s">
        <v>73</v>
      </c>
    </row>
    <row r="7" spans="1:5" ht="42" customHeight="1" x14ac:dyDescent="0.3">
      <c r="A7" s="87"/>
      <c r="B7" s="88"/>
      <c r="C7" s="90" t="s">
        <v>4</v>
      </c>
      <c r="D7" s="75">
        <f>SUM(D8)</f>
        <v>0</v>
      </c>
      <c r="E7" s="75">
        <f>SUM(E8)</f>
        <v>2.5739999720826745E-2</v>
      </c>
    </row>
    <row r="8" spans="1:5" ht="61.5" customHeight="1" x14ac:dyDescent="0.3">
      <c r="A8" s="64"/>
      <c r="B8" s="64"/>
      <c r="C8" s="79" t="s">
        <v>38</v>
      </c>
      <c r="D8" s="36">
        <f>SUM(D9+D28)</f>
        <v>0</v>
      </c>
      <c r="E8" s="36">
        <f>SUM(E9+E28)</f>
        <v>2.5739999720826745E-2</v>
      </c>
    </row>
    <row r="9" spans="1:5" s="70" customFormat="1" x14ac:dyDescent="0.2">
      <c r="A9" s="64" t="s">
        <v>97</v>
      </c>
      <c r="B9" s="64"/>
      <c r="C9" s="65" t="s">
        <v>5</v>
      </c>
      <c r="D9" s="51">
        <f>SUM(D16+D22)</f>
        <v>15782.4</v>
      </c>
      <c r="E9" s="51">
        <f>SUM(E16+E22)</f>
        <v>1948179.4999999998</v>
      </c>
    </row>
    <row r="10" spans="1:5" s="70" customFormat="1" ht="42.75" customHeight="1" x14ac:dyDescent="0.2">
      <c r="A10" s="64"/>
      <c r="B10" s="64"/>
      <c r="C10" s="64" t="s">
        <v>98</v>
      </c>
      <c r="D10" s="52"/>
      <c r="E10" s="52"/>
    </row>
    <row r="11" spans="1:5" s="70" customFormat="1" x14ac:dyDescent="0.2">
      <c r="A11" s="64"/>
      <c r="B11" s="64"/>
      <c r="C11" s="65" t="s">
        <v>6</v>
      </c>
      <c r="D11" s="52"/>
      <c r="E11" s="52"/>
    </row>
    <row r="12" spans="1:5" s="70" customFormat="1" ht="34.5" x14ac:dyDescent="0.2">
      <c r="A12" s="64"/>
      <c r="B12" s="64"/>
      <c r="C12" s="64" t="s">
        <v>99</v>
      </c>
      <c r="D12" s="52"/>
      <c r="E12" s="52"/>
    </row>
    <row r="13" spans="1:5" s="70" customFormat="1" x14ac:dyDescent="0.2">
      <c r="A13" s="64"/>
      <c r="B13" s="64"/>
      <c r="C13" s="65" t="s">
        <v>7</v>
      </c>
      <c r="D13" s="52"/>
      <c r="E13" s="52"/>
    </row>
    <row r="14" spans="1:5" s="70" customFormat="1" x14ac:dyDescent="0.2">
      <c r="A14" s="64"/>
      <c r="B14" s="64"/>
      <c r="C14" s="64" t="s">
        <v>100</v>
      </c>
      <c r="D14" s="52"/>
      <c r="E14" s="52"/>
    </row>
    <row r="15" spans="1:5" s="70" customFormat="1" x14ac:dyDescent="0.2">
      <c r="A15" s="159" t="s">
        <v>37</v>
      </c>
      <c r="B15" s="159"/>
      <c r="C15" s="159"/>
      <c r="D15" s="159"/>
      <c r="E15" s="159"/>
    </row>
    <row r="16" spans="1:5" s="70" customFormat="1" x14ac:dyDescent="0.2">
      <c r="A16" s="64"/>
      <c r="B16" s="64">
        <v>21001</v>
      </c>
      <c r="C16" s="65" t="s">
        <v>8</v>
      </c>
      <c r="D16" s="44">
        <v>0</v>
      </c>
      <c r="E16" s="44">
        <v>1880215.0999999999</v>
      </c>
    </row>
    <row r="17" spans="1:5" s="70" customFormat="1" ht="51.75" x14ac:dyDescent="0.2">
      <c r="A17" s="64"/>
      <c r="B17" s="64"/>
      <c r="C17" s="64" t="s">
        <v>95</v>
      </c>
      <c r="D17" s="52"/>
      <c r="E17" s="52"/>
    </row>
    <row r="18" spans="1:5" s="70" customFormat="1" x14ac:dyDescent="0.2">
      <c r="A18" s="64"/>
      <c r="B18" s="64"/>
      <c r="C18" s="65" t="s">
        <v>9</v>
      </c>
      <c r="D18" s="52"/>
      <c r="E18" s="52"/>
    </row>
    <row r="19" spans="1:5" s="70" customFormat="1" ht="118.5" customHeight="1" x14ac:dyDescent="0.2">
      <c r="A19" s="64"/>
      <c r="B19" s="64"/>
      <c r="C19" s="64" t="s">
        <v>96</v>
      </c>
      <c r="D19" s="52"/>
      <c r="E19" s="52"/>
    </row>
    <row r="20" spans="1:5" s="70" customFormat="1" x14ac:dyDescent="0.2">
      <c r="A20" s="64"/>
      <c r="B20" s="64"/>
      <c r="C20" s="65" t="s">
        <v>10</v>
      </c>
      <c r="D20" s="52"/>
      <c r="E20" s="52"/>
    </row>
    <row r="21" spans="1:5" s="70" customFormat="1" ht="59.25" customHeight="1" x14ac:dyDescent="0.2">
      <c r="A21" s="64"/>
      <c r="B21" s="64"/>
      <c r="C21" s="130" t="s">
        <v>167</v>
      </c>
      <c r="D21" s="52"/>
      <c r="E21" s="52"/>
    </row>
    <row r="22" spans="1:5" s="70" customFormat="1" ht="17.25" customHeight="1" x14ac:dyDescent="0.2">
      <c r="A22" s="48"/>
      <c r="B22" s="64">
        <v>11022</v>
      </c>
      <c r="C22" s="65" t="s">
        <v>8</v>
      </c>
      <c r="D22" s="51">
        <v>15782.4</v>
      </c>
      <c r="E22" s="51">
        <v>67964.399999999994</v>
      </c>
    </row>
    <row r="23" spans="1:5" s="70" customFormat="1" ht="69" x14ac:dyDescent="0.2">
      <c r="A23" s="64"/>
      <c r="B23" s="64"/>
      <c r="C23" s="64" t="s">
        <v>142</v>
      </c>
      <c r="D23" s="37"/>
      <c r="E23" s="37"/>
    </row>
    <row r="24" spans="1:5" s="70" customFormat="1" x14ac:dyDescent="0.2">
      <c r="A24" s="64"/>
      <c r="B24" s="64"/>
      <c r="C24" s="65" t="s">
        <v>9</v>
      </c>
      <c r="D24" s="37"/>
      <c r="E24" s="37"/>
    </row>
    <row r="25" spans="1:5" s="70" customFormat="1" ht="83.25" customHeight="1" x14ac:dyDescent="0.2">
      <c r="A25" s="64"/>
      <c r="B25" s="64"/>
      <c r="C25" s="64" t="s">
        <v>114</v>
      </c>
      <c r="D25" s="37"/>
      <c r="E25" s="37"/>
    </row>
    <row r="26" spans="1:5" s="70" customFormat="1" x14ac:dyDescent="0.2">
      <c r="A26" s="64"/>
      <c r="B26" s="64"/>
      <c r="C26" s="65" t="s">
        <v>10</v>
      </c>
      <c r="D26" s="37"/>
      <c r="E26" s="37"/>
    </row>
    <row r="27" spans="1:5" s="70" customFormat="1" x14ac:dyDescent="0.2">
      <c r="A27" s="64"/>
      <c r="B27" s="64"/>
      <c r="C27" s="64" t="s">
        <v>74</v>
      </c>
      <c r="D27" s="37"/>
      <c r="E27" s="37"/>
    </row>
    <row r="28" spans="1:5" s="70" customFormat="1" x14ac:dyDescent="0.2">
      <c r="A28" s="64" t="s">
        <v>150</v>
      </c>
      <c r="B28" s="64"/>
      <c r="C28" s="65" t="s">
        <v>5</v>
      </c>
      <c r="D28" s="51">
        <f>SUM(D35)</f>
        <v>-15782.4</v>
      </c>
      <c r="E28" s="51">
        <f>SUM(E35)</f>
        <v>-1948179.47426</v>
      </c>
    </row>
    <row r="29" spans="1:5" s="70" customFormat="1" ht="34.5" x14ac:dyDescent="0.2">
      <c r="A29" s="64"/>
      <c r="B29" s="64"/>
      <c r="C29" s="64" t="s">
        <v>151</v>
      </c>
      <c r="D29" s="64"/>
      <c r="E29" s="64"/>
    </row>
    <row r="30" spans="1:5" s="70" customFormat="1" x14ac:dyDescent="0.2">
      <c r="A30" s="64"/>
      <c r="B30" s="64"/>
      <c r="C30" s="65" t="s">
        <v>6</v>
      </c>
      <c r="D30" s="64"/>
      <c r="E30" s="64"/>
    </row>
    <row r="31" spans="1:5" s="70" customFormat="1" ht="51.75" x14ac:dyDescent="0.2">
      <c r="A31" s="64"/>
      <c r="B31" s="64"/>
      <c r="C31" s="64" t="s">
        <v>152</v>
      </c>
      <c r="D31" s="64"/>
      <c r="E31" s="64"/>
    </row>
    <row r="32" spans="1:5" s="70" customFormat="1" x14ac:dyDescent="0.2">
      <c r="A32" s="64"/>
      <c r="B32" s="64"/>
      <c r="C32" s="65" t="s">
        <v>7</v>
      </c>
      <c r="D32" s="64"/>
      <c r="E32" s="64"/>
    </row>
    <row r="33" spans="1:5" s="70" customFormat="1" ht="34.5" x14ac:dyDescent="0.2">
      <c r="A33" s="64"/>
      <c r="B33" s="64"/>
      <c r="C33" s="64" t="s">
        <v>153</v>
      </c>
      <c r="D33" s="64"/>
      <c r="E33" s="64"/>
    </row>
    <row r="34" spans="1:5" s="70" customFormat="1" x14ac:dyDescent="0.2">
      <c r="A34" s="159" t="s">
        <v>37</v>
      </c>
      <c r="B34" s="159"/>
      <c r="C34" s="159"/>
      <c r="D34" s="159"/>
      <c r="E34" s="159"/>
    </row>
    <row r="35" spans="1:5" s="70" customFormat="1" x14ac:dyDescent="0.2">
      <c r="A35" s="64"/>
      <c r="B35" s="64" t="s">
        <v>154</v>
      </c>
      <c r="C35" s="65" t="s">
        <v>8</v>
      </c>
      <c r="D35" s="51">
        <v>-15782.4</v>
      </c>
      <c r="E35" s="51">
        <v>-1948179.47426</v>
      </c>
    </row>
    <row r="36" spans="1:5" s="70" customFormat="1" x14ac:dyDescent="0.2">
      <c r="A36" s="64"/>
      <c r="B36" s="64"/>
      <c r="C36" s="64" t="s">
        <v>155</v>
      </c>
      <c r="D36" s="64"/>
      <c r="E36" s="64"/>
    </row>
    <row r="37" spans="1:5" s="70" customFormat="1" x14ac:dyDescent="0.2">
      <c r="A37" s="64"/>
      <c r="B37" s="64"/>
      <c r="C37" s="65" t="s">
        <v>9</v>
      </c>
      <c r="D37" s="64"/>
      <c r="E37" s="64"/>
    </row>
    <row r="38" spans="1:5" s="70" customFormat="1" ht="51.75" x14ac:dyDescent="0.2">
      <c r="A38" s="64"/>
      <c r="B38" s="64"/>
      <c r="C38" s="64" t="s">
        <v>156</v>
      </c>
      <c r="D38" s="64"/>
      <c r="E38" s="64"/>
    </row>
    <row r="39" spans="1:5" s="70" customFormat="1" x14ac:dyDescent="0.2">
      <c r="A39" s="64"/>
      <c r="B39" s="64"/>
      <c r="C39" s="65" t="s">
        <v>10</v>
      </c>
      <c r="D39" s="64"/>
      <c r="E39" s="64"/>
    </row>
    <row r="40" spans="1:5" s="70" customFormat="1" ht="51.75" x14ac:dyDescent="0.2">
      <c r="A40" s="64"/>
      <c r="B40" s="64"/>
      <c r="C40" s="64" t="s">
        <v>75</v>
      </c>
      <c r="D40" s="64"/>
      <c r="E40" s="64"/>
    </row>
    <row r="41" spans="1:5" s="50" customFormat="1" x14ac:dyDescent="0.3">
      <c r="A41" s="71"/>
      <c r="B41" s="71"/>
      <c r="C41" s="79" t="s">
        <v>52</v>
      </c>
      <c r="D41" s="53">
        <f>SUM(D42)</f>
        <v>0</v>
      </c>
      <c r="E41" s="53">
        <f>SUM(E42)</f>
        <v>2.5739999720826745E-2</v>
      </c>
    </row>
    <row r="42" spans="1:5" s="50" customFormat="1" x14ac:dyDescent="0.3">
      <c r="A42" s="64" t="s">
        <v>53</v>
      </c>
      <c r="B42" s="71"/>
      <c r="C42" s="85" t="s">
        <v>5</v>
      </c>
      <c r="D42" s="41">
        <f>SUM(D49+D55)</f>
        <v>0</v>
      </c>
      <c r="E42" s="41">
        <f>SUM(E49+E55)</f>
        <v>2.5739999720826745E-2</v>
      </c>
    </row>
    <row r="43" spans="1:5" s="50" customFormat="1" x14ac:dyDescent="0.3">
      <c r="A43" s="71"/>
      <c r="B43" s="71"/>
      <c r="C43" s="64" t="s">
        <v>54</v>
      </c>
      <c r="D43" s="52"/>
      <c r="E43" s="52"/>
    </row>
    <row r="44" spans="1:5" s="50" customFormat="1" x14ac:dyDescent="0.3">
      <c r="A44" s="71"/>
      <c r="B44" s="71"/>
      <c r="C44" s="85" t="s">
        <v>6</v>
      </c>
      <c r="D44" s="54"/>
      <c r="E44" s="54"/>
    </row>
    <row r="45" spans="1:5" s="50" customFormat="1" ht="51.75" x14ac:dyDescent="0.3">
      <c r="A45" s="71"/>
      <c r="B45" s="71"/>
      <c r="C45" s="64" t="s">
        <v>55</v>
      </c>
      <c r="D45" s="52"/>
      <c r="E45" s="52"/>
    </row>
    <row r="46" spans="1:5" s="50" customFormat="1" x14ac:dyDescent="0.3">
      <c r="A46" s="71"/>
      <c r="B46" s="71"/>
      <c r="C46" s="85" t="s">
        <v>7</v>
      </c>
      <c r="D46" s="54"/>
      <c r="E46" s="54"/>
    </row>
    <row r="47" spans="1:5" s="50" customFormat="1" ht="51.75" x14ac:dyDescent="0.3">
      <c r="A47" s="71"/>
      <c r="B47" s="71"/>
      <c r="C47" s="64" t="s">
        <v>56</v>
      </c>
      <c r="D47" s="52"/>
      <c r="E47" s="52"/>
    </row>
    <row r="48" spans="1:5" s="50" customFormat="1" x14ac:dyDescent="0.3">
      <c r="A48" s="152" t="s">
        <v>37</v>
      </c>
      <c r="B48" s="153"/>
      <c r="C48" s="154"/>
      <c r="D48" s="52"/>
      <c r="E48" s="52"/>
    </row>
    <row r="49" spans="1:5" s="50" customFormat="1" x14ac:dyDescent="0.3">
      <c r="A49" s="71"/>
      <c r="B49" s="64" t="s">
        <v>57</v>
      </c>
      <c r="C49" s="85" t="s">
        <v>8</v>
      </c>
      <c r="D49" s="41">
        <v>15782.4</v>
      </c>
      <c r="E49" s="41">
        <v>1948179.4999999998</v>
      </c>
    </row>
    <row r="50" spans="1:5" s="50" customFormat="1" x14ac:dyDescent="0.3">
      <c r="A50" s="71"/>
      <c r="B50" s="71"/>
      <c r="C50" s="64" t="s">
        <v>54</v>
      </c>
      <c r="D50" s="52"/>
      <c r="E50" s="52"/>
    </row>
    <row r="51" spans="1:5" s="50" customFormat="1" x14ac:dyDescent="0.3">
      <c r="A51" s="71"/>
      <c r="B51" s="71"/>
      <c r="C51" s="85" t="s">
        <v>9</v>
      </c>
      <c r="D51" s="55"/>
      <c r="E51" s="55"/>
    </row>
    <row r="52" spans="1:5" s="50" customFormat="1" ht="86.25" x14ac:dyDescent="0.3">
      <c r="A52" s="71"/>
      <c r="B52" s="71"/>
      <c r="C52" s="64" t="s">
        <v>58</v>
      </c>
      <c r="D52" s="52"/>
      <c r="E52" s="52"/>
    </row>
    <row r="53" spans="1:5" s="50" customFormat="1" x14ac:dyDescent="0.3">
      <c r="A53" s="71"/>
      <c r="B53" s="71"/>
      <c r="C53" s="85" t="s">
        <v>10</v>
      </c>
      <c r="D53" s="54"/>
      <c r="E53" s="54"/>
    </row>
    <row r="54" spans="1:5" s="50" customFormat="1" x14ac:dyDescent="0.3">
      <c r="A54" s="71"/>
      <c r="B54" s="71"/>
      <c r="C54" s="71" t="s">
        <v>87</v>
      </c>
      <c r="D54" s="54"/>
      <c r="E54" s="54"/>
    </row>
    <row r="55" spans="1:5" s="50" customFormat="1" x14ac:dyDescent="0.3">
      <c r="A55" s="71"/>
      <c r="B55" s="64" t="s">
        <v>57</v>
      </c>
      <c r="C55" s="85" t="s">
        <v>8</v>
      </c>
      <c r="D55" s="41">
        <v>-15782.4</v>
      </c>
      <c r="E55" s="41">
        <v>-1948179.47426</v>
      </c>
    </row>
    <row r="56" spans="1:5" s="50" customFormat="1" x14ac:dyDescent="0.3">
      <c r="A56" s="71"/>
      <c r="B56" s="71"/>
      <c r="C56" s="64" t="s">
        <v>54</v>
      </c>
      <c r="D56" s="52"/>
      <c r="E56" s="52"/>
    </row>
    <row r="57" spans="1:5" s="50" customFormat="1" x14ac:dyDescent="0.3">
      <c r="A57" s="71"/>
      <c r="B57" s="71"/>
      <c r="C57" s="85" t="s">
        <v>9</v>
      </c>
      <c r="D57" s="55"/>
      <c r="E57" s="55"/>
    </row>
    <row r="58" spans="1:5" s="50" customFormat="1" ht="86.25" x14ac:dyDescent="0.3">
      <c r="A58" s="71"/>
      <c r="B58" s="71"/>
      <c r="C58" s="64" t="s">
        <v>58</v>
      </c>
      <c r="D58" s="52"/>
      <c r="E58" s="52"/>
    </row>
    <row r="59" spans="1:5" s="50" customFormat="1" x14ac:dyDescent="0.3">
      <c r="A59" s="71"/>
      <c r="B59" s="71"/>
      <c r="C59" s="85" t="s">
        <v>10</v>
      </c>
      <c r="D59" s="54"/>
      <c r="E59" s="54"/>
    </row>
    <row r="60" spans="1:5" s="50" customFormat="1" x14ac:dyDescent="0.3">
      <c r="A60" s="71"/>
      <c r="B60" s="71"/>
      <c r="C60" s="71" t="s">
        <v>87</v>
      </c>
      <c r="D60" s="54"/>
      <c r="E60" s="54"/>
    </row>
  </sheetData>
  <mergeCells count="10">
    <mergeCell ref="A48:C48"/>
    <mergeCell ref="D1:E1"/>
    <mergeCell ref="A3:E3"/>
    <mergeCell ref="D4:E4"/>
    <mergeCell ref="A5:B5"/>
    <mergeCell ref="C5:C6"/>
    <mergeCell ref="A15:E15"/>
    <mergeCell ref="D2:E2"/>
    <mergeCell ref="D5:E5"/>
    <mergeCell ref="A34:E34"/>
  </mergeCells>
  <pageMargins left="0.25" right="0.25" top="0.16" bottom="0.21" header="0.16" footer="0.16"/>
  <pageSetup paperSize="9" scale="75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4"/>
  <sheetViews>
    <sheetView view="pageBreakPreview" zoomScaleNormal="100" zoomScaleSheetLayoutView="100" zoomScalePageLayoutView="120" workbookViewId="0">
      <selection activeCell="F15" sqref="F15"/>
    </sheetView>
  </sheetViews>
  <sheetFormatPr defaultColWidth="9.140625" defaultRowHeight="17.25" x14ac:dyDescent="0.3"/>
  <cols>
    <col min="1" max="3" width="9.140625" style="66"/>
    <col min="4" max="4" width="11.42578125" style="67" customWidth="1"/>
    <col min="5" max="5" width="11.28515625" style="68" customWidth="1"/>
    <col min="6" max="6" width="47" style="66" customWidth="1"/>
    <col min="7" max="7" width="20.85546875" style="69" customWidth="1"/>
    <col min="8" max="8" width="25.28515625" style="69" customWidth="1"/>
    <col min="9" max="16384" width="9.140625" style="69"/>
  </cols>
  <sheetData>
    <row r="1" spans="1:8" ht="27" customHeight="1" x14ac:dyDescent="0.3">
      <c r="G1" s="62"/>
      <c r="H1" s="91" t="s">
        <v>70</v>
      </c>
    </row>
    <row r="2" spans="1:8" ht="47.25" customHeight="1" x14ac:dyDescent="0.3">
      <c r="G2" s="160" t="s">
        <v>50</v>
      </c>
      <c r="H2" s="160"/>
    </row>
    <row r="3" spans="1:8" ht="37.5" customHeight="1" x14ac:dyDescent="0.3">
      <c r="B3" s="163" t="s">
        <v>91</v>
      </c>
      <c r="C3" s="163"/>
      <c r="D3" s="163"/>
      <c r="E3" s="163"/>
      <c r="F3" s="163"/>
      <c r="G3" s="163"/>
      <c r="H3" s="163"/>
    </row>
    <row r="4" spans="1:8" ht="18" customHeight="1" x14ac:dyDescent="0.3">
      <c r="G4" s="164"/>
      <c r="H4" s="164"/>
    </row>
    <row r="5" spans="1:8" ht="18" customHeight="1" x14ac:dyDescent="0.3">
      <c r="G5" s="112"/>
      <c r="H5" s="112" t="s">
        <v>148</v>
      </c>
    </row>
    <row r="6" spans="1:8" ht="69.75" customHeight="1" x14ac:dyDescent="0.3">
      <c r="A6" s="165" t="s">
        <v>12</v>
      </c>
      <c r="B6" s="165"/>
      <c r="C6" s="165"/>
      <c r="D6" s="165" t="s">
        <v>13</v>
      </c>
      <c r="E6" s="165"/>
      <c r="F6" s="166" t="s">
        <v>14</v>
      </c>
      <c r="G6" s="161" t="s">
        <v>47</v>
      </c>
      <c r="H6" s="162"/>
    </row>
    <row r="7" spans="1:8" ht="16.5" customHeight="1" x14ac:dyDescent="0.3">
      <c r="A7" s="165"/>
      <c r="B7" s="165"/>
      <c r="C7" s="165"/>
      <c r="D7" s="165"/>
      <c r="E7" s="165"/>
      <c r="F7" s="166"/>
      <c r="G7" s="167" t="s">
        <v>72</v>
      </c>
      <c r="H7" s="167" t="s">
        <v>73</v>
      </c>
    </row>
    <row r="8" spans="1:8" ht="39.75" customHeight="1" x14ac:dyDescent="0.3">
      <c r="A8" s="84" t="s">
        <v>15</v>
      </c>
      <c r="B8" s="84" t="s">
        <v>16</v>
      </c>
      <c r="C8" s="84" t="s">
        <v>17</v>
      </c>
      <c r="D8" s="77" t="s">
        <v>18</v>
      </c>
      <c r="E8" s="84" t="s">
        <v>19</v>
      </c>
      <c r="F8" s="166"/>
      <c r="G8" s="168"/>
      <c r="H8" s="168"/>
    </row>
    <row r="9" spans="1:8" ht="21.75" customHeight="1" x14ac:dyDescent="0.3">
      <c r="A9" s="38"/>
      <c r="B9" s="38"/>
      <c r="C9" s="38"/>
      <c r="D9" s="38"/>
      <c r="E9" s="63"/>
      <c r="F9" s="39" t="s">
        <v>20</v>
      </c>
      <c r="G9" s="40">
        <f>SUM(G10)</f>
        <v>0</v>
      </c>
      <c r="H9" s="40">
        <f>SUM(H10)</f>
        <v>2.5739999720826745E-2</v>
      </c>
    </row>
    <row r="10" spans="1:8" ht="53.25" customHeight="1" x14ac:dyDescent="0.3">
      <c r="A10" s="73"/>
      <c r="B10" s="73"/>
      <c r="C10" s="73"/>
      <c r="D10" s="73"/>
      <c r="E10" s="74"/>
      <c r="F10" s="78" t="s">
        <v>38</v>
      </c>
      <c r="G10" s="75">
        <f>SUM(G11)</f>
        <v>0</v>
      </c>
      <c r="H10" s="75">
        <f>SUM(H11)</f>
        <v>2.5739999720826745E-2</v>
      </c>
    </row>
    <row r="11" spans="1:8" ht="39" customHeight="1" x14ac:dyDescent="0.3">
      <c r="A11" s="72" t="s">
        <v>21</v>
      </c>
      <c r="B11" s="73"/>
      <c r="C11" s="73"/>
      <c r="D11" s="73"/>
      <c r="E11" s="74"/>
      <c r="F11" s="72" t="s">
        <v>76</v>
      </c>
      <c r="G11" s="45">
        <f t="shared" ref="G11:H13" si="0">SUM(G13)</f>
        <v>0</v>
      </c>
      <c r="H11" s="45">
        <f t="shared" si="0"/>
        <v>2.5739999720826745E-2</v>
      </c>
    </row>
    <row r="12" spans="1:8" ht="22.5" customHeight="1" x14ac:dyDescent="0.3">
      <c r="A12" s="73"/>
      <c r="B12" s="73"/>
      <c r="C12" s="73"/>
      <c r="D12" s="73"/>
      <c r="E12" s="74"/>
      <c r="F12" s="73" t="s">
        <v>11</v>
      </c>
      <c r="G12" s="46"/>
      <c r="H12" s="46"/>
    </row>
    <row r="13" spans="1:8" ht="31.5" customHeight="1" x14ac:dyDescent="0.3">
      <c r="A13" s="73"/>
      <c r="B13" s="72" t="s">
        <v>77</v>
      </c>
      <c r="C13" s="73"/>
      <c r="D13" s="73"/>
      <c r="E13" s="74"/>
      <c r="F13" s="72" t="s">
        <v>78</v>
      </c>
      <c r="G13" s="45">
        <f t="shared" si="0"/>
        <v>0</v>
      </c>
      <c r="H13" s="45">
        <f t="shared" si="0"/>
        <v>2.5739999720826745E-2</v>
      </c>
    </row>
    <row r="14" spans="1:8" ht="21.75" customHeight="1" x14ac:dyDescent="0.3">
      <c r="A14" s="73"/>
      <c r="B14" s="73"/>
      <c r="C14" s="73"/>
      <c r="D14" s="73"/>
      <c r="E14" s="74"/>
      <c r="F14" s="73" t="s">
        <v>11</v>
      </c>
      <c r="G14" s="71"/>
      <c r="H14" s="71"/>
    </row>
    <row r="15" spans="1:8" ht="35.25" customHeight="1" x14ac:dyDescent="0.3">
      <c r="A15" s="73"/>
      <c r="B15" s="73"/>
      <c r="C15" s="72" t="s">
        <v>79</v>
      </c>
      <c r="D15" s="73"/>
      <c r="E15" s="74"/>
      <c r="F15" s="72" t="s">
        <v>80</v>
      </c>
      <c r="G15" s="75">
        <f>SUM(G17+G40)</f>
        <v>0</v>
      </c>
      <c r="H15" s="75">
        <f>SUM(H17+H40)</f>
        <v>2.5739999720826745E-2</v>
      </c>
    </row>
    <row r="16" spans="1:8" ht="21.75" customHeight="1" x14ac:dyDescent="0.3">
      <c r="A16" s="73"/>
      <c r="B16" s="73"/>
      <c r="C16" s="73"/>
      <c r="D16" s="73"/>
      <c r="E16" s="74"/>
      <c r="F16" s="73" t="s">
        <v>11</v>
      </c>
      <c r="G16" s="71"/>
      <c r="H16" s="71"/>
    </row>
    <row r="17" spans="1:8" ht="60" customHeight="1" x14ac:dyDescent="0.3">
      <c r="A17" s="73"/>
      <c r="B17" s="73"/>
      <c r="C17" s="73"/>
      <c r="D17" s="72" t="s">
        <v>97</v>
      </c>
      <c r="E17" s="76"/>
      <c r="F17" s="79" t="s">
        <v>98</v>
      </c>
      <c r="G17" s="75">
        <f>SUM(G19+G31)</f>
        <v>15782.4</v>
      </c>
      <c r="H17" s="75">
        <f>SUM(H19+H31)</f>
        <v>1948179.4999999998</v>
      </c>
    </row>
    <row r="18" spans="1:8" ht="27.75" customHeight="1" x14ac:dyDescent="0.3">
      <c r="A18" s="73"/>
      <c r="B18" s="73"/>
      <c r="C18" s="73"/>
      <c r="D18" s="73"/>
      <c r="E18" s="74"/>
      <c r="F18" s="73" t="s">
        <v>11</v>
      </c>
      <c r="G18" s="75"/>
      <c r="H18" s="75"/>
    </row>
    <row r="19" spans="1:8" ht="56.25" customHeight="1" x14ac:dyDescent="0.3">
      <c r="A19" s="73"/>
      <c r="B19" s="73"/>
      <c r="C19" s="73"/>
      <c r="D19" s="73"/>
      <c r="E19" s="74">
        <v>21001</v>
      </c>
      <c r="F19" s="64" t="s">
        <v>95</v>
      </c>
      <c r="G19" s="44">
        <f>SUM(G21)</f>
        <v>0</v>
      </c>
      <c r="H19" s="44">
        <f>SUM(H21)</f>
        <v>1880215.0999999999</v>
      </c>
    </row>
    <row r="20" spans="1:8" ht="25.5" customHeight="1" x14ac:dyDescent="0.3">
      <c r="A20" s="73"/>
      <c r="B20" s="73"/>
      <c r="C20" s="73"/>
      <c r="D20" s="73"/>
      <c r="E20" s="74"/>
      <c r="F20" s="64" t="s">
        <v>22</v>
      </c>
      <c r="G20" s="75"/>
      <c r="H20" s="75"/>
    </row>
    <row r="21" spans="1:8" ht="36.75" customHeight="1" x14ac:dyDescent="0.3">
      <c r="A21" s="73"/>
      <c r="B21" s="73"/>
      <c r="C21" s="73"/>
      <c r="D21" s="73"/>
      <c r="E21" s="74"/>
      <c r="F21" s="65" t="s">
        <v>23</v>
      </c>
      <c r="G21" s="44">
        <f>SUM(G23)</f>
        <v>0</v>
      </c>
      <c r="H21" s="44">
        <f>SUM(H23)</f>
        <v>1880215.0999999999</v>
      </c>
    </row>
    <row r="22" spans="1:8" ht="36.75" customHeight="1" x14ac:dyDescent="0.3">
      <c r="A22" s="73"/>
      <c r="B22" s="73"/>
      <c r="C22" s="73"/>
      <c r="D22" s="73"/>
      <c r="E22" s="74"/>
      <c r="F22" s="64" t="s">
        <v>24</v>
      </c>
      <c r="G22" s="75"/>
      <c r="H22" s="75"/>
    </row>
    <row r="23" spans="1:8" ht="26.25" customHeight="1" x14ac:dyDescent="0.3">
      <c r="A23" s="73"/>
      <c r="B23" s="73"/>
      <c r="C23" s="73"/>
      <c r="D23" s="73"/>
      <c r="E23" s="74"/>
      <c r="F23" s="64" t="s">
        <v>20</v>
      </c>
      <c r="G23" s="44">
        <f>SUM(G24)</f>
        <v>0</v>
      </c>
      <c r="H23" s="44">
        <f>SUM(H24)</f>
        <v>1880215.0999999999</v>
      </c>
    </row>
    <row r="24" spans="1:8" ht="39" customHeight="1" x14ac:dyDescent="0.3">
      <c r="A24" s="73"/>
      <c r="B24" s="73"/>
      <c r="C24" s="73"/>
      <c r="D24" s="73"/>
      <c r="E24" s="74"/>
      <c r="F24" s="64" t="s">
        <v>39</v>
      </c>
      <c r="G24" s="44">
        <f>SUM(G25)</f>
        <v>0</v>
      </c>
      <c r="H24" s="44">
        <f>SUM(H25)</f>
        <v>1880215.0999999999</v>
      </c>
    </row>
    <row r="25" spans="1:8" ht="25.5" customHeight="1" x14ac:dyDescent="0.3">
      <c r="A25" s="73"/>
      <c r="B25" s="73"/>
      <c r="C25" s="73"/>
      <c r="D25" s="73"/>
      <c r="E25" s="74"/>
      <c r="F25" s="64" t="s">
        <v>40</v>
      </c>
      <c r="G25" s="44">
        <f>SUM(G26+G29)</f>
        <v>0</v>
      </c>
      <c r="H25" s="44">
        <f>SUM(H26+H29)</f>
        <v>1880215.0999999999</v>
      </c>
    </row>
    <row r="26" spans="1:8" ht="25.5" customHeight="1" x14ac:dyDescent="0.3">
      <c r="A26" s="73"/>
      <c r="B26" s="73"/>
      <c r="C26" s="73"/>
      <c r="D26" s="73"/>
      <c r="E26" s="74"/>
      <c r="F26" s="64" t="s">
        <v>101</v>
      </c>
      <c r="G26" s="44">
        <f>SUM(G27:G28)</f>
        <v>0</v>
      </c>
      <c r="H26" s="44">
        <f>SUM(H27:H28)</f>
        <v>1552392.0999999999</v>
      </c>
    </row>
    <row r="27" spans="1:8" ht="42" customHeight="1" x14ac:dyDescent="0.3">
      <c r="A27" s="73"/>
      <c r="B27" s="73"/>
      <c r="C27" s="73"/>
      <c r="D27" s="73"/>
      <c r="E27" s="74"/>
      <c r="F27" s="64" t="s">
        <v>102</v>
      </c>
      <c r="G27" s="44">
        <v>0</v>
      </c>
      <c r="H27" s="44">
        <v>1517575.2</v>
      </c>
    </row>
    <row r="28" spans="1:8" ht="36.75" customHeight="1" x14ac:dyDescent="0.3">
      <c r="A28" s="73"/>
      <c r="B28" s="73"/>
      <c r="C28" s="73"/>
      <c r="D28" s="73"/>
      <c r="E28" s="74"/>
      <c r="F28" s="64" t="s">
        <v>103</v>
      </c>
      <c r="G28" s="44">
        <v>0</v>
      </c>
      <c r="H28" s="44">
        <v>34816.9</v>
      </c>
    </row>
    <row r="29" spans="1:8" ht="20.25" customHeight="1" x14ac:dyDescent="0.3">
      <c r="A29" s="73"/>
      <c r="B29" s="73"/>
      <c r="C29" s="73"/>
      <c r="D29" s="73"/>
      <c r="E29" s="74"/>
      <c r="F29" s="64" t="s">
        <v>104</v>
      </c>
      <c r="G29" s="44">
        <v>0</v>
      </c>
      <c r="H29" s="44">
        <f>H30</f>
        <v>327823</v>
      </c>
    </row>
    <row r="30" spans="1:8" ht="20.25" customHeight="1" x14ac:dyDescent="0.3">
      <c r="A30" s="73"/>
      <c r="B30" s="73"/>
      <c r="C30" s="73"/>
      <c r="D30" s="73"/>
      <c r="E30" s="74"/>
      <c r="F30" s="64" t="s">
        <v>105</v>
      </c>
      <c r="G30" s="44">
        <v>0</v>
      </c>
      <c r="H30" s="44">
        <v>327823</v>
      </c>
    </row>
    <row r="31" spans="1:8" s="81" customFormat="1" ht="73.5" customHeight="1" x14ac:dyDescent="0.2">
      <c r="A31" s="80"/>
      <c r="B31" s="80"/>
      <c r="C31" s="64"/>
      <c r="D31" s="64"/>
      <c r="E31" s="48">
        <v>11022</v>
      </c>
      <c r="F31" s="64" t="s">
        <v>142</v>
      </c>
      <c r="G31" s="82">
        <f t="shared" ref="G31:H31" si="1">SUM(G33)</f>
        <v>15782.4</v>
      </c>
      <c r="H31" s="82">
        <f t="shared" si="1"/>
        <v>67964.399999999994</v>
      </c>
    </row>
    <row r="32" spans="1:8" s="81" customFormat="1" x14ac:dyDescent="0.2">
      <c r="A32" s="80"/>
      <c r="B32" s="80"/>
      <c r="C32" s="64"/>
      <c r="D32" s="64"/>
      <c r="E32" s="64"/>
      <c r="F32" s="64" t="s">
        <v>22</v>
      </c>
      <c r="G32" s="64"/>
      <c r="H32" s="64"/>
    </row>
    <row r="33" spans="1:8" s="81" customFormat="1" ht="34.5" x14ac:dyDescent="0.2">
      <c r="A33" s="80"/>
      <c r="B33" s="80"/>
      <c r="C33" s="65"/>
      <c r="D33" s="83"/>
      <c r="E33" s="83"/>
      <c r="F33" s="65" t="s">
        <v>23</v>
      </c>
      <c r="G33" s="82">
        <f>SUM(G35)</f>
        <v>15782.4</v>
      </c>
      <c r="H33" s="82">
        <f>SUM(H35)</f>
        <v>67964.399999999994</v>
      </c>
    </row>
    <row r="34" spans="1:8" s="81" customFormat="1" ht="51.75" x14ac:dyDescent="0.2">
      <c r="A34" s="80"/>
      <c r="B34" s="80"/>
      <c r="C34" s="64"/>
      <c r="D34" s="64"/>
      <c r="E34" s="64"/>
      <c r="F34" s="64" t="s">
        <v>24</v>
      </c>
      <c r="G34" s="64"/>
      <c r="H34" s="64"/>
    </row>
    <row r="35" spans="1:8" s="81" customFormat="1" x14ac:dyDescent="0.2">
      <c r="A35" s="80"/>
      <c r="B35" s="80"/>
      <c r="C35" s="64"/>
      <c r="D35" s="51"/>
      <c r="E35" s="51"/>
      <c r="F35" s="64" t="s">
        <v>20</v>
      </c>
      <c r="G35" s="51">
        <f>G36</f>
        <v>15782.4</v>
      </c>
      <c r="H35" s="51">
        <f>H36</f>
        <v>67964.399999999994</v>
      </c>
    </row>
    <row r="36" spans="1:8" s="81" customFormat="1" x14ac:dyDescent="0.2">
      <c r="A36" s="80"/>
      <c r="B36" s="80"/>
      <c r="C36" s="64"/>
      <c r="D36" s="51"/>
      <c r="E36" s="51"/>
      <c r="F36" s="64" t="s">
        <v>48</v>
      </c>
      <c r="G36" s="51">
        <f>G37</f>
        <v>15782.4</v>
      </c>
      <c r="H36" s="51">
        <f>H37</f>
        <v>67964.399999999994</v>
      </c>
    </row>
    <row r="37" spans="1:8" s="81" customFormat="1" ht="34.5" x14ac:dyDescent="0.2">
      <c r="A37" s="80"/>
      <c r="B37" s="80"/>
      <c r="C37" s="64"/>
      <c r="D37" s="51"/>
      <c r="E37" s="51"/>
      <c r="F37" s="64" t="s">
        <v>113</v>
      </c>
      <c r="G37" s="51">
        <f>SUM(G39)</f>
        <v>15782.4</v>
      </c>
      <c r="H37" s="51">
        <f>SUM(H39)</f>
        <v>67964.399999999994</v>
      </c>
    </row>
    <row r="38" spans="1:8" s="81" customFormat="1" ht="34.5" x14ac:dyDescent="0.2">
      <c r="A38" s="80"/>
      <c r="B38" s="80"/>
      <c r="C38" s="64"/>
      <c r="D38" s="51"/>
      <c r="E38" s="51"/>
      <c r="F38" s="64" t="s">
        <v>117</v>
      </c>
      <c r="G38" s="51">
        <v>15782.4</v>
      </c>
      <c r="H38" s="51">
        <v>67964.399999999994</v>
      </c>
    </row>
    <row r="39" spans="1:8" s="81" customFormat="1" ht="34.5" x14ac:dyDescent="0.2">
      <c r="A39" s="80"/>
      <c r="B39" s="80"/>
      <c r="C39" s="64"/>
      <c r="D39" s="51"/>
      <c r="E39" s="51"/>
      <c r="F39" s="64" t="s">
        <v>116</v>
      </c>
      <c r="G39" s="51">
        <v>15782.4</v>
      </c>
      <c r="H39" s="51">
        <v>67964.399999999994</v>
      </c>
    </row>
    <row r="40" spans="1:8" ht="36.75" customHeight="1" x14ac:dyDescent="0.3">
      <c r="A40" s="73"/>
      <c r="B40" s="73"/>
      <c r="C40" s="73"/>
      <c r="D40" s="72">
        <v>1235</v>
      </c>
      <c r="E40" s="136"/>
      <c r="F40" s="79" t="s">
        <v>151</v>
      </c>
      <c r="G40" s="75">
        <f>SUM(G42)</f>
        <v>-15782.4</v>
      </c>
      <c r="H40" s="75">
        <f>SUM(H42)</f>
        <v>-1948179.47426</v>
      </c>
    </row>
    <row r="41" spans="1:8" ht="27.75" customHeight="1" x14ac:dyDescent="0.3">
      <c r="A41" s="73"/>
      <c r="B41" s="73"/>
      <c r="C41" s="73"/>
      <c r="D41" s="73"/>
      <c r="E41" s="74"/>
      <c r="F41" s="73" t="s">
        <v>11</v>
      </c>
      <c r="G41" s="75"/>
      <c r="H41" s="75"/>
    </row>
    <row r="42" spans="1:8" ht="36.75" customHeight="1" x14ac:dyDescent="0.3">
      <c r="A42" s="73"/>
      <c r="B42" s="73"/>
      <c r="C42" s="73"/>
      <c r="D42" s="73"/>
      <c r="E42" s="76">
        <v>31001</v>
      </c>
      <c r="F42" s="130" t="s">
        <v>155</v>
      </c>
      <c r="G42" s="44">
        <f>SUM(G44)</f>
        <v>-15782.4</v>
      </c>
      <c r="H42" s="44">
        <f>SUM(H44)</f>
        <v>-1948179.47426</v>
      </c>
    </row>
    <row r="43" spans="1:8" ht="36.75" customHeight="1" x14ac:dyDescent="0.3">
      <c r="A43" s="73"/>
      <c r="B43" s="73"/>
      <c r="C43" s="73"/>
      <c r="D43" s="73"/>
      <c r="E43" s="76"/>
      <c r="F43" s="64" t="s">
        <v>22</v>
      </c>
      <c r="G43" s="75"/>
      <c r="H43" s="75"/>
    </row>
    <row r="44" spans="1:8" ht="17.25" customHeight="1" x14ac:dyDescent="0.3">
      <c r="A44" s="73"/>
      <c r="B44" s="73"/>
      <c r="C44" s="73"/>
      <c r="D44" s="73"/>
      <c r="E44" s="76"/>
      <c r="F44" s="65" t="s">
        <v>61</v>
      </c>
      <c r="G44" s="44">
        <f>SUM(G46)</f>
        <v>-15782.4</v>
      </c>
      <c r="H44" s="44">
        <f t="shared" ref="H44" si="2">SUM(H46)</f>
        <v>-1948179.47426</v>
      </c>
    </row>
    <row r="45" spans="1:8" ht="53.25" customHeight="1" x14ac:dyDescent="0.3">
      <c r="A45" s="73"/>
      <c r="B45" s="73"/>
      <c r="C45" s="73"/>
      <c r="D45" s="73"/>
      <c r="E45" s="76"/>
      <c r="F45" s="64" t="s">
        <v>24</v>
      </c>
      <c r="G45" s="75"/>
      <c r="H45" s="75"/>
    </row>
    <row r="46" spans="1:8" ht="24.75" customHeight="1" x14ac:dyDescent="0.3">
      <c r="A46" s="73"/>
      <c r="B46" s="73"/>
      <c r="C46" s="73"/>
      <c r="D46" s="73"/>
      <c r="E46" s="76"/>
      <c r="F46" s="64" t="s">
        <v>20</v>
      </c>
      <c r="G46" s="44">
        <v>-15782.4</v>
      </c>
      <c r="H46" s="44">
        <v>-1948179.47426</v>
      </c>
    </row>
    <row r="47" spans="1:8" ht="39.75" customHeight="1" x14ac:dyDescent="0.3">
      <c r="A47" s="73"/>
      <c r="B47" s="73"/>
      <c r="C47" s="73"/>
      <c r="D47" s="73"/>
      <c r="E47" s="76"/>
      <c r="F47" s="64" t="s">
        <v>39</v>
      </c>
      <c r="G47" s="44">
        <v>-15782.4</v>
      </c>
      <c r="H47" s="44">
        <v>-1948179.47426</v>
      </c>
    </row>
    <row r="48" spans="1:8" ht="23.25" customHeight="1" x14ac:dyDescent="0.3">
      <c r="A48" s="73"/>
      <c r="B48" s="73"/>
      <c r="C48" s="73"/>
      <c r="D48" s="73"/>
      <c r="E48" s="76"/>
      <c r="F48" s="64" t="s">
        <v>40</v>
      </c>
      <c r="G48" s="44">
        <v>-15782.4</v>
      </c>
      <c r="H48" s="44">
        <v>-1948179.47426</v>
      </c>
    </row>
    <row r="49" spans="1:8" ht="23.25" customHeight="1" x14ac:dyDescent="0.3">
      <c r="A49" s="73"/>
      <c r="B49" s="73"/>
      <c r="C49" s="73"/>
      <c r="D49" s="73"/>
      <c r="E49" s="76"/>
      <c r="F49" s="64" t="s">
        <v>157</v>
      </c>
      <c r="G49" s="44">
        <v>-15782.4</v>
      </c>
      <c r="H49" s="44">
        <v>-1948179.47426</v>
      </c>
    </row>
    <row r="50" spans="1:8" ht="24.75" customHeight="1" x14ac:dyDescent="0.3">
      <c r="A50" s="73"/>
      <c r="B50" s="73"/>
      <c r="C50" s="73"/>
      <c r="D50" s="73"/>
      <c r="E50" s="76"/>
      <c r="F50" s="64" t="s">
        <v>158</v>
      </c>
      <c r="G50" s="44">
        <v>-15782.4</v>
      </c>
      <c r="H50" s="44">
        <v>-1948179.47426</v>
      </c>
    </row>
    <row r="51" spans="1:8" ht="34.5" x14ac:dyDescent="0.3">
      <c r="A51" s="79" t="s">
        <v>59</v>
      </c>
      <c r="B51" s="64"/>
      <c r="C51" s="64"/>
      <c r="D51" s="64"/>
      <c r="E51" s="48"/>
      <c r="F51" s="28" t="s">
        <v>60</v>
      </c>
      <c r="G51" s="36">
        <f>SUM(G53)</f>
        <v>0</v>
      </c>
      <c r="H51" s="36">
        <f>SUM(H53)</f>
        <v>2.5739999720826745E-2</v>
      </c>
    </row>
    <row r="52" spans="1:8" x14ac:dyDescent="0.3">
      <c r="A52" s="64"/>
      <c r="B52" s="64"/>
      <c r="C52" s="64"/>
      <c r="D52" s="64"/>
      <c r="E52" s="48"/>
      <c r="F52" s="29" t="s">
        <v>11</v>
      </c>
      <c r="G52" s="42"/>
      <c r="H52" s="42"/>
    </row>
    <row r="53" spans="1:8" ht="40.5" customHeight="1" x14ac:dyDescent="0.3">
      <c r="A53" s="64"/>
      <c r="B53" s="79" t="s">
        <v>21</v>
      </c>
      <c r="C53" s="64"/>
      <c r="D53" s="64"/>
      <c r="E53" s="48"/>
      <c r="F53" s="57" t="s">
        <v>88</v>
      </c>
      <c r="G53" s="41">
        <f t="shared" ref="G53:H53" si="3">SUM(G55)</f>
        <v>0</v>
      </c>
      <c r="H53" s="41">
        <f t="shared" si="3"/>
        <v>2.5739999720826745E-2</v>
      </c>
    </row>
    <row r="54" spans="1:8" ht="23.25" customHeight="1" x14ac:dyDescent="0.3">
      <c r="A54" s="64"/>
      <c r="B54" s="64"/>
      <c r="C54" s="64"/>
      <c r="D54" s="64"/>
      <c r="E54" s="48"/>
      <c r="F54" s="29" t="s">
        <v>11</v>
      </c>
      <c r="G54" s="43"/>
      <c r="H54" s="43"/>
    </row>
    <row r="55" spans="1:8" ht="23.25" customHeight="1" x14ac:dyDescent="0.3">
      <c r="A55" s="64"/>
      <c r="B55" s="64"/>
      <c r="C55" s="79" t="s">
        <v>21</v>
      </c>
      <c r="D55" s="64"/>
      <c r="E55" s="48"/>
      <c r="F55" s="29" t="s">
        <v>54</v>
      </c>
      <c r="G55" s="41">
        <f>G57</f>
        <v>0</v>
      </c>
      <c r="H55" s="41">
        <f>H57</f>
        <v>2.5739999720826745E-2</v>
      </c>
    </row>
    <row r="56" spans="1:8" ht="23.25" customHeight="1" x14ac:dyDescent="0.3">
      <c r="A56" s="64"/>
      <c r="B56" s="64"/>
      <c r="C56" s="64"/>
      <c r="D56" s="64"/>
      <c r="E56" s="48"/>
      <c r="F56" s="29" t="s">
        <v>11</v>
      </c>
      <c r="G56" s="43"/>
      <c r="H56" s="43"/>
    </row>
    <row r="57" spans="1:8" ht="23.25" customHeight="1" x14ac:dyDescent="0.3">
      <c r="A57" s="64"/>
      <c r="B57" s="64"/>
      <c r="C57" s="64"/>
      <c r="D57" s="64" t="s">
        <v>53</v>
      </c>
      <c r="E57" s="48"/>
      <c r="F57" s="64" t="s">
        <v>54</v>
      </c>
      <c r="G57" s="41">
        <f>SUM(G59+G67)</f>
        <v>0</v>
      </c>
      <c r="H57" s="41">
        <f>SUM(H59+H67)</f>
        <v>2.5739999720826745E-2</v>
      </c>
    </row>
    <row r="58" spans="1:8" ht="23.25" customHeight="1" x14ac:dyDescent="0.3">
      <c r="A58" s="64"/>
      <c r="B58" s="64"/>
      <c r="C58" s="64"/>
      <c r="D58" s="64"/>
      <c r="E58" s="48"/>
      <c r="F58" s="29" t="s">
        <v>11</v>
      </c>
      <c r="G58" s="43"/>
      <c r="H58" s="43"/>
    </row>
    <row r="59" spans="1:8" ht="23.25" customHeight="1" x14ac:dyDescent="0.3">
      <c r="A59" s="64"/>
      <c r="B59" s="64"/>
      <c r="C59" s="64"/>
      <c r="D59" s="64"/>
      <c r="E59" s="48" t="s">
        <v>57</v>
      </c>
      <c r="F59" s="64" t="s">
        <v>54</v>
      </c>
      <c r="G59" s="41">
        <f>G61</f>
        <v>-15782.4</v>
      </c>
      <c r="H59" s="41">
        <f>H61</f>
        <v>-1948179.47426</v>
      </c>
    </row>
    <row r="60" spans="1:8" ht="23.25" customHeight="1" x14ac:dyDescent="0.3">
      <c r="A60" s="64"/>
      <c r="B60" s="64"/>
      <c r="C60" s="64"/>
      <c r="D60" s="64"/>
      <c r="E60" s="48"/>
      <c r="F60" s="64" t="s">
        <v>22</v>
      </c>
      <c r="G60" s="41"/>
      <c r="H60" s="41"/>
    </row>
    <row r="61" spans="1:8" ht="23.25" customHeight="1" x14ac:dyDescent="0.3">
      <c r="A61" s="64"/>
      <c r="B61" s="64"/>
      <c r="C61" s="64"/>
      <c r="D61" s="64"/>
      <c r="E61" s="48"/>
      <c r="F61" s="65" t="s">
        <v>61</v>
      </c>
      <c r="G61" s="41">
        <f>G63</f>
        <v>-15782.4</v>
      </c>
      <c r="H61" s="41">
        <f>H63</f>
        <v>-1948179.47426</v>
      </c>
    </row>
    <row r="62" spans="1:8" ht="56.25" customHeight="1" x14ac:dyDescent="0.3">
      <c r="A62" s="64"/>
      <c r="B62" s="64"/>
      <c r="C62" s="64"/>
      <c r="D62" s="64"/>
      <c r="E62" s="48"/>
      <c r="F62" s="64" t="s">
        <v>24</v>
      </c>
      <c r="G62" s="41"/>
      <c r="H62" s="41"/>
    </row>
    <row r="63" spans="1:8" ht="23.25" customHeight="1" x14ac:dyDescent="0.3">
      <c r="A63" s="64"/>
      <c r="B63" s="64"/>
      <c r="C63" s="30"/>
      <c r="D63" s="64"/>
      <c r="E63" s="48"/>
      <c r="F63" s="64" t="s">
        <v>20</v>
      </c>
      <c r="G63" s="41">
        <f t="shared" ref="G63:H65" si="4">G64</f>
        <v>-15782.4</v>
      </c>
      <c r="H63" s="41">
        <f t="shared" si="4"/>
        <v>-1948179.47426</v>
      </c>
    </row>
    <row r="64" spans="1:8" ht="23.25" customHeight="1" x14ac:dyDescent="0.3">
      <c r="A64" s="64"/>
      <c r="B64" s="64"/>
      <c r="C64" s="30"/>
      <c r="D64" s="64"/>
      <c r="E64" s="48"/>
      <c r="F64" s="64" t="s">
        <v>48</v>
      </c>
      <c r="G64" s="41">
        <f t="shared" si="4"/>
        <v>-15782.4</v>
      </c>
      <c r="H64" s="41">
        <f t="shared" si="4"/>
        <v>-1948179.47426</v>
      </c>
    </row>
    <row r="65" spans="1:8" ht="23.25" customHeight="1" x14ac:dyDescent="0.3">
      <c r="A65" s="64"/>
      <c r="B65" s="64"/>
      <c r="C65" s="30"/>
      <c r="D65" s="64"/>
      <c r="E65" s="48"/>
      <c r="F65" s="64" t="s">
        <v>62</v>
      </c>
      <c r="G65" s="41">
        <f t="shared" si="4"/>
        <v>-15782.4</v>
      </c>
      <c r="H65" s="41">
        <f t="shared" si="4"/>
        <v>-1948179.47426</v>
      </c>
    </row>
    <row r="66" spans="1:8" ht="23.25" customHeight="1" x14ac:dyDescent="0.3">
      <c r="A66" s="71"/>
      <c r="B66" s="71"/>
      <c r="C66" s="71"/>
      <c r="D66" s="71"/>
      <c r="E66" s="31"/>
      <c r="F66" s="64" t="s">
        <v>63</v>
      </c>
      <c r="G66" s="44">
        <v>-15782.4</v>
      </c>
      <c r="H66" s="44">
        <v>-1948179.47426</v>
      </c>
    </row>
    <row r="67" spans="1:8" ht="23.25" customHeight="1" x14ac:dyDescent="0.3">
      <c r="A67" s="64"/>
      <c r="B67" s="64"/>
      <c r="C67" s="64"/>
      <c r="D67" s="64"/>
      <c r="E67" s="119" t="s">
        <v>57</v>
      </c>
      <c r="F67" s="64" t="s">
        <v>54</v>
      </c>
      <c r="G67" s="41">
        <f>G69</f>
        <v>15782.4</v>
      </c>
      <c r="H67" s="41">
        <f>H69</f>
        <v>1948179.4999999998</v>
      </c>
    </row>
    <row r="68" spans="1:8" ht="23.25" customHeight="1" x14ac:dyDescent="0.3">
      <c r="A68" s="64"/>
      <c r="B68" s="64"/>
      <c r="C68" s="64"/>
      <c r="D68" s="64"/>
      <c r="E68" s="119"/>
      <c r="F68" s="64" t="s">
        <v>22</v>
      </c>
      <c r="G68" s="41"/>
      <c r="H68" s="41"/>
    </row>
    <row r="69" spans="1:8" ht="23.25" customHeight="1" x14ac:dyDescent="0.3">
      <c r="A69" s="64"/>
      <c r="B69" s="64"/>
      <c r="C69" s="64"/>
      <c r="D69" s="64"/>
      <c r="E69" s="119"/>
      <c r="F69" s="65" t="s">
        <v>61</v>
      </c>
      <c r="G69" s="41">
        <f>G71</f>
        <v>15782.4</v>
      </c>
      <c r="H69" s="41">
        <f>H71</f>
        <v>1948179.4999999998</v>
      </c>
    </row>
    <row r="70" spans="1:8" ht="56.25" customHeight="1" x14ac:dyDescent="0.3">
      <c r="A70" s="64"/>
      <c r="B70" s="64"/>
      <c r="C70" s="64"/>
      <c r="D70" s="64"/>
      <c r="E70" s="119"/>
      <c r="F70" s="64" t="s">
        <v>24</v>
      </c>
      <c r="G70" s="41"/>
      <c r="H70" s="41"/>
    </row>
    <row r="71" spans="1:8" ht="23.25" customHeight="1" x14ac:dyDescent="0.3">
      <c r="A71" s="64"/>
      <c r="B71" s="64"/>
      <c r="C71" s="30"/>
      <c r="D71" s="64"/>
      <c r="E71" s="119"/>
      <c r="F71" s="64" t="s">
        <v>20</v>
      </c>
      <c r="G71" s="41">
        <f t="shared" ref="G71:H73" si="5">G72</f>
        <v>15782.4</v>
      </c>
      <c r="H71" s="41">
        <f t="shared" si="5"/>
        <v>1948179.4999999998</v>
      </c>
    </row>
    <row r="72" spans="1:8" ht="23.25" customHeight="1" x14ac:dyDescent="0.3">
      <c r="A72" s="64"/>
      <c r="B72" s="64"/>
      <c r="C72" s="30"/>
      <c r="D72" s="64"/>
      <c r="E72" s="119"/>
      <c r="F72" s="64" t="s">
        <v>48</v>
      </c>
      <c r="G72" s="41">
        <f t="shared" si="5"/>
        <v>15782.4</v>
      </c>
      <c r="H72" s="41">
        <f t="shared" si="5"/>
        <v>1948179.4999999998</v>
      </c>
    </row>
    <row r="73" spans="1:8" ht="23.25" customHeight="1" x14ac:dyDescent="0.3">
      <c r="A73" s="64"/>
      <c r="B73" s="64"/>
      <c r="C73" s="30"/>
      <c r="D73" s="64"/>
      <c r="E73" s="119"/>
      <c r="F73" s="64" t="s">
        <v>62</v>
      </c>
      <c r="G73" s="41">
        <f t="shared" si="5"/>
        <v>15782.4</v>
      </c>
      <c r="H73" s="41">
        <f t="shared" si="5"/>
        <v>1948179.4999999998</v>
      </c>
    </row>
    <row r="74" spans="1:8" ht="23.25" customHeight="1" x14ac:dyDescent="0.3">
      <c r="A74" s="71"/>
      <c r="B74" s="71"/>
      <c r="C74" s="71"/>
      <c r="D74" s="71"/>
      <c r="E74" s="31"/>
      <c r="F74" s="64" t="s">
        <v>63</v>
      </c>
      <c r="G74" s="41">
        <v>15782.4</v>
      </c>
      <c r="H74" s="41">
        <v>1948179.4999999998</v>
      </c>
    </row>
  </sheetData>
  <mergeCells count="9">
    <mergeCell ref="G2:H2"/>
    <mergeCell ref="B3:H3"/>
    <mergeCell ref="G4:H4"/>
    <mergeCell ref="A6:C7"/>
    <mergeCell ref="D6:E7"/>
    <mergeCell ref="F6:F8"/>
    <mergeCell ref="G7:G8"/>
    <mergeCell ref="H7:H8"/>
    <mergeCell ref="G6:H6"/>
  </mergeCells>
  <pageMargins left="0.25" right="0.25" top="0.75" bottom="0.75" header="0.51180555555555496" footer="0.51180555555555496"/>
  <pageSetup paperSize="9" scale="70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7"/>
  <sheetViews>
    <sheetView view="pageBreakPreview" zoomScale="130" zoomScaleNormal="100" zoomScaleSheetLayoutView="130" workbookViewId="0">
      <selection activeCell="B13" sqref="B13"/>
    </sheetView>
  </sheetViews>
  <sheetFormatPr defaultColWidth="9.140625" defaultRowHeight="17.25" x14ac:dyDescent="0.3"/>
  <cols>
    <col min="1" max="1" width="12.7109375" style="9" customWidth="1"/>
    <col min="2" max="2" width="14" style="9" customWidth="1"/>
    <col min="3" max="3" width="59.28515625" style="9" customWidth="1"/>
    <col min="4" max="4" width="18.42578125" style="9" customWidth="1"/>
    <col min="5" max="5" width="16.28515625" style="9" customWidth="1"/>
    <col min="6" max="16384" width="9.140625" style="9"/>
  </cols>
  <sheetData>
    <row r="1" spans="1:6" x14ac:dyDescent="0.3">
      <c r="A1" s="140"/>
      <c r="B1" s="169"/>
      <c r="C1" s="169"/>
      <c r="D1" s="172" t="s">
        <v>119</v>
      </c>
      <c r="E1" s="172"/>
    </row>
    <row r="2" spans="1:6" ht="66" customHeight="1" x14ac:dyDescent="0.3">
      <c r="D2" s="160" t="s">
        <v>50</v>
      </c>
      <c r="E2" s="160"/>
      <c r="F2" s="141"/>
    </row>
    <row r="4" spans="1:6" ht="39" customHeight="1" x14ac:dyDescent="0.3">
      <c r="A4" s="173" t="s">
        <v>118</v>
      </c>
      <c r="B4" s="173"/>
      <c r="C4" s="173"/>
      <c r="D4" s="173"/>
      <c r="E4" s="173"/>
    </row>
    <row r="5" spans="1:6" x14ac:dyDescent="0.3">
      <c r="B5" s="125"/>
      <c r="C5" s="125"/>
      <c r="D5" s="142"/>
      <c r="E5" s="142" t="s">
        <v>45</v>
      </c>
    </row>
    <row r="6" spans="1:6" ht="17.25" customHeight="1" x14ac:dyDescent="0.3">
      <c r="A6" s="170" t="s">
        <v>41</v>
      </c>
      <c r="B6" s="170"/>
      <c r="C6" s="171" t="s">
        <v>92</v>
      </c>
      <c r="D6" s="174" t="s">
        <v>47</v>
      </c>
      <c r="E6" s="175"/>
    </row>
    <row r="7" spans="1:6" ht="78" customHeight="1" x14ac:dyDescent="0.3">
      <c r="A7" s="170"/>
      <c r="B7" s="170"/>
      <c r="C7" s="171"/>
      <c r="D7" s="176"/>
      <c r="E7" s="177"/>
    </row>
    <row r="8" spans="1:6" x14ac:dyDescent="0.3">
      <c r="A8" s="13" t="s">
        <v>2</v>
      </c>
      <c r="B8" s="13" t="s">
        <v>3</v>
      </c>
      <c r="C8" s="171"/>
      <c r="D8" s="89" t="s">
        <v>72</v>
      </c>
      <c r="E8" s="89" t="s">
        <v>73</v>
      </c>
    </row>
    <row r="9" spans="1:6" x14ac:dyDescent="0.3">
      <c r="A9" s="15"/>
      <c r="B9" s="15"/>
      <c r="C9" s="15" t="s">
        <v>42</v>
      </c>
      <c r="D9" s="17">
        <f t="shared" ref="D9" si="0">+D11</f>
        <v>-15782.4</v>
      </c>
      <c r="E9" s="17">
        <f>+E11</f>
        <v>-67964.374260000186</v>
      </c>
    </row>
    <row r="10" spans="1:6" x14ac:dyDescent="0.3">
      <c r="A10" s="13"/>
      <c r="B10" s="13"/>
      <c r="C10" s="14" t="s">
        <v>43</v>
      </c>
      <c r="D10" s="14"/>
      <c r="E10" s="14"/>
    </row>
    <row r="11" spans="1:6" ht="34.5" x14ac:dyDescent="0.3">
      <c r="A11" s="15"/>
      <c r="B11" s="15"/>
      <c r="C11" s="16" t="s">
        <v>38</v>
      </c>
      <c r="D11" s="18">
        <f>SUM(D12+D15)</f>
        <v>-15782.4</v>
      </c>
      <c r="E11" s="18">
        <f>SUM(E12+E15)</f>
        <v>-67964.374260000186</v>
      </c>
    </row>
    <row r="12" spans="1:6" ht="51.75" x14ac:dyDescent="0.3">
      <c r="A12" s="93" t="s">
        <v>97</v>
      </c>
      <c r="B12" s="93">
        <v>21001</v>
      </c>
      <c r="C12" s="79" t="s">
        <v>95</v>
      </c>
      <c r="D12" s="18">
        <f>SUM(D14:D14)</f>
        <v>0</v>
      </c>
      <c r="E12" s="18">
        <f>SUM(E14:E14)</f>
        <v>1880215.0999999999</v>
      </c>
    </row>
    <row r="13" spans="1:6" x14ac:dyDescent="0.3">
      <c r="A13" s="64"/>
      <c r="B13" s="64"/>
      <c r="C13" s="143" t="s">
        <v>22</v>
      </c>
      <c r="D13" s="19"/>
      <c r="E13" s="19"/>
    </row>
    <row r="14" spans="1:6" ht="34.5" x14ac:dyDescent="0.3">
      <c r="A14" s="64"/>
      <c r="B14" s="64"/>
      <c r="C14" s="65" t="s">
        <v>23</v>
      </c>
      <c r="D14" s="44">
        <v>0</v>
      </c>
      <c r="E14" s="44">
        <v>1880215.0999999999</v>
      </c>
    </row>
    <row r="15" spans="1:6" x14ac:dyDescent="0.3">
      <c r="A15" s="22" t="s">
        <v>150</v>
      </c>
      <c r="B15" s="22" t="s">
        <v>154</v>
      </c>
      <c r="C15" s="79" t="s">
        <v>155</v>
      </c>
      <c r="D15" s="18">
        <f>SUM(D17:D17)</f>
        <v>-15782.4</v>
      </c>
      <c r="E15" s="18">
        <f>SUM(E17:E17)</f>
        <v>-1948179.47426</v>
      </c>
    </row>
    <row r="16" spans="1:6" x14ac:dyDescent="0.3">
      <c r="A16" s="64"/>
      <c r="B16" s="64"/>
      <c r="C16" s="143" t="s">
        <v>22</v>
      </c>
      <c r="D16" s="19"/>
      <c r="E16" s="19"/>
    </row>
    <row r="17" spans="1:5" x14ac:dyDescent="0.3">
      <c r="A17" s="64"/>
      <c r="B17" s="64"/>
      <c r="C17" s="65" t="s">
        <v>61</v>
      </c>
      <c r="D17" s="41">
        <v>-15782.4</v>
      </c>
      <c r="E17" s="41">
        <v>-1948179.47426</v>
      </c>
    </row>
  </sheetData>
  <mergeCells count="7">
    <mergeCell ref="B1:C1"/>
    <mergeCell ref="A6:B7"/>
    <mergeCell ref="C6:C8"/>
    <mergeCell ref="D1:E1"/>
    <mergeCell ref="A4:E4"/>
    <mergeCell ref="D2:E2"/>
    <mergeCell ref="D6:E7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6"/>
  <sheetViews>
    <sheetView view="pageBreakPreview" zoomScale="115" zoomScaleNormal="100" zoomScaleSheetLayoutView="115" workbookViewId="0">
      <selection activeCell="C24" sqref="C24"/>
    </sheetView>
  </sheetViews>
  <sheetFormatPr defaultColWidth="9.140625" defaultRowHeight="17.25" x14ac:dyDescent="0.3"/>
  <cols>
    <col min="1" max="1" width="12.7109375" style="9" customWidth="1"/>
    <col min="2" max="2" width="14" style="9" customWidth="1"/>
    <col min="3" max="3" width="59.28515625" style="9" customWidth="1"/>
    <col min="4" max="4" width="18.5703125" style="9" customWidth="1"/>
    <col min="5" max="6" width="21" style="9" customWidth="1"/>
    <col min="7" max="7" width="19.85546875" style="9" customWidth="1"/>
    <col min="8" max="8" width="19.140625" style="9" customWidth="1"/>
    <col min="9" max="16384" width="9.140625" style="9"/>
  </cols>
  <sheetData>
    <row r="1" spans="1:8" x14ac:dyDescent="0.3">
      <c r="D1" s="12"/>
      <c r="E1" s="12"/>
      <c r="F1" s="178" t="s">
        <v>81</v>
      </c>
      <c r="G1" s="178"/>
      <c r="H1" s="178"/>
    </row>
    <row r="2" spans="1:8" s="20" customFormat="1" ht="16.5" customHeight="1" x14ac:dyDescent="0.3">
      <c r="D2" s="179" t="s">
        <v>50</v>
      </c>
      <c r="E2" s="179"/>
      <c r="F2" s="179"/>
      <c r="G2" s="179"/>
      <c r="H2" s="179"/>
    </row>
    <row r="3" spans="1:8" s="20" customFormat="1" ht="16.5" x14ac:dyDescent="0.3">
      <c r="D3" s="179"/>
      <c r="E3" s="179"/>
      <c r="F3" s="179"/>
      <c r="G3" s="179"/>
      <c r="H3" s="179"/>
    </row>
    <row r="4" spans="1:8" x14ac:dyDescent="0.3">
      <c r="D4" s="179"/>
      <c r="E4" s="179"/>
      <c r="F4" s="179"/>
      <c r="G4" s="179"/>
      <c r="H4" s="179"/>
    </row>
    <row r="5" spans="1:8" ht="48" customHeight="1" x14ac:dyDescent="0.3">
      <c r="A5" s="173" t="s">
        <v>115</v>
      </c>
      <c r="B5" s="173"/>
      <c r="C5" s="173"/>
      <c r="D5" s="173"/>
      <c r="E5" s="173"/>
      <c r="F5" s="173"/>
      <c r="G5" s="173"/>
      <c r="H5" s="173"/>
    </row>
    <row r="6" spans="1:8" x14ac:dyDescent="0.3">
      <c r="B6" s="11"/>
      <c r="C6" s="11"/>
      <c r="D6" s="11"/>
      <c r="E6" s="11"/>
      <c r="F6" s="11"/>
      <c r="G6" s="180" t="s">
        <v>45</v>
      </c>
      <c r="H6" s="180"/>
    </row>
    <row r="7" spans="1:8" ht="37.5" customHeight="1" x14ac:dyDescent="0.3">
      <c r="A7" s="170" t="s">
        <v>41</v>
      </c>
      <c r="B7" s="170"/>
      <c r="C7" s="171" t="s">
        <v>46</v>
      </c>
      <c r="D7" s="171" t="s">
        <v>110</v>
      </c>
      <c r="E7" s="181" t="s">
        <v>165</v>
      </c>
      <c r="F7" s="182"/>
      <c r="G7" s="182"/>
      <c r="H7" s="183"/>
    </row>
    <row r="8" spans="1:8" s="12" customFormat="1" x14ac:dyDescent="0.25">
      <c r="A8" s="170"/>
      <c r="B8" s="170"/>
      <c r="C8" s="171"/>
      <c r="D8" s="171"/>
      <c r="E8" s="49"/>
      <c r="F8" s="171"/>
      <c r="G8" s="171"/>
      <c r="H8" s="171"/>
    </row>
    <row r="9" spans="1:8" s="12" customFormat="1" ht="82.5" x14ac:dyDescent="0.25">
      <c r="A9" s="13" t="s">
        <v>2</v>
      </c>
      <c r="B9" s="13" t="s">
        <v>3</v>
      </c>
      <c r="C9" s="171"/>
      <c r="D9" s="171"/>
      <c r="E9" s="58" t="s">
        <v>106</v>
      </c>
      <c r="F9" s="58" t="s">
        <v>107</v>
      </c>
      <c r="G9" s="58" t="s">
        <v>108</v>
      </c>
      <c r="H9" s="58" t="s">
        <v>109</v>
      </c>
    </row>
    <row r="10" spans="1:8" s="23" customFormat="1" x14ac:dyDescent="0.25">
      <c r="A10" s="21"/>
      <c r="B10" s="21"/>
      <c r="C10" s="22" t="s">
        <v>42</v>
      </c>
      <c r="D10" s="138">
        <f>SUM(D12)</f>
        <v>-67964.42426</v>
      </c>
      <c r="E10" s="138">
        <f t="shared" ref="E10:G10" si="0">SUM(E12)</f>
        <v>1517575.2</v>
      </c>
      <c r="F10" s="138">
        <f t="shared" si="0"/>
        <v>34816.85</v>
      </c>
      <c r="G10" s="138">
        <f t="shared" si="0"/>
        <v>0</v>
      </c>
      <c r="H10" s="138">
        <f>SUM(H12)</f>
        <v>-1620356.47426</v>
      </c>
    </row>
    <row r="11" spans="1:8" s="12" customFormat="1" x14ac:dyDescent="0.25">
      <c r="A11" s="13"/>
      <c r="B11" s="13"/>
      <c r="C11" s="14" t="s">
        <v>43</v>
      </c>
      <c r="D11" s="138"/>
      <c r="E11" s="138"/>
      <c r="F11" s="138"/>
      <c r="G11" s="138"/>
      <c r="H11" s="138"/>
    </row>
    <row r="12" spans="1:8" ht="34.5" x14ac:dyDescent="0.3">
      <c r="A12" s="15"/>
      <c r="B12" s="15"/>
      <c r="C12" s="16" t="s">
        <v>38</v>
      </c>
      <c r="D12" s="138">
        <f>SUM(E12:H12)</f>
        <v>-67964.42426</v>
      </c>
      <c r="E12" s="138">
        <f>SUM(E15:E16)</f>
        <v>1517575.2</v>
      </c>
      <c r="F12" s="138">
        <f t="shared" ref="F12:H12" si="1">SUM(F15:F16)</f>
        <v>34816.85</v>
      </c>
      <c r="G12" s="138">
        <f t="shared" si="1"/>
        <v>0</v>
      </c>
      <c r="H12" s="138">
        <f t="shared" si="1"/>
        <v>-1620356.47426</v>
      </c>
    </row>
    <row r="13" spans="1:8" ht="24.75" customHeight="1" x14ac:dyDescent="0.3">
      <c r="A13" s="48"/>
      <c r="B13" s="48"/>
      <c r="C13" s="48" t="s">
        <v>43</v>
      </c>
      <c r="D13" s="138"/>
      <c r="E13" s="61"/>
      <c r="F13" s="61"/>
      <c r="G13" s="61"/>
      <c r="H13" s="61"/>
    </row>
    <row r="14" spans="1:8" x14ac:dyDescent="0.3">
      <c r="A14" s="59"/>
      <c r="B14" s="59"/>
      <c r="C14" s="60"/>
      <c r="D14" s="138"/>
      <c r="E14" s="61"/>
      <c r="F14" s="61"/>
      <c r="G14" s="61"/>
      <c r="H14" s="61"/>
    </row>
    <row r="15" spans="1:8" ht="57" customHeight="1" x14ac:dyDescent="0.3">
      <c r="A15" s="92">
        <v>1043</v>
      </c>
      <c r="B15" s="92">
        <v>21001</v>
      </c>
      <c r="C15" s="60" t="s">
        <v>95</v>
      </c>
      <c r="D15" s="139">
        <f>SUM(E15:H15)</f>
        <v>1880215.05</v>
      </c>
      <c r="E15" s="61">
        <v>1517575.2</v>
      </c>
      <c r="F15" s="61">
        <v>34816.85</v>
      </c>
      <c r="G15" s="61"/>
      <c r="H15" s="61">
        <v>327823</v>
      </c>
    </row>
    <row r="16" spans="1:8" ht="24.75" customHeight="1" x14ac:dyDescent="0.3">
      <c r="A16" s="119" t="s">
        <v>150</v>
      </c>
      <c r="B16" s="119" t="s">
        <v>154</v>
      </c>
      <c r="C16" s="64" t="s">
        <v>155</v>
      </c>
      <c r="D16" s="139">
        <f>SUM(E16:H16)</f>
        <v>-1948179.47426</v>
      </c>
      <c r="E16" s="137">
        <v>0</v>
      </c>
      <c r="F16" s="137">
        <v>0</v>
      </c>
      <c r="G16" s="82"/>
      <c r="H16" s="82">
        <v>-1948179.47426</v>
      </c>
    </row>
  </sheetData>
  <mergeCells count="9">
    <mergeCell ref="A5:H5"/>
    <mergeCell ref="F1:H1"/>
    <mergeCell ref="D2:H4"/>
    <mergeCell ref="G6:H6"/>
    <mergeCell ref="A7:B8"/>
    <mergeCell ref="C7:C9"/>
    <mergeCell ref="D7:D9"/>
    <mergeCell ref="F8:H8"/>
    <mergeCell ref="E7:H7"/>
  </mergeCells>
  <pageMargins left="0.7" right="0.7" top="0.75" bottom="0.75" header="0.3" footer="0.3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A82"/>
  <sheetViews>
    <sheetView view="pageBreakPreview" zoomScaleNormal="100" zoomScaleSheetLayoutView="100" zoomScalePageLayoutView="120" workbookViewId="0">
      <selection activeCell="C26" sqref="C26"/>
    </sheetView>
  </sheetViews>
  <sheetFormatPr defaultColWidth="9.140625" defaultRowHeight="16.5" x14ac:dyDescent="0.2"/>
  <cols>
    <col min="1" max="1" width="28.5703125" style="8" customWidth="1"/>
    <col min="2" max="2" width="61.5703125" style="8" customWidth="1"/>
    <col min="3" max="3" width="15" style="3" customWidth="1"/>
    <col min="4" max="4" width="22" style="3" customWidth="1"/>
    <col min="5" max="996" width="9.140625" style="3"/>
    <col min="997" max="999" width="11.5703125" style="4" customWidth="1"/>
    <col min="1000" max="1001" width="11.5703125" style="2" customWidth="1"/>
    <col min="1002" max="16384" width="9.140625" style="2"/>
  </cols>
  <sheetData>
    <row r="1" spans="1:999" customFormat="1" ht="23.25" customHeight="1" x14ac:dyDescent="0.2">
      <c r="A1" s="7"/>
      <c r="B1" s="7"/>
      <c r="C1" s="47"/>
      <c r="D1" s="47" t="s">
        <v>111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6"/>
      <c r="ALJ1" s="6"/>
      <c r="ALK1" s="6"/>
    </row>
    <row r="2" spans="1:999" customFormat="1" ht="47.85" customHeight="1" x14ac:dyDescent="0.2">
      <c r="A2" s="7"/>
      <c r="B2" s="179" t="s">
        <v>51</v>
      </c>
      <c r="C2" s="179"/>
      <c r="D2" s="179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6"/>
      <c r="ALJ2" s="6"/>
      <c r="ALK2" s="6"/>
    </row>
    <row r="3" spans="1:999" customFormat="1" ht="39" customHeight="1" x14ac:dyDescent="0.2">
      <c r="A3" s="188" t="s">
        <v>89</v>
      </c>
      <c r="B3" s="188"/>
      <c r="C3" s="188"/>
      <c r="D3" s="188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6"/>
      <c r="ALJ3" s="6"/>
      <c r="ALK3" s="6"/>
    </row>
    <row r="4" spans="1:999" customFormat="1" ht="20.25" customHeight="1" x14ac:dyDescent="0.2">
      <c r="A4" s="189" t="s">
        <v>25</v>
      </c>
      <c r="B4" s="189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6"/>
      <c r="ALJ4" s="6"/>
      <c r="ALK4" s="6"/>
    </row>
    <row r="5" spans="1:999" s="7" customFormat="1" ht="16.5" customHeight="1" x14ac:dyDescent="0.2">
      <c r="A5" s="184" t="s">
        <v>26</v>
      </c>
      <c r="B5" s="184"/>
      <c r="C5" s="184"/>
      <c r="D5" s="184"/>
    </row>
    <row r="6" spans="1:999" s="7" customFormat="1" x14ac:dyDescent="0.2"/>
    <row r="7" spans="1:999" s="7" customFormat="1" x14ac:dyDescent="0.2">
      <c r="A7" s="24" t="s">
        <v>27</v>
      </c>
      <c r="B7" s="184" t="s">
        <v>28</v>
      </c>
      <c r="C7" s="184"/>
      <c r="D7" s="184"/>
    </row>
    <row r="8" spans="1:999" s="7" customFormat="1" x14ac:dyDescent="0.2">
      <c r="A8" s="25">
        <v>1043</v>
      </c>
      <c r="B8" s="190" t="s">
        <v>98</v>
      </c>
      <c r="C8" s="190"/>
      <c r="D8" s="190"/>
    </row>
    <row r="9" spans="1:999" s="7" customFormat="1" x14ac:dyDescent="0.2"/>
    <row r="10" spans="1:999" s="7" customFormat="1" x14ac:dyDescent="0.2">
      <c r="A10" s="184" t="s">
        <v>66</v>
      </c>
      <c r="B10" s="184"/>
      <c r="C10" s="184"/>
      <c r="D10" s="184"/>
    </row>
    <row r="11" spans="1:999" s="7" customFormat="1" x14ac:dyDescent="0.2"/>
    <row r="12" spans="1:999" s="7" customFormat="1" ht="50.25" customHeight="1" x14ac:dyDescent="0.2">
      <c r="A12" s="7" t="s">
        <v>29</v>
      </c>
      <c r="B12" s="25">
        <v>1043</v>
      </c>
      <c r="C12" s="185" t="s">
        <v>44</v>
      </c>
      <c r="D12" s="185"/>
    </row>
    <row r="13" spans="1:999" s="7" customFormat="1" x14ac:dyDescent="0.2">
      <c r="A13" s="7" t="s">
        <v>30</v>
      </c>
      <c r="B13" s="25">
        <v>21001</v>
      </c>
      <c r="C13" s="35" t="s">
        <v>82</v>
      </c>
      <c r="D13" s="35" t="s">
        <v>83</v>
      </c>
    </row>
    <row r="14" spans="1:999" s="7" customFormat="1" ht="33" x14ac:dyDescent="0.2">
      <c r="A14" s="7" t="s">
        <v>31</v>
      </c>
      <c r="B14" s="25" t="s">
        <v>95</v>
      </c>
    </row>
    <row r="15" spans="1:999" s="7" customFormat="1" ht="82.5" x14ac:dyDescent="0.2">
      <c r="A15" s="7" t="s">
        <v>32</v>
      </c>
      <c r="B15" s="25" t="s">
        <v>96</v>
      </c>
    </row>
    <row r="16" spans="1:999" s="7" customFormat="1" ht="33" x14ac:dyDescent="0.2">
      <c r="A16" s="7" t="s">
        <v>33</v>
      </c>
      <c r="B16" s="25" t="s">
        <v>75</v>
      </c>
    </row>
    <row r="17" spans="1:4" s="7" customFormat="1" ht="49.5" x14ac:dyDescent="0.2">
      <c r="A17" s="7" t="s">
        <v>84</v>
      </c>
      <c r="B17" s="25" t="s">
        <v>85</v>
      </c>
    </row>
    <row r="18" spans="1:4" s="7" customFormat="1" x14ac:dyDescent="0.2">
      <c r="A18" s="186" t="s">
        <v>35</v>
      </c>
      <c r="B18" s="186"/>
    </row>
    <row r="19" spans="1:4" s="7" customFormat="1" x14ac:dyDescent="0.2">
      <c r="A19" s="35"/>
      <c r="B19" s="35"/>
    </row>
    <row r="20" spans="1:4" s="114" customFormat="1" ht="30" customHeight="1" x14ac:dyDescent="0.2">
      <c r="A20" s="190" t="s">
        <v>145</v>
      </c>
      <c r="B20" s="190"/>
      <c r="D20" s="27">
        <v>1</v>
      </c>
    </row>
    <row r="21" spans="1:4" s="114" customFormat="1" ht="38.25" customHeight="1" x14ac:dyDescent="0.2">
      <c r="A21" s="190" t="s">
        <v>120</v>
      </c>
      <c r="B21" s="190"/>
      <c r="D21" s="27">
        <v>1</v>
      </c>
    </row>
    <row r="22" spans="1:4" s="114" customFormat="1" ht="51" customHeight="1" x14ac:dyDescent="0.2">
      <c r="A22" s="190" t="s">
        <v>144</v>
      </c>
      <c r="B22" s="190"/>
      <c r="D22" s="27">
        <v>1</v>
      </c>
    </row>
    <row r="23" spans="1:4" s="114" customFormat="1" ht="39" customHeight="1" x14ac:dyDescent="0.2">
      <c r="A23" s="190" t="s">
        <v>143</v>
      </c>
      <c r="B23" s="190"/>
      <c r="D23" s="27">
        <v>1</v>
      </c>
    </row>
    <row r="24" spans="1:4" s="114" customFormat="1" ht="38.25" customHeight="1" x14ac:dyDescent="0.2">
      <c r="A24" s="190" t="s">
        <v>146</v>
      </c>
      <c r="B24" s="190"/>
      <c r="D24" s="27">
        <v>1</v>
      </c>
    </row>
    <row r="25" spans="1:4" s="114" customFormat="1" ht="42.75" customHeight="1" x14ac:dyDescent="0.2">
      <c r="A25" s="190" t="s">
        <v>147</v>
      </c>
      <c r="B25" s="190"/>
      <c r="D25" s="27">
        <v>1</v>
      </c>
    </row>
    <row r="26" spans="1:4" s="114" customFormat="1" x14ac:dyDescent="0.2">
      <c r="A26" s="187" t="s">
        <v>36</v>
      </c>
      <c r="B26" s="187"/>
      <c r="C26" s="27">
        <v>0</v>
      </c>
      <c r="D26" s="27">
        <f>SUM('Հավելված 2'!H25)</f>
        <v>1880215.0999999999</v>
      </c>
    </row>
    <row r="27" spans="1:4" s="7" customFormat="1" x14ac:dyDescent="0.2"/>
    <row r="28" spans="1:4" s="7" customFormat="1" x14ac:dyDescent="0.2"/>
    <row r="29" spans="1:4" s="7" customFormat="1" x14ac:dyDescent="0.2">
      <c r="A29" s="25"/>
      <c r="B29" s="25"/>
    </row>
    <row r="30" spans="1:4" s="7" customFormat="1" ht="71.25" customHeight="1" x14ac:dyDescent="0.2">
      <c r="A30" s="7" t="s">
        <v>29</v>
      </c>
      <c r="B30" s="25">
        <v>1043</v>
      </c>
      <c r="C30" s="185" t="s">
        <v>44</v>
      </c>
      <c r="D30" s="185"/>
    </row>
    <row r="31" spans="1:4" s="7" customFormat="1" ht="42" customHeight="1" x14ac:dyDescent="0.2">
      <c r="A31" s="7" t="s">
        <v>30</v>
      </c>
      <c r="B31" s="25">
        <v>11022</v>
      </c>
      <c r="C31" s="26" t="s">
        <v>72</v>
      </c>
      <c r="D31" s="26" t="s">
        <v>73</v>
      </c>
    </row>
    <row r="32" spans="1:4" s="7" customFormat="1" ht="49.5" x14ac:dyDescent="0.2">
      <c r="A32" s="7" t="s">
        <v>31</v>
      </c>
      <c r="B32" s="113" t="s">
        <v>142</v>
      </c>
    </row>
    <row r="33" spans="1:4" s="7" customFormat="1" ht="66" x14ac:dyDescent="0.2">
      <c r="A33" s="7" t="s">
        <v>32</v>
      </c>
      <c r="B33" s="25" t="s">
        <v>114</v>
      </c>
      <c r="C33" s="25"/>
      <c r="D33" s="25"/>
    </row>
    <row r="34" spans="1:4" s="7" customFormat="1" ht="33" x14ac:dyDescent="0.2">
      <c r="A34" s="7" t="s">
        <v>33</v>
      </c>
      <c r="B34" s="25" t="s">
        <v>168</v>
      </c>
      <c r="C34" s="25"/>
      <c r="D34" s="25"/>
    </row>
    <row r="35" spans="1:4" s="7" customFormat="1" ht="49.5" x14ac:dyDescent="0.2">
      <c r="A35" s="7" t="s">
        <v>34</v>
      </c>
      <c r="B35" s="145" t="s">
        <v>170</v>
      </c>
      <c r="C35" s="25"/>
      <c r="D35" s="25"/>
    </row>
    <row r="36" spans="1:4" s="10" customFormat="1" x14ac:dyDescent="0.2">
      <c r="A36" s="186" t="s">
        <v>35</v>
      </c>
      <c r="B36" s="186"/>
      <c r="C36" s="35"/>
      <c r="D36" s="35"/>
    </row>
    <row r="37" spans="1:4" ht="54.75" customHeight="1" x14ac:dyDescent="0.2">
      <c r="A37" s="190" t="s">
        <v>121</v>
      </c>
      <c r="B37" s="190"/>
      <c r="C37" s="27"/>
      <c r="D37" s="27">
        <v>1</v>
      </c>
    </row>
    <row r="38" spans="1:4" s="10" customFormat="1" x14ac:dyDescent="0.2">
      <c r="A38" s="187" t="s">
        <v>36</v>
      </c>
      <c r="B38" s="187"/>
      <c r="C38" s="27">
        <f>SUM('Հավելված 2'!G31)</f>
        <v>15782.4</v>
      </c>
      <c r="D38" s="27">
        <f>SUM('Հավելված 2'!H31)</f>
        <v>67964.399999999994</v>
      </c>
    </row>
    <row r="39" spans="1:4" s="10" customFormat="1" x14ac:dyDescent="0.2">
      <c r="A39" s="7"/>
      <c r="B39" s="7"/>
      <c r="C39" s="27"/>
      <c r="D39" s="27"/>
    </row>
    <row r="40" spans="1:4" s="122" customFormat="1" x14ac:dyDescent="0.2">
      <c r="A40" s="121" t="s">
        <v>27</v>
      </c>
      <c r="B40" s="184" t="s">
        <v>28</v>
      </c>
      <c r="C40" s="184"/>
      <c r="D40" s="184"/>
    </row>
    <row r="41" spans="1:4" s="122" customFormat="1" x14ac:dyDescent="0.2">
      <c r="A41" s="120" t="s">
        <v>159</v>
      </c>
      <c r="B41" s="190" t="s">
        <v>160</v>
      </c>
      <c r="C41" s="190"/>
      <c r="D41" s="190"/>
    </row>
    <row r="42" spans="1:4" s="122" customFormat="1" x14ac:dyDescent="0.2"/>
    <row r="43" spans="1:4" s="122" customFormat="1" x14ac:dyDescent="0.2">
      <c r="A43" s="184" t="s">
        <v>66</v>
      </c>
      <c r="B43" s="184"/>
      <c r="C43" s="184"/>
      <c r="D43" s="184"/>
    </row>
    <row r="44" spans="1:4" s="122" customFormat="1" x14ac:dyDescent="0.2"/>
    <row r="45" spans="1:4" s="122" customFormat="1" ht="50.25" customHeight="1" x14ac:dyDescent="0.2">
      <c r="A45" s="122" t="s">
        <v>29</v>
      </c>
      <c r="B45" s="120" t="s">
        <v>159</v>
      </c>
      <c r="C45" s="185" t="s">
        <v>86</v>
      </c>
      <c r="D45" s="185"/>
    </row>
    <row r="46" spans="1:4" s="122" customFormat="1" x14ac:dyDescent="0.2">
      <c r="A46" s="122" t="s">
        <v>30</v>
      </c>
      <c r="B46" s="120">
        <v>31001</v>
      </c>
      <c r="C46" s="123" t="s">
        <v>72</v>
      </c>
      <c r="D46" s="123" t="s">
        <v>73</v>
      </c>
    </row>
    <row r="47" spans="1:4" s="122" customFormat="1" x14ac:dyDescent="0.2">
      <c r="A47" s="122" t="s">
        <v>31</v>
      </c>
      <c r="B47" s="120" t="s">
        <v>161</v>
      </c>
    </row>
    <row r="48" spans="1:4" s="122" customFormat="1" ht="49.5" x14ac:dyDescent="0.2">
      <c r="A48" s="122" t="s">
        <v>32</v>
      </c>
      <c r="B48" s="120" t="s">
        <v>162</v>
      </c>
    </row>
    <row r="49" spans="1:1015" s="122" customFormat="1" ht="33" x14ac:dyDescent="0.2">
      <c r="A49" s="122" t="s">
        <v>33</v>
      </c>
      <c r="B49" s="120" t="s">
        <v>163</v>
      </c>
    </row>
    <row r="50" spans="1:1015" s="122" customFormat="1" ht="49.5" x14ac:dyDescent="0.2">
      <c r="A50" s="122" t="s">
        <v>84</v>
      </c>
      <c r="B50" s="120" t="s">
        <v>85</v>
      </c>
    </row>
    <row r="51" spans="1:1015" s="122" customFormat="1" x14ac:dyDescent="0.2">
      <c r="A51" s="186" t="s">
        <v>35</v>
      </c>
      <c r="B51" s="186"/>
    </row>
    <row r="52" spans="1:1015" s="122" customFormat="1" x14ac:dyDescent="0.2">
      <c r="A52" s="187" t="s">
        <v>36</v>
      </c>
      <c r="B52" s="187"/>
      <c r="C52" s="27">
        <f>SUM('Հավելված 2'!G42)</f>
        <v>-15782.4</v>
      </c>
      <c r="D52" s="27">
        <f>SUM('Հավելված 2'!H42)</f>
        <v>-1948179.47426</v>
      </c>
    </row>
    <row r="53" spans="1:1015" s="122" customFormat="1" x14ac:dyDescent="0.2">
      <c r="C53" s="27"/>
      <c r="D53" s="27"/>
    </row>
    <row r="54" spans="1:1015" s="10" customFormat="1" x14ac:dyDescent="0.2">
      <c r="A54" s="7"/>
      <c r="B54" s="34" t="s">
        <v>71</v>
      </c>
      <c r="C54" s="27"/>
      <c r="D54" s="27"/>
    </row>
    <row r="55" spans="1:1015" s="10" customFormat="1" x14ac:dyDescent="0.2">
      <c r="A55" s="7"/>
      <c r="B55" s="34"/>
      <c r="C55" s="27"/>
      <c r="D55" s="27"/>
    </row>
    <row r="56" spans="1:1015" s="7" customFormat="1" x14ac:dyDescent="0.2">
      <c r="A56" s="184" t="s">
        <v>26</v>
      </c>
      <c r="B56" s="184"/>
    </row>
    <row r="57" spans="1:1015" s="8" customFormat="1" x14ac:dyDescent="0.3">
      <c r="A57" s="24" t="s">
        <v>27</v>
      </c>
      <c r="B57" s="24" t="s">
        <v>28</v>
      </c>
      <c r="ALW57" s="32"/>
      <c r="ALX57" s="32"/>
      <c r="ALY57" s="32"/>
      <c r="ALZ57" s="32"/>
      <c r="AMA57" s="32"/>
    </row>
    <row r="58" spans="1:1015" s="8" customFormat="1" x14ac:dyDescent="0.3">
      <c r="A58" s="25" t="s">
        <v>64</v>
      </c>
      <c r="B58" s="25" t="s">
        <v>65</v>
      </c>
      <c r="ALW58" s="32"/>
      <c r="ALX58" s="32"/>
      <c r="ALY58" s="32"/>
      <c r="ALZ58" s="32"/>
      <c r="AMA58" s="32"/>
    </row>
    <row r="59" spans="1:1015" s="8" customFormat="1" x14ac:dyDescent="0.3">
      <c r="A59" s="25"/>
      <c r="B59" s="25"/>
      <c r="ALW59" s="32"/>
      <c r="ALX59" s="32"/>
      <c r="ALY59" s="32"/>
      <c r="ALZ59" s="32"/>
      <c r="AMA59" s="32"/>
    </row>
    <row r="60" spans="1:1015" s="7" customFormat="1" x14ac:dyDescent="0.3">
      <c r="A60" s="184" t="s">
        <v>66</v>
      </c>
      <c r="B60" s="184"/>
      <c r="ALW60" s="1"/>
      <c r="ALX60" s="1"/>
      <c r="ALY60" s="1"/>
      <c r="ALZ60" s="1"/>
      <c r="AMA60" s="1"/>
    </row>
    <row r="61" spans="1:1015" s="7" customFormat="1" x14ac:dyDescent="0.3">
      <c r="ALW61" s="1"/>
      <c r="ALX61" s="1"/>
      <c r="ALY61" s="1"/>
      <c r="ALZ61" s="1"/>
      <c r="AMA61" s="1"/>
    </row>
    <row r="62" spans="1:1015" s="7" customFormat="1" ht="46.5" customHeight="1" x14ac:dyDescent="0.3">
      <c r="A62" s="7" t="s">
        <v>29</v>
      </c>
      <c r="B62" s="25" t="s">
        <v>64</v>
      </c>
      <c r="C62" s="185" t="s">
        <v>86</v>
      </c>
      <c r="D62" s="185"/>
      <c r="ALW62" s="1"/>
      <c r="ALX62" s="1"/>
      <c r="ALY62" s="1"/>
      <c r="ALZ62" s="1"/>
      <c r="AMA62" s="1"/>
    </row>
    <row r="63" spans="1:1015" s="7" customFormat="1" x14ac:dyDescent="0.3">
      <c r="A63" s="7" t="s">
        <v>30</v>
      </c>
      <c r="B63" s="25" t="s">
        <v>67</v>
      </c>
      <c r="C63" s="26" t="s">
        <v>72</v>
      </c>
      <c r="D63" s="26" t="s">
        <v>73</v>
      </c>
      <c r="ALW63" s="1"/>
      <c r="ALX63" s="1"/>
      <c r="ALY63" s="1"/>
      <c r="ALZ63" s="1"/>
      <c r="AMA63" s="1"/>
    </row>
    <row r="64" spans="1:1015" s="7" customFormat="1" x14ac:dyDescent="0.3">
      <c r="A64" s="7" t="s">
        <v>31</v>
      </c>
      <c r="B64" s="25" t="s">
        <v>65</v>
      </c>
      <c r="C64" s="25"/>
      <c r="ALW64" s="1"/>
      <c r="ALX64" s="1"/>
      <c r="ALY64" s="1"/>
      <c r="ALZ64" s="1"/>
      <c r="AMA64" s="1"/>
    </row>
    <row r="65" spans="1:1015" s="7" customFormat="1" ht="66" x14ac:dyDescent="0.3">
      <c r="A65" s="7" t="s">
        <v>32</v>
      </c>
      <c r="B65" s="25" t="s">
        <v>68</v>
      </c>
      <c r="C65" s="25"/>
      <c r="ALW65" s="1"/>
      <c r="ALX65" s="1"/>
      <c r="ALY65" s="1"/>
      <c r="ALZ65" s="1"/>
      <c r="AMA65" s="1"/>
    </row>
    <row r="66" spans="1:1015" s="7" customFormat="1" x14ac:dyDescent="0.3">
      <c r="A66" s="7" t="s">
        <v>33</v>
      </c>
      <c r="B66" s="25" t="s">
        <v>49</v>
      </c>
      <c r="C66" s="25"/>
      <c r="ALW66" s="1"/>
      <c r="ALX66" s="1"/>
      <c r="ALY66" s="1"/>
      <c r="ALZ66" s="1"/>
      <c r="AMA66" s="1"/>
    </row>
    <row r="67" spans="1:1015" s="148" customFormat="1" ht="49.5" x14ac:dyDescent="0.3">
      <c r="A67" s="151" t="s">
        <v>34</v>
      </c>
      <c r="B67" s="150" t="s">
        <v>171</v>
      </c>
      <c r="C67" s="149"/>
      <c r="ALW67" s="1"/>
      <c r="ALX67" s="1"/>
      <c r="ALY67" s="1"/>
      <c r="ALZ67" s="1"/>
      <c r="AMA67" s="1"/>
    </row>
    <row r="68" spans="1:1015" s="7" customFormat="1" x14ac:dyDescent="0.3">
      <c r="A68" s="7" t="s">
        <v>69</v>
      </c>
      <c r="B68" s="25" t="s">
        <v>35</v>
      </c>
      <c r="C68" s="25"/>
      <c r="ALW68" s="1"/>
      <c r="ALX68" s="1"/>
      <c r="ALY68" s="1"/>
      <c r="ALZ68" s="1"/>
      <c r="AMA68" s="1"/>
    </row>
    <row r="69" spans="1:1015" s="7" customFormat="1" x14ac:dyDescent="0.3">
      <c r="A69" s="186" t="s">
        <v>35</v>
      </c>
      <c r="B69" s="186"/>
      <c r="C69" s="33"/>
      <c r="ALW69" s="1"/>
      <c r="ALX69" s="1"/>
      <c r="ALY69" s="1"/>
      <c r="ALZ69" s="1"/>
      <c r="AMA69" s="1"/>
    </row>
    <row r="70" spans="1:1015" s="7" customFormat="1" x14ac:dyDescent="0.3">
      <c r="A70" s="187" t="s">
        <v>36</v>
      </c>
      <c r="B70" s="187"/>
      <c r="C70" s="27">
        <v>-15782.4</v>
      </c>
      <c r="D70" s="27">
        <v>-1948179.47426</v>
      </c>
      <c r="ALW70" s="1"/>
      <c r="ALX70" s="1"/>
      <c r="ALY70" s="1"/>
      <c r="ALZ70" s="1"/>
      <c r="AMA70" s="1"/>
    </row>
    <row r="71" spans="1:1015" s="10" customFormat="1" x14ac:dyDescent="0.2">
      <c r="A71" s="7"/>
      <c r="B71" s="7"/>
    </row>
    <row r="72" spans="1:1015" s="122" customFormat="1" x14ac:dyDescent="0.3">
      <c r="A72" s="184" t="s">
        <v>66</v>
      </c>
      <c r="B72" s="184"/>
      <c r="ALW72" s="1"/>
      <c r="ALX72" s="1"/>
      <c r="ALY72" s="1"/>
      <c r="ALZ72" s="1"/>
      <c r="AMA72" s="1"/>
    </row>
    <row r="73" spans="1:1015" s="122" customFormat="1" x14ac:dyDescent="0.3">
      <c r="ALW73" s="1"/>
      <c r="ALX73" s="1"/>
      <c r="ALY73" s="1"/>
      <c r="ALZ73" s="1"/>
      <c r="AMA73" s="1"/>
    </row>
    <row r="74" spans="1:1015" s="122" customFormat="1" ht="46.5" customHeight="1" x14ac:dyDescent="0.3">
      <c r="A74" s="122" t="s">
        <v>29</v>
      </c>
      <c r="B74" s="120" t="s">
        <v>64</v>
      </c>
      <c r="C74" s="185" t="s">
        <v>44</v>
      </c>
      <c r="D74" s="185"/>
      <c r="ALW74" s="1"/>
      <c r="ALX74" s="1"/>
      <c r="ALY74" s="1"/>
      <c r="ALZ74" s="1"/>
      <c r="AMA74" s="1"/>
    </row>
    <row r="75" spans="1:1015" s="122" customFormat="1" x14ac:dyDescent="0.3">
      <c r="A75" s="122" t="s">
        <v>30</v>
      </c>
      <c r="B75" s="120" t="s">
        <v>67</v>
      </c>
      <c r="C75" s="26" t="s">
        <v>72</v>
      </c>
      <c r="D75" s="26" t="s">
        <v>73</v>
      </c>
      <c r="ALW75" s="1"/>
      <c r="ALX75" s="1"/>
      <c r="ALY75" s="1"/>
      <c r="ALZ75" s="1"/>
      <c r="AMA75" s="1"/>
    </row>
    <row r="76" spans="1:1015" s="122" customFormat="1" x14ac:dyDescent="0.3">
      <c r="A76" s="122" t="s">
        <v>31</v>
      </c>
      <c r="B76" s="120" t="s">
        <v>65</v>
      </c>
      <c r="C76" s="120"/>
      <c r="ALW76" s="1"/>
      <c r="ALX76" s="1"/>
      <c r="ALY76" s="1"/>
      <c r="ALZ76" s="1"/>
      <c r="AMA76" s="1"/>
    </row>
    <row r="77" spans="1:1015" s="122" customFormat="1" ht="66" x14ac:dyDescent="0.3">
      <c r="A77" s="122" t="s">
        <v>32</v>
      </c>
      <c r="B77" s="120" t="s">
        <v>68</v>
      </c>
      <c r="C77" s="120"/>
      <c r="ALW77" s="1"/>
      <c r="ALX77" s="1"/>
      <c r="ALY77" s="1"/>
      <c r="ALZ77" s="1"/>
      <c r="AMA77" s="1"/>
    </row>
    <row r="78" spans="1:1015" s="122" customFormat="1" x14ac:dyDescent="0.3">
      <c r="A78" s="122" t="s">
        <v>33</v>
      </c>
      <c r="B78" s="120" t="s">
        <v>49</v>
      </c>
      <c r="C78" s="120"/>
      <c r="ALW78" s="1"/>
      <c r="ALX78" s="1"/>
      <c r="ALY78" s="1"/>
      <c r="ALZ78" s="1"/>
      <c r="AMA78" s="1"/>
    </row>
    <row r="79" spans="1:1015" s="148" customFormat="1" ht="49.5" x14ac:dyDescent="0.3">
      <c r="A79" s="151" t="s">
        <v>34</v>
      </c>
      <c r="B79" s="150" t="s">
        <v>171</v>
      </c>
      <c r="C79" s="149"/>
      <c r="ALW79" s="1"/>
      <c r="ALX79" s="1"/>
      <c r="ALY79" s="1"/>
      <c r="ALZ79" s="1"/>
      <c r="AMA79" s="1"/>
    </row>
    <row r="80" spans="1:1015" s="122" customFormat="1" x14ac:dyDescent="0.3">
      <c r="A80" s="122" t="s">
        <v>69</v>
      </c>
      <c r="B80" s="120" t="s">
        <v>35</v>
      </c>
      <c r="C80" s="120"/>
      <c r="ALW80" s="1"/>
      <c r="ALX80" s="1"/>
      <c r="ALY80" s="1"/>
      <c r="ALZ80" s="1"/>
      <c r="AMA80" s="1"/>
    </row>
    <row r="81" spans="1:1015" s="122" customFormat="1" x14ac:dyDescent="0.3">
      <c r="A81" s="186" t="s">
        <v>35</v>
      </c>
      <c r="B81" s="186"/>
      <c r="C81" s="33"/>
      <c r="ALW81" s="1"/>
      <c r="ALX81" s="1"/>
      <c r="ALY81" s="1"/>
      <c r="ALZ81" s="1"/>
      <c r="AMA81" s="1"/>
    </row>
    <row r="82" spans="1:1015" s="122" customFormat="1" x14ac:dyDescent="0.3">
      <c r="A82" s="187" t="s">
        <v>36</v>
      </c>
      <c r="B82" s="187"/>
      <c r="C82" s="27">
        <f>SUM('Հավելված 2'!G73)</f>
        <v>15782.4</v>
      </c>
      <c r="D82" s="27">
        <f>SUM('Հավելված 2'!H73)</f>
        <v>1948179.4999999998</v>
      </c>
      <c r="ALW82" s="1"/>
      <c r="ALX82" s="1"/>
      <c r="ALY82" s="1"/>
      <c r="ALZ82" s="1"/>
      <c r="AMA82" s="1"/>
    </row>
  </sheetData>
  <mergeCells count="35">
    <mergeCell ref="A38:B38"/>
    <mergeCell ref="C62:D62"/>
    <mergeCell ref="A69:B69"/>
    <mergeCell ref="A70:B70"/>
    <mergeCell ref="A56:B56"/>
    <mergeCell ref="A60:B60"/>
    <mergeCell ref="B40:D40"/>
    <mergeCell ref="B41:D41"/>
    <mergeCell ref="A43:D43"/>
    <mergeCell ref="C45:D45"/>
    <mergeCell ref="A51:B51"/>
    <mergeCell ref="A52:B52"/>
    <mergeCell ref="A36:B36"/>
    <mergeCell ref="A21:B21"/>
    <mergeCell ref="A22:B22"/>
    <mergeCell ref="A23:B23"/>
    <mergeCell ref="A24:B24"/>
    <mergeCell ref="A25:B25"/>
    <mergeCell ref="A26:B26"/>
    <mergeCell ref="A72:B72"/>
    <mergeCell ref="C74:D74"/>
    <mergeCell ref="A81:B81"/>
    <mergeCell ref="A82:B82"/>
    <mergeCell ref="B2:D2"/>
    <mergeCell ref="A3:D3"/>
    <mergeCell ref="A4:B4"/>
    <mergeCell ref="A5:D5"/>
    <mergeCell ref="A20:B20"/>
    <mergeCell ref="B7:D7"/>
    <mergeCell ref="B8:D8"/>
    <mergeCell ref="A10:D10"/>
    <mergeCell ref="A18:B18"/>
    <mergeCell ref="A37:B37"/>
    <mergeCell ref="C12:D12"/>
    <mergeCell ref="C30:D30"/>
  </mergeCells>
  <pageMargins left="0.7" right="0.7" top="0.75" bottom="0.75" header="0.51180555555555496" footer="0.51180555555555496"/>
  <pageSetup paperSize="9" scale="70" firstPageNumber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A83"/>
  <sheetViews>
    <sheetView view="pageBreakPreview" topLeftCell="A73" zoomScale="115" zoomScaleNormal="100" zoomScaleSheetLayoutView="115" zoomScalePageLayoutView="120" workbookViewId="0">
      <selection activeCell="C27" sqref="C27"/>
    </sheetView>
  </sheetViews>
  <sheetFormatPr defaultColWidth="9.140625" defaultRowHeight="16.5" x14ac:dyDescent="0.2"/>
  <cols>
    <col min="1" max="1" width="28.5703125" style="8" customWidth="1"/>
    <col min="2" max="2" width="61.5703125" style="8" customWidth="1"/>
    <col min="3" max="3" width="15.140625" style="8" customWidth="1"/>
    <col min="4" max="4" width="17.5703125" style="3" customWidth="1"/>
    <col min="5" max="999" width="9.140625" style="3"/>
    <col min="1000" max="1002" width="11.5703125" style="4" customWidth="1"/>
    <col min="1003" max="1004" width="11.5703125" style="2" customWidth="1"/>
    <col min="1005" max="16384" width="9.140625" style="2"/>
  </cols>
  <sheetData>
    <row r="1" spans="1:1002" customFormat="1" ht="23.25" customHeight="1" x14ac:dyDescent="0.2">
      <c r="A1" s="7"/>
      <c r="B1" s="7"/>
      <c r="C1" s="191" t="s">
        <v>112</v>
      </c>
      <c r="D1" s="191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6"/>
      <c r="ALM1" s="6"/>
      <c r="ALN1" s="6"/>
    </row>
    <row r="2" spans="1:1002" customFormat="1" ht="47.85" customHeight="1" x14ac:dyDescent="0.2">
      <c r="A2" s="7"/>
      <c r="B2" s="179" t="s">
        <v>51</v>
      </c>
      <c r="C2" s="179"/>
      <c r="D2" s="179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6"/>
      <c r="ALM2" s="6"/>
      <c r="ALN2" s="6"/>
    </row>
    <row r="3" spans="1:1002" customFormat="1" ht="71.25" customHeight="1" x14ac:dyDescent="0.2">
      <c r="A3" s="188" t="s">
        <v>90</v>
      </c>
      <c r="B3" s="188"/>
      <c r="C3" s="188"/>
      <c r="D3" s="188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6"/>
      <c r="ALM3" s="6"/>
      <c r="ALN3" s="6"/>
    </row>
    <row r="4" spans="1:1002" customFormat="1" ht="35.25" customHeight="1" x14ac:dyDescent="0.2">
      <c r="A4" s="189" t="s">
        <v>25</v>
      </c>
      <c r="B4" s="189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6"/>
      <c r="ALJ4" s="6"/>
      <c r="ALK4" s="6"/>
    </row>
    <row r="5" spans="1:1002" s="7" customFormat="1" x14ac:dyDescent="0.2">
      <c r="A5" s="184" t="s">
        <v>93</v>
      </c>
      <c r="B5" s="184"/>
    </row>
    <row r="6" spans="1:1002" s="7" customFormat="1" x14ac:dyDescent="0.2"/>
    <row r="7" spans="1:1002" s="126" customFormat="1" x14ac:dyDescent="0.2">
      <c r="A7" s="128" t="s">
        <v>27</v>
      </c>
      <c r="B7" s="184" t="s">
        <v>28</v>
      </c>
      <c r="C7" s="184"/>
      <c r="D7" s="184"/>
    </row>
    <row r="8" spans="1:1002" s="126" customFormat="1" x14ac:dyDescent="0.2">
      <c r="A8" s="129">
        <v>1043</v>
      </c>
      <c r="B8" s="190" t="s">
        <v>98</v>
      </c>
      <c r="C8" s="190"/>
      <c r="D8" s="190"/>
    </row>
    <row r="9" spans="1:1002" s="126" customFormat="1" x14ac:dyDescent="0.2"/>
    <row r="10" spans="1:1002" s="126" customFormat="1" x14ac:dyDescent="0.2">
      <c r="A10" s="184" t="s">
        <v>66</v>
      </c>
      <c r="B10" s="184"/>
      <c r="C10" s="184"/>
      <c r="D10" s="184"/>
    </row>
    <row r="11" spans="1:1002" s="126" customFormat="1" x14ac:dyDescent="0.2"/>
    <row r="12" spans="1:1002" s="126" customFormat="1" ht="50.25" customHeight="1" x14ac:dyDescent="0.2">
      <c r="A12" s="126" t="s">
        <v>29</v>
      </c>
      <c r="B12" s="129">
        <v>1043</v>
      </c>
      <c r="C12" s="185" t="s">
        <v>44</v>
      </c>
      <c r="D12" s="185"/>
    </row>
    <row r="13" spans="1:1002" s="126" customFormat="1" x14ac:dyDescent="0.2">
      <c r="A13" s="126" t="s">
        <v>30</v>
      </c>
      <c r="B13" s="129">
        <v>21001</v>
      </c>
      <c r="C13" s="127" t="s">
        <v>82</v>
      </c>
      <c r="D13" s="127" t="s">
        <v>83</v>
      </c>
    </row>
    <row r="14" spans="1:1002" s="126" customFormat="1" ht="33" x14ac:dyDescent="0.2">
      <c r="A14" s="126" t="s">
        <v>31</v>
      </c>
      <c r="B14" s="129" t="s">
        <v>95</v>
      </c>
    </row>
    <row r="15" spans="1:1002" s="126" customFormat="1" ht="82.5" x14ac:dyDescent="0.2">
      <c r="A15" s="126" t="s">
        <v>32</v>
      </c>
      <c r="B15" s="129" t="s">
        <v>96</v>
      </c>
    </row>
    <row r="16" spans="1:1002" s="126" customFormat="1" ht="33" x14ac:dyDescent="0.2">
      <c r="A16" s="126" t="s">
        <v>33</v>
      </c>
      <c r="B16" s="144" t="s">
        <v>168</v>
      </c>
    </row>
    <row r="17" spans="1:7" s="126" customFormat="1" ht="49.5" x14ac:dyDescent="0.2">
      <c r="A17" s="126" t="s">
        <v>84</v>
      </c>
      <c r="B17" s="144" t="s">
        <v>169</v>
      </c>
    </row>
    <row r="18" spans="1:7" s="126" customFormat="1" x14ac:dyDescent="0.2">
      <c r="A18" s="186" t="s">
        <v>35</v>
      </c>
      <c r="B18" s="186"/>
    </row>
    <row r="19" spans="1:7" s="126" customFormat="1" x14ac:dyDescent="0.2">
      <c r="A19" s="127"/>
      <c r="B19" s="127"/>
    </row>
    <row r="20" spans="1:7" s="126" customFormat="1" ht="30" customHeight="1" x14ac:dyDescent="0.2">
      <c r="A20" s="190" t="s">
        <v>145</v>
      </c>
      <c r="B20" s="190"/>
      <c r="D20" s="27">
        <v>1</v>
      </c>
    </row>
    <row r="21" spans="1:7" s="126" customFormat="1" ht="38.25" customHeight="1" x14ac:dyDescent="0.2">
      <c r="A21" s="190" t="s">
        <v>120</v>
      </c>
      <c r="B21" s="190"/>
      <c r="D21" s="27">
        <v>1</v>
      </c>
    </row>
    <row r="22" spans="1:7" s="126" customFormat="1" ht="51" customHeight="1" x14ac:dyDescent="0.2">
      <c r="A22" s="190" t="s">
        <v>144</v>
      </c>
      <c r="B22" s="190"/>
      <c r="D22" s="27">
        <v>1</v>
      </c>
    </row>
    <row r="23" spans="1:7" s="126" customFormat="1" ht="39" customHeight="1" x14ac:dyDescent="0.2">
      <c r="A23" s="190" t="s">
        <v>143</v>
      </c>
      <c r="B23" s="190"/>
      <c r="D23" s="27">
        <v>1</v>
      </c>
    </row>
    <row r="24" spans="1:7" s="126" customFormat="1" ht="38.25" customHeight="1" x14ac:dyDescent="0.2">
      <c r="A24" s="190" t="s">
        <v>146</v>
      </c>
      <c r="B24" s="190"/>
      <c r="D24" s="27">
        <v>1</v>
      </c>
    </row>
    <row r="25" spans="1:7" s="126" customFormat="1" ht="42.75" customHeight="1" x14ac:dyDescent="0.2">
      <c r="A25" s="190" t="s">
        <v>147</v>
      </c>
      <c r="B25" s="190"/>
      <c r="D25" s="27">
        <v>1</v>
      </c>
    </row>
    <row r="26" spans="1:7" s="126" customFormat="1" x14ac:dyDescent="0.2">
      <c r="A26" s="187" t="s">
        <v>36</v>
      </c>
      <c r="B26" s="187"/>
      <c r="C26" s="27">
        <v>0</v>
      </c>
      <c r="D26" s="27">
        <f>SUM('Հավելված 2'!H25)</f>
        <v>1880215.0999999999</v>
      </c>
    </row>
    <row r="27" spans="1:7" s="126" customFormat="1" x14ac:dyDescent="0.2"/>
    <row r="28" spans="1:7" s="126" customFormat="1" x14ac:dyDescent="0.2"/>
    <row r="29" spans="1:7" s="126" customFormat="1" x14ac:dyDescent="0.2">
      <c r="A29" s="129"/>
      <c r="B29" s="129"/>
    </row>
    <row r="30" spans="1:7" s="126" customFormat="1" ht="71.25" customHeight="1" x14ac:dyDescent="0.2">
      <c r="A30" s="126" t="s">
        <v>29</v>
      </c>
      <c r="B30" s="129">
        <v>1043</v>
      </c>
      <c r="C30" s="185" t="s">
        <v>44</v>
      </c>
      <c r="D30" s="185"/>
    </row>
    <row r="31" spans="1:7" s="126" customFormat="1" ht="42" customHeight="1" x14ac:dyDescent="0.2">
      <c r="A31" s="126" t="s">
        <v>30</v>
      </c>
      <c r="B31" s="129">
        <v>11022</v>
      </c>
      <c r="C31" s="26" t="s">
        <v>72</v>
      </c>
      <c r="D31" s="26" t="s">
        <v>73</v>
      </c>
    </row>
    <row r="32" spans="1:7" s="126" customFormat="1" ht="49.5" x14ac:dyDescent="0.2">
      <c r="A32" s="126" t="s">
        <v>31</v>
      </c>
      <c r="B32" s="129" t="s">
        <v>142</v>
      </c>
      <c r="G32" s="146"/>
    </row>
    <row r="33" spans="1:1002" s="126" customFormat="1" ht="66" x14ac:dyDescent="0.2">
      <c r="A33" s="126" t="s">
        <v>32</v>
      </c>
      <c r="B33" s="129" t="s">
        <v>114</v>
      </c>
      <c r="C33" s="129"/>
      <c r="D33" s="129"/>
      <c r="F33" s="146"/>
      <c r="G33" s="147"/>
      <c r="H33" s="146"/>
      <c r="I33" s="146"/>
    </row>
    <row r="34" spans="1:1002" s="126" customFormat="1" x14ac:dyDescent="0.2">
      <c r="A34" s="126" t="s">
        <v>33</v>
      </c>
      <c r="B34" s="129" t="s">
        <v>49</v>
      </c>
      <c r="C34" s="129"/>
      <c r="D34" s="129"/>
      <c r="F34" s="146"/>
      <c r="G34" s="147"/>
      <c r="H34" s="146"/>
      <c r="I34" s="146"/>
    </row>
    <row r="35" spans="1:1002" s="126" customFormat="1" ht="49.5" x14ac:dyDescent="0.2">
      <c r="A35" s="126" t="s">
        <v>34</v>
      </c>
      <c r="B35" s="145" t="s">
        <v>170</v>
      </c>
      <c r="C35" s="129"/>
      <c r="D35" s="129"/>
      <c r="F35" s="146"/>
      <c r="G35" s="147"/>
      <c r="H35" s="146"/>
      <c r="I35" s="146"/>
    </row>
    <row r="36" spans="1:1002" s="10" customFormat="1" x14ac:dyDescent="0.2">
      <c r="A36" s="186" t="s">
        <v>35</v>
      </c>
      <c r="B36" s="186"/>
      <c r="C36" s="127"/>
      <c r="D36" s="127"/>
    </row>
    <row r="37" spans="1:1002" ht="54.75" customHeight="1" x14ac:dyDescent="0.2">
      <c r="A37" s="190" t="s">
        <v>121</v>
      </c>
      <c r="B37" s="190"/>
      <c r="C37" s="27"/>
      <c r="D37" s="27">
        <v>1</v>
      </c>
      <c r="ALI37" s="4"/>
      <c r="ALJ37" s="4"/>
      <c r="ALK37" s="4"/>
      <c r="ALL37" s="2"/>
      <c r="ALM37" s="2"/>
      <c r="ALN37" s="2"/>
    </row>
    <row r="38" spans="1:1002" s="10" customFormat="1" x14ac:dyDescent="0.2">
      <c r="A38" s="187" t="s">
        <v>36</v>
      </c>
      <c r="B38" s="187"/>
      <c r="C38" s="27">
        <f>SUM('Հավելված 2'!G31)</f>
        <v>15782.4</v>
      </c>
      <c r="D38" s="27">
        <f>SUM('Հավելված 2'!H31)</f>
        <v>67964.399999999994</v>
      </c>
    </row>
    <row r="39" spans="1:1002" s="10" customFormat="1" x14ac:dyDescent="0.2">
      <c r="A39" s="7"/>
      <c r="B39" s="7"/>
      <c r="C39" s="27"/>
      <c r="D39" s="27"/>
    </row>
    <row r="40" spans="1:1002" s="10" customFormat="1" x14ac:dyDescent="0.2">
      <c r="A40" s="7"/>
      <c r="B40" s="34" t="s">
        <v>71</v>
      </c>
      <c r="C40" s="27"/>
      <c r="D40" s="27"/>
    </row>
    <row r="41" spans="1:1002" s="10" customFormat="1" x14ac:dyDescent="0.2">
      <c r="A41" s="7"/>
      <c r="B41" s="34"/>
      <c r="C41" s="27"/>
      <c r="D41" s="27"/>
    </row>
    <row r="42" spans="1:1002" s="7" customFormat="1" x14ac:dyDescent="0.2">
      <c r="A42" s="184" t="s">
        <v>93</v>
      </c>
      <c r="B42" s="184"/>
    </row>
    <row r="43" spans="1:1002" s="132" customFormat="1" x14ac:dyDescent="0.2">
      <c r="A43" s="131" t="s">
        <v>27</v>
      </c>
      <c r="B43" s="192" t="s">
        <v>28</v>
      </c>
      <c r="C43" s="192"/>
      <c r="D43" s="192"/>
    </row>
    <row r="44" spans="1:1002" s="132" customFormat="1" x14ac:dyDescent="0.2">
      <c r="A44" s="131"/>
      <c r="B44" s="131"/>
      <c r="C44" s="131"/>
      <c r="D44" s="131"/>
    </row>
    <row r="45" spans="1:1002" s="132" customFormat="1" x14ac:dyDescent="0.2">
      <c r="A45" s="133" t="s">
        <v>159</v>
      </c>
      <c r="B45" s="193" t="s">
        <v>160</v>
      </c>
      <c r="C45" s="193"/>
      <c r="D45" s="193"/>
    </row>
    <row r="46" spans="1:1002" s="132" customFormat="1" x14ac:dyDescent="0.2"/>
    <row r="47" spans="1:1002" s="132" customFormat="1" x14ac:dyDescent="0.2">
      <c r="A47" s="192" t="s">
        <v>66</v>
      </c>
      <c r="B47" s="192"/>
      <c r="C47" s="192"/>
      <c r="D47" s="192"/>
    </row>
    <row r="48" spans="1:1002" s="132" customFormat="1" x14ac:dyDescent="0.2"/>
    <row r="49" spans="1:1015" s="132" customFormat="1" ht="67.5" customHeight="1" x14ac:dyDescent="0.2">
      <c r="A49" s="132" t="s">
        <v>29</v>
      </c>
      <c r="B49" s="133" t="s">
        <v>159</v>
      </c>
      <c r="C49" s="185" t="s">
        <v>86</v>
      </c>
      <c r="D49" s="185"/>
    </row>
    <row r="50" spans="1:1015" s="132" customFormat="1" ht="32.25" customHeight="1" x14ac:dyDescent="0.2">
      <c r="A50" s="132" t="s">
        <v>30</v>
      </c>
      <c r="B50" s="133" t="s">
        <v>164</v>
      </c>
      <c r="C50" s="134" t="s">
        <v>72</v>
      </c>
      <c r="D50" s="134" t="s">
        <v>73</v>
      </c>
    </row>
    <row r="51" spans="1:1015" s="132" customFormat="1" x14ac:dyDescent="0.2">
      <c r="A51" s="132" t="s">
        <v>31</v>
      </c>
      <c r="B51" s="133" t="s">
        <v>161</v>
      </c>
    </row>
    <row r="52" spans="1:1015" s="132" customFormat="1" ht="49.5" x14ac:dyDescent="0.2">
      <c r="A52" s="132" t="s">
        <v>32</v>
      </c>
      <c r="B52" s="133" t="s">
        <v>162</v>
      </c>
    </row>
    <row r="53" spans="1:1015" s="132" customFormat="1" ht="33" x14ac:dyDescent="0.2">
      <c r="A53" s="132" t="s">
        <v>33</v>
      </c>
      <c r="B53" s="133" t="s">
        <v>163</v>
      </c>
    </row>
    <row r="54" spans="1:1015" s="132" customFormat="1" ht="49.5" x14ac:dyDescent="0.2">
      <c r="A54" s="132" t="s">
        <v>84</v>
      </c>
      <c r="B54" s="133" t="s">
        <v>85</v>
      </c>
    </row>
    <row r="55" spans="1:1015" s="132" customFormat="1" x14ac:dyDescent="0.2">
      <c r="A55" s="194" t="s">
        <v>35</v>
      </c>
      <c r="B55" s="194"/>
    </row>
    <row r="56" spans="1:1015" s="132" customFormat="1" x14ac:dyDescent="0.2">
      <c r="A56" s="195" t="s">
        <v>36</v>
      </c>
      <c r="B56" s="195"/>
      <c r="C56" s="27">
        <v>-15782.4</v>
      </c>
      <c r="D56" s="27">
        <v>-1948179.47426</v>
      </c>
    </row>
    <row r="57" spans="1:1015" s="132" customFormat="1" x14ac:dyDescent="0.2">
      <c r="C57" s="135"/>
      <c r="D57" s="135"/>
    </row>
    <row r="58" spans="1:1015" s="8" customFormat="1" x14ac:dyDescent="0.3">
      <c r="A58" s="24" t="s">
        <v>27</v>
      </c>
      <c r="B58" s="24" t="s">
        <v>28</v>
      </c>
      <c r="ALW58" s="32"/>
      <c r="ALX58" s="32"/>
      <c r="ALY58" s="32"/>
      <c r="ALZ58" s="32"/>
      <c r="AMA58" s="32"/>
    </row>
    <row r="59" spans="1:1015" s="8" customFormat="1" x14ac:dyDescent="0.3">
      <c r="A59" s="129" t="s">
        <v>64</v>
      </c>
      <c r="B59" s="129" t="s">
        <v>65</v>
      </c>
      <c r="ALW59" s="32"/>
      <c r="ALX59" s="32"/>
      <c r="ALY59" s="32"/>
      <c r="ALZ59" s="32"/>
      <c r="AMA59" s="32"/>
    </row>
    <row r="60" spans="1:1015" s="8" customFormat="1" x14ac:dyDescent="0.3">
      <c r="A60" s="129"/>
      <c r="B60" s="129"/>
      <c r="ALW60" s="32"/>
      <c r="ALX60" s="32"/>
      <c r="ALY60" s="32"/>
      <c r="ALZ60" s="32"/>
      <c r="AMA60" s="32"/>
    </row>
    <row r="61" spans="1:1015" s="126" customFormat="1" x14ac:dyDescent="0.3">
      <c r="A61" s="184" t="s">
        <v>66</v>
      </c>
      <c r="B61" s="184"/>
      <c r="ALW61" s="1"/>
      <c r="ALX61" s="1"/>
      <c r="ALY61" s="1"/>
      <c r="ALZ61" s="1"/>
      <c r="AMA61" s="1"/>
    </row>
    <row r="62" spans="1:1015" s="126" customFormat="1" x14ac:dyDescent="0.3">
      <c r="ALW62" s="1"/>
      <c r="ALX62" s="1"/>
      <c r="ALY62" s="1"/>
      <c r="ALZ62" s="1"/>
      <c r="AMA62" s="1"/>
    </row>
    <row r="63" spans="1:1015" s="126" customFormat="1" ht="46.5" customHeight="1" x14ac:dyDescent="0.3">
      <c r="A63" s="126" t="s">
        <v>29</v>
      </c>
      <c r="B63" s="129" t="s">
        <v>64</v>
      </c>
      <c r="C63" s="185" t="s">
        <v>86</v>
      </c>
      <c r="D63" s="185"/>
      <c r="ALW63" s="1"/>
      <c r="ALX63" s="1"/>
      <c r="ALY63" s="1"/>
      <c r="ALZ63" s="1"/>
      <c r="AMA63" s="1"/>
    </row>
    <row r="64" spans="1:1015" s="126" customFormat="1" x14ac:dyDescent="0.3">
      <c r="A64" s="126" t="s">
        <v>30</v>
      </c>
      <c r="B64" s="129" t="s">
        <v>67</v>
      </c>
      <c r="C64" s="26" t="s">
        <v>72</v>
      </c>
      <c r="D64" s="26" t="s">
        <v>73</v>
      </c>
      <c r="ALW64" s="1"/>
      <c r="ALX64" s="1"/>
      <c r="ALY64" s="1"/>
      <c r="ALZ64" s="1"/>
      <c r="AMA64" s="1"/>
    </row>
    <row r="65" spans="1:1015" s="126" customFormat="1" x14ac:dyDescent="0.3">
      <c r="A65" s="126" t="s">
        <v>31</v>
      </c>
      <c r="B65" s="129" t="s">
        <v>65</v>
      </c>
      <c r="C65" s="129"/>
      <c r="ALW65" s="1"/>
      <c r="ALX65" s="1"/>
      <c r="ALY65" s="1"/>
      <c r="ALZ65" s="1"/>
      <c r="AMA65" s="1"/>
    </row>
    <row r="66" spans="1:1015" s="126" customFormat="1" ht="66" x14ac:dyDescent="0.3">
      <c r="A66" s="126" t="s">
        <v>32</v>
      </c>
      <c r="B66" s="129" t="s">
        <v>68</v>
      </c>
      <c r="C66" s="129"/>
      <c r="ALW66" s="1"/>
      <c r="ALX66" s="1"/>
      <c r="ALY66" s="1"/>
      <c r="ALZ66" s="1"/>
      <c r="AMA66" s="1"/>
    </row>
    <row r="67" spans="1:1015" s="126" customFormat="1" x14ac:dyDescent="0.3">
      <c r="A67" s="126" t="s">
        <v>33</v>
      </c>
      <c r="B67" s="129" t="s">
        <v>49</v>
      </c>
      <c r="C67" s="129"/>
      <c r="ALW67" s="1"/>
      <c r="ALX67" s="1"/>
      <c r="ALY67" s="1"/>
      <c r="ALZ67" s="1"/>
      <c r="AMA67" s="1"/>
    </row>
    <row r="68" spans="1:1015" s="148" customFormat="1" ht="49.5" x14ac:dyDescent="0.3">
      <c r="A68" s="151" t="s">
        <v>34</v>
      </c>
      <c r="B68" s="150" t="s">
        <v>171</v>
      </c>
      <c r="C68" s="149"/>
      <c r="ALW68" s="1"/>
      <c r="ALX68" s="1"/>
      <c r="ALY68" s="1"/>
      <c r="ALZ68" s="1"/>
      <c r="AMA68" s="1"/>
    </row>
    <row r="69" spans="1:1015" s="126" customFormat="1" x14ac:dyDescent="0.3">
      <c r="A69" s="126" t="s">
        <v>69</v>
      </c>
      <c r="B69" s="129" t="s">
        <v>35</v>
      </c>
      <c r="C69" s="129"/>
      <c r="ALW69" s="1"/>
      <c r="ALX69" s="1"/>
      <c r="ALY69" s="1"/>
      <c r="ALZ69" s="1"/>
      <c r="AMA69" s="1"/>
    </row>
    <row r="70" spans="1:1015" s="126" customFormat="1" x14ac:dyDescent="0.3">
      <c r="A70" s="186" t="s">
        <v>35</v>
      </c>
      <c r="B70" s="186"/>
      <c r="C70" s="33"/>
      <c r="ALW70" s="1"/>
      <c r="ALX70" s="1"/>
      <c r="ALY70" s="1"/>
      <c r="ALZ70" s="1"/>
      <c r="AMA70" s="1"/>
    </row>
    <row r="71" spans="1:1015" s="126" customFormat="1" x14ac:dyDescent="0.3">
      <c r="A71" s="187" t="s">
        <v>36</v>
      </c>
      <c r="B71" s="187"/>
      <c r="C71" s="27">
        <v>-15782.4</v>
      </c>
      <c r="D71" s="27">
        <v>-1948179.47426</v>
      </c>
      <c r="ALW71" s="1"/>
      <c r="ALX71" s="1"/>
      <c r="ALY71" s="1"/>
      <c r="ALZ71" s="1"/>
      <c r="AMA71" s="1"/>
    </row>
    <row r="72" spans="1:1015" s="10" customFormat="1" x14ac:dyDescent="0.2">
      <c r="A72" s="126"/>
      <c r="B72" s="126"/>
    </row>
    <row r="73" spans="1:1015" s="126" customFormat="1" x14ac:dyDescent="0.3">
      <c r="A73" s="184" t="s">
        <v>66</v>
      </c>
      <c r="B73" s="184"/>
      <c r="ALW73" s="1"/>
      <c r="ALX73" s="1"/>
      <c r="ALY73" s="1"/>
      <c r="ALZ73" s="1"/>
      <c r="AMA73" s="1"/>
    </row>
    <row r="74" spans="1:1015" s="126" customFormat="1" x14ac:dyDescent="0.3">
      <c r="ALW74" s="1"/>
      <c r="ALX74" s="1"/>
      <c r="ALY74" s="1"/>
      <c r="ALZ74" s="1"/>
      <c r="AMA74" s="1"/>
    </row>
    <row r="75" spans="1:1015" s="126" customFormat="1" ht="46.5" customHeight="1" x14ac:dyDescent="0.3">
      <c r="A75" s="126" t="s">
        <v>29</v>
      </c>
      <c r="B75" s="129" t="s">
        <v>64</v>
      </c>
      <c r="C75" s="185" t="s">
        <v>44</v>
      </c>
      <c r="D75" s="185"/>
      <c r="ALW75" s="1"/>
      <c r="ALX75" s="1"/>
      <c r="ALY75" s="1"/>
      <c r="ALZ75" s="1"/>
      <c r="AMA75" s="1"/>
    </row>
    <row r="76" spans="1:1015" s="126" customFormat="1" x14ac:dyDescent="0.3">
      <c r="A76" s="126" t="s">
        <v>30</v>
      </c>
      <c r="B76" s="129" t="s">
        <v>67</v>
      </c>
      <c r="C76" s="26" t="s">
        <v>72</v>
      </c>
      <c r="D76" s="26" t="s">
        <v>73</v>
      </c>
      <c r="ALW76" s="1"/>
      <c r="ALX76" s="1"/>
      <c r="ALY76" s="1"/>
      <c r="ALZ76" s="1"/>
      <c r="AMA76" s="1"/>
    </row>
    <row r="77" spans="1:1015" s="126" customFormat="1" x14ac:dyDescent="0.3">
      <c r="A77" s="126" t="s">
        <v>31</v>
      </c>
      <c r="B77" s="129" t="s">
        <v>65</v>
      </c>
      <c r="C77" s="129"/>
      <c r="ALW77" s="1"/>
      <c r="ALX77" s="1"/>
      <c r="ALY77" s="1"/>
      <c r="ALZ77" s="1"/>
      <c r="AMA77" s="1"/>
    </row>
    <row r="78" spans="1:1015" s="126" customFormat="1" ht="66" x14ac:dyDescent="0.3">
      <c r="A78" s="126" t="s">
        <v>32</v>
      </c>
      <c r="B78" s="129" t="s">
        <v>68</v>
      </c>
      <c r="C78" s="129"/>
      <c r="ALW78" s="1"/>
      <c r="ALX78" s="1"/>
      <c r="ALY78" s="1"/>
      <c r="ALZ78" s="1"/>
      <c r="AMA78" s="1"/>
    </row>
    <row r="79" spans="1:1015" s="126" customFormat="1" x14ac:dyDescent="0.3">
      <c r="A79" s="126" t="s">
        <v>33</v>
      </c>
      <c r="B79" s="129" t="s">
        <v>49</v>
      </c>
      <c r="C79" s="129"/>
      <c r="ALW79" s="1"/>
      <c r="ALX79" s="1"/>
      <c r="ALY79" s="1"/>
      <c r="ALZ79" s="1"/>
      <c r="AMA79" s="1"/>
    </row>
    <row r="80" spans="1:1015" s="148" customFormat="1" ht="49.5" x14ac:dyDescent="0.3">
      <c r="A80" s="151" t="s">
        <v>34</v>
      </c>
      <c r="B80" s="150" t="s">
        <v>171</v>
      </c>
      <c r="C80" s="149"/>
      <c r="ALW80" s="1"/>
      <c r="ALX80" s="1"/>
      <c r="ALY80" s="1"/>
      <c r="ALZ80" s="1"/>
      <c r="AMA80" s="1"/>
    </row>
    <row r="81" spans="1:1015" s="126" customFormat="1" x14ac:dyDescent="0.3">
      <c r="A81" s="126" t="s">
        <v>69</v>
      </c>
      <c r="B81" s="129" t="s">
        <v>35</v>
      </c>
      <c r="C81" s="129"/>
      <c r="ALW81" s="1"/>
      <c r="ALX81" s="1"/>
      <c r="ALY81" s="1"/>
      <c r="ALZ81" s="1"/>
      <c r="AMA81" s="1"/>
    </row>
    <row r="82" spans="1:1015" s="126" customFormat="1" x14ac:dyDescent="0.3">
      <c r="A82" s="186" t="s">
        <v>35</v>
      </c>
      <c r="B82" s="186"/>
      <c r="C82" s="33"/>
      <c r="ALW82" s="1"/>
      <c r="ALX82" s="1"/>
      <c r="ALY82" s="1"/>
      <c r="ALZ82" s="1"/>
      <c r="AMA82" s="1"/>
    </row>
    <row r="83" spans="1:1015" s="126" customFormat="1" x14ac:dyDescent="0.3">
      <c r="A83" s="187" t="s">
        <v>36</v>
      </c>
      <c r="B83" s="187"/>
      <c r="C83" s="27">
        <f>SUM('Հավելված 2'!G74)</f>
        <v>15782.4</v>
      </c>
      <c r="D83" s="27">
        <f>SUM('Հավելված 2'!H74)</f>
        <v>1948179.4999999998</v>
      </c>
      <c r="ALW83" s="1"/>
      <c r="ALX83" s="1"/>
      <c r="ALY83" s="1"/>
      <c r="ALZ83" s="1"/>
      <c r="AMA83" s="1"/>
    </row>
  </sheetData>
  <mergeCells count="36">
    <mergeCell ref="A82:B82"/>
    <mergeCell ref="A83:B83"/>
    <mergeCell ref="A73:B73"/>
    <mergeCell ref="A24:B24"/>
    <mergeCell ref="A25:B25"/>
    <mergeCell ref="A70:B70"/>
    <mergeCell ref="A38:B38"/>
    <mergeCell ref="B43:D43"/>
    <mergeCell ref="B45:D45"/>
    <mergeCell ref="A47:D47"/>
    <mergeCell ref="C49:D49"/>
    <mergeCell ref="A55:B55"/>
    <mergeCell ref="A56:B56"/>
    <mergeCell ref="A71:B71"/>
    <mergeCell ref="A20:B20"/>
    <mergeCell ref="A21:B21"/>
    <mergeCell ref="A22:B22"/>
    <mergeCell ref="A23:B23"/>
    <mergeCell ref="C75:D75"/>
    <mergeCell ref="C63:D63"/>
    <mergeCell ref="A61:B61"/>
    <mergeCell ref="A37:B37"/>
    <mergeCell ref="A42:B42"/>
    <mergeCell ref="A26:B26"/>
    <mergeCell ref="C30:D30"/>
    <mergeCell ref="A36:B36"/>
    <mergeCell ref="A18:B18"/>
    <mergeCell ref="C12:D12"/>
    <mergeCell ref="C1:D1"/>
    <mergeCell ref="B2:D2"/>
    <mergeCell ref="A3:D3"/>
    <mergeCell ref="A4:B4"/>
    <mergeCell ref="A5:B5"/>
    <mergeCell ref="B7:D7"/>
    <mergeCell ref="B8:D8"/>
    <mergeCell ref="A10:D10"/>
  </mergeCells>
  <pageMargins left="0.7" right="0.7" top="0.75" bottom="0.75" header="0.51180555555555496" footer="0.51180555555555496"/>
  <pageSetup paperSize="9" scale="72" firstPageNumber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J13"/>
  <sheetViews>
    <sheetView topLeftCell="A4" zoomScale="115" zoomScaleNormal="115" workbookViewId="0">
      <selection activeCell="D7" sqref="D7:D8"/>
    </sheetView>
  </sheetViews>
  <sheetFormatPr defaultColWidth="9.140625" defaultRowHeight="17.25" x14ac:dyDescent="0.2"/>
  <cols>
    <col min="1" max="1" width="15.28515625" style="106" customWidth="1"/>
    <col min="2" max="2" width="45.7109375" style="96" customWidth="1"/>
    <col min="3" max="3" width="11.5703125" style="107" customWidth="1"/>
    <col min="4" max="4" width="11.85546875" style="107" customWidth="1"/>
    <col min="5" max="5" width="22.5703125" style="108" customWidth="1"/>
    <col min="6" max="6" width="14.28515625" style="108" customWidth="1"/>
    <col min="7" max="7" width="18.42578125" style="108" customWidth="1"/>
    <col min="8" max="8" width="15.28515625" style="96" customWidth="1"/>
    <col min="9" max="12" width="9.140625" style="96"/>
    <col min="13" max="13" width="19.140625" style="96" bestFit="1" customWidth="1"/>
    <col min="14" max="1024" width="9.140625" style="96"/>
    <col min="1025" max="16384" width="9.140625" style="97"/>
  </cols>
  <sheetData>
    <row r="1" spans="1:1024" s="95" customFormat="1" x14ac:dyDescent="0.2">
      <c r="A1" s="94"/>
      <c r="B1" s="208" t="s">
        <v>123</v>
      </c>
      <c r="C1" s="208"/>
      <c r="D1" s="208"/>
      <c r="E1" s="208"/>
      <c r="F1" s="208"/>
      <c r="G1" s="208"/>
    </row>
    <row r="2" spans="1:1024" s="95" customFormat="1" x14ac:dyDescent="0.2">
      <c r="A2" s="208" t="s">
        <v>124</v>
      </c>
      <c r="B2" s="208"/>
      <c r="C2" s="208"/>
      <c r="D2" s="208"/>
      <c r="E2" s="208"/>
      <c r="F2" s="208"/>
      <c r="G2" s="208"/>
    </row>
    <row r="3" spans="1:1024" s="95" customFormat="1" x14ac:dyDescent="0.2">
      <c r="A3" s="208" t="s">
        <v>125</v>
      </c>
      <c r="B3" s="208"/>
      <c r="C3" s="208"/>
      <c r="D3" s="208"/>
      <c r="E3" s="208"/>
      <c r="F3" s="208"/>
      <c r="G3" s="208"/>
    </row>
    <row r="4" spans="1:1024" s="95" customFormat="1" x14ac:dyDescent="0.2">
      <c r="A4" s="124"/>
      <c r="B4" s="124"/>
      <c r="C4" s="124"/>
      <c r="D4" s="124"/>
      <c r="E4" s="124"/>
      <c r="F4" s="124"/>
      <c r="G4" s="124"/>
    </row>
    <row r="5" spans="1:1024" ht="75" customHeight="1" x14ac:dyDescent="0.2">
      <c r="A5" s="209" t="s">
        <v>126</v>
      </c>
      <c r="B5" s="209"/>
      <c r="C5" s="209"/>
      <c r="D5" s="209"/>
      <c r="E5" s="209"/>
      <c r="F5" s="209"/>
      <c r="G5" s="209"/>
    </row>
    <row r="6" spans="1:1024" x14ac:dyDescent="0.2">
      <c r="A6" s="115"/>
      <c r="B6" s="115"/>
      <c r="C6" s="115"/>
      <c r="D6" s="115"/>
      <c r="E6" s="115"/>
      <c r="F6" s="115"/>
      <c r="G6" s="115"/>
    </row>
    <row r="7" spans="1:1024" ht="76.5" customHeight="1" x14ac:dyDescent="0.2">
      <c r="A7" s="210" t="s">
        <v>127</v>
      </c>
      <c r="B7" s="210" t="s">
        <v>128</v>
      </c>
      <c r="C7" s="210" t="s">
        <v>129</v>
      </c>
      <c r="D7" s="210" t="s">
        <v>130</v>
      </c>
      <c r="E7" s="211" t="s">
        <v>122</v>
      </c>
      <c r="F7" s="211" t="s">
        <v>137</v>
      </c>
      <c r="G7" s="211"/>
    </row>
    <row r="8" spans="1:1024" ht="54" customHeight="1" x14ac:dyDescent="0.2">
      <c r="A8" s="210"/>
      <c r="B8" s="210"/>
      <c r="C8" s="210"/>
      <c r="D8" s="210"/>
      <c r="E8" s="211"/>
      <c r="F8" s="116" t="s">
        <v>131</v>
      </c>
      <c r="G8" s="98" t="s">
        <v>132</v>
      </c>
    </row>
    <row r="9" spans="1:1024" s="100" customFormat="1" x14ac:dyDescent="0.3">
      <c r="A9" s="196" t="s">
        <v>133</v>
      </c>
      <c r="B9" s="197"/>
      <c r="C9" s="197"/>
      <c r="D9" s="197"/>
      <c r="E9" s="197"/>
      <c r="F9" s="198"/>
      <c r="G9" s="99">
        <f>SUM(G11)</f>
        <v>67964.399999999994</v>
      </c>
    </row>
    <row r="10" spans="1:1024" customFormat="1" ht="34.5" x14ac:dyDescent="0.3">
      <c r="A10" s="101" t="s">
        <v>134</v>
      </c>
      <c r="B10" s="102" t="s">
        <v>135</v>
      </c>
      <c r="C10" s="102" t="s">
        <v>136</v>
      </c>
      <c r="D10" s="199" t="s">
        <v>80</v>
      </c>
      <c r="E10" s="200"/>
      <c r="F10" s="201"/>
      <c r="G10" s="103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4"/>
      <c r="DD10" s="104"/>
      <c r="DE10" s="104"/>
      <c r="DF10" s="104"/>
      <c r="DG10" s="104"/>
      <c r="DH10" s="104"/>
      <c r="DI10" s="104"/>
      <c r="DJ10" s="104"/>
      <c r="DK10" s="104"/>
      <c r="DL10" s="104"/>
      <c r="DM10" s="104"/>
      <c r="DN10" s="104"/>
      <c r="DO10" s="104"/>
      <c r="DP10" s="104"/>
      <c r="DQ10" s="104"/>
      <c r="DR10" s="104"/>
      <c r="DS10" s="104"/>
      <c r="DT10" s="104"/>
      <c r="DU10" s="104"/>
      <c r="DV10" s="104"/>
      <c r="DW10" s="104"/>
      <c r="DX10" s="104"/>
      <c r="DY10" s="104"/>
      <c r="DZ10" s="104"/>
      <c r="EA10" s="104"/>
      <c r="EB10" s="104"/>
      <c r="EC10" s="104"/>
      <c r="ED10" s="104"/>
      <c r="EE10" s="104"/>
      <c r="EF10" s="104"/>
      <c r="EG10" s="104"/>
      <c r="EH10" s="104"/>
      <c r="EI10" s="104"/>
      <c r="EJ10" s="104"/>
      <c r="EK10" s="104"/>
      <c r="EL10" s="104"/>
      <c r="EM10" s="104"/>
      <c r="EN10" s="104"/>
      <c r="EO10" s="104"/>
      <c r="EP10" s="104"/>
      <c r="EQ10" s="104"/>
      <c r="ER10" s="104"/>
      <c r="ES10" s="104"/>
      <c r="ET10" s="104"/>
      <c r="EU10" s="104"/>
      <c r="EV10" s="104"/>
      <c r="EW10" s="104"/>
      <c r="EX10" s="104"/>
      <c r="EY10" s="104"/>
      <c r="EZ10" s="104"/>
      <c r="FA10" s="104"/>
      <c r="FB10" s="104"/>
      <c r="FC10" s="104"/>
      <c r="FD10" s="104"/>
      <c r="FE10" s="104"/>
      <c r="FF10" s="104"/>
      <c r="FG10" s="104"/>
      <c r="FH10" s="104"/>
      <c r="FI10" s="104"/>
      <c r="FJ10" s="104"/>
      <c r="FK10" s="104"/>
      <c r="FL10" s="104"/>
      <c r="FM10" s="104"/>
      <c r="FN10" s="104"/>
      <c r="FO10" s="104"/>
      <c r="FP10" s="104"/>
      <c r="FQ10" s="104"/>
      <c r="FR10" s="104"/>
      <c r="FS10" s="104"/>
      <c r="FT10" s="104"/>
      <c r="FU10" s="104"/>
      <c r="FV10" s="104"/>
      <c r="FW10" s="104"/>
      <c r="FX10" s="104"/>
      <c r="FY10" s="104"/>
      <c r="FZ10" s="104"/>
      <c r="GA10" s="104"/>
      <c r="GB10" s="104"/>
      <c r="GC10" s="104"/>
      <c r="GD10" s="104"/>
      <c r="GE10" s="104"/>
      <c r="GF10" s="104"/>
      <c r="GG10" s="104"/>
      <c r="GH10" s="104"/>
      <c r="GI10" s="104"/>
      <c r="GJ10" s="104"/>
      <c r="GK10" s="104"/>
      <c r="GL10" s="104"/>
      <c r="GM10" s="104"/>
      <c r="GN10" s="104"/>
      <c r="GO10" s="104"/>
      <c r="GP10" s="104"/>
      <c r="GQ10" s="104"/>
      <c r="GR10" s="104"/>
      <c r="GS10" s="104"/>
      <c r="GT10" s="104"/>
      <c r="GU10" s="104"/>
      <c r="GV10" s="104"/>
      <c r="GW10" s="104"/>
      <c r="GX10" s="104"/>
      <c r="GY10" s="104"/>
      <c r="GZ10" s="104"/>
      <c r="HA10" s="104"/>
      <c r="HB10" s="104"/>
      <c r="HC10" s="104"/>
      <c r="HD10" s="104"/>
      <c r="HE10" s="104"/>
      <c r="HF10" s="104"/>
      <c r="HG10" s="104"/>
      <c r="HH10" s="104"/>
      <c r="HI10" s="104"/>
      <c r="HJ10" s="104"/>
      <c r="HK10" s="104"/>
      <c r="HL10" s="104"/>
      <c r="HM10" s="104"/>
      <c r="HN10" s="104"/>
      <c r="HO10" s="104"/>
      <c r="HP10" s="104"/>
      <c r="HQ10" s="104"/>
      <c r="HR10" s="104"/>
      <c r="HS10" s="104"/>
      <c r="HT10" s="104"/>
      <c r="HU10" s="104"/>
      <c r="HV10" s="104"/>
      <c r="HW10" s="104"/>
      <c r="HX10" s="104"/>
      <c r="HY10" s="104"/>
      <c r="HZ10" s="104"/>
      <c r="IA10" s="104"/>
      <c r="IB10" s="104"/>
      <c r="IC10" s="104"/>
      <c r="ID10" s="104"/>
      <c r="IE10" s="104"/>
      <c r="IF10" s="104"/>
      <c r="IG10" s="104"/>
      <c r="IH10" s="104"/>
      <c r="II10" s="104"/>
      <c r="IJ10" s="104"/>
      <c r="IK10" s="104"/>
      <c r="IL10" s="104"/>
      <c r="IM10" s="104"/>
      <c r="IN10" s="104"/>
      <c r="IO10" s="104"/>
      <c r="IP10" s="104"/>
      <c r="IQ10" s="104"/>
      <c r="IR10" s="104"/>
      <c r="IS10" s="104"/>
      <c r="IT10" s="104"/>
      <c r="IU10" s="104"/>
      <c r="IV10" s="104"/>
      <c r="IW10" s="104"/>
      <c r="IX10" s="104"/>
      <c r="IY10" s="104"/>
      <c r="IZ10" s="104"/>
      <c r="JA10" s="104"/>
      <c r="JB10" s="104"/>
      <c r="JC10" s="104"/>
      <c r="JD10" s="104"/>
      <c r="JE10" s="104"/>
      <c r="JF10" s="104"/>
      <c r="JG10" s="104"/>
      <c r="JH10" s="104"/>
      <c r="JI10" s="104"/>
      <c r="JJ10" s="104"/>
      <c r="JK10" s="104"/>
      <c r="JL10" s="104"/>
      <c r="JM10" s="104"/>
      <c r="JN10" s="104"/>
      <c r="JO10" s="104"/>
      <c r="JP10" s="104"/>
      <c r="JQ10" s="104"/>
      <c r="JR10" s="104"/>
      <c r="JS10" s="104"/>
      <c r="JT10" s="104"/>
      <c r="JU10" s="104"/>
      <c r="JV10" s="104"/>
      <c r="JW10" s="104"/>
      <c r="JX10" s="104"/>
      <c r="JY10" s="104"/>
      <c r="JZ10" s="104"/>
      <c r="KA10" s="104"/>
      <c r="KB10" s="104"/>
      <c r="KC10" s="104"/>
      <c r="KD10" s="104"/>
      <c r="KE10" s="104"/>
      <c r="KF10" s="104"/>
      <c r="KG10" s="104"/>
      <c r="KH10" s="104"/>
      <c r="KI10" s="104"/>
      <c r="KJ10" s="104"/>
      <c r="KK10" s="104"/>
      <c r="KL10" s="104"/>
      <c r="KM10" s="104"/>
      <c r="KN10" s="104"/>
      <c r="KO10" s="104"/>
      <c r="KP10" s="104"/>
      <c r="KQ10" s="104"/>
      <c r="KR10" s="104"/>
      <c r="KS10" s="104"/>
      <c r="KT10" s="104"/>
      <c r="KU10" s="104"/>
      <c r="KV10" s="104"/>
      <c r="KW10" s="104"/>
      <c r="KX10" s="104"/>
      <c r="KY10" s="104"/>
      <c r="KZ10" s="104"/>
      <c r="LA10" s="104"/>
      <c r="LB10" s="104"/>
      <c r="LC10" s="104"/>
      <c r="LD10" s="104"/>
      <c r="LE10" s="104"/>
      <c r="LF10" s="104"/>
      <c r="LG10" s="104"/>
      <c r="LH10" s="104"/>
      <c r="LI10" s="104"/>
      <c r="LJ10" s="104"/>
      <c r="LK10" s="104"/>
      <c r="LL10" s="104"/>
      <c r="LM10" s="104"/>
      <c r="LN10" s="104"/>
      <c r="LO10" s="104"/>
      <c r="LP10" s="104"/>
      <c r="LQ10" s="104"/>
      <c r="LR10" s="104"/>
      <c r="LS10" s="104"/>
      <c r="LT10" s="104"/>
      <c r="LU10" s="104"/>
      <c r="LV10" s="104"/>
      <c r="LW10" s="104"/>
      <c r="LX10" s="104"/>
      <c r="LY10" s="104"/>
      <c r="LZ10" s="104"/>
      <c r="MA10" s="104"/>
      <c r="MB10" s="104"/>
      <c r="MC10" s="104"/>
      <c r="MD10" s="104"/>
      <c r="ME10" s="104"/>
      <c r="MF10" s="104"/>
      <c r="MG10" s="104"/>
      <c r="MH10" s="104"/>
      <c r="MI10" s="104"/>
      <c r="MJ10" s="104"/>
      <c r="MK10" s="104"/>
      <c r="ML10" s="104"/>
      <c r="MM10" s="104"/>
      <c r="MN10" s="104"/>
      <c r="MO10" s="104"/>
      <c r="MP10" s="104"/>
      <c r="MQ10" s="104"/>
      <c r="MR10" s="104"/>
      <c r="MS10" s="104"/>
      <c r="MT10" s="104"/>
      <c r="MU10" s="104"/>
      <c r="MV10" s="104"/>
      <c r="MW10" s="104"/>
      <c r="MX10" s="104"/>
      <c r="MY10" s="104"/>
      <c r="MZ10" s="104"/>
      <c r="NA10" s="104"/>
      <c r="NB10" s="104"/>
      <c r="NC10" s="104"/>
      <c r="ND10" s="104"/>
      <c r="NE10" s="104"/>
      <c r="NF10" s="104"/>
      <c r="NG10" s="104"/>
      <c r="NH10" s="104"/>
      <c r="NI10" s="104"/>
      <c r="NJ10" s="104"/>
      <c r="NK10" s="104"/>
      <c r="NL10" s="104"/>
      <c r="NM10" s="104"/>
      <c r="NN10" s="104"/>
      <c r="NO10" s="104"/>
      <c r="NP10" s="104"/>
      <c r="NQ10" s="104"/>
      <c r="NR10" s="104"/>
      <c r="NS10" s="104"/>
      <c r="NT10" s="104"/>
      <c r="NU10" s="104"/>
      <c r="NV10" s="104"/>
      <c r="NW10" s="104"/>
      <c r="NX10" s="104"/>
      <c r="NY10" s="104"/>
      <c r="NZ10" s="104"/>
      <c r="OA10" s="104"/>
      <c r="OB10" s="104"/>
      <c r="OC10" s="104"/>
      <c r="OD10" s="104"/>
      <c r="OE10" s="104"/>
      <c r="OF10" s="104"/>
      <c r="OG10" s="104"/>
      <c r="OH10" s="104"/>
      <c r="OI10" s="104"/>
      <c r="OJ10" s="104"/>
      <c r="OK10" s="104"/>
      <c r="OL10" s="104"/>
      <c r="OM10" s="104"/>
      <c r="ON10" s="104"/>
      <c r="OO10" s="104"/>
      <c r="OP10" s="104"/>
      <c r="OQ10" s="104"/>
      <c r="OR10" s="104"/>
      <c r="OS10" s="104"/>
      <c r="OT10" s="104"/>
      <c r="OU10" s="104"/>
      <c r="OV10" s="104"/>
      <c r="OW10" s="104"/>
      <c r="OX10" s="104"/>
      <c r="OY10" s="104"/>
      <c r="OZ10" s="104"/>
      <c r="PA10" s="104"/>
      <c r="PB10" s="104"/>
      <c r="PC10" s="104"/>
      <c r="PD10" s="104"/>
      <c r="PE10" s="104"/>
      <c r="PF10" s="104"/>
      <c r="PG10" s="104"/>
      <c r="PH10" s="104"/>
      <c r="PI10" s="104"/>
      <c r="PJ10" s="104"/>
      <c r="PK10" s="104"/>
      <c r="PL10" s="104"/>
      <c r="PM10" s="104"/>
      <c r="PN10" s="104"/>
      <c r="PO10" s="104"/>
      <c r="PP10" s="104"/>
      <c r="PQ10" s="104"/>
      <c r="PR10" s="104"/>
      <c r="PS10" s="104"/>
      <c r="PT10" s="104"/>
      <c r="PU10" s="104"/>
      <c r="PV10" s="104"/>
      <c r="PW10" s="104"/>
      <c r="PX10" s="104"/>
      <c r="PY10" s="104"/>
      <c r="PZ10" s="104"/>
      <c r="QA10" s="104"/>
      <c r="QB10" s="104"/>
      <c r="QC10" s="104"/>
      <c r="QD10" s="104"/>
      <c r="QE10" s="104"/>
      <c r="QF10" s="104"/>
      <c r="QG10" s="104"/>
      <c r="QH10" s="104"/>
      <c r="QI10" s="104"/>
      <c r="QJ10" s="104"/>
      <c r="QK10" s="104"/>
      <c r="QL10" s="104"/>
      <c r="QM10" s="104"/>
      <c r="QN10" s="104"/>
      <c r="QO10" s="104"/>
      <c r="QP10" s="104"/>
      <c r="QQ10" s="104"/>
      <c r="QR10" s="104"/>
      <c r="QS10" s="104"/>
      <c r="QT10" s="104"/>
      <c r="QU10" s="104"/>
      <c r="QV10" s="104"/>
      <c r="QW10" s="104"/>
      <c r="QX10" s="104"/>
      <c r="QY10" s="104"/>
      <c r="QZ10" s="104"/>
      <c r="RA10" s="104"/>
      <c r="RB10" s="104"/>
      <c r="RC10" s="104"/>
      <c r="RD10" s="104"/>
      <c r="RE10" s="104"/>
      <c r="RF10" s="104"/>
      <c r="RG10" s="104"/>
      <c r="RH10" s="104"/>
      <c r="RI10" s="104"/>
      <c r="RJ10" s="104"/>
      <c r="RK10" s="104"/>
      <c r="RL10" s="104"/>
      <c r="RM10" s="104"/>
      <c r="RN10" s="104"/>
      <c r="RO10" s="104"/>
      <c r="RP10" s="104"/>
      <c r="RQ10" s="104"/>
      <c r="RR10" s="104"/>
      <c r="RS10" s="104"/>
      <c r="RT10" s="104"/>
      <c r="RU10" s="104"/>
      <c r="RV10" s="104"/>
      <c r="RW10" s="104"/>
      <c r="RX10" s="104"/>
      <c r="RY10" s="104"/>
      <c r="RZ10" s="104"/>
      <c r="SA10" s="104"/>
      <c r="SB10" s="104"/>
      <c r="SC10" s="104"/>
      <c r="SD10" s="104"/>
      <c r="SE10" s="104"/>
      <c r="SF10" s="104"/>
      <c r="SG10" s="104"/>
      <c r="SH10" s="104"/>
      <c r="SI10" s="104"/>
      <c r="SJ10" s="104"/>
      <c r="SK10" s="104"/>
      <c r="SL10" s="104"/>
      <c r="SM10" s="104"/>
      <c r="SN10" s="104"/>
      <c r="SO10" s="104"/>
      <c r="SP10" s="104"/>
      <c r="SQ10" s="104"/>
      <c r="SR10" s="104"/>
      <c r="SS10" s="104"/>
      <c r="ST10" s="104"/>
      <c r="SU10" s="104"/>
      <c r="SV10" s="104"/>
      <c r="SW10" s="104"/>
      <c r="SX10" s="104"/>
      <c r="SY10" s="104"/>
      <c r="SZ10" s="104"/>
      <c r="TA10" s="104"/>
      <c r="TB10" s="104"/>
      <c r="TC10" s="104"/>
      <c r="TD10" s="104"/>
      <c r="TE10" s="104"/>
      <c r="TF10" s="104"/>
      <c r="TG10" s="104"/>
      <c r="TH10" s="104"/>
      <c r="TI10" s="104"/>
      <c r="TJ10" s="104"/>
      <c r="TK10" s="104"/>
      <c r="TL10" s="104"/>
      <c r="TM10" s="104"/>
      <c r="TN10" s="104"/>
      <c r="TO10" s="104"/>
      <c r="TP10" s="104"/>
      <c r="TQ10" s="104"/>
      <c r="TR10" s="104"/>
      <c r="TS10" s="104"/>
      <c r="TT10" s="104"/>
      <c r="TU10" s="104"/>
      <c r="TV10" s="104"/>
      <c r="TW10" s="104"/>
      <c r="TX10" s="104"/>
      <c r="TY10" s="104"/>
      <c r="TZ10" s="104"/>
      <c r="UA10" s="104"/>
      <c r="UB10" s="104"/>
      <c r="UC10" s="104"/>
      <c r="UD10" s="104"/>
      <c r="UE10" s="104"/>
      <c r="UF10" s="104"/>
      <c r="UG10" s="104"/>
      <c r="UH10" s="104"/>
      <c r="UI10" s="104"/>
      <c r="UJ10" s="104"/>
      <c r="UK10" s="104"/>
      <c r="UL10" s="104"/>
      <c r="UM10" s="104"/>
      <c r="UN10" s="104"/>
      <c r="UO10" s="104"/>
      <c r="UP10" s="104"/>
      <c r="UQ10" s="104"/>
      <c r="UR10" s="104"/>
      <c r="US10" s="104"/>
      <c r="UT10" s="104"/>
      <c r="UU10" s="104"/>
      <c r="UV10" s="104"/>
      <c r="UW10" s="104"/>
      <c r="UX10" s="104"/>
      <c r="UY10" s="104"/>
      <c r="UZ10" s="104"/>
      <c r="VA10" s="104"/>
      <c r="VB10" s="104"/>
      <c r="VC10" s="104"/>
      <c r="VD10" s="104"/>
      <c r="VE10" s="104"/>
      <c r="VF10" s="104"/>
      <c r="VG10" s="104"/>
      <c r="VH10" s="104"/>
      <c r="VI10" s="104"/>
      <c r="VJ10" s="104"/>
      <c r="VK10" s="104"/>
      <c r="VL10" s="104"/>
      <c r="VM10" s="104"/>
      <c r="VN10" s="104"/>
      <c r="VO10" s="104"/>
      <c r="VP10" s="104"/>
      <c r="VQ10" s="104"/>
      <c r="VR10" s="104"/>
      <c r="VS10" s="104"/>
      <c r="VT10" s="104"/>
      <c r="VU10" s="104"/>
      <c r="VV10" s="104"/>
      <c r="VW10" s="104"/>
      <c r="VX10" s="104"/>
      <c r="VY10" s="104"/>
      <c r="VZ10" s="104"/>
      <c r="WA10" s="104"/>
      <c r="WB10" s="104"/>
      <c r="WC10" s="104"/>
      <c r="WD10" s="104"/>
      <c r="WE10" s="104"/>
      <c r="WF10" s="104"/>
      <c r="WG10" s="104"/>
      <c r="WH10" s="104"/>
      <c r="WI10" s="104"/>
      <c r="WJ10" s="104"/>
      <c r="WK10" s="104"/>
      <c r="WL10" s="104"/>
      <c r="WM10" s="104"/>
      <c r="WN10" s="104"/>
      <c r="WO10" s="104"/>
      <c r="WP10" s="104"/>
      <c r="WQ10" s="104"/>
      <c r="WR10" s="104"/>
      <c r="WS10" s="104"/>
      <c r="WT10" s="104"/>
      <c r="WU10" s="104"/>
      <c r="WV10" s="104"/>
      <c r="WW10" s="104"/>
      <c r="WX10" s="104"/>
      <c r="WY10" s="104"/>
      <c r="WZ10" s="104"/>
      <c r="XA10" s="104"/>
      <c r="XB10" s="104"/>
      <c r="XC10" s="104"/>
      <c r="XD10" s="104"/>
      <c r="XE10" s="104"/>
      <c r="XF10" s="104"/>
      <c r="XG10" s="104"/>
      <c r="XH10" s="104"/>
      <c r="XI10" s="104"/>
      <c r="XJ10" s="104"/>
      <c r="XK10" s="104"/>
      <c r="XL10" s="104"/>
      <c r="XM10" s="104"/>
      <c r="XN10" s="104"/>
      <c r="XO10" s="104"/>
      <c r="XP10" s="104"/>
      <c r="XQ10" s="104"/>
      <c r="XR10" s="104"/>
      <c r="XS10" s="104"/>
      <c r="XT10" s="104"/>
      <c r="XU10" s="104"/>
      <c r="XV10" s="104"/>
      <c r="XW10" s="104"/>
      <c r="XX10" s="104"/>
      <c r="XY10" s="104"/>
      <c r="XZ10" s="104"/>
      <c r="YA10" s="104"/>
      <c r="YB10" s="104"/>
      <c r="YC10" s="104"/>
      <c r="YD10" s="104"/>
      <c r="YE10" s="104"/>
      <c r="YF10" s="104"/>
      <c r="YG10" s="104"/>
      <c r="YH10" s="104"/>
      <c r="YI10" s="104"/>
      <c r="YJ10" s="104"/>
      <c r="YK10" s="104"/>
      <c r="YL10" s="104"/>
      <c r="YM10" s="104"/>
      <c r="YN10" s="104"/>
      <c r="YO10" s="104"/>
      <c r="YP10" s="104"/>
      <c r="YQ10" s="104"/>
      <c r="YR10" s="104"/>
      <c r="YS10" s="104"/>
      <c r="YT10" s="104"/>
      <c r="YU10" s="104"/>
      <c r="YV10" s="104"/>
      <c r="YW10" s="104"/>
      <c r="YX10" s="104"/>
      <c r="YY10" s="104"/>
      <c r="YZ10" s="104"/>
      <c r="ZA10" s="104"/>
      <c r="ZB10" s="104"/>
      <c r="ZC10" s="104"/>
      <c r="ZD10" s="104"/>
      <c r="ZE10" s="104"/>
      <c r="ZF10" s="104"/>
      <c r="ZG10" s="104"/>
      <c r="ZH10" s="104"/>
      <c r="ZI10" s="104"/>
      <c r="ZJ10" s="104"/>
      <c r="ZK10" s="104"/>
      <c r="ZL10" s="104"/>
      <c r="ZM10" s="104"/>
      <c r="ZN10" s="104"/>
      <c r="ZO10" s="104"/>
      <c r="ZP10" s="104"/>
      <c r="ZQ10" s="104"/>
      <c r="ZR10" s="104"/>
      <c r="ZS10" s="104"/>
      <c r="ZT10" s="104"/>
      <c r="ZU10" s="104"/>
      <c r="ZV10" s="104"/>
      <c r="ZW10" s="104"/>
      <c r="ZX10" s="104"/>
      <c r="ZY10" s="104"/>
      <c r="ZZ10" s="104"/>
      <c r="AAA10" s="104"/>
      <c r="AAB10" s="104"/>
      <c r="AAC10" s="104"/>
      <c r="AAD10" s="104"/>
      <c r="AAE10" s="104"/>
      <c r="AAF10" s="104"/>
      <c r="AAG10" s="104"/>
      <c r="AAH10" s="104"/>
      <c r="AAI10" s="104"/>
      <c r="AAJ10" s="104"/>
      <c r="AAK10" s="104"/>
      <c r="AAL10" s="104"/>
      <c r="AAM10" s="104"/>
      <c r="AAN10" s="104"/>
      <c r="AAO10" s="104"/>
      <c r="AAP10" s="104"/>
      <c r="AAQ10" s="104"/>
      <c r="AAR10" s="104"/>
      <c r="AAS10" s="104"/>
      <c r="AAT10" s="104"/>
      <c r="AAU10" s="104"/>
      <c r="AAV10" s="104"/>
      <c r="AAW10" s="104"/>
      <c r="AAX10" s="104"/>
      <c r="AAY10" s="104"/>
      <c r="AAZ10" s="104"/>
      <c r="ABA10" s="104"/>
      <c r="ABB10" s="104"/>
      <c r="ABC10" s="104"/>
      <c r="ABD10" s="104"/>
      <c r="ABE10" s="104"/>
      <c r="ABF10" s="104"/>
      <c r="ABG10" s="104"/>
      <c r="ABH10" s="104"/>
      <c r="ABI10" s="104"/>
      <c r="ABJ10" s="104"/>
      <c r="ABK10" s="104"/>
      <c r="ABL10" s="104"/>
      <c r="ABM10" s="104"/>
      <c r="ABN10" s="104"/>
      <c r="ABO10" s="104"/>
      <c r="ABP10" s="104"/>
      <c r="ABQ10" s="104"/>
      <c r="ABR10" s="104"/>
      <c r="ABS10" s="104"/>
      <c r="ABT10" s="104"/>
      <c r="ABU10" s="104"/>
      <c r="ABV10" s="104"/>
      <c r="ABW10" s="104"/>
      <c r="ABX10" s="104"/>
      <c r="ABY10" s="104"/>
      <c r="ABZ10" s="104"/>
      <c r="ACA10" s="104"/>
      <c r="ACB10" s="104"/>
      <c r="ACC10" s="104"/>
      <c r="ACD10" s="104"/>
      <c r="ACE10" s="104"/>
      <c r="ACF10" s="104"/>
      <c r="ACG10" s="104"/>
      <c r="ACH10" s="104"/>
      <c r="ACI10" s="104"/>
      <c r="ACJ10" s="104"/>
      <c r="ACK10" s="104"/>
      <c r="ACL10" s="104"/>
      <c r="ACM10" s="104"/>
      <c r="ACN10" s="104"/>
      <c r="ACO10" s="104"/>
      <c r="ACP10" s="104"/>
      <c r="ACQ10" s="104"/>
      <c r="ACR10" s="104"/>
      <c r="ACS10" s="104"/>
      <c r="ACT10" s="104"/>
      <c r="ACU10" s="104"/>
      <c r="ACV10" s="104"/>
      <c r="ACW10" s="104"/>
      <c r="ACX10" s="104"/>
      <c r="ACY10" s="104"/>
      <c r="ACZ10" s="104"/>
      <c r="ADA10" s="104"/>
      <c r="ADB10" s="104"/>
      <c r="ADC10" s="104"/>
      <c r="ADD10" s="104"/>
      <c r="ADE10" s="104"/>
      <c r="ADF10" s="104"/>
      <c r="ADG10" s="104"/>
      <c r="ADH10" s="104"/>
      <c r="ADI10" s="104"/>
      <c r="ADJ10" s="104"/>
      <c r="ADK10" s="104"/>
      <c r="ADL10" s="104"/>
      <c r="ADM10" s="104"/>
      <c r="ADN10" s="104"/>
      <c r="ADO10" s="104"/>
      <c r="ADP10" s="104"/>
      <c r="ADQ10" s="104"/>
      <c r="ADR10" s="104"/>
      <c r="ADS10" s="104"/>
      <c r="ADT10" s="104"/>
      <c r="ADU10" s="104"/>
      <c r="ADV10" s="104"/>
      <c r="ADW10" s="104"/>
      <c r="ADX10" s="104"/>
      <c r="ADY10" s="104"/>
      <c r="ADZ10" s="104"/>
      <c r="AEA10" s="104"/>
      <c r="AEB10" s="104"/>
      <c r="AEC10" s="104"/>
      <c r="AED10" s="104"/>
      <c r="AEE10" s="104"/>
      <c r="AEF10" s="104"/>
      <c r="AEG10" s="104"/>
      <c r="AEH10" s="104"/>
      <c r="AEI10" s="104"/>
      <c r="AEJ10" s="104"/>
      <c r="AEK10" s="104"/>
      <c r="AEL10" s="104"/>
      <c r="AEM10" s="104"/>
      <c r="AEN10" s="104"/>
      <c r="AEO10" s="104"/>
      <c r="AEP10" s="104"/>
      <c r="AEQ10" s="104"/>
      <c r="AER10" s="104"/>
      <c r="AES10" s="104"/>
      <c r="AET10" s="104"/>
      <c r="AEU10" s="104"/>
      <c r="AEV10" s="104"/>
      <c r="AEW10" s="104"/>
      <c r="AEX10" s="104"/>
      <c r="AEY10" s="104"/>
      <c r="AEZ10" s="104"/>
      <c r="AFA10" s="104"/>
      <c r="AFB10" s="104"/>
      <c r="AFC10" s="104"/>
      <c r="AFD10" s="104"/>
      <c r="AFE10" s="104"/>
      <c r="AFF10" s="104"/>
      <c r="AFG10" s="104"/>
      <c r="AFH10" s="104"/>
      <c r="AFI10" s="104"/>
      <c r="AFJ10" s="104"/>
      <c r="AFK10" s="104"/>
      <c r="AFL10" s="104"/>
      <c r="AFM10" s="104"/>
      <c r="AFN10" s="104"/>
      <c r="AFO10" s="104"/>
      <c r="AFP10" s="104"/>
      <c r="AFQ10" s="104"/>
      <c r="AFR10" s="104"/>
      <c r="AFS10" s="104"/>
      <c r="AFT10" s="104"/>
      <c r="AFU10" s="104"/>
      <c r="AFV10" s="104"/>
      <c r="AFW10" s="104"/>
      <c r="AFX10" s="104"/>
      <c r="AFY10" s="104"/>
      <c r="AFZ10" s="104"/>
      <c r="AGA10" s="104"/>
      <c r="AGB10" s="104"/>
      <c r="AGC10" s="104"/>
      <c r="AGD10" s="104"/>
      <c r="AGE10" s="104"/>
      <c r="AGF10" s="104"/>
      <c r="AGG10" s="104"/>
      <c r="AGH10" s="104"/>
      <c r="AGI10" s="104"/>
      <c r="AGJ10" s="104"/>
      <c r="AGK10" s="104"/>
      <c r="AGL10" s="104"/>
      <c r="AGM10" s="104"/>
      <c r="AGN10" s="104"/>
      <c r="AGO10" s="104"/>
      <c r="AGP10" s="104"/>
      <c r="AGQ10" s="104"/>
      <c r="AGR10" s="104"/>
      <c r="AGS10" s="104"/>
      <c r="AGT10" s="104"/>
      <c r="AGU10" s="104"/>
      <c r="AGV10" s="104"/>
      <c r="AGW10" s="104"/>
      <c r="AGX10" s="104"/>
      <c r="AGY10" s="104"/>
      <c r="AGZ10" s="104"/>
      <c r="AHA10" s="104"/>
      <c r="AHB10" s="104"/>
      <c r="AHC10" s="104"/>
      <c r="AHD10" s="104"/>
      <c r="AHE10" s="104"/>
      <c r="AHF10" s="104"/>
      <c r="AHG10" s="104"/>
      <c r="AHH10" s="104"/>
      <c r="AHI10" s="104"/>
      <c r="AHJ10" s="104"/>
      <c r="AHK10" s="104"/>
      <c r="AHL10" s="104"/>
      <c r="AHM10" s="104"/>
      <c r="AHN10" s="104"/>
      <c r="AHO10" s="104"/>
      <c r="AHP10" s="104"/>
      <c r="AHQ10" s="104"/>
      <c r="AHR10" s="104"/>
      <c r="AHS10" s="104"/>
      <c r="AHT10" s="104"/>
      <c r="AHU10" s="104"/>
      <c r="AHV10" s="104"/>
      <c r="AHW10" s="104"/>
      <c r="AHX10" s="104"/>
      <c r="AHY10" s="104"/>
      <c r="AHZ10" s="104"/>
      <c r="AIA10" s="104"/>
      <c r="AIB10" s="104"/>
      <c r="AIC10" s="104"/>
      <c r="AID10" s="104"/>
      <c r="AIE10" s="104"/>
      <c r="AIF10" s="104"/>
      <c r="AIG10" s="104"/>
      <c r="AIH10" s="104"/>
      <c r="AII10" s="104"/>
      <c r="AIJ10" s="104"/>
      <c r="AIK10" s="104"/>
      <c r="AIL10" s="104"/>
      <c r="AIM10" s="104"/>
      <c r="AIN10" s="104"/>
      <c r="AIO10" s="104"/>
      <c r="AIP10" s="104"/>
      <c r="AIQ10" s="104"/>
      <c r="AIR10" s="104"/>
      <c r="AIS10" s="104"/>
      <c r="AIT10" s="104"/>
      <c r="AIU10" s="104"/>
      <c r="AIV10" s="104"/>
      <c r="AIW10" s="104"/>
      <c r="AIX10" s="104"/>
      <c r="AIY10" s="104"/>
      <c r="AIZ10" s="104"/>
      <c r="AJA10" s="104"/>
      <c r="AJB10" s="104"/>
      <c r="AJC10" s="104"/>
      <c r="AJD10" s="104"/>
      <c r="AJE10" s="104"/>
      <c r="AJF10" s="104"/>
      <c r="AJG10" s="104"/>
      <c r="AJH10" s="104"/>
      <c r="AJI10" s="104"/>
      <c r="AJJ10" s="104"/>
      <c r="AJK10" s="104"/>
      <c r="AJL10" s="104"/>
      <c r="AJM10" s="104"/>
      <c r="AJN10" s="104"/>
      <c r="AJO10" s="104"/>
      <c r="AJP10" s="104"/>
      <c r="AJQ10" s="104"/>
      <c r="AJR10" s="104"/>
      <c r="AJS10" s="104"/>
      <c r="AJT10" s="104"/>
      <c r="AJU10" s="104"/>
      <c r="AJV10" s="104"/>
      <c r="AJW10" s="104"/>
      <c r="AJX10" s="104"/>
      <c r="AJY10" s="104"/>
      <c r="AJZ10" s="104"/>
      <c r="AKA10" s="104"/>
      <c r="AKB10" s="104"/>
      <c r="AKC10" s="104"/>
      <c r="AKD10" s="104"/>
      <c r="AKE10" s="104"/>
      <c r="AKF10" s="104"/>
      <c r="AKG10" s="104"/>
      <c r="AKH10" s="104"/>
      <c r="AKI10" s="104"/>
      <c r="AKJ10" s="104"/>
      <c r="AKK10" s="104"/>
      <c r="AKL10" s="104"/>
      <c r="AKM10" s="104"/>
      <c r="AKN10" s="104"/>
      <c r="AKO10" s="104"/>
      <c r="AKP10" s="104"/>
      <c r="AKQ10" s="104"/>
      <c r="AKR10" s="104"/>
      <c r="AKS10" s="104"/>
      <c r="AKT10" s="104"/>
      <c r="AKU10" s="104"/>
      <c r="AKV10" s="104"/>
      <c r="AKW10" s="104"/>
      <c r="AKX10" s="104"/>
      <c r="AKY10" s="104"/>
      <c r="AKZ10" s="104"/>
      <c r="ALA10" s="104"/>
      <c r="ALB10" s="104"/>
      <c r="ALC10" s="104"/>
      <c r="ALD10" s="104"/>
      <c r="ALE10" s="104"/>
      <c r="ALF10" s="104"/>
      <c r="ALG10" s="104"/>
      <c r="ALH10" s="104"/>
      <c r="ALI10" s="104"/>
      <c r="ALJ10" s="104"/>
      <c r="ALK10" s="104"/>
      <c r="ALL10" s="104"/>
      <c r="ALM10" s="104"/>
      <c r="ALN10" s="104"/>
      <c r="ALO10" s="104"/>
      <c r="ALP10" s="104"/>
      <c r="ALQ10" s="104"/>
      <c r="ALR10" s="104"/>
      <c r="ALS10" s="104"/>
      <c r="ALT10" s="104"/>
      <c r="ALU10" s="104"/>
      <c r="ALV10" s="104"/>
      <c r="ALW10" s="104"/>
      <c r="ALX10" s="104"/>
      <c r="ALY10" s="104"/>
      <c r="ALZ10" s="104"/>
      <c r="AMA10" s="104"/>
      <c r="AMB10" s="104"/>
      <c r="AMC10" s="104"/>
      <c r="AMD10" s="104"/>
      <c r="AME10" s="104"/>
      <c r="AMF10" s="104"/>
      <c r="AMG10" s="104"/>
      <c r="AMH10" s="104"/>
      <c r="AMI10" s="104"/>
      <c r="AMJ10" s="104"/>
    </row>
    <row r="11" spans="1:1024" customFormat="1" ht="37.5" customHeight="1" x14ac:dyDescent="0.3">
      <c r="A11" s="105" t="s">
        <v>166</v>
      </c>
      <c r="B11" s="202" t="s">
        <v>142</v>
      </c>
      <c r="C11" s="203"/>
      <c r="D11" s="203"/>
      <c r="E11" s="203"/>
      <c r="F11" s="204"/>
      <c r="G11" s="99">
        <f>G13</f>
        <v>67964.399999999994</v>
      </c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  <c r="DH11" s="104"/>
      <c r="DI11" s="104"/>
      <c r="DJ11" s="104"/>
      <c r="DK11" s="104"/>
      <c r="DL11" s="104"/>
      <c r="DM11" s="104"/>
      <c r="DN11" s="104"/>
      <c r="DO11" s="104"/>
      <c r="DP11" s="104"/>
      <c r="DQ11" s="104"/>
      <c r="DR11" s="104"/>
      <c r="DS11" s="104"/>
      <c r="DT11" s="104"/>
      <c r="DU11" s="104"/>
      <c r="DV11" s="104"/>
      <c r="DW11" s="104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04"/>
      <c r="EI11" s="104"/>
      <c r="EJ11" s="104"/>
      <c r="EK11" s="104"/>
      <c r="EL11" s="104"/>
      <c r="EM11" s="104"/>
      <c r="EN11" s="104"/>
      <c r="EO11" s="104"/>
      <c r="EP11" s="104"/>
      <c r="EQ11" s="104"/>
      <c r="ER11" s="104"/>
      <c r="ES11" s="104"/>
      <c r="ET11" s="104"/>
      <c r="EU11" s="104"/>
      <c r="EV11" s="104"/>
      <c r="EW11" s="104"/>
      <c r="EX11" s="104"/>
      <c r="EY11" s="104"/>
      <c r="EZ11" s="104"/>
      <c r="FA11" s="104"/>
      <c r="FB11" s="104"/>
      <c r="FC11" s="104"/>
      <c r="FD11" s="104"/>
      <c r="FE11" s="104"/>
      <c r="FF11" s="104"/>
      <c r="FG11" s="104"/>
      <c r="FH11" s="104"/>
      <c r="FI11" s="104"/>
      <c r="FJ11" s="104"/>
      <c r="FK11" s="104"/>
      <c r="FL11" s="104"/>
      <c r="FM11" s="104"/>
      <c r="FN11" s="104"/>
      <c r="FO11" s="104"/>
      <c r="FP11" s="104"/>
      <c r="FQ11" s="104"/>
      <c r="FR11" s="104"/>
      <c r="FS11" s="104"/>
      <c r="FT11" s="104"/>
      <c r="FU11" s="104"/>
      <c r="FV11" s="104"/>
      <c r="FW11" s="104"/>
      <c r="FX11" s="104"/>
      <c r="FY11" s="104"/>
      <c r="FZ11" s="104"/>
      <c r="GA11" s="104"/>
      <c r="GB11" s="104"/>
      <c r="GC11" s="104"/>
      <c r="GD11" s="104"/>
      <c r="GE11" s="104"/>
      <c r="GF11" s="104"/>
      <c r="GG11" s="104"/>
      <c r="GH11" s="104"/>
      <c r="GI11" s="104"/>
      <c r="GJ11" s="104"/>
      <c r="GK11" s="104"/>
      <c r="GL11" s="104"/>
      <c r="GM11" s="104"/>
      <c r="GN11" s="104"/>
      <c r="GO11" s="104"/>
      <c r="GP11" s="104"/>
      <c r="GQ11" s="104"/>
      <c r="GR11" s="104"/>
      <c r="GS11" s="104"/>
      <c r="GT11" s="104"/>
      <c r="GU11" s="104"/>
      <c r="GV11" s="104"/>
      <c r="GW11" s="104"/>
      <c r="GX11" s="104"/>
      <c r="GY11" s="104"/>
      <c r="GZ11" s="104"/>
      <c r="HA11" s="104"/>
      <c r="HB11" s="104"/>
      <c r="HC11" s="104"/>
      <c r="HD11" s="104"/>
      <c r="HE11" s="104"/>
      <c r="HF11" s="104"/>
      <c r="HG11" s="104"/>
      <c r="HH11" s="104"/>
      <c r="HI11" s="104"/>
      <c r="HJ11" s="104"/>
      <c r="HK11" s="104"/>
      <c r="HL11" s="104"/>
      <c r="HM11" s="104"/>
      <c r="HN11" s="104"/>
      <c r="HO11" s="104"/>
      <c r="HP11" s="104"/>
      <c r="HQ11" s="104"/>
      <c r="HR11" s="104"/>
      <c r="HS11" s="104"/>
      <c r="HT11" s="104"/>
      <c r="HU11" s="104"/>
      <c r="HV11" s="104"/>
      <c r="HW11" s="104"/>
      <c r="HX11" s="104"/>
      <c r="HY11" s="104"/>
      <c r="HZ11" s="104"/>
      <c r="IA11" s="104"/>
      <c r="IB11" s="104"/>
      <c r="IC11" s="104"/>
      <c r="ID11" s="104"/>
      <c r="IE11" s="104"/>
      <c r="IF11" s="104"/>
      <c r="IG11" s="104"/>
      <c r="IH11" s="104"/>
      <c r="II11" s="104"/>
      <c r="IJ11" s="104"/>
      <c r="IK11" s="104"/>
      <c r="IL11" s="104"/>
      <c r="IM11" s="104"/>
      <c r="IN11" s="104"/>
      <c r="IO11" s="104"/>
      <c r="IP11" s="104"/>
      <c r="IQ11" s="104"/>
      <c r="IR11" s="104"/>
      <c r="IS11" s="104"/>
      <c r="IT11" s="104"/>
      <c r="IU11" s="104"/>
      <c r="IV11" s="104"/>
      <c r="IW11" s="104"/>
      <c r="IX11" s="104"/>
      <c r="IY11" s="104"/>
      <c r="IZ11" s="104"/>
      <c r="JA11" s="104"/>
      <c r="JB11" s="104"/>
      <c r="JC11" s="104"/>
      <c r="JD11" s="104"/>
      <c r="JE11" s="104"/>
      <c r="JF11" s="104"/>
      <c r="JG11" s="104"/>
      <c r="JH11" s="104"/>
      <c r="JI11" s="104"/>
      <c r="JJ11" s="104"/>
      <c r="JK11" s="104"/>
      <c r="JL11" s="104"/>
      <c r="JM11" s="104"/>
      <c r="JN11" s="104"/>
      <c r="JO11" s="104"/>
      <c r="JP11" s="104"/>
      <c r="JQ11" s="104"/>
      <c r="JR11" s="104"/>
      <c r="JS11" s="104"/>
      <c r="JT11" s="104"/>
      <c r="JU11" s="104"/>
      <c r="JV11" s="104"/>
      <c r="JW11" s="104"/>
      <c r="JX11" s="104"/>
      <c r="JY11" s="104"/>
      <c r="JZ11" s="104"/>
      <c r="KA11" s="104"/>
      <c r="KB11" s="104"/>
      <c r="KC11" s="104"/>
      <c r="KD11" s="104"/>
      <c r="KE11" s="104"/>
      <c r="KF11" s="104"/>
      <c r="KG11" s="104"/>
      <c r="KH11" s="104"/>
      <c r="KI11" s="104"/>
      <c r="KJ11" s="104"/>
      <c r="KK11" s="104"/>
      <c r="KL11" s="104"/>
      <c r="KM11" s="104"/>
      <c r="KN11" s="104"/>
      <c r="KO11" s="104"/>
      <c r="KP11" s="104"/>
      <c r="KQ11" s="104"/>
      <c r="KR11" s="104"/>
      <c r="KS11" s="104"/>
      <c r="KT11" s="104"/>
      <c r="KU11" s="104"/>
      <c r="KV11" s="104"/>
      <c r="KW11" s="104"/>
      <c r="KX11" s="104"/>
      <c r="KY11" s="104"/>
      <c r="KZ11" s="104"/>
      <c r="LA11" s="104"/>
      <c r="LB11" s="104"/>
      <c r="LC11" s="104"/>
      <c r="LD11" s="104"/>
      <c r="LE11" s="104"/>
      <c r="LF11" s="104"/>
      <c r="LG11" s="104"/>
      <c r="LH11" s="104"/>
      <c r="LI11" s="104"/>
      <c r="LJ11" s="104"/>
      <c r="LK11" s="104"/>
      <c r="LL11" s="104"/>
      <c r="LM11" s="104"/>
      <c r="LN11" s="104"/>
      <c r="LO11" s="104"/>
      <c r="LP11" s="104"/>
      <c r="LQ11" s="104"/>
      <c r="LR11" s="104"/>
      <c r="LS11" s="104"/>
      <c r="LT11" s="104"/>
      <c r="LU11" s="104"/>
      <c r="LV11" s="104"/>
      <c r="LW11" s="104"/>
      <c r="LX11" s="104"/>
      <c r="LY11" s="104"/>
      <c r="LZ11" s="104"/>
      <c r="MA11" s="104"/>
      <c r="MB11" s="104"/>
      <c r="MC11" s="104"/>
      <c r="MD11" s="104"/>
      <c r="ME11" s="104"/>
      <c r="MF11" s="104"/>
      <c r="MG11" s="104"/>
      <c r="MH11" s="104"/>
      <c r="MI11" s="104"/>
      <c r="MJ11" s="104"/>
      <c r="MK11" s="104"/>
      <c r="ML11" s="104"/>
      <c r="MM11" s="104"/>
      <c r="MN11" s="104"/>
      <c r="MO11" s="104"/>
      <c r="MP11" s="104"/>
      <c r="MQ11" s="104"/>
      <c r="MR11" s="104"/>
      <c r="MS11" s="104"/>
      <c r="MT11" s="104"/>
      <c r="MU11" s="104"/>
      <c r="MV11" s="104"/>
      <c r="MW11" s="104"/>
      <c r="MX11" s="104"/>
      <c r="MY11" s="104"/>
      <c r="MZ11" s="104"/>
      <c r="NA11" s="104"/>
      <c r="NB11" s="104"/>
      <c r="NC11" s="104"/>
      <c r="ND11" s="104"/>
      <c r="NE11" s="104"/>
      <c r="NF11" s="104"/>
      <c r="NG11" s="104"/>
      <c r="NH11" s="104"/>
      <c r="NI11" s="104"/>
      <c r="NJ11" s="104"/>
      <c r="NK11" s="104"/>
      <c r="NL11" s="104"/>
      <c r="NM11" s="104"/>
      <c r="NN11" s="104"/>
      <c r="NO11" s="104"/>
      <c r="NP11" s="104"/>
      <c r="NQ11" s="104"/>
      <c r="NR11" s="104"/>
      <c r="NS11" s="104"/>
      <c r="NT11" s="104"/>
      <c r="NU11" s="104"/>
      <c r="NV11" s="104"/>
      <c r="NW11" s="104"/>
      <c r="NX11" s="104"/>
      <c r="NY11" s="104"/>
      <c r="NZ11" s="104"/>
      <c r="OA11" s="104"/>
      <c r="OB11" s="104"/>
      <c r="OC11" s="104"/>
      <c r="OD11" s="104"/>
      <c r="OE11" s="104"/>
      <c r="OF11" s="104"/>
      <c r="OG11" s="104"/>
      <c r="OH11" s="104"/>
      <c r="OI11" s="104"/>
      <c r="OJ11" s="104"/>
      <c r="OK11" s="104"/>
      <c r="OL11" s="104"/>
      <c r="OM11" s="104"/>
      <c r="ON11" s="104"/>
      <c r="OO11" s="104"/>
      <c r="OP11" s="104"/>
      <c r="OQ11" s="104"/>
      <c r="OR11" s="104"/>
      <c r="OS11" s="104"/>
      <c r="OT11" s="104"/>
      <c r="OU11" s="104"/>
      <c r="OV11" s="104"/>
      <c r="OW11" s="104"/>
      <c r="OX11" s="104"/>
      <c r="OY11" s="104"/>
      <c r="OZ11" s="104"/>
      <c r="PA11" s="104"/>
      <c r="PB11" s="104"/>
      <c r="PC11" s="104"/>
      <c r="PD11" s="104"/>
      <c r="PE11" s="104"/>
      <c r="PF11" s="104"/>
      <c r="PG11" s="104"/>
      <c r="PH11" s="104"/>
      <c r="PI11" s="104"/>
      <c r="PJ11" s="104"/>
      <c r="PK11" s="104"/>
      <c r="PL11" s="104"/>
      <c r="PM11" s="104"/>
      <c r="PN11" s="104"/>
      <c r="PO11" s="104"/>
      <c r="PP11" s="104"/>
      <c r="PQ11" s="104"/>
      <c r="PR11" s="104"/>
      <c r="PS11" s="104"/>
      <c r="PT11" s="104"/>
      <c r="PU11" s="104"/>
      <c r="PV11" s="104"/>
      <c r="PW11" s="104"/>
      <c r="PX11" s="104"/>
      <c r="PY11" s="104"/>
      <c r="PZ11" s="104"/>
      <c r="QA11" s="104"/>
      <c r="QB11" s="104"/>
      <c r="QC11" s="104"/>
      <c r="QD11" s="104"/>
      <c r="QE11" s="104"/>
      <c r="QF11" s="104"/>
      <c r="QG11" s="104"/>
      <c r="QH11" s="104"/>
      <c r="QI11" s="104"/>
      <c r="QJ11" s="104"/>
      <c r="QK11" s="104"/>
      <c r="QL11" s="104"/>
      <c r="QM11" s="104"/>
      <c r="QN11" s="104"/>
      <c r="QO11" s="104"/>
      <c r="QP11" s="104"/>
      <c r="QQ11" s="104"/>
      <c r="QR11" s="104"/>
      <c r="QS11" s="104"/>
      <c r="QT11" s="104"/>
      <c r="QU11" s="104"/>
      <c r="QV11" s="104"/>
      <c r="QW11" s="104"/>
      <c r="QX11" s="104"/>
      <c r="QY11" s="104"/>
      <c r="QZ11" s="104"/>
      <c r="RA11" s="104"/>
      <c r="RB11" s="104"/>
      <c r="RC11" s="104"/>
      <c r="RD11" s="104"/>
      <c r="RE11" s="104"/>
      <c r="RF11" s="104"/>
      <c r="RG11" s="104"/>
      <c r="RH11" s="104"/>
      <c r="RI11" s="104"/>
      <c r="RJ11" s="104"/>
      <c r="RK11" s="104"/>
      <c r="RL11" s="104"/>
      <c r="RM11" s="104"/>
      <c r="RN11" s="104"/>
      <c r="RO11" s="104"/>
      <c r="RP11" s="104"/>
      <c r="RQ11" s="104"/>
      <c r="RR11" s="104"/>
      <c r="RS11" s="104"/>
      <c r="RT11" s="104"/>
      <c r="RU11" s="104"/>
      <c r="RV11" s="104"/>
      <c r="RW11" s="104"/>
      <c r="RX11" s="104"/>
      <c r="RY11" s="104"/>
      <c r="RZ11" s="104"/>
      <c r="SA11" s="104"/>
      <c r="SB11" s="104"/>
      <c r="SC11" s="104"/>
      <c r="SD11" s="104"/>
      <c r="SE11" s="104"/>
      <c r="SF11" s="104"/>
      <c r="SG11" s="104"/>
      <c r="SH11" s="104"/>
      <c r="SI11" s="104"/>
      <c r="SJ11" s="104"/>
      <c r="SK11" s="104"/>
      <c r="SL11" s="104"/>
      <c r="SM11" s="104"/>
      <c r="SN11" s="104"/>
      <c r="SO11" s="104"/>
      <c r="SP11" s="104"/>
      <c r="SQ11" s="104"/>
      <c r="SR11" s="104"/>
      <c r="SS11" s="104"/>
      <c r="ST11" s="104"/>
      <c r="SU11" s="104"/>
      <c r="SV11" s="104"/>
      <c r="SW11" s="104"/>
      <c r="SX11" s="104"/>
      <c r="SY11" s="104"/>
      <c r="SZ11" s="104"/>
      <c r="TA11" s="104"/>
      <c r="TB11" s="104"/>
      <c r="TC11" s="104"/>
      <c r="TD11" s="104"/>
      <c r="TE11" s="104"/>
      <c r="TF11" s="104"/>
      <c r="TG11" s="104"/>
      <c r="TH11" s="104"/>
      <c r="TI11" s="104"/>
      <c r="TJ11" s="104"/>
      <c r="TK11" s="104"/>
      <c r="TL11" s="104"/>
      <c r="TM11" s="104"/>
      <c r="TN11" s="104"/>
      <c r="TO11" s="104"/>
      <c r="TP11" s="104"/>
      <c r="TQ11" s="104"/>
      <c r="TR11" s="104"/>
      <c r="TS11" s="104"/>
      <c r="TT11" s="104"/>
      <c r="TU11" s="104"/>
      <c r="TV11" s="104"/>
      <c r="TW11" s="104"/>
      <c r="TX11" s="104"/>
      <c r="TY11" s="104"/>
      <c r="TZ11" s="104"/>
      <c r="UA11" s="104"/>
      <c r="UB11" s="104"/>
      <c r="UC11" s="104"/>
      <c r="UD11" s="104"/>
      <c r="UE11" s="104"/>
      <c r="UF11" s="104"/>
      <c r="UG11" s="104"/>
      <c r="UH11" s="104"/>
      <c r="UI11" s="104"/>
      <c r="UJ11" s="104"/>
      <c r="UK11" s="104"/>
      <c r="UL11" s="104"/>
      <c r="UM11" s="104"/>
      <c r="UN11" s="104"/>
      <c r="UO11" s="104"/>
      <c r="UP11" s="104"/>
      <c r="UQ11" s="104"/>
      <c r="UR11" s="104"/>
      <c r="US11" s="104"/>
      <c r="UT11" s="104"/>
      <c r="UU11" s="104"/>
      <c r="UV11" s="104"/>
      <c r="UW11" s="104"/>
      <c r="UX11" s="104"/>
      <c r="UY11" s="104"/>
      <c r="UZ11" s="104"/>
      <c r="VA11" s="104"/>
      <c r="VB11" s="104"/>
      <c r="VC11" s="104"/>
      <c r="VD11" s="104"/>
      <c r="VE11" s="104"/>
      <c r="VF11" s="104"/>
      <c r="VG11" s="104"/>
      <c r="VH11" s="104"/>
      <c r="VI11" s="104"/>
      <c r="VJ11" s="104"/>
      <c r="VK11" s="104"/>
      <c r="VL11" s="104"/>
      <c r="VM11" s="104"/>
      <c r="VN11" s="104"/>
      <c r="VO11" s="104"/>
      <c r="VP11" s="104"/>
      <c r="VQ11" s="104"/>
      <c r="VR11" s="104"/>
      <c r="VS11" s="104"/>
      <c r="VT11" s="104"/>
      <c r="VU11" s="104"/>
      <c r="VV11" s="104"/>
      <c r="VW11" s="104"/>
      <c r="VX11" s="104"/>
      <c r="VY11" s="104"/>
      <c r="VZ11" s="104"/>
      <c r="WA11" s="104"/>
      <c r="WB11" s="104"/>
      <c r="WC11" s="104"/>
      <c r="WD11" s="104"/>
      <c r="WE11" s="104"/>
      <c r="WF11" s="104"/>
      <c r="WG11" s="104"/>
      <c r="WH11" s="104"/>
      <c r="WI11" s="104"/>
      <c r="WJ11" s="104"/>
      <c r="WK11" s="104"/>
      <c r="WL11" s="104"/>
      <c r="WM11" s="104"/>
      <c r="WN11" s="104"/>
      <c r="WO11" s="104"/>
      <c r="WP11" s="104"/>
      <c r="WQ11" s="104"/>
      <c r="WR11" s="104"/>
      <c r="WS11" s="104"/>
      <c r="WT11" s="104"/>
      <c r="WU11" s="104"/>
      <c r="WV11" s="104"/>
      <c r="WW11" s="104"/>
      <c r="WX11" s="104"/>
      <c r="WY11" s="104"/>
      <c r="WZ11" s="104"/>
      <c r="XA11" s="104"/>
      <c r="XB11" s="104"/>
      <c r="XC11" s="104"/>
      <c r="XD11" s="104"/>
      <c r="XE11" s="104"/>
      <c r="XF11" s="104"/>
      <c r="XG11" s="104"/>
      <c r="XH11" s="104"/>
      <c r="XI11" s="104"/>
      <c r="XJ11" s="104"/>
      <c r="XK11" s="104"/>
      <c r="XL11" s="104"/>
      <c r="XM11" s="104"/>
      <c r="XN11" s="104"/>
      <c r="XO11" s="104"/>
      <c r="XP11" s="104"/>
      <c r="XQ11" s="104"/>
      <c r="XR11" s="104"/>
      <c r="XS11" s="104"/>
      <c r="XT11" s="104"/>
      <c r="XU11" s="104"/>
      <c r="XV11" s="104"/>
      <c r="XW11" s="104"/>
      <c r="XX11" s="104"/>
      <c r="XY11" s="104"/>
      <c r="XZ11" s="104"/>
      <c r="YA11" s="104"/>
      <c r="YB11" s="104"/>
      <c r="YC11" s="104"/>
      <c r="YD11" s="104"/>
      <c r="YE11" s="104"/>
      <c r="YF11" s="104"/>
      <c r="YG11" s="104"/>
      <c r="YH11" s="104"/>
      <c r="YI11" s="104"/>
      <c r="YJ11" s="104"/>
      <c r="YK11" s="104"/>
      <c r="YL11" s="104"/>
      <c r="YM11" s="104"/>
      <c r="YN11" s="104"/>
      <c r="YO11" s="104"/>
      <c r="YP11" s="104"/>
      <c r="YQ11" s="104"/>
      <c r="YR11" s="104"/>
      <c r="YS11" s="104"/>
      <c r="YT11" s="104"/>
      <c r="YU11" s="104"/>
      <c r="YV11" s="104"/>
      <c r="YW11" s="104"/>
      <c r="YX11" s="104"/>
      <c r="YY11" s="104"/>
      <c r="YZ11" s="104"/>
      <c r="ZA11" s="104"/>
      <c r="ZB11" s="104"/>
      <c r="ZC11" s="104"/>
      <c r="ZD11" s="104"/>
      <c r="ZE11" s="104"/>
      <c r="ZF11" s="104"/>
      <c r="ZG11" s="104"/>
      <c r="ZH11" s="104"/>
      <c r="ZI11" s="104"/>
      <c r="ZJ11" s="104"/>
      <c r="ZK11" s="104"/>
      <c r="ZL11" s="104"/>
      <c r="ZM11" s="104"/>
      <c r="ZN11" s="104"/>
      <c r="ZO11" s="104"/>
      <c r="ZP11" s="104"/>
      <c r="ZQ11" s="104"/>
      <c r="ZR11" s="104"/>
      <c r="ZS11" s="104"/>
      <c r="ZT11" s="104"/>
      <c r="ZU11" s="104"/>
      <c r="ZV11" s="104"/>
      <c r="ZW11" s="104"/>
      <c r="ZX11" s="104"/>
      <c r="ZY11" s="104"/>
      <c r="ZZ11" s="104"/>
      <c r="AAA11" s="104"/>
      <c r="AAB11" s="104"/>
      <c r="AAC11" s="104"/>
      <c r="AAD11" s="104"/>
      <c r="AAE11" s="104"/>
      <c r="AAF11" s="104"/>
      <c r="AAG11" s="104"/>
      <c r="AAH11" s="104"/>
      <c r="AAI11" s="104"/>
      <c r="AAJ11" s="104"/>
      <c r="AAK11" s="104"/>
      <c r="AAL11" s="104"/>
      <c r="AAM11" s="104"/>
      <c r="AAN11" s="104"/>
      <c r="AAO11" s="104"/>
      <c r="AAP11" s="104"/>
      <c r="AAQ11" s="104"/>
      <c r="AAR11" s="104"/>
      <c r="AAS11" s="104"/>
      <c r="AAT11" s="104"/>
      <c r="AAU11" s="104"/>
      <c r="AAV11" s="104"/>
      <c r="AAW11" s="104"/>
      <c r="AAX11" s="104"/>
      <c r="AAY11" s="104"/>
      <c r="AAZ11" s="104"/>
      <c r="ABA11" s="104"/>
      <c r="ABB11" s="104"/>
      <c r="ABC11" s="104"/>
      <c r="ABD11" s="104"/>
      <c r="ABE11" s="104"/>
      <c r="ABF11" s="104"/>
      <c r="ABG11" s="104"/>
      <c r="ABH11" s="104"/>
      <c r="ABI11" s="104"/>
      <c r="ABJ11" s="104"/>
      <c r="ABK11" s="104"/>
      <c r="ABL11" s="104"/>
      <c r="ABM11" s="104"/>
      <c r="ABN11" s="104"/>
      <c r="ABO11" s="104"/>
      <c r="ABP11" s="104"/>
      <c r="ABQ11" s="104"/>
      <c r="ABR11" s="104"/>
      <c r="ABS11" s="104"/>
      <c r="ABT11" s="104"/>
      <c r="ABU11" s="104"/>
      <c r="ABV11" s="104"/>
      <c r="ABW11" s="104"/>
      <c r="ABX11" s="104"/>
      <c r="ABY11" s="104"/>
      <c r="ABZ11" s="104"/>
      <c r="ACA11" s="104"/>
      <c r="ACB11" s="104"/>
      <c r="ACC11" s="104"/>
      <c r="ACD11" s="104"/>
      <c r="ACE11" s="104"/>
      <c r="ACF11" s="104"/>
      <c r="ACG11" s="104"/>
      <c r="ACH11" s="104"/>
      <c r="ACI11" s="104"/>
      <c r="ACJ11" s="104"/>
      <c r="ACK11" s="104"/>
      <c r="ACL11" s="104"/>
      <c r="ACM11" s="104"/>
      <c r="ACN11" s="104"/>
      <c r="ACO11" s="104"/>
      <c r="ACP11" s="104"/>
      <c r="ACQ11" s="104"/>
      <c r="ACR11" s="104"/>
      <c r="ACS11" s="104"/>
      <c r="ACT11" s="104"/>
      <c r="ACU11" s="104"/>
      <c r="ACV11" s="104"/>
      <c r="ACW11" s="104"/>
      <c r="ACX11" s="104"/>
      <c r="ACY11" s="104"/>
      <c r="ACZ11" s="104"/>
      <c r="ADA11" s="104"/>
      <c r="ADB11" s="104"/>
      <c r="ADC11" s="104"/>
      <c r="ADD11" s="104"/>
      <c r="ADE11" s="104"/>
      <c r="ADF11" s="104"/>
      <c r="ADG11" s="104"/>
      <c r="ADH11" s="104"/>
      <c r="ADI11" s="104"/>
      <c r="ADJ11" s="104"/>
      <c r="ADK11" s="104"/>
      <c r="ADL11" s="104"/>
      <c r="ADM11" s="104"/>
      <c r="ADN11" s="104"/>
      <c r="ADO11" s="104"/>
      <c r="ADP11" s="104"/>
      <c r="ADQ11" s="104"/>
      <c r="ADR11" s="104"/>
      <c r="ADS11" s="104"/>
      <c r="ADT11" s="104"/>
      <c r="ADU11" s="104"/>
      <c r="ADV11" s="104"/>
      <c r="ADW11" s="104"/>
      <c r="ADX11" s="104"/>
      <c r="ADY11" s="104"/>
      <c r="ADZ11" s="104"/>
      <c r="AEA11" s="104"/>
      <c r="AEB11" s="104"/>
      <c r="AEC11" s="104"/>
      <c r="AED11" s="104"/>
      <c r="AEE11" s="104"/>
      <c r="AEF11" s="104"/>
      <c r="AEG11" s="104"/>
      <c r="AEH11" s="104"/>
      <c r="AEI11" s="104"/>
      <c r="AEJ11" s="104"/>
      <c r="AEK11" s="104"/>
      <c r="AEL11" s="104"/>
      <c r="AEM11" s="104"/>
      <c r="AEN11" s="104"/>
      <c r="AEO11" s="104"/>
      <c r="AEP11" s="104"/>
      <c r="AEQ11" s="104"/>
      <c r="AER11" s="104"/>
      <c r="AES11" s="104"/>
      <c r="AET11" s="104"/>
      <c r="AEU11" s="104"/>
      <c r="AEV11" s="104"/>
      <c r="AEW11" s="104"/>
      <c r="AEX11" s="104"/>
      <c r="AEY11" s="104"/>
      <c r="AEZ11" s="104"/>
      <c r="AFA11" s="104"/>
      <c r="AFB11" s="104"/>
      <c r="AFC11" s="104"/>
      <c r="AFD11" s="104"/>
      <c r="AFE11" s="104"/>
      <c r="AFF11" s="104"/>
      <c r="AFG11" s="104"/>
      <c r="AFH11" s="104"/>
      <c r="AFI11" s="104"/>
      <c r="AFJ11" s="104"/>
      <c r="AFK11" s="104"/>
      <c r="AFL11" s="104"/>
      <c r="AFM11" s="104"/>
      <c r="AFN11" s="104"/>
      <c r="AFO11" s="104"/>
      <c r="AFP11" s="104"/>
      <c r="AFQ11" s="104"/>
      <c r="AFR11" s="104"/>
      <c r="AFS11" s="104"/>
      <c r="AFT11" s="104"/>
      <c r="AFU11" s="104"/>
      <c r="AFV11" s="104"/>
      <c r="AFW11" s="104"/>
      <c r="AFX11" s="104"/>
      <c r="AFY11" s="104"/>
      <c r="AFZ11" s="104"/>
      <c r="AGA11" s="104"/>
      <c r="AGB11" s="104"/>
      <c r="AGC11" s="104"/>
      <c r="AGD11" s="104"/>
      <c r="AGE11" s="104"/>
      <c r="AGF11" s="104"/>
      <c r="AGG11" s="104"/>
      <c r="AGH11" s="104"/>
      <c r="AGI11" s="104"/>
      <c r="AGJ11" s="104"/>
      <c r="AGK11" s="104"/>
      <c r="AGL11" s="104"/>
      <c r="AGM11" s="104"/>
      <c r="AGN11" s="104"/>
      <c r="AGO11" s="104"/>
      <c r="AGP11" s="104"/>
      <c r="AGQ11" s="104"/>
      <c r="AGR11" s="104"/>
      <c r="AGS11" s="104"/>
      <c r="AGT11" s="104"/>
      <c r="AGU11" s="104"/>
      <c r="AGV11" s="104"/>
      <c r="AGW11" s="104"/>
      <c r="AGX11" s="104"/>
      <c r="AGY11" s="104"/>
      <c r="AGZ11" s="104"/>
      <c r="AHA11" s="104"/>
      <c r="AHB11" s="104"/>
      <c r="AHC11" s="104"/>
      <c r="AHD11" s="104"/>
      <c r="AHE11" s="104"/>
      <c r="AHF11" s="104"/>
      <c r="AHG11" s="104"/>
      <c r="AHH11" s="104"/>
      <c r="AHI11" s="104"/>
      <c r="AHJ11" s="104"/>
      <c r="AHK11" s="104"/>
      <c r="AHL11" s="104"/>
      <c r="AHM11" s="104"/>
      <c r="AHN11" s="104"/>
      <c r="AHO11" s="104"/>
      <c r="AHP11" s="104"/>
      <c r="AHQ11" s="104"/>
      <c r="AHR11" s="104"/>
      <c r="AHS11" s="104"/>
      <c r="AHT11" s="104"/>
      <c r="AHU11" s="104"/>
      <c r="AHV11" s="104"/>
      <c r="AHW11" s="104"/>
      <c r="AHX11" s="104"/>
      <c r="AHY11" s="104"/>
      <c r="AHZ11" s="104"/>
      <c r="AIA11" s="104"/>
      <c r="AIB11" s="104"/>
      <c r="AIC11" s="104"/>
      <c r="AID11" s="104"/>
      <c r="AIE11" s="104"/>
      <c r="AIF11" s="104"/>
      <c r="AIG11" s="104"/>
      <c r="AIH11" s="104"/>
      <c r="AII11" s="104"/>
      <c r="AIJ11" s="104"/>
      <c r="AIK11" s="104"/>
      <c r="AIL11" s="104"/>
      <c r="AIM11" s="104"/>
      <c r="AIN11" s="104"/>
      <c r="AIO11" s="104"/>
      <c r="AIP11" s="104"/>
      <c r="AIQ11" s="104"/>
      <c r="AIR11" s="104"/>
      <c r="AIS11" s="104"/>
      <c r="AIT11" s="104"/>
      <c r="AIU11" s="104"/>
      <c r="AIV11" s="104"/>
      <c r="AIW11" s="104"/>
      <c r="AIX11" s="104"/>
      <c r="AIY11" s="104"/>
      <c r="AIZ11" s="104"/>
      <c r="AJA11" s="104"/>
      <c r="AJB11" s="104"/>
      <c r="AJC11" s="104"/>
      <c r="AJD11" s="104"/>
      <c r="AJE11" s="104"/>
      <c r="AJF11" s="104"/>
      <c r="AJG11" s="104"/>
      <c r="AJH11" s="104"/>
      <c r="AJI11" s="104"/>
      <c r="AJJ11" s="104"/>
      <c r="AJK11" s="104"/>
      <c r="AJL11" s="104"/>
      <c r="AJM11" s="104"/>
      <c r="AJN11" s="104"/>
      <c r="AJO11" s="104"/>
      <c r="AJP11" s="104"/>
      <c r="AJQ11" s="104"/>
      <c r="AJR11" s="104"/>
      <c r="AJS11" s="104"/>
      <c r="AJT11" s="104"/>
      <c r="AJU11" s="104"/>
      <c r="AJV11" s="104"/>
      <c r="AJW11" s="104"/>
      <c r="AJX11" s="104"/>
      <c r="AJY11" s="104"/>
      <c r="AJZ11" s="104"/>
      <c r="AKA11" s="104"/>
      <c r="AKB11" s="104"/>
      <c r="AKC11" s="104"/>
      <c r="AKD11" s="104"/>
      <c r="AKE11" s="104"/>
      <c r="AKF11" s="104"/>
      <c r="AKG11" s="104"/>
      <c r="AKH11" s="104"/>
      <c r="AKI11" s="104"/>
      <c r="AKJ11" s="104"/>
      <c r="AKK11" s="104"/>
      <c r="AKL11" s="104"/>
      <c r="AKM11" s="104"/>
      <c r="AKN11" s="104"/>
      <c r="AKO11" s="104"/>
      <c r="AKP11" s="104"/>
      <c r="AKQ11" s="104"/>
      <c r="AKR11" s="104"/>
      <c r="AKS11" s="104"/>
      <c r="AKT11" s="104"/>
      <c r="AKU11" s="104"/>
      <c r="AKV11" s="104"/>
      <c r="AKW11" s="104"/>
      <c r="AKX11" s="104"/>
      <c r="AKY11" s="104"/>
      <c r="AKZ11" s="104"/>
      <c r="ALA11" s="104"/>
      <c r="ALB11" s="104"/>
      <c r="ALC11" s="104"/>
      <c r="ALD11" s="104"/>
      <c r="ALE11" s="104"/>
      <c r="ALF11" s="104"/>
      <c r="ALG11" s="104"/>
      <c r="ALH11" s="104"/>
      <c r="ALI11" s="104"/>
      <c r="ALJ11" s="104"/>
      <c r="ALK11" s="104"/>
      <c r="ALL11" s="104"/>
      <c r="ALM11" s="104"/>
      <c r="ALN11" s="104"/>
      <c r="ALO11" s="104"/>
      <c r="ALP11" s="104"/>
      <c r="ALQ11" s="104"/>
      <c r="ALR11" s="104"/>
      <c r="ALS11" s="104"/>
      <c r="ALT11" s="104"/>
      <c r="ALU11" s="104"/>
      <c r="ALV11" s="104"/>
      <c r="ALW11" s="104"/>
      <c r="ALX11" s="104"/>
      <c r="ALY11" s="104"/>
      <c r="ALZ11" s="104"/>
      <c r="AMA11" s="104"/>
      <c r="AMB11" s="104"/>
      <c r="AMC11" s="104"/>
      <c r="AMD11" s="104"/>
      <c r="AME11" s="104"/>
      <c r="AMF11" s="104"/>
      <c r="AMG11" s="104"/>
      <c r="AMH11" s="104"/>
      <c r="AMI11" s="104"/>
      <c r="AMJ11" s="104"/>
    </row>
    <row r="12" spans="1:1024" x14ac:dyDescent="0.2">
      <c r="A12" s="205" t="s">
        <v>138</v>
      </c>
      <c r="B12" s="206"/>
      <c r="C12" s="206"/>
      <c r="D12" s="206"/>
      <c r="E12" s="206"/>
      <c r="F12" s="206"/>
      <c r="G12" s="207"/>
    </row>
    <row r="13" spans="1:1024" x14ac:dyDescent="0.2">
      <c r="A13" s="111" t="s">
        <v>139</v>
      </c>
      <c r="B13" s="117" t="s">
        <v>149</v>
      </c>
      <c r="C13" s="109" t="s">
        <v>140</v>
      </c>
      <c r="D13" s="109" t="s">
        <v>141</v>
      </c>
      <c r="E13" s="110">
        <v>67964400</v>
      </c>
      <c r="F13" s="110">
        <v>1</v>
      </c>
      <c r="G13" s="118">
        <v>67964.399999999994</v>
      </c>
    </row>
  </sheetData>
  <mergeCells count="14">
    <mergeCell ref="A9:F9"/>
    <mergeCell ref="D10:F10"/>
    <mergeCell ref="B11:F11"/>
    <mergeCell ref="A12:G12"/>
    <mergeCell ref="B1:G1"/>
    <mergeCell ref="A2:G2"/>
    <mergeCell ref="A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1'!Print_Area</vt:lpstr>
      <vt:lpstr>'Հավելված 2'!Print_Area</vt:lpstr>
      <vt:lpstr>'Հավելված 3'!Print_Area</vt:lpstr>
      <vt:lpstr>'Հավելված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https://mul2-mtc.gov.am/tasks/1131892/oneclick/6ef159302a5f05925a91b59aecd6a3b91ef75b6e348323fdd523c12806e5c69c.xlsx?token=f2377cd2b18ca61414c126984bb5484b</cp:keywords>
  <dc:description/>
  <cp:lastModifiedBy>Lilit Harutyunyan</cp:lastModifiedBy>
  <cp:revision>58</cp:revision>
  <cp:lastPrinted>2024-08-23T06:02:56Z</cp:lastPrinted>
  <dcterms:created xsi:type="dcterms:W3CDTF">2019-03-14T07:25:24Z</dcterms:created>
  <dcterms:modified xsi:type="dcterms:W3CDTF">2024-09-18T05:41:36Z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