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sannaA\Desktop\Gorcer\2024\07 July\28901ՊՆ 499\լրամշակված կոմիտե\attachments_1032141\"/>
    </mc:Choice>
  </mc:AlternateContent>
  <bookViews>
    <workbookView xWindow="0" yWindow="0" windowWidth="28800" windowHeight="12180" activeTab="6"/>
  </bookViews>
  <sheets>
    <sheet name="ՕՀ-1 Ա-2 և Հ-5 Ա-1" sheetId="39" r:id="rId1"/>
    <sheet name="ՕՀ-1 Ա-3" sheetId="38" r:id="rId2"/>
    <sheet name="Հ-3 և 4" sheetId="22" r:id="rId3"/>
    <sheet name="Հ-5 Ա-2" sheetId="28" r:id="rId4"/>
    <sheet name="Հ-9 Ա-9.14" sheetId="29" r:id="rId5"/>
    <sheet name="Հ-9.1 Ա-9.1.14" sheetId="34" r:id="rId6"/>
    <sheet name="Հ-10" sheetId="35" r:id="rId7"/>
    <sheet name="Sheet1" sheetId="4" state="hidden" r:id="rId8"/>
  </sheets>
  <definedNames>
    <definedName name="_xlnm._FilterDatabase" localSheetId="6" hidden="1">'Հ-10'!$N$1:$N$327</definedName>
    <definedName name="_tab10" localSheetId="2">#REF!</definedName>
    <definedName name="_tab10" localSheetId="3">#REF!</definedName>
    <definedName name="_tab10" localSheetId="4">#REF!</definedName>
    <definedName name="_tab10" localSheetId="0">#REF!</definedName>
    <definedName name="_tab10">#REF!</definedName>
    <definedName name="_tab11" localSheetId="2">#REF!</definedName>
    <definedName name="_tab11" localSheetId="3">#REF!</definedName>
    <definedName name="_tab11" localSheetId="4">#REF!</definedName>
    <definedName name="_tab11" localSheetId="0">#REF!</definedName>
    <definedName name="_tab11">#REF!</definedName>
    <definedName name="_tab12" localSheetId="2">#REF!</definedName>
    <definedName name="_tab12" localSheetId="3">#REF!</definedName>
    <definedName name="_tab12" localSheetId="4">#REF!</definedName>
    <definedName name="_tab12" localSheetId="0">#REF!</definedName>
    <definedName name="_tab12">#REF!</definedName>
    <definedName name="_tab13" localSheetId="2">#REF!</definedName>
    <definedName name="_tab13" localSheetId="3">#REF!</definedName>
    <definedName name="_tab13" localSheetId="4">#REF!</definedName>
    <definedName name="_tab13" localSheetId="0">#REF!</definedName>
    <definedName name="_tab13">#REF!</definedName>
    <definedName name="_tab14" localSheetId="2">#REF!</definedName>
    <definedName name="_tab14" localSheetId="3">#REF!</definedName>
    <definedName name="_tab14" localSheetId="4">#REF!</definedName>
    <definedName name="_tab14" localSheetId="0">#REF!</definedName>
    <definedName name="_tab14">#REF!</definedName>
    <definedName name="_tab15" localSheetId="2">#REF!</definedName>
    <definedName name="_tab15" localSheetId="3">#REF!</definedName>
    <definedName name="_tab15" localSheetId="4">#REF!</definedName>
    <definedName name="_tab15" localSheetId="0">#REF!</definedName>
    <definedName name="_tab15">#REF!</definedName>
    <definedName name="_tab16" localSheetId="2">#REF!</definedName>
    <definedName name="_tab16" localSheetId="3">#REF!</definedName>
    <definedName name="_tab16" localSheetId="4">#REF!</definedName>
    <definedName name="_tab16" localSheetId="0">#REF!</definedName>
    <definedName name="_tab16">#REF!</definedName>
    <definedName name="_tab17" localSheetId="2">#REF!</definedName>
    <definedName name="_tab17" localSheetId="3">#REF!</definedName>
    <definedName name="_tab17" localSheetId="4">#REF!</definedName>
    <definedName name="_tab17" localSheetId="0">#REF!</definedName>
    <definedName name="_tab17">#REF!</definedName>
    <definedName name="_tab18" localSheetId="2">#REF!</definedName>
    <definedName name="_tab18" localSheetId="3">#REF!</definedName>
    <definedName name="_tab18" localSheetId="4">#REF!</definedName>
    <definedName name="_tab18" localSheetId="0">#REF!</definedName>
    <definedName name="_tab18">#REF!</definedName>
    <definedName name="_tab19" localSheetId="2">#REF!</definedName>
    <definedName name="_tab19" localSheetId="3">#REF!</definedName>
    <definedName name="_tab19" localSheetId="4">#REF!</definedName>
    <definedName name="_tab19" localSheetId="0">#REF!</definedName>
    <definedName name="_tab19">#REF!</definedName>
    <definedName name="_tab20" localSheetId="2">#REF!</definedName>
    <definedName name="_tab20" localSheetId="3">#REF!</definedName>
    <definedName name="_tab20" localSheetId="4">#REF!</definedName>
    <definedName name="_tab20" localSheetId="0">#REF!</definedName>
    <definedName name="_tab20">#REF!</definedName>
    <definedName name="_tab21" localSheetId="2">#REF!</definedName>
    <definedName name="_tab21" localSheetId="3">#REF!</definedName>
    <definedName name="_tab21" localSheetId="4">#REF!</definedName>
    <definedName name="_tab21" localSheetId="0">#REF!</definedName>
    <definedName name="_tab21">#REF!</definedName>
    <definedName name="_tab22" localSheetId="2">#REF!</definedName>
    <definedName name="_tab22" localSheetId="3">#REF!</definedName>
    <definedName name="_tab22" localSheetId="4">#REF!</definedName>
    <definedName name="_tab22" localSheetId="0">#REF!</definedName>
    <definedName name="_tab22">#REF!</definedName>
    <definedName name="_tab23" localSheetId="2">#REF!</definedName>
    <definedName name="_tab23" localSheetId="3">#REF!</definedName>
    <definedName name="_tab23" localSheetId="4">#REF!</definedName>
    <definedName name="_tab23" localSheetId="0">#REF!</definedName>
    <definedName name="_tab23">#REF!</definedName>
    <definedName name="_tab24" localSheetId="2">#REF!</definedName>
    <definedName name="_tab24" localSheetId="3">#REF!</definedName>
    <definedName name="_tab24" localSheetId="4">#REF!</definedName>
    <definedName name="_tab24" localSheetId="0">#REF!</definedName>
    <definedName name="_tab24">#REF!</definedName>
    <definedName name="_tab5" localSheetId="2">#REF!</definedName>
    <definedName name="_tab5" localSheetId="3">#REF!</definedName>
    <definedName name="_tab5" localSheetId="4">#REF!</definedName>
    <definedName name="_tab5" localSheetId="0">#REF!</definedName>
    <definedName name="_tab5">#REF!</definedName>
    <definedName name="_tab6" localSheetId="2">#REF!</definedName>
    <definedName name="_tab6" localSheetId="3">#REF!</definedName>
    <definedName name="_tab6" localSheetId="4">#REF!</definedName>
    <definedName name="_tab6" localSheetId="0">#REF!</definedName>
    <definedName name="_tab6">#REF!</definedName>
    <definedName name="_tab7" localSheetId="2">#REF!</definedName>
    <definedName name="_tab7" localSheetId="3">#REF!</definedName>
    <definedName name="_tab7" localSheetId="4">#REF!</definedName>
    <definedName name="_tab7" localSheetId="0">#REF!</definedName>
    <definedName name="_tab7">#REF!</definedName>
    <definedName name="_tab8" localSheetId="2">#REF!</definedName>
    <definedName name="_tab8" localSheetId="3">#REF!</definedName>
    <definedName name="_tab8" localSheetId="4">#REF!</definedName>
    <definedName name="_tab8" localSheetId="0">#REF!</definedName>
    <definedName name="_tab8">#REF!</definedName>
    <definedName name="_tab9" localSheetId="2">#REF!</definedName>
    <definedName name="_tab9" localSheetId="3">#REF!</definedName>
    <definedName name="_tab9" localSheetId="4">#REF!</definedName>
    <definedName name="_tab9" localSheetId="0">#REF!</definedName>
    <definedName name="_tab9">#REF!</definedName>
    <definedName name="AgencyCode">#REF!</definedName>
    <definedName name="AgencyName">#REF!</definedName>
    <definedName name="åû" localSheetId="2">#REF!</definedName>
    <definedName name="åû" localSheetId="3">#REF!</definedName>
    <definedName name="åû" localSheetId="4">#REF!</definedName>
    <definedName name="åû" localSheetId="0">#REF!</definedName>
    <definedName name="åû">#REF!</definedName>
    <definedName name="davit">#REF!</definedName>
    <definedName name="Functional1">#REF!</definedName>
    <definedName name="ggg">#REF!</definedName>
    <definedName name="mas" localSheetId="2">#REF!</definedName>
    <definedName name="mas" localSheetId="3">#REF!</definedName>
    <definedName name="mas" localSheetId="4">#REF!</definedName>
    <definedName name="mas" localSheetId="0">#REF!</definedName>
    <definedName name="mas">#REF!</definedName>
    <definedName name="mass" localSheetId="2">#REF!</definedName>
    <definedName name="mass" localSheetId="3">#REF!</definedName>
    <definedName name="mass" localSheetId="4">#REF!</definedName>
    <definedName name="mass" localSheetId="0">#REF!</definedName>
    <definedName name="mass">#REF!</definedName>
    <definedName name="PANature">#REF!</definedName>
    <definedName name="par_count" localSheetId="2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 localSheetId="0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 localSheetId="3">#REF!,#REF!,#REF!,#REF!,#REF!</definedName>
    <definedName name="par_qual" localSheetId="4">#REF!,#REF!,#REF!,#REF!,#REF!</definedName>
    <definedName name="par_qual" localSheetId="0">#REF!,#REF!,#REF!,#REF!,#REF!</definedName>
    <definedName name="par_qual">#REF!,#REF!,#REF!,#REF!,#REF!</definedName>
    <definedName name="par_time" localSheetId="2">#REF!,#REF!,#REF!,#REF!</definedName>
    <definedName name="par_time" localSheetId="3">#REF!,#REF!,#REF!,#REF!</definedName>
    <definedName name="par_time" localSheetId="4">#REF!,#REF!,#REF!,#REF!</definedName>
    <definedName name="par_time" localSheetId="0">#REF!,#REF!,#REF!,#REF!</definedName>
    <definedName name="par_time">#REF!,#REF!,#REF!,#REF!</definedName>
    <definedName name="par2.12s" localSheetId="2">#REF!</definedName>
    <definedName name="par2.12s" localSheetId="3">#REF!</definedName>
    <definedName name="par2.12s" localSheetId="4">#REF!</definedName>
    <definedName name="par2.12s" localSheetId="0">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 localSheetId="0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 localSheetId="3">#REF!,#REF!</definedName>
    <definedName name="par2.5s" localSheetId="4">#REF!,#REF!</definedName>
    <definedName name="par2.5s" localSheetId="0">#REF!,#REF!</definedName>
    <definedName name="par2.5s">#REF!,#REF!</definedName>
    <definedName name="par2.6s" localSheetId="2">#REF!,#REF!,#REF!,#REF!</definedName>
    <definedName name="par2.6s" localSheetId="3">#REF!,#REF!,#REF!,#REF!</definedName>
    <definedName name="par2.6s" localSheetId="4">#REF!,#REF!,#REF!,#REF!</definedName>
    <definedName name="par2.6s" localSheetId="0">#REF!,#REF!,#REF!,#REF!</definedName>
    <definedName name="par2.6s">#REF!,#REF!,#REF!,#REF!</definedName>
    <definedName name="par2.7s" localSheetId="2">#REF!,#REF!</definedName>
    <definedName name="par2.7s" localSheetId="3">#REF!,#REF!</definedName>
    <definedName name="par2.7s" localSheetId="4">#REF!,#REF!</definedName>
    <definedName name="par2.7s" localSheetId="0">#REF!,#REF!</definedName>
    <definedName name="par2.7s">#REF!,#REF!</definedName>
    <definedName name="par2.9s" localSheetId="2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 localSheetId="0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 localSheetId="3">#REF!,#REF!</definedName>
    <definedName name="par4.10s" localSheetId="4">#REF!,#REF!</definedName>
    <definedName name="par4.10s" localSheetId="0">#REF!,#REF!</definedName>
    <definedName name="par4.10s">#REF!,#REF!</definedName>
    <definedName name="par4.11d" localSheetId="2">#REF!,#REF!,#REF!,#REF!,#REF!</definedName>
    <definedName name="par4.11d" localSheetId="3">#REF!,#REF!,#REF!,#REF!,#REF!</definedName>
    <definedName name="par4.11d" localSheetId="4">#REF!,#REF!,#REF!,#REF!,#REF!</definedName>
    <definedName name="par4.11d" localSheetId="0">#REF!,#REF!,#REF!,#REF!,#REF!</definedName>
    <definedName name="par4.11d">#REF!,#REF!,#REF!,#REF!,#REF!</definedName>
    <definedName name="par4.12d" localSheetId="2">#REF!</definedName>
    <definedName name="par4.12d" localSheetId="3">#REF!</definedName>
    <definedName name="par4.12d" localSheetId="4">#REF!</definedName>
    <definedName name="par4.12d" localSheetId="0">#REF!</definedName>
    <definedName name="par4.12d">#REF!</definedName>
    <definedName name="par4.13s" localSheetId="2">#REF!</definedName>
    <definedName name="par4.13s" localSheetId="3">#REF!</definedName>
    <definedName name="par4.13s" localSheetId="4">#REF!</definedName>
    <definedName name="par4.13s" localSheetId="0">#REF!</definedName>
    <definedName name="par4.13s">#REF!</definedName>
    <definedName name="par4.14" localSheetId="2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 localSheetId="0">#REF!,#REF!,#REF!,#REF!,#REF!,#REF!</definedName>
    <definedName name="par4.14">#REF!,#REF!,#REF!,#REF!,#REF!,#REF!</definedName>
    <definedName name="par4.15" localSheetId="2">#REF!,#REF!,#REF!</definedName>
    <definedName name="par4.15" localSheetId="3">#REF!,#REF!,#REF!</definedName>
    <definedName name="par4.15" localSheetId="4">#REF!,#REF!,#REF!</definedName>
    <definedName name="par4.15" localSheetId="0">#REF!,#REF!,#REF!</definedName>
    <definedName name="par4.15">#REF!,#REF!,#REF!</definedName>
    <definedName name="par4.16" localSheetId="2">#REF!,#REF!,#REF!</definedName>
    <definedName name="par4.16" localSheetId="3">#REF!,#REF!,#REF!</definedName>
    <definedName name="par4.16" localSheetId="4">#REF!,#REF!,#REF!</definedName>
    <definedName name="par4.16" localSheetId="0">#REF!,#REF!,#REF!</definedName>
    <definedName name="par4.16">#REF!,#REF!,#REF!</definedName>
    <definedName name="par4.17" localSheetId="2">#REF!,#REF!,#REF!,#REF!</definedName>
    <definedName name="par4.17" localSheetId="3">#REF!,#REF!,#REF!,#REF!</definedName>
    <definedName name="par4.17" localSheetId="4">#REF!,#REF!,#REF!,#REF!</definedName>
    <definedName name="par4.17" localSheetId="0">#REF!,#REF!,#REF!,#REF!</definedName>
    <definedName name="par4.17">#REF!,#REF!,#REF!,#REF!</definedName>
    <definedName name="par4.18d" localSheetId="2">#REF!,#REF!</definedName>
    <definedName name="par4.18d" localSheetId="3">#REF!,#REF!</definedName>
    <definedName name="par4.18d" localSheetId="4">#REF!,#REF!</definedName>
    <definedName name="par4.18d" localSheetId="0">#REF!,#REF!</definedName>
    <definedName name="par4.18d">#REF!,#REF!</definedName>
    <definedName name="par4.19s" localSheetId="2">#REF!</definedName>
    <definedName name="par4.19s" localSheetId="3">#REF!</definedName>
    <definedName name="par4.19s" localSheetId="4">#REF!</definedName>
    <definedName name="par4.19s" localSheetId="0">#REF!</definedName>
    <definedName name="par4.19s">#REF!</definedName>
    <definedName name="par4.20f" localSheetId="2">#REF!</definedName>
    <definedName name="par4.20f" localSheetId="3">#REF!</definedName>
    <definedName name="par4.20f" localSheetId="4">#REF!</definedName>
    <definedName name="par4.20f" localSheetId="0">#REF!</definedName>
    <definedName name="par4.20f">#REF!</definedName>
    <definedName name="par4.21f" localSheetId="2">#REF!</definedName>
    <definedName name="par4.21f" localSheetId="3">#REF!</definedName>
    <definedName name="par4.21f" localSheetId="4">#REF!</definedName>
    <definedName name="par4.21f" localSheetId="0">#REF!</definedName>
    <definedName name="par4.21f">#REF!</definedName>
    <definedName name="par4.22" localSheetId="2">#REF!</definedName>
    <definedName name="par4.22" localSheetId="3">#REF!</definedName>
    <definedName name="par4.22" localSheetId="4">#REF!</definedName>
    <definedName name="par4.22" localSheetId="0">#REF!</definedName>
    <definedName name="par4.22">#REF!</definedName>
    <definedName name="par4.4" localSheetId="2">#REF!</definedName>
    <definedName name="par4.4" localSheetId="3">#REF!</definedName>
    <definedName name="par4.4" localSheetId="4">#REF!</definedName>
    <definedName name="par4.4" localSheetId="0">#REF!</definedName>
    <definedName name="par4.4">#REF!</definedName>
    <definedName name="par4.5" localSheetId="2">#REF!</definedName>
    <definedName name="par4.5" localSheetId="3">#REF!</definedName>
    <definedName name="par4.5" localSheetId="4">#REF!</definedName>
    <definedName name="par4.5" localSheetId="0">#REF!</definedName>
    <definedName name="par4.5">#REF!</definedName>
    <definedName name="par4.6s" localSheetId="2">#REF!</definedName>
    <definedName name="par4.6s" localSheetId="3">#REF!</definedName>
    <definedName name="par4.6s" localSheetId="4">#REF!</definedName>
    <definedName name="par4.6s" localSheetId="0">#REF!</definedName>
    <definedName name="par4.6s">#REF!</definedName>
    <definedName name="par4.7s" localSheetId="2">#REF!</definedName>
    <definedName name="par4.7s" localSheetId="3">#REF!</definedName>
    <definedName name="par4.7s" localSheetId="4">#REF!</definedName>
    <definedName name="par4.7s" localSheetId="0">#REF!</definedName>
    <definedName name="par4.7s">#REF!</definedName>
    <definedName name="par4.8" localSheetId="2">#REF!,#REF!,#REF!,#REF!,#REF!</definedName>
    <definedName name="par4.8" localSheetId="3">#REF!,#REF!,#REF!,#REF!,#REF!</definedName>
    <definedName name="par4.8" localSheetId="4">#REF!,#REF!,#REF!,#REF!,#REF!</definedName>
    <definedName name="par4.8" localSheetId="0">#REF!,#REF!,#REF!,#REF!,#REF!</definedName>
    <definedName name="par4.8">#REF!,#REF!,#REF!,#REF!,#REF!</definedName>
    <definedName name="par4.9" localSheetId="2">#REF!,#REF!,#REF!,#REF!,#REF!,#REF!</definedName>
    <definedName name="par4.9" localSheetId="3">#REF!,#REF!,#REF!,#REF!,#REF!,#REF!</definedName>
    <definedName name="par4.9" localSheetId="4">#REF!,#REF!,#REF!,#REF!,#REF!,#REF!</definedName>
    <definedName name="par4.9" localSheetId="0">#REF!,#REF!,#REF!,#REF!,#REF!,#REF!</definedName>
    <definedName name="par4.9">#REF!,#REF!,#REF!,#REF!,#REF!,#REF!</definedName>
    <definedName name="par5.1" localSheetId="2">#REF!,#REF!</definedName>
    <definedName name="par5.1" localSheetId="3">#REF!,#REF!</definedName>
    <definedName name="par5.1" localSheetId="4">#REF!,#REF!</definedName>
    <definedName name="par5.1" localSheetId="0">#REF!,#REF!</definedName>
    <definedName name="par5.1">#REF!,#REF!</definedName>
    <definedName name="par5.3" localSheetId="2">#REF!,#REF!,#REF!,#REF!,#REF!,#REF!</definedName>
    <definedName name="par5.3" localSheetId="3">#REF!,#REF!,#REF!,#REF!,#REF!,#REF!</definedName>
    <definedName name="par5.3" localSheetId="4">#REF!,#REF!,#REF!,#REF!,#REF!,#REF!</definedName>
    <definedName name="par5.3" localSheetId="0">#REF!,#REF!,#REF!,#REF!,#REF!,#REF!</definedName>
    <definedName name="par5.3">#REF!,#REF!,#REF!,#REF!,#REF!,#REF!</definedName>
    <definedName name="par5.4" localSheetId="2">#REF!,#REF!,#REF!,#REF!,#REF!</definedName>
    <definedName name="par5.4" localSheetId="3">#REF!,#REF!,#REF!,#REF!,#REF!</definedName>
    <definedName name="par5.4" localSheetId="4">#REF!,#REF!,#REF!,#REF!,#REF!</definedName>
    <definedName name="par5.4" localSheetId="0">#REF!,#REF!,#REF!,#REF!,#REF!</definedName>
    <definedName name="par5.4">#REF!,#REF!,#REF!,#REF!,#REF!</definedName>
    <definedName name="par5.5" localSheetId="2">#REF!</definedName>
    <definedName name="par5.5" localSheetId="3">#REF!</definedName>
    <definedName name="par5.5" localSheetId="4">#REF!</definedName>
    <definedName name="par5.5" localSheetId="0">#REF!</definedName>
    <definedName name="par5.5">#REF!</definedName>
    <definedName name="par5.6" localSheetId="2">#REF!,#REF!</definedName>
    <definedName name="par5.6" localSheetId="3">#REF!,#REF!</definedName>
    <definedName name="par5.6" localSheetId="4">#REF!,#REF!</definedName>
    <definedName name="par5.6" localSheetId="0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6">'Հ-10'!$A$1:$K$328</definedName>
    <definedName name="_xlnm.Print_Area" localSheetId="2">'Հ-3 և 4'!$A$1:$J$46</definedName>
    <definedName name="_xlnm.Print_Area" localSheetId="3">'Հ-5 Ա-2'!$A$1:$G$17</definedName>
    <definedName name="_xlnm.Print_Area" localSheetId="4">'Հ-9 Ա-9.14'!$A$1:$F$36</definedName>
    <definedName name="_xlnm.Print_Area" localSheetId="5">'Հ-9.1 Ա-9.1.14'!$A$1:$F$35</definedName>
    <definedName name="_xlnm.Print_Area" localSheetId="0">'ՕՀ-1 Ա-2 և Հ-5 Ա-1'!$A$1:$G$30</definedName>
    <definedName name="_xlnm.Print_Area" localSheetId="1">'ՕՀ-1 Ա-3'!$A$1:$H$15</definedName>
    <definedName name="_xlnm.Print_Titles" localSheetId="2">'Հ-3 և 4'!$8:$9</definedName>
    <definedName name="_xlnm.Print_Titles" localSheetId="3">'Հ-5 Ա-2'!$8:$9</definedName>
    <definedName name="_xlnm.Print_Titles" localSheetId="0">'ՕՀ-1 Ա-2 և Հ-5 Ա-1'!$B:$F,'ՕՀ-1 Ա-2 և Հ-5 Ա-1'!$7:$8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 localSheetId="0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2">#REF!</definedName>
    <definedName name="x" localSheetId="3">#REF!</definedName>
    <definedName name="x" localSheetId="4">#REF!</definedName>
    <definedName name="x" localSheetId="0">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5" i="22" l="1"/>
  <c r="I44" i="22"/>
  <c r="I43" i="22"/>
  <c r="E12" i="38" l="1"/>
  <c r="E10" i="38" s="1"/>
  <c r="D14" i="38"/>
  <c r="D12" i="38" s="1"/>
  <c r="D10" i="38" s="1"/>
  <c r="H12" i="38"/>
  <c r="H10" i="38" s="1"/>
  <c r="J10" i="35" l="1"/>
  <c r="J11" i="35"/>
  <c r="J12" i="35"/>
  <c r="J253" i="35"/>
  <c r="J252" i="35" s="1"/>
  <c r="J324" i="35" l="1"/>
  <c r="J325" i="35"/>
  <c r="J326" i="35"/>
  <c r="J327" i="35"/>
  <c r="J302" i="35"/>
  <c r="J303" i="35"/>
  <c r="J312" i="35"/>
  <c r="J313" i="35"/>
  <c r="J314" i="35"/>
  <c r="J315" i="35"/>
  <c r="J316" i="35"/>
  <c r="J317" i="35"/>
  <c r="J318" i="35"/>
  <c r="J319" i="35"/>
  <c r="J320" i="35"/>
  <c r="J321" i="35"/>
  <c r="J322" i="35"/>
  <c r="J323" i="35"/>
  <c r="J261" i="35"/>
  <c r="J262" i="35"/>
  <c r="J263" i="35"/>
  <c r="J301" i="35"/>
  <c r="I31" i="22" l="1"/>
  <c r="I30" i="22"/>
  <c r="I42" i="22" l="1"/>
  <c r="I41" i="22" s="1"/>
  <c r="H42" i="22"/>
  <c r="H41" i="22" s="1"/>
  <c r="I29" i="22"/>
  <c r="I28" i="22" s="1"/>
  <c r="I27" i="22" s="1"/>
  <c r="H28" i="22"/>
  <c r="H27" i="22" s="1"/>
  <c r="J9" i="35"/>
  <c r="I33" i="22" l="1"/>
  <c r="I32" i="22" s="1"/>
  <c r="H33" i="22"/>
  <c r="H32" i="22" s="1"/>
  <c r="H26" i="22" l="1"/>
  <c r="H25" i="22" s="1"/>
  <c r="H23" i="22" s="1"/>
  <c r="H21" i="22" s="1"/>
  <c r="E18" i="39" s="1"/>
  <c r="I26" i="22"/>
  <c r="I25" i="22" s="1"/>
  <c r="I23" i="22" s="1"/>
  <c r="I21" i="22" s="1"/>
  <c r="F18" i="39" s="1"/>
  <c r="E25" i="29" l="1"/>
  <c r="E25" i="34"/>
  <c r="D25" i="29"/>
  <c r="D25" i="34"/>
  <c r="B5" i="34"/>
  <c r="B3" i="34"/>
  <c r="B2" i="34"/>
  <c r="B3" i="29" l="1"/>
  <c r="B2" i="29"/>
  <c r="B5" i="29"/>
  <c r="B3" i="28"/>
  <c r="B2" i="28"/>
  <c r="B5" i="28"/>
  <c r="H40" i="22" l="1"/>
  <c r="H39" i="22" s="1"/>
  <c r="H37" i="22" s="1"/>
  <c r="H35" i="22" s="1"/>
  <c r="E24" i="39" s="1"/>
  <c r="E11" i="39" s="1"/>
  <c r="E10" i="39" s="1"/>
  <c r="E9" i="39" s="1"/>
  <c r="H19" i="22" l="1"/>
  <c r="H17" i="22" s="1"/>
  <c r="H15" i="22" s="1"/>
  <c r="H13" i="22" s="1"/>
  <c r="H11" i="22" s="1"/>
  <c r="H10" i="22" s="1"/>
  <c r="E16" i="28"/>
  <c r="E14" i="28" s="1"/>
  <c r="E12" i="28" s="1"/>
  <c r="E10" i="28" s="1"/>
  <c r="D35" i="34"/>
  <c r="D35" i="29"/>
  <c r="I40" i="22" l="1"/>
  <c r="I39" i="22" s="1"/>
  <c r="I37" i="22" s="1"/>
  <c r="I35" i="22" s="1"/>
  <c r="F24" i="39" s="1"/>
  <c r="F11" i="39" s="1"/>
  <c r="F10" i="39" s="1"/>
  <c r="F9" i="39" s="1"/>
  <c r="E35" i="34" l="1"/>
  <c r="I19" i="22"/>
  <c r="I17" i="22" s="1"/>
  <c r="I15" i="22" s="1"/>
  <c r="I13" i="22" s="1"/>
  <c r="I11" i="22" s="1"/>
  <c r="I10" i="22" s="1"/>
  <c r="E35" i="29"/>
  <c r="F16" i="28"/>
  <c r="F14" i="28" s="1"/>
  <c r="F12" i="28" s="1"/>
  <c r="F10" i="28" s="1"/>
</calcChain>
</file>

<file path=xl/sharedStrings.xml><?xml version="1.0" encoding="utf-8"?>
<sst xmlns="http://schemas.openxmlformats.org/spreadsheetml/2006/main" count="1489" uniqueCount="582">
  <si>
    <t>ՀՀ պաշտպանության նախարարություն</t>
  </si>
  <si>
    <t xml:space="preserve"> Ռազմական պաշտպանություն</t>
  </si>
  <si>
    <t xml:space="preserve"> Միջոցառման վրա կատարվող ծախսը (հազար դրամ) </t>
  </si>
  <si>
    <t xml:space="preserve">  </t>
  </si>
  <si>
    <t xml:space="preserve"> Արդյունքի չափորոշիչներ </t>
  </si>
  <si>
    <t xml:space="preserve"> ՀՀ պաշտպանության նախարարություն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</si>
  <si>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</si>
  <si>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</si>
  <si>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</si>
  <si>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</si>
  <si>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1169 </t>
  </si>
  <si>
    <t xml:space="preserve"> Ծրագրի դասիչը` </t>
  </si>
  <si>
    <t xml:space="preserve"> Ծրագրի միջոցառումները </t>
  </si>
  <si>
    <t xml:space="preserve"> Ծրագրի դասիչը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</si>
  <si>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</si>
  <si>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</si>
  <si>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</si>
  <si>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</si>
  <si>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</si>
  <si>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</si>
  <si>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</si>
  <si>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</si>
  <si>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</si>
  <si>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</si>
  <si>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</si>
  <si>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</si>
  <si>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</si>
  <si>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</si>
  <si>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</si>
  <si>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</si>
  <si>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</si>
  <si>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</si>
  <si>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</si>
  <si>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</si>
  <si>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</si>
  <si>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>այդ թվում`</t>
  </si>
  <si>
    <t xml:space="preserve"> ՀՀ պաշտպանության նախարարության շենքային պայմանների բարելավում</t>
  </si>
  <si>
    <t xml:space="preserve"> ՈՉ ՖԻՆԱՆՍԱԿԱՆ ԱԿՏԻՎՆԵՐԻ ԳԾՈՎ ԾԱԽՍԵՐ</t>
  </si>
  <si>
    <t xml:space="preserve"> ՀԻՄՆԱԿԱՆ ՄԻՋՈՑՆԵՐ</t>
  </si>
  <si>
    <t>ՀՀ պաշտպանության նախարարության շենքային պայմանների բարելավում</t>
  </si>
  <si>
    <t>Պաշտպանության կարիքների համար բնակելի, գրասենյակային և այլ նշանակության շենքերի և շինությունների կառուցում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</si>
  <si>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</si>
  <si>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</si>
  <si>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</si>
  <si>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</si>
  <si>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</si>
  <si>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այդ թվում` ըստ կատարողների</t>
  </si>
  <si>
    <t>հազար դրամ</t>
  </si>
  <si>
    <t xml:space="preserve"> ՄԱՍ 2. ՊԵՏԱԿԱՆ ՄԱՐՄՆԻ ԳԾՈՎ ԱՐԴՅՈՒՆՔԱՅԻՆ (ԿԱՏԱՐՈՂԱԿԱՆ) ՑՈՒՑԱՆԻՇՆԵՐԸ </t>
  </si>
  <si>
    <t xml:space="preserve"> ՄԱՍ 1. ՊԵՏԱԿԱՆ ՄԱՐՄՆԻ ԳԾՈՎ ԱՐԴՅՈՒՆՔԱՅԻՆ (ԿԱՏԱՐՈՂԱԿԱՆ) ՑՈՒՑԱՆԻՇՆԵՐԸ </t>
  </si>
  <si>
    <t>տարի</t>
  </si>
  <si>
    <t>ծրագիր</t>
  </si>
  <si>
    <t>միջոցառում</t>
  </si>
  <si>
    <t>բաժին</t>
  </si>
  <si>
    <t>խումբ</t>
  </si>
  <si>
    <t xml:space="preserve"> դաս</t>
  </si>
  <si>
    <t>միջո-ցառում</t>
  </si>
  <si>
    <t xml:space="preserve"> ՀՀ պաշտպանության նախարարություն</t>
  </si>
  <si>
    <t xml:space="preserve">ՀՀ պաշտպանության նախարարություն </t>
  </si>
  <si>
    <t>ՀՀ պաշտպանության ապահովում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</si>
  <si>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</si>
  <si>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</si>
  <si>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 xml:space="preserve"> 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</si>
  <si>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ՀՀ պաշտպանության ապահովում </t>
  </si>
  <si>
    <t xml:space="preserve">Ծրագրի անվանումը </t>
  </si>
  <si>
    <t xml:space="preserve"> ԸՆԴԱՄԵՆԸ ԾԱԽՍԵՐ այդ թվում՝</t>
  </si>
  <si>
    <t xml:space="preserve">ՈՐՈՇՄԱՆ N 5 ՀԱՎԵԼՎԱԾԻ N 2 ԱՂՅՈՒՍԱԿՈՒՄ ԿԱՏԱՐՎՈՂ ՓՈՓՈԽՈՒԹՅՈՒՆՆԵՐԸ </t>
  </si>
  <si>
    <t>ՈՐՈՇՄԱՆ N 3 և N 4 ՀԱՎԵԼՎԱԾՆԵՐՈՒՄ ԿԱՏԱՐՎՈՂ ՓՈՓՈԽՈՒԹՅՈՒՆՆԵՐԸ</t>
  </si>
  <si>
    <t>Բյուջետային հատկացումների գլխավոր կարգադրիչների, ծրագրերի և միջոցառումների անվանումները</t>
  </si>
  <si>
    <t xml:space="preserve"> Չի սահմանվում </t>
  </si>
  <si>
    <t>ՀԱՅԱՍՏԱՆԻ ՀԱՆՐԱՊԵՏՈՒԹՅԱՆ ԿԱՌԱՎԱՐՈՒԹՅԱՆ 2023 ԹՎԱԿԱՆԻ ԴԵԿՏԵՄԲԵՐԻ 28-Ի N 2323-Ն</t>
  </si>
  <si>
    <t>ՀՀ կառավարության 2024 թվականի</t>
  </si>
  <si>
    <t>______________ ի N ___ -Ն որոշման</t>
  </si>
  <si>
    <t>ինն ամիս</t>
  </si>
  <si>
    <t xml:space="preserve">Ակտիվն օգտագործող կազմակերպության(ների) անվանում(ներ)ը՝ </t>
  </si>
  <si>
    <t>Հավելված N 5</t>
  </si>
  <si>
    <t>Հավելված N 4</t>
  </si>
  <si>
    <t>Հավելված N 3</t>
  </si>
  <si>
    <t xml:space="preserve">ՈՐՈՇՄԱՆ N 9 ՀԱՎԵԼՎԱԾԻ N 9.14 ԱՂՅՈՒՍԱԿՈՒՄ ԿԱՏԱՐՎՈՂ ՓՈՓՈԽՈՒԹՅՈՒՆՆԵՐԸ </t>
  </si>
  <si>
    <t xml:space="preserve">ՈՐՈՇՄԱՆ N 9.1 ՀԱՎԵԼՎԱԾԻN 9.1.14 ԱՂՅՈՒՍԱԿՈՒՄ ԿԱՏԱՐՎՈՂ ՓՈՓՈԽՈՒԹՅՈՒՆՆԵՐԸ 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</si>
  <si>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</si>
  <si>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</si>
  <si>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</si>
  <si>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ԸՆԹԱՑԻԿ ԾԱԽՍԵՐ</t>
  </si>
  <si>
    <t xml:space="preserve"> ԱՅԼ ԾԱԽՍԵՐ</t>
  </si>
  <si>
    <t>Ցուցանիշների փոփոխությունը (ավելացումները նշված են դրական նշանով, իսկ նվազեցումները՝ փակագծերում)</t>
  </si>
  <si>
    <t>Հավելված N 1</t>
  </si>
  <si>
    <t>Ռազմական կարիքների բավարարում</t>
  </si>
  <si>
    <t>Ընթացիկ գործունեության ապահովման գործողություններ</t>
  </si>
  <si>
    <t>Ծառայությունների մատուցում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</si>
  <si>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</si>
  <si>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</si>
  <si>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>Կոդը</t>
  </si>
  <si>
    <t>Անվանումը</t>
  </si>
  <si>
    <t xml:space="preserve">Գնման ձևը </t>
  </si>
  <si>
    <t>Չափման միավորը</t>
  </si>
  <si>
    <t>Միավորի գինը  (դրամով)</t>
  </si>
  <si>
    <t>քանակը</t>
  </si>
  <si>
    <t>գումարը  
(հազար դրամով)</t>
  </si>
  <si>
    <t xml:space="preserve">Բաժին N 02 </t>
  </si>
  <si>
    <t>Խումբ N 01</t>
  </si>
  <si>
    <t>Դաս N 01</t>
  </si>
  <si>
    <t>1169  11001</t>
  </si>
  <si>
    <t>1169  31001</t>
  </si>
  <si>
    <t xml:space="preserve"> ՀՀ պաշտպանության նախարարության շենքային պայմանների բարելավում </t>
  </si>
  <si>
    <t>42121190/4</t>
  </si>
  <si>
    <t>31671300/1</t>
  </si>
  <si>
    <t>32341100/2</t>
  </si>
  <si>
    <t>38651160/1</t>
  </si>
  <si>
    <t>39711140/1</t>
  </si>
  <si>
    <t>39141120/1</t>
  </si>
  <si>
    <t>39111140/2</t>
  </si>
  <si>
    <t>39111260/1</t>
  </si>
  <si>
    <t>39111310/1</t>
  </si>
  <si>
    <t>39111280/1</t>
  </si>
  <si>
    <t>44611400/1</t>
  </si>
  <si>
    <t>39121330/1</t>
  </si>
  <si>
    <t>39141120/3</t>
  </si>
  <si>
    <t>39121490/1</t>
  </si>
  <si>
    <t>38651110/2</t>
  </si>
  <si>
    <t>38651110/1</t>
  </si>
  <si>
    <t>18931170/1</t>
  </si>
  <si>
    <t>39121100/2</t>
  </si>
  <si>
    <t>39121200/1</t>
  </si>
  <si>
    <t>39111140/3</t>
  </si>
  <si>
    <t>39141340/1</t>
  </si>
  <si>
    <t>39111190/3</t>
  </si>
  <si>
    <t>42941110/2</t>
  </si>
  <si>
    <t>42941110/4</t>
  </si>
  <si>
    <t>39522170/1</t>
  </si>
  <si>
    <t>39111220/4</t>
  </si>
  <si>
    <t>44421300/3</t>
  </si>
  <si>
    <t>39121360/2</t>
  </si>
  <si>
    <t>39121460/1</t>
  </si>
  <si>
    <t>42941110/1</t>
  </si>
  <si>
    <t>39121100/1</t>
  </si>
  <si>
    <t>39141170/2</t>
  </si>
  <si>
    <t>39141170/5</t>
  </si>
  <si>
    <t>39141120/2</t>
  </si>
  <si>
    <t>39111220/3</t>
  </si>
  <si>
    <t>39121520/3</t>
  </si>
  <si>
    <t>39141260/1</t>
  </si>
  <si>
    <t>39141170/7</t>
  </si>
  <si>
    <t>44421300/2</t>
  </si>
  <si>
    <t>39141120/4</t>
  </si>
  <si>
    <t>39515440/1</t>
  </si>
  <si>
    <t>39121520/1</t>
  </si>
  <si>
    <t>39141260/2</t>
  </si>
  <si>
    <t>44423400/3</t>
  </si>
  <si>
    <t>39111280/2</t>
  </si>
  <si>
    <t>39141170/11</t>
  </si>
  <si>
    <t>39141170/8</t>
  </si>
  <si>
    <t>39141170/9</t>
  </si>
  <si>
    <t>39121360/1</t>
  </si>
  <si>
    <t>42941110/3</t>
  </si>
  <si>
    <t>44423400/1</t>
  </si>
  <si>
    <t>39141170/12</t>
  </si>
  <si>
    <t>ջրի պոմպեր</t>
  </si>
  <si>
    <t>էլեկտրաբեռնիչ</t>
  </si>
  <si>
    <t>խոսափողներ</t>
  </si>
  <si>
    <t>թվային լուսանկարչական ապարատներ</t>
  </si>
  <si>
    <t>կենցաղային սառնարաններ</t>
  </si>
  <si>
    <t>դարակներով պահարաններ</t>
  </si>
  <si>
    <t>աթոռներ</t>
  </si>
  <si>
    <t>աթոռակներ</t>
  </si>
  <si>
    <t>աթոռակ` ծալովի, դաշտային</t>
  </si>
  <si>
    <t>աթոռակ` լամինատե նստատեղով</t>
  </si>
  <si>
    <t>արկղեր</t>
  </si>
  <si>
    <t>սեղան` լսարանային</t>
  </si>
  <si>
    <t>սեղան` ծալովի, դաշտային</t>
  </si>
  <si>
    <t>լուսանկարչական խցիկների օբյեկտիվներ</t>
  </si>
  <si>
    <t>կտորից պայուսակներ</t>
  </si>
  <si>
    <t>գրասեղաններ</t>
  </si>
  <si>
    <t>սեղաններ</t>
  </si>
  <si>
    <t>հյուրասենյակի կահույք</t>
  </si>
  <si>
    <t>գրապահարաններ</t>
  </si>
  <si>
    <t>բազկաթոռներ</t>
  </si>
  <si>
    <t>արշավի մահճակալներ</t>
  </si>
  <si>
    <t>բազկաթոռ` ղեկավարի</t>
  </si>
  <si>
    <t>չհրկիզվող պահարաններ</t>
  </si>
  <si>
    <t>սեղան` ղեկավարի</t>
  </si>
  <si>
    <t>սեղան` զենքի մաքրման</t>
  </si>
  <si>
    <t>ննջասենյակի կահույք</t>
  </si>
  <si>
    <t>զգեստապահարաններ</t>
  </si>
  <si>
    <t>ուղղահայաց շերտավարագույր</t>
  </si>
  <si>
    <t>ցուցանակներ եւ հարակից առարկաներ</t>
  </si>
  <si>
    <t>ԳՀ</t>
  </si>
  <si>
    <t>հատ</t>
  </si>
  <si>
    <t>մետր</t>
  </si>
  <si>
    <t>քմ</t>
  </si>
  <si>
    <t>ԲՄ</t>
  </si>
  <si>
    <t>30237111/1</t>
  </si>
  <si>
    <t>44423680/8</t>
  </si>
  <si>
    <t>44423680/4</t>
  </si>
  <si>
    <t>44411425/5</t>
  </si>
  <si>
    <t>44531193/5</t>
  </si>
  <si>
    <t>44511100/3</t>
  </si>
  <si>
    <t>44621110/1</t>
  </si>
  <si>
    <t>44511270/4</t>
  </si>
  <si>
    <t>44423680/10</t>
  </si>
  <si>
    <t>44411425/3</t>
  </si>
  <si>
    <t>44531193/6</t>
  </si>
  <si>
    <t>42671180/3</t>
  </si>
  <si>
    <t>44511270/3</t>
  </si>
  <si>
    <t>44511140/1</t>
  </si>
  <si>
    <t>44621110/2</t>
  </si>
  <si>
    <t>44511100/2</t>
  </si>
  <si>
    <t>44411425/1</t>
  </si>
  <si>
    <t>39715200/1</t>
  </si>
  <si>
    <t>39561143/1</t>
  </si>
  <si>
    <t>22991120/1</t>
  </si>
  <si>
    <t>44411300/2</t>
  </si>
  <si>
    <t>44411300/1</t>
  </si>
  <si>
    <t>44112170/1</t>
  </si>
  <si>
    <t>44411740/1</t>
  </si>
  <si>
    <t>44531193/2</t>
  </si>
  <si>
    <t>39191100/2</t>
  </si>
  <si>
    <t>44531193/4</t>
  </si>
  <si>
    <t>44411120/1</t>
  </si>
  <si>
    <t>44411110/1</t>
  </si>
  <si>
    <t>44111710/1</t>
  </si>
  <si>
    <t>24911900/1</t>
  </si>
  <si>
    <t>44111416/1</t>
  </si>
  <si>
    <t>44531193/1</t>
  </si>
  <si>
    <t>44531191/2</t>
  </si>
  <si>
    <t>44118300/2</t>
  </si>
  <si>
    <t>44118300/1</t>
  </si>
  <si>
    <t>44531193/3</t>
  </si>
  <si>
    <t>44112140/1</t>
  </si>
  <si>
    <t>44411752/10</t>
  </si>
  <si>
    <t>44221100/1</t>
  </si>
  <si>
    <t>44111414/1</t>
  </si>
  <si>
    <t>44111419/1</t>
  </si>
  <si>
    <t>44118400/1</t>
  </si>
  <si>
    <t>44118400/2</t>
  </si>
  <si>
    <t>44311210/1</t>
  </si>
  <si>
    <t>22991120/2</t>
  </si>
  <si>
    <t>30197646/1</t>
  </si>
  <si>
    <t>42131100/9</t>
  </si>
  <si>
    <t>42131100/6</t>
  </si>
  <si>
    <t>42131100/7</t>
  </si>
  <si>
    <t>42131100/8</t>
  </si>
  <si>
    <t>31431400/2</t>
  </si>
  <si>
    <t>32421100/3</t>
  </si>
  <si>
    <t>32571500/2</t>
  </si>
  <si>
    <t>31321170/4</t>
  </si>
  <si>
    <t>31321170/3</t>
  </si>
  <si>
    <t>31421200/1</t>
  </si>
  <si>
    <t>44322230/1</t>
  </si>
  <si>
    <t>31431400/3</t>
  </si>
  <si>
    <t>31321170/2</t>
  </si>
  <si>
    <t>31211100/1</t>
  </si>
  <si>
    <t>31442120/1</t>
  </si>
  <si>
    <t>22461310/1</t>
  </si>
  <si>
    <t>31442000/1</t>
  </si>
  <si>
    <t>44322460/1</t>
  </si>
  <si>
    <t>44322430/1</t>
  </si>
  <si>
    <t>31651400/2</t>
  </si>
  <si>
    <t>31321130/4</t>
  </si>
  <si>
    <t>31321130/5</t>
  </si>
  <si>
    <t>31321130/3</t>
  </si>
  <si>
    <t>35811240/13</t>
  </si>
  <si>
    <t>35811190/13</t>
  </si>
  <si>
    <t>35811240/3</t>
  </si>
  <si>
    <t>35811240/2</t>
  </si>
  <si>
    <t>35811190/12</t>
  </si>
  <si>
    <t>35811190/11</t>
  </si>
  <si>
    <t>35811240/4</t>
  </si>
  <si>
    <t>35811230/1</t>
  </si>
  <si>
    <t>39561133/1</t>
  </si>
  <si>
    <t>39561133/4</t>
  </si>
  <si>
    <t>39561133/2</t>
  </si>
  <si>
    <t>35811240/7</t>
  </si>
  <si>
    <t>35811240/10</t>
  </si>
  <si>
    <t>39561133/5</t>
  </si>
  <si>
    <t>35811240/9</t>
  </si>
  <si>
    <t>35811190/22</t>
  </si>
  <si>
    <t>35811240/12</t>
  </si>
  <si>
    <t>35811240/14</t>
  </si>
  <si>
    <t>39561133/9</t>
  </si>
  <si>
    <t>35811190/24</t>
  </si>
  <si>
    <t>35811240/11</t>
  </si>
  <si>
    <t>35811190/21</t>
  </si>
  <si>
    <t>35811190/23</t>
  </si>
  <si>
    <t>39561133/7</t>
  </si>
  <si>
    <t>39561133/6</t>
  </si>
  <si>
    <t>35811190/20</t>
  </si>
  <si>
    <t>39561133/8</t>
  </si>
  <si>
    <t>44311210/4</t>
  </si>
  <si>
    <t>18511180/503</t>
  </si>
  <si>
    <t>35821400/503</t>
  </si>
  <si>
    <t>37461400/502</t>
  </si>
  <si>
    <t>44423680/9</t>
  </si>
  <si>
    <t>44221140/1</t>
  </si>
  <si>
    <t>44911300/1</t>
  </si>
  <si>
    <t>44211420/1</t>
  </si>
  <si>
    <t>35111180/1</t>
  </si>
  <si>
    <t>24111120/1</t>
  </si>
  <si>
    <t>35111130/1</t>
  </si>
  <si>
    <t>35111130/6</t>
  </si>
  <si>
    <t>44211420/2</t>
  </si>
  <si>
    <t>34351200/25</t>
  </si>
  <si>
    <t>30234400/1</t>
  </si>
  <si>
    <t>34351200/6</t>
  </si>
  <si>
    <t>32541400/3</t>
  </si>
  <si>
    <t>34351200/60</t>
  </si>
  <si>
    <t>44322230/2</t>
  </si>
  <si>
    <t>32421100/5</t>
  </si>
  <si>
    <t>44511110/1</t>
  </si>
  <si>
    <t>44511110/2</t>
  </si>
  <si>
    <t>32571500/1</t>
  </si>
  <si>
    <t>31681700/1</t>
  </si>
  <si>
    <t>31681700/2</t>
  </si>
  <si>
    <t>32421100/4</t>
  </si>
  <si>
    <t>32561600/1</t>
  </si>
  <si>
    <t>32421100/2</t>
  </si>
  <si>
    <t>33691147/1</t>
  </si>
  <si>
    <t>31625300/1</t>
  </si>
  <si>
    <t>31431400/4</t>
  </si>
  <si>
    <t>32541400/6</t>
  </si>
  <si>
    <t>30211230/2</t>
  </si>
  <si>
    <t>30232231/2</t>
  </si>
  <si>
    <t>30232231/4</t>
  </si>
  <si>
    <t>32551160/2</t>
  </si>
  <si>
    <t>32541400/4</t>
  </si>
  <si>
    <t>30232231/3</t>
  </si>
  <si>
    <t>32541400/5</t>
  </si>
  <si>
    <t>44111200/1</t>
  </si>
  <si>
    <t>30121500/44</t>
  </si>
  <si>
    <t>30121500/8</t>
  </si>
  <si>
    <t>30121500/40</t>
  </si>
  <si>
    <t>22611400/3</t>
  </si>
  <si>
    <t>30121500/9</t>
  </si>
  <si>
    <t>30121460/12</t>
  </si>
  <si>
    <t>22611400/4</t>
  </si>
  <si>
    <t>30234640/1</t>
  </si>
  <si>
    <t>30121460/3</t>
  </si>
  <si>
    <t>30121460/13</t>
  </si>
  <si>
    <t>30121460/10</t>
  </si>
  <si>
    <t>30121460/23</t>
  </si>
  <si>
    <t>30121460/19</t>
  </si>
  <si>
    <t>34351200/62</t>
  </si>
  <si>
    <t>30141380/1</t>
  </si>
  <si>
    <t>30121460/17</t>
  </si>
  <si>
    <t>30121460/16</t>
  </si>
  <si>
    <t>30121460/24</t>
  </si>
  <si>
    <t>30121460/26</t>
  </si>
  <si>
    <t>30121460/14</t>
  </si>
  <si>
    <t>30121460/25</t>
  </si>
  <si>
    <t>34351200/63</t>
  </si>
  <si>
    <t>34351200/65</t>
  </si>
  <si>
    <t>34351200/11</t>
  </si>
  <si>
    <t>34351200/15</t>
  </si>
  <si>
    <t>34351200/10</t>
  </si>
  <si>
    <t>34351200/44</t>
  </si>
  <si>
    <t>34351200/18</t>
  </si>
  <si>
    <t>34351200/26</t>
  </si>
  <si>
    <t>34351200/59</t>
  </si>
  <si>
    <t>34351200/58</t>
  </si>
  <si>
    <t>34351200/66</t>
  </si>
  <si>
    <t>34351200/67</t>
  </si>
  <si>
    <t>34351200/64</t>
  </si>
  <si>
    <t>34351200/68</t>
  </si>
  <si>
    <t>31442100/10</t>
  </si>
  <si>
    <t>30121500/13</t>
  </si>
  <si>
    <t>30121500/12</t>
  </si>
  <si>
    <t>30121500/24</t>
  </si>
  <si>
    <t>30121500/46</t>
  </si>
  <si>
    <t>30121500/43</t>
  </si>
  <si>
    <t>30121500/5</t>
  </si>
  <si>
    <t>30121500/38</t>
  </si>
  <si>
    <t>31442000/2</t>
  </si>
  <si>
    <t>30237111/2</t>
  </si>
  <si>
    <t>30121500/10</t>
  </si>
  <si>
    <t>30121500/39</t>
  </si>
  <si>
    <t>30121500/6</t>
  </si>
  <si>
    <t>22611400/1</t>
  </si>
  <si>
    <t>30121500/42</t>
  </si>
  <si>
    <t>30121500/47</t>
  </si>
  <si>
    <t>30121500/14</t>
  </si>
  <si>
    <t>30121500/45</t>
  </si>
  <si>
    <t>30121500/41</t>
  </si>
  <si>
    <t>44511270/5</t>
  </si>
  <si>
    <t>44163130/1</t>
  </si>
  <si>
    <t>42671180/5</t>
  </si>
  <si>
    <t>44531191/4</t>
  </si>
  <si>
    <t>32421100/1</t>
  </si>
  <si>
    <t>34351200/57</t>
  </si>
  <si>
    <t>34351200/40</t>
  </si>
  <si>
    <t>34351200/50</t>
  </si>
  <si>
    <t>34351200/48</t>
  </si>
  <si>
    <t>34351200/23</t>
  </si>
  <si>
    <t>34351200/3</t>
  </si>
  <si>
    <t>34351200/14</t>
  </si>
  <si>
    <t>34351200/42</t>
  </si>
  <si>
    <t>34351200/49</t>
  </si>
  <si>
    <t>34351200/16</t>
  </si>
  <si>
    <t>34351200/53</t>
  </si>
  <si>
    <t>34351200/7</t>
  </si>
  <si>
    <t>34351200/17</t>
  </si>
  <si>
    <t>31442100/4</t>
  </si>
  <si>
    <t>34351200/56</t>
  </si>
  <si>
    <t>34351200/51</t>
  </si>
  <si>
    <t>34351200/47</t>
  </si>
  <si>
    <t>34351200/8</t>
  </si>
  <si>
    <t>34351200/45</t>
  </si>
  <si>
    <t>34351200/54</t>
  </si>
  <si>
    <t>34351200/61</t>
  </si>
  <si>
    <t>31442100/1</t>
  </si>
  <si>
    <t>34351200/38</t>
  </si>
  <si>
    <t>31442100/8</t>
  </si>
  <si>
    <t>34351200/36</t>
  </si>
  <si>
    <t>34351200/24</t>
  </si>
  <si>
    <t>34351200/1</t>
  </si>
  <si>
    <t>34351200/52</t>
  </si>
  <si>
    <t>34351200/37</t>
  </si>
  <si>
    <t>34351200/55</t>
  </si>
  <si>
    <t>34351200/29</t>
  </si>
  <si>
    <t>34351200/30</t>
  </si>
  <si>
    <t>34351200/39</t>
  </si>
  <si>
    <t>31442100/7</t>
  </si>
  <si>
    <t>09331100/1</t>
  </si>
  <si>
    <t>42131100/5</t>
  </si>
  <si>
    <t>44311210/3</t>
  </si>
  <si>
    <t>44311210/2</t>
  </si>
  <si>
    <t>44511190/1</t>
  </si>
  <si>
    <t>44163130/3</t>
  </si>
  <si>
    <t>44163130/2</t>
  </si>
  <si>
    <t>44411425/4</t>
  </si>
  <si>
    <t>31421100/2</t>
  </si>
  <si>
    <t>սնուցման մարտկոց</t>
  </si>
  <si>
    <t>շինարարության մեջ օգտագործվող զանազան այլ ապրանքներ</t>
  </si>
  <si>
    <t>փական` սողնակավոր</t>
  </si>
  <si>
    <t>երկաթե անկյունակ</t>
  </si>
  <si>
    <t>ձեռքի գործիքներ</t>
  </si>
  <si>
    <t>կենտրոնացված ջեռուցման ռադիատորներ</t>
  </si>
  <si>
    <t>մուրճեր</t>
  </si>
  <si>
    <t>ձեռքի գործիքների մասեր</t>
  </si>
  <si>
    <t>քլունգներ</t>
  </si>
  <si>
    <t>ջեռուցման սարքեր</t>
  </si>
  <si>
    <t>ցանցավոր կտորներ</t>
  </si>
  <si>
    <t>թուղթ` քարտեզագրական</t>
  </si>
  <si>
    <t>լվացարաններ</t>
  </si>
  <si>
    <t>լինոլեում</t>
  </si>
  <si>
    <t>զուգարանակոնք</t>
  </si>
  <si>
    <t>պատերի երեսպատման թղթե կամ ստվարաթղթե պաստառներ</t>
  </si>
  <si>
    <t>ջրի ծորակ, 2 փականով</t>
  </si>
  <si>
    <t>ջրի ծորակ, 1 փականով</t>
  </si>
  <si>
    <t>սալիկ, կերամիկական, հատակի համար</t>
  </si>
  <si>
    <t>սալիկի սոսինձ</t>
  </si>
  <si>
    <t>ներկ` ճակատային</t>
  </si>
  <si>
    <t>երկաթե խողովակներ</t>
  </si>
  <si>
    <t>թիթեղ` մետաղական</t>
  </si>
  <si>
    <t>լամինատ</t>
  </si>
  <si>
    <t>ջրի բաք</t>
  </si>
  <si>
    <t>պատուհաններ</t>
  </si>
  <si>
    <t>ներկ` լատեքսային</t>
  </si>
  <si>
    <t>գուաշ</t>
  </si>
  <si>
    <t>պրոֆնաստիլ</t>
  </si>
  <si>
    <t>երկաթյա ապրանքներ</t>
  </si>
  <si>
    <t>թուղթ` A3 ֆորմատի</t>
  </si>
  <si>
    <t>փականներ` ըստ գործառույթների</t>
  </si>
  <si>
    <t>լիթիումային կուտակիչներ</t>
  </si>
  <si>
    <t>ցանցային մալուխներ</t>
  </si>
  <si>
    <t>հաղորդակցման մալուխներ հատուկ կիրառման համար</t>
  </si>
  <si>
    <t>էկրանացված մալուխներ</t>
  </si>
  <si>
    <t>մարտկոցների տուփ</t>
  </si>
  <si>
    <t>մալուխ պղնձե ջղերով, նախատեսված ներքին մոնտաժման համար 4մմ2</t>
  </si>
  <si>
    <t>էլեկտրական սարքավորումների վահանակներ</t>
  </si>
  <si>
    <t>մարտկոց` 3V(123)</t>
  </si>
  <si>
    <t>գովազդային նյութեր</t>
  </si>
  <si>
    <t>մարտկոց, AA տեսակի</t>
  </si>
  <si>
    <t>մալուխ` Ավվգ 3*25+1*16</t>
  </si>
  <si>
    <t>մալուխ` Ակվվգ 27*2.5</t>
  </si>
  <si>
    <t>մեկուսիչ ժապավեններ</t>
  </si>
  <si>
    <t>միջին լարման մալուխներ</t>
  </si>
  <si>
    <t>ուսադիր</t>
  </si>
  <si>
    <t>թիկունքի մակագրություն</t>
  </si>
  <si>
    <t>տարբերանշաններ</t>
  </si>
  <si>
    <t>մեդալներ, կրծքանշաններ</t>
  </si>
  <si>
    <t>դրոշներ</t>
  </si>
  <si>
    <t>շախմատ</t>
  </si>
  <si>
    <t>դռներ</t>
  </si>
  <si>
    <t>զանազան շինարարական քարեր</t>
  </si>
  <si>
    <t>հենարաններ</t>
  </si>
  <si>
    <t>հրդեհի մարման ձեռքի գործիքներ</t>
  </si>
  <si>
    <t>հելիում</t>
  </si>
  <si>
    <t>կրակմարիչներ</t>
  </si>
  <si>
    <t>ավտոմեքենաների անիվներ</t>
  </si>
  <si>
    <t>դատարկ սկավառակ, առանց տուփի, DVD</t>
  </si>
  <si>
    <t>ավտոմատային հեռախոսային կայանների սարքեր</t>
  </si>
  <si>
    <t>բահեր</t>
  </si>
  <si>
    <t>բաժանարար տուփ</t>
  </si>
  <si>
    <t>օպտիկամանրաթելային փոխարկիչ</t>
  </si>
  <si>
    <t>թունանյութեր</t>
  </si>
  <si>
    <t>գողության դեպքում ահազանգման սարքեր</t>
  </si>
  <si>
    <t>անձնական համակարգիչների կենտրոնական պրոցեսորներ</t>
  </si>
  <si>
    <t>համակարգչի կոշտ սկավառակ</t>
  </si>
  <si>
    <t>հեռախոսային սարքեր</t>
  </si>
  <si>
    <t>ցեմենտ</t>
  </si>
  <si>
    <t>քարտրիջներ</t>
  </si>
  <si>
    <t>ներկեր տպագրական մեքենաների համար</t>
  </si>
  <si>
    <t>տոներային քարտրիջներ</t>
  </si>
  <si>
    <t>ֆլեշ հիշողություն, 16GB</t>
  </si>
  <si>
    <t>չիպային քարտեր</t>
  </si>
  <si>
    <t>կուտակիչ մարտկոցներ</t>
  </si>
  <si>
    <t>կոյուղու խողովակներ</t>
  </si>
  <si>
    <t>կացիններ</t>
  </si>
  <si>
    <t>կապարային մարտկոցներ</t>
  </si>
  <si>
    <t>զույգ</t>
  </si>
  <si>
    <t>լրակազմ</t>
  </si>
  <si>
    <t>խմ</t>
  </si>
  <si>
    <t>լիտր</t>
  </si>
  <si>
    <t>կգ</t>
  </si>
  <si>
    <t>թևքանշան և այլ պարագաներ</t>
  </si>
  <si>
    <t>արևային վահանակներ</t>
  </si>
  <si>
    <t>վառարաններ և դրանց պարագաներ</t>
  </si>
  <si>
    <t>ցուցանակներ և հարակից առարկաներ</t>
  </si>
  <si>
    <t xml:space="preserve"> - Տրանսպորտային նյութեր</t>
  </si>
  <si>
    <t xml:space="preserve"> ՄԵՔԵՆԱՆԵՐ ԵՎ ՍԱՐՔԱՎՈՐՈՒՄՆԵՐ</t>
  </si>
  <si>
    <t xml:space="preserve"> ԾԱՌԱՅՈՒԹՅՈՒՆՆԵՐԻ ԵՎ ԱՊՐԱՆՔՆԵՐԻ ՁԵՌՔ ԲԵՐՈՒՄ</t>
  </si>
  <si>
    <t xml:space="preserve"> ՆՅՈՒԹԵՐ</t>
  </si>
  <si>
    <t xml:space="preserve"> - Վարչական սարքավորումներ</t>
  </si>
  <si>
    <t xml:space="preserve"> - Այլ մեքենաներ և սարքավորումներ</t>
  </si>
  <si>
    <t xml:space="preserve"> - Գրասենյակային նյութեր և հագուստ</t>
  </si>
  <si>
    <t xml:space="preserve"> - Հատուկ նպատակային այլ նյութեր</t>
  </si>
  <si>
    <t xml:space="preserve"> - Այլ ծախսեր</t>
  </si>
  <si>
    <t xml:space="preserve"> - Տրանսպորտային սարքավորումներ</t>
  </si>
  <si>
    <t>30211220/504</t>
  </si>
  <si>
    <t>սեղանի համակարգիչներ</t>
  </si>
  <si>
    <t>30211200/503</t>
  </si>
  <si>
    <t>դյուրակիր համակարգիչներ</t>
  </si>
  <si>
    <t>30211200/505</t>
  </si>
  <si>
    <t>37311380/501</t>
  </si>
  <si>
    <t>կլարնետներ</t>
  </si>
  <si>
    <t>37311180/501</t>
  </si>
  <si>
    <t>սաքսոֆոններ</t>
  </si>
  <si>
    <t>37311500/502</t>
  </si>
  <si>
    <t>հարվածային գործիքներ</t>
  </si>
  <si>
    <t>44423400/502</t>
  </si>
  <si>
    <t>37461331/502</t>
  </si>
  <si>
    <t>հրաձգության ուղղություն</t>
  </si>
  <si>
    <t>37461331/504</t>
  </si>
  <si>
    <t>37461331/506</t>
  </si>
  <si>
    <t>38411200/501</t>
  </si>
  <si>
    <t>ջերմաչափեր</t>
  </si>
  <si>
    <t>44611200/501</t>
  </si>
  <si>
    <t>գազի բալոններ</t>
  </si>
  <si>
    <t>44611400/502</t>
  </si>
  <si>
    <t>31731100/502</t>
  </si>
  <si>
    <t>էլեկտրատեխնիկական սարքեր</t>
  </si>
  <si>
    <t>31731100/503</t>
  </si>
  <si>
    <t>32341230/501</t>
  </si>
  <si>
    <t>ձայնային ազդանշանների ձայնագրման սարք</t>
  </si>
  <si>
    <t>32341110/501</t>
  </si>
  <si>
    <t>բարձրախոսներ</t>
  </si>
  <si>
    <t>42961260/501</t>
  </si>
  <si>
    <t>հսկման սարքեր</t>
  </si>
  <si>
    <t>35111130/502</t>
  </si>
  <si>
    <t>35111130/504</t>
  </si>
  <si>
    <t>35111130/503</t>
  </si>
  <si>
    <t>39132170/501</t>
  </si>
  <si>
    <t>ցուցափեղկեր (պահարաններ)</t>
  </si>
  <si>
    <t>Ապրանքներ</t>
  </si>
  <si>
    <t xml:space="preserve"> Ծառայությունը մատուցող կազմակերպության(ների) անվանում(ներ)ը՛ </t>
  </si>
  <si>
    <t>Հավելված N 6</t>
  </si>
  <si>
    <t>ՀԱՅԱՍՏԱՆԻ ՀԱՆՐԱՊԵՏՈՒԹՅԱՆ ԿԱՌԱՎԱՐՈՒԹՅԱՆ 2023 ԹՎԱԿԱՆԻ ԴԵԿՏԵՄԲԵՐԻ 28-Ի N 2323-Ն ՈՐՈՇՄԱՆ N 10 ՀԱՎԵԼՎԱԾՈՒՄ ԿԱՏԱՐՎՈՂ ՓՈՓՈԽՈՒԹՅՈՒՆՆԵՐՆ ՈՒ ԼՐԱՑՈՒՄՆԵՐԸ</t>
  </si>
  <si>
    <t>«ՀԱՅԱՍՏԱՆԻ ՀԱՆՐԱՊԵՏՈՒԹՅԱՆ 2024 ԹՎԱԿԱՆԻ ՊԵՏԱԿԱՆ ԲՅՈՒՋԵԻ ՄԱՍԻՆ» ՀԱՅԱՍՏԱՆԻ ՀԱՆՐԱՊԵՏՈՒԹՅԱՆ ՕՐԵՆՔԻ N 1 
ՀԱՎԵԼՎԱԾԻ N 3 ԱՂՅՈՒՍԱԿՈՒՄ ԿԱՏԱՐՎՈՂ ՓՈՓՈԽՈՒԹՅՈՒՆԸ</t>
  </si>
  <si>
    <t>հազար դրամով</t>
  </si>
  <si>
    <t xml:space="preserve"> Ցուցանիշների փոփոխությունը
(ավելացումները նշված են դրական նշանով)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</si>
  <si>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</si>
  <si>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</si>
  <si>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</si>
  <si>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</si>
  <si>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</si>
  <si>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</si>
  <si>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</si>
  <si>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«ՀԱՅԱՍՏԱՆԻ ՀԱՆՐԱՊԵՏՈՒԹՅԱՆ 2024 ԹՎԱԿԱՆԻ ՊԵՏԱԿԱՆ ԲՅՈՒՋԵԻ ՄԱՍԻՆ» ՀԱՅԱՍՏԱՆԻ ՀԱՆՐԱՊԵՏՈՒԹՅԱՆ 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 ՓՈՓՈԽՈՒԹՅՈՒՆՆԵՐԸ</t>
  </si>
  <si>
    <t>______________ ի N___ -Ն որոշման</t>
  </si>
  <si>
    <t>Հավելված N 2</t>
  </si>
  <si>
    <t>___________  ___-ի N _______ -Ն որոշման</t>
  </si>
  <si>
    <t>Հավելված N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</si>
</sst>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,##0.0_);\(#,##0.0\)"/>
    <numFmt numFmtId="165" formatCode="_(* #,##0.0_);_(* \(#,##0.0\);_(* &quot;-&quot;??_);_(@_)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₽_-;\-* #,##0.00\ _₽_-;_-* \-??\ _₽_-;_-@_-"/>
    <numFmt numFmtId="170" formatCode="_(* #,##0.0_);_(* \(#,##0.0\);_(* &quot;-&quot;?_);_(@_)"/>
    <numFmt numFmtId="171" formatCode="_(* #,##0.000_);_(* \(#,##0.000\);_(* &quot;-&quot;?_);_(@_)"/>
  </numFmts>
  <fonts count="36" x14ac:knownFonts="1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b/>
      <sz val="12"/>
      <name val="GHEA Grapalat"/>
      <family val="2"/>
    </font>
    <font>
      <sz val="10"/>
      <name val="Arial"/>
      <family val="2"/>
    </font>
    <font>
      <sz val="11"/>
      <name val="GHEA Grapalat"/>
      <family val="3"/>
    </font>
    <font>
      <sz val="10"/>
      <name val="Arial"/>
      <family val="2"/>
    </font>
    <font>
      <sz val="12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sz val="10"/>
      <name val="Arial Armenian"/>
      <family val="2"/>
      <charset val="1"/>
    </font>
    <font>
      <i/>
      <sz val="10"/>
      <name val="GHEA Grapalat"/>
      <family val="3"/>
    </font>
    <font>
      <u/>
      <sz val="11"/>
      <name val="GHEA Grapalat"/>
      <family val="3"/>
    </font>
    <font>
      <sz val="11"/>
      <name val="Calibri"/>
      <family val="2"/>
      <scheme val="minor"/>
    </font>
    <font>
      <b/>
      <i/>
      <sz val="11"/>
      <name val="GHEA Grapalat"/>
      <family val="3"/>
    </font>
    <font>
      <b/>
      <u/>
      <sz val="11"/>
      <name val="GHEA Grapalat"/>
      <family val="3"/>
    </font>
    <font>
      <sz val="10"/>
      <name val="Arial"/>
      <family val="2"/>
    </font>
    <font>
      <sz val="12"/>
      <name val="Times Armenian"/>
      <family val="1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0"/>
      <color indexed="8"/>
      <name val="GHEA Grapalat"/>
      <family val="3"/>
    </font>
    <font>
      <sz val="12"/>
      <color indexed="8"/>
      <name val="GHEA Grapalat"/>
      <family val="3"/>
    </font>
    <font>
      <u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0" fontId="8" fillId="0" borderId="0"/>
    <xf numFmtId="0" fontId="9" fillId="0" borderId="0">
      <alignment horizontal="left" vertical="top" wrapText="1"/>
    </xf>
    <xf numFmtId="9" fontId="6" fillId="0" borderId="0" applyFont="0" applyFill="0" applyBorder="0" applyAlignment="0" applyProtection="0"/>
    <xf numFmtId="167" fontId="9" fillId="0" borderId="0" applyFill="0" applyBorder="0" applyProtection="0">
      <alignment horizontal="right" vertical="top"/>
    </xf>
    <xf numFmtId="0" fontId="11" fillId="0" borderId="0"/>
    <xf numFmtId="166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3" fillId="0" borderId="0"/>
    <xf numFmtId="0" fontId="7" fillId="0" borderId="0"/>
    <xf numFmtId="0" fontId="8" fillId="0" borderId="0"/>
    <xf numFmtId="0" fontId="3" fillId="0" borderId="0"/>
    <xf numFmtId="43" fontId="8" fillId="0" borderId="0" applyFont="0" applyFill="0" applyBorder="0" applyAlignment="0" applyProtection="0"/>
    <xf numFmtId="0" fontId="8" fillId="0" borderId="0"/>
    <xf numFmtId="169" fontId="19" fillId="0" borderId="0" applyBorder="0" applyProtection="0"/>
    <xf numFmtId="0" fontId="19" fillId="0" borderId="0"/>
    <xf numFmtId="0" fontId="25" fillId="0" borderId="0"/>
    <xf numFmtId="0" fontId="5" fillId="0" borderId="0"/>
    <xf numFmtId="0" fontId="26" fillId="0" borderId="0"/>
  </cellStyleXfs>
  <cellXfs count="281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5" fontId="4" fillId="2" borderId="0" xfId="6" applyNumberFormat="1" applyFont="1" applyFill="1" applyAlignment="1">
      <alignment horizontal="center" vertical="center" wrapText="1"/>
    </xf>
    <xf numFmtId="0" fontId="10" fillId="0" borderId="0" xfId="0" applyFont="1" applyAlignment="1">
      <alignment vertical="top" wrapText="1"/>
    </xf>
    <xf numFmtId="0" fontId="4" fillId="0" borderId="0" xfId="7" applyNumberFormat="1" applyFont="1" applyFill="1" applyAlignment="1">
      <alignment horizontal="center" vertical="center" wrapText="1"/>
    </xf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 applyAlignment="1">
      <alignment horizontal="left" vertical="center" wrapText="1"/>
    </xf>
    <xf numFmtId="0" fontId="18" fillId="0" borderId="1" xfId="7" applyFont="1" applyBorder="1" applyAlignment="1">
      <alignment horizontal="left" vertical="center" wrapText="1"/>
    </xf>
    <xf numFmtId="0" fontId="12" fillId="0" borderId="0" xfId="3" applyFont="1" applyAlignment="1">
      <alignment vertical="center"/>
    </xf>
    <xf numFmtId="0" fontId="12" fillId="0" borderId="0" xfId="3" applyFont="1" applyBorder="1" applyAlignment="1">
      <alignment vertical="center"/>
    </xf>
    <xf numFmtId="0" fontId="14" fillId="0" borderId="0" xfId="3" applyFont="1" applyAlignment="1">
      <alignment horizontal="center" vertical="center"/>
    </xf>
    <xf numFmtId="0" fontId="12" fillId="0" borderId="0" xfId="3" applyFont="1" applyFill="1" applyAlignment="1">
      <alignment horizontal="right" vertical="center"/>
    </xf>
    <xf numFmtId="0" fontId="15" fillId="0" borderId="0" xfId="3" applyFont="1" applyAlignment="1">
      <alignment vertical="center"/>
    </xf>
    <xf numFmtId="49" fontId="12" fillId="0" borderId="1" xfId="7" applyNumberFormat="1" applyFont="1" applyFill="1" applyBorder="1" applyAlignment="1">
      <alignment horizontal="center" vertical="center" textRotation="90" wrapText="1"/>
    </xf>
    <xf numFmtId="0" fontId="18" fillId="0" borderId="1" xfId="7" applyNumberFormat="1" applyFont="1" applyFill="1" applyBorder="1" applyAlignment="1">
      <alignment horizontal="left" vertical="center" wrapText="1"/>
    </xf>
    <xf numFmtId="0" fontId="21" fillId="0" borderId="1" xfId="7" applyFont="1" applyBorder="1" applyAlignment="1">
      <alignment horizontal="center" vertical="center" wrapText="1"/>
    </xf>
    <xf numFmtId="0" fontId="14" fillId="2" borderId="0" xfId="18" applyFont="1" applyFill="1" applyAlignment="1">
      <alignment horizontal="left" vertical="center" wrapText="1"/>
    </xf>
    <xf numFmtId="0" fontId="14" fillId="2" borderId="0" xfId="18" applyFont="1" applyFill="1" applyAlignment="1">
      <alignment horizontal="center" vertical="center" wrapText="1"/>
    </xf>
    <xf numFmtId="0" fontId="15" fillId="2" borderId="0" xfId="18" applyFont="1" applyFill="1" applyAlignment="1">
      <alignment horizontal="right" vertical="center"/>
    </xf>
    <xf numFmtId="0" fontId="20" fillId="2" borderId="1" xfId="3" applyFont="1" applyFill="1" applyBorder="1" applyAlignment="1">
      <alignment vertical="center" wrapText="1"/>
    </xf>
    <xf numFmtId="0" fontId="16" fillId="2" borderId="1" xfId="3" applyFont="1" applyFill="1" applyBorder="1" applyAlignment="1">
      <alignment vertical="center" wrapText="1"/>
    </xf>
    <xf numFmtId="0" fontId="15" fillId="2" borderId="4" xfId="3" applyFont="1" applyFill="1" applyBorder="1" applyAlignment="1">
      <alignment horizontal="center" vertical="center" wrapText="1"/>
    </xf>
    <xf numFmtId="0" fontId="15" fillId="0" borderId="0" xfId="3" applyFont="1"/>
    <xf numFmtId="0" fontId="17" fillId="0" borderId="0" xfId="3" applyFont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12" fillId="0" borderId="0" xfId="3" applyFont="1"/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 wrapText="1"/>
    </xf>
    <xf numFmtId="0" fontId="12" fillId="0" borderId="0" xfId="3" applyFont="1" applyAlignment="1">
      <alignment horizontal="justify"/>
    </xf>
    <xf numFmtId="0" fontId="12" fillId="0" borderId="0" xfId="3" applyFont="1" applyAlignment="1">
      <alignment horizontal="justify" vertical="center"/>
    </xf>
    <xf numFmtId="0" fontId="16" fillId="2" borderId="1" xfId="18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 wrapText="1"/>
    </xf>
    <xf numFmtId="0" fontId="15" fillId="2" borderId="1" xfId="3" applyFont="1" applyFill="1" applyBorder="1" applyAlignment="1">
      <alignment vertical="top" wrapText="1"/>
    </xf>
    <xf numFmtId="0" fontId="20" fillId="0" borderId="1" xfId="7" applyFont="1" applyBorder="1" applyAlignment="1">
      <alignment vertical="center" wrapText="1"/>
    </xf>
    <xf numFmtId="37" fontId="20" fillId="0" borderId="1" xfId="9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vertical="center" wrapText="1"/>
    </xf>
    <xf numFmtId="0" fontId="15" fillId="0" borderId="1" xfId="3" applyFont="1" applyBorder="1" applyAlignment="1">
      <alignment vertical="center"/>
    </xf>
    <xf numFmtId="0" fontId="20" fillId="2" borderId="1" xfId="3" applyFont="1" applyFill="1" applyBorder="1" applyAlignment="1">
      <alignment vertical="center"/>
    </xf>
    <xf numFmtId="0" fontId="15" fillId="0" borderId="1" xfId="3" applyFont="1" applyBorder="1" applyAlignment="1">
      <alignment vertical="center" wrapText="1"/>
    </xf>
    <xf numFmtId="0" fontId="15" fillId="0" borderId="0" xfId="3" applyFont="1"/>
    <xf numFmtId="170" fontId="15" fillId="2" borderId="1" xfId="6" applyNumberFormat="1" applyFont="1" applyFill="1" applyBorder="1" applyAlignment="1">
      <alignment horizontal="right" vertical="center" wrapText="1"/>
    </xf>
    <xf numFmtId="170" fontId="16" fillId="2" borderId="1" xfId="6" applyNumberFormat="1" applyFont="1" applyFill="1" applyBorder="1" applyAlignment="1">
      <alignment horizontal="right" vertical="center" wrapText="1"/>
    </xf>
    <xf numFmtId="170" fontId="16" fillId="2" borderId="1" xfId="20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vertical="center" wrapText="1"/>
    </xf>
    <xf numFmtId="43" fontId="12" fillId="0" borderId="0" xfId="8" applyFont="1" applyAlignment="1">
      <alignment vertical="center" wrapText="1"/>
    </xf>
    <xf numFmtId="49" fontId="4" fillId="0" borderId="0" xfId="7" applyNumberFormat="1" applyFont="1" applyFill="1" applyAlignment="1">
      <alignment horizontal="center" vertical="center" wrapText="1"/>
    </xf>
    <xf numFmtId="164" fontId="12" fillId="0" borderId="0" xfId="7" applyNumberFormat="1" applyFont="1" applyFill="1" applyBorder="1" applyAlignment="1">
      <alignment horizontal="right" vertical="center" wrapText="1"/>
    </xf>
    <xf numFmtId="0" fontId="12" fillId="0" borderId="0" xfId="7" applyFont="1" applyAlignment="1">
      <alignment horizontal="center" vertical="center" wrapText="1"/>
    </xf>
    <xf numFmtId="43" fontId="12" fillId="0" borderId="0" xfId="8" applyFont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165" fontId="12" fillId="0" borderId="1" xfId="8" applyNumberFormat="1" applyFont="1" applyBorder="1" applyAlignment="1">
      <alignment horizontal="right" vertical="center" wrapText="1"/>
    </xf>
    <xf numFmtId="165" fontId="12" fillId="0" borderId="1" xfId="8" applyNumberFormat="1" applyFont="1" applyFill="1" applyBorder="1" applyAlignment="1">
      <alignment horizontal="right" vertical="center" wrapText="1"/>
    </xf>
    <xf numFmtId="0" fontId="4" fillId="0" borderId="0" xfId="7" applyFont="1" applyAlignment="1">
      <alignment vertical="center" wrapText="1"/>
    </xf>
    <xf numFmtId="43" fontId="4" fillId="0" borderId="0" xfId="8" applyFont="1" applyAlignment="1">
      <alignment vertical="center" wrapText="1"/>
    </xf>
    <xf numFmtId="0" fontId="18" fillId="0" borderId="1" xfId="7" applyFont="1" applyBorder="1" applyAlignment="1">
      <alignment horizontal="center" vertical="center" wrapText="1"/>
    </xf>
    <xf numFmtId="0" fontId="23" fillId="0" borderId="0" xfId="7" applyFont="1" applyAlignment="1">
      <alignment vertical="center" wrapText="1"/>
    </xf>
    <xf numFmtId="43" fontId="23" fillId="0" borderId="0" xfId="8" applyFont="1" applyAlignment="1">
      <alignment vertical="center" wrapText="1"/>
    </xf>
    <xf numFmtId="164" fontId="12" fillId="0" borderId="0" xfId="7" applyNumberFormat="1" applyFont="1" applyAlignment="1">
      <alignment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0" fontId="15" fillId="2" borderId="0" xfId="18" applyFont="1" applyFill="1" applyAlignment="1">
      <alignment horizontal="center" vertical="center" wrapText="1"/>
    </xf>
    <xf numFmtId="2" fontId="15" fillId="2" borderId="0" xfId="18" applyNumberFormat="1" applyFont="1" applyFill="1" applyAlignment="1">
      <alignment horizontal="center" vertical="center" wrapText="1"/>
    </xf>
    <xf numFmtId="0" fontId="15" fillId="2" borderId="0" xfId="18" applyFont="1" applyFill="1" applyAlignment="1">
      <alignment horizontal="left" vertical="center" wrapText="1"/>
    </xf>
    <xf numFmtId="2" fontId="15" fillId="2" borderId="0" xfId="18" applyNumberFormat="1" applyFont="1" applyFill="1" applyAlignment="1">
      <alignment horizontal="left" vertical="center" wrapText="1"/>
    </xf>
    <xf numFmtId="0" fontId="15" fillId="3" borderId="0" xfId="18" applyFont="1" applyFill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2" fillId="0" borderId="0" xfId="0" applyFont="1" applyAlignment="1">
      <alignment horizontal="left" vertical="center" wrapText="1"/>
    </xf>
    <xf numFmtId="0" fontId="4" fillId="2" borderId="1" xfId="3" applyFont="1" applyFill="1" applyBorder="1" applyAlignment="1">
      <alignment vertical="center" wrapText="1"/>
    </xf>
    <xf numFmtId="0" fontId="15" fillId="2" borderId="1" xfId="18" applyFont="1" applyFill="1" applyBorder="1" applyAlignment="1">
      <alignment horizontal="center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center" vertical="center" wrapText="1"/>
    </xf>
    <xf numFmtId="0" fontId="17" fillId="0" borderId="0" xfId="3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2" xfId="3" applyFont="1" applyFill="1" applyBorder="1" applyAlignment="1">
      <alignment horizontal="left" vertical="center" wrapText="1"/>
    </xf>
    <xf numFmtId="0" fontId="15" fillId="0" borderId="0" xfId="3" applyFont="1"/>
    <xf numFmtId="0" fontId="15" fillId="2" borderId="2" xfId="3" applyFont="1" applyFill="1" applyBorder="1" applyAlignment="1">
      <alignment horizontal="left" vertical="top"/>
    </xf>
    <xf numFmtId="0" fontId="15" fillId="2" borderId="1" xfId="3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left" vertical="center" wrapText="1"/>
    </xf>
    <xf numFmtId="0" fontId="18" fillId="0" borderId="0" xfId="3" applyFont="1" applyBorder="1" applyAlignment="1">
      <alignment vertical="center" wrapText="1"/>
    </xf>
    <xf numFmtId="170" fontId="15" fillId="0" borderId="2" xfId="3" applyNumberFormat="1" applyFont="1" applyBorder="1" applyAlignment="1">
      <alignment horizontal="right" vertical="center"/>
    </xf>
    <xf numFmtId="0" fontId="24" fillId="0" borderId="1" xfId="7" applyFont="1" applyBorder="1" applyAlignment="1">
      <alignment horizontal="center" vertical="center" wrapText="1"/>
    </xf>
    <xf numFmtId="165" fontId="4" fillId="0" borderId="1" xfId="8" applyNumberFormat="1" applyFont="1" applyBorder="1" applyAlignment="1">
      <alignment horizontal="right" vertical="center" wrapText="1"/>
    </xf>
    <xf numFmtId="0" fontId="4" fillId="0" borderId="1" xfId="7" applyNumberFormat="1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vertical="top" wrapText="1"/>
    </xf>
    <xf numFmtId="170" fontId="15" fillId="0" borderId="1" xfId="3" applyNumberFormat="1" applyFont="1" applyBorder="1" applyAlignment="1">
      <alignment horizontal="right" vertical="center"/>
    </xf>
    <xf numFmtId="0" fontId="16" fillId="2" borderId="1" xfId="3" applyFont="1" applyFill="1" applyBorder="1" applyAlignment="1">
      <alignment horizontal="right" vertical="center"/>
    </xf>
    <xf numFmtId="170" fontId="16" fillId="0" borderId="1" xfId="6" applyNumberFormat="1" applyFont="1" applyBorder="1" applyAlignment="1">
      <alignment horizontal="right" vertical="center"/>
    </xf>
    <xf numFmtId="0" fontId="15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 wrapText="1"/>
    </xf>
    <xf numFmtId="0" fontId="15" fillId="0" borderId="0" xfId="3" applyFont="1"/>
    <xf numFmtId="0" fontId="14" fillId="2" borderId="0" xfId="16" applyFont="1" applyFill="1" applyAlignment="1">
      <alignment horizontal="center" vertical="center" wrapText="1"/>
    </xf>
    <xf numFmtId="0" fontId="14" fillId="0" borderId="0" xfId="16" applyFont="1" applyAlignment="1">
      <alignment horizontal="center" vertical="center" wrapText="1"/>
    </xf>
    <xf numFmtId="0" fontId="12" fillId="0" borderId="0" xfId="2" applyFont="1" applyAlignment="1">
      <alignment vertical="center" wrapText="1"/>
    </xf>
    <xf numFmtId="0" fontId="12" fillId="2" borderId="0" xfId="2" applyFont="1" applyFill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168" fontId="12" fillId="0" borderId="1" xfId="3" applyNumberFormat="1" applyFont="1" applyBorder="1" applyAlignment="1">
      <alignment horizontal="center" vertical="center" wrapText="1"/>
    </xf>
    <xf numFmtId="168" fontId="12" fillId="2" borderId="1" xfId="3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70" fontId="4" fillId="2" borderId="1" xfId="6" applyNumberFormat="1" applyFont="1" applyFill="1" applyBorder="1" applyAlignment="1">
      <alignment horizontal="right" vertical="center"/>
    </xf>
    <xf numFmtId="0" fontId="4" fillId="4" borderId="1" xfId="2" applyFont="1" applyFill="1" applyBorder="1" applyAlignment="1">
      <alignment horizontal="center" vertical="center" wrapText="1"/>
    </xf>
    <xf numFmtId="0" fontId="4" fillId="4" borderId="1" xfId="35" applyFont="1" applyFill="1" applyBorder="1" applyAlignment="1">
      <alignment horizontal="center" vertical="center" wrapText="1"/>
    </xf>
    <xf numFmtId="0" fontId="4" fillId="4" borderId="1" xfId="35" applyFont="1" applyFill="1" applyBorder="1" applyAlignment="1">
      <alignment horizontal="center" vertical="center"/>
    </xf>
    <xf numFmtId="0" fontId="4" fillId="4" borderId="2" xfId="35" applyFont="1" applyFill="1" applyBorder="1" applyAlignment="1">
      <alignment vertical="center" wrapText="1"/>
    </xf>
    <xf numFmtId="170" fontId="4" fillId="4" borderId="1" xfId="6" applyNumberFormat="1" applyFont="1" applyFill="1" applyBorder="1" applyAlignment="1">
      <alignment horizontal="right" vertical="center"/>
    </xf>
    <xf numFmtId="0" fontId="23" fillId="0" borderId="0" xfId="2" applyFont="1" applyAlignment="1">
      <alignment horizontal="center" vertical="center" wrapText="1"/>
    </xf>
    <xf numFmtId="49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left" vertical="center"/>
    </xf>
    <xf numFmtId="49" fontId="14" fillId="0" borderId="1" xfId="0" applyNumberFormat="1" applyFont="1" applyBorder="1" applyAlignment="1">
      <alignment horizontal="center" vertical="center"/>
    </xf>
    <xf numFmtId="164" fontId="12" fillId="0" borderId="1" xfId="35" applyNumberFormat="1" applyFont="1" applyBorder="1" applyAlignment="1">
      <alignment vertical="center" wrapText="1"/>
    </xf>
    <xf numFmtId="0" fontId="12" fillId="0" borderId="1" xfId="35" applyFont="1" applyBorder="1" applyAlignment="1">
      <alignment vertical="center" wrapText="1"/>
    </xf>
    <xf numFmtId="170" fontId="14" fillId="0" borderId="1" xfId="6" applyNumberFormat="1" applyFont="1" applyBorder="1" applyAlignment="1">
      <alignment horizontal="right" vertical="center"/>
    </xf>
    <xf numFmtId="164" fontId="12" fillId="0" borderId="1" xfId="35" applyNumberFormat="1" applyFont="1" applyBorder="1" applyAlignment="1">
      <alignment horizontal="right" vertical="center" wrapText="1"/>
    </xf>
    <xf numFmtId="0" fontId="12" fillId="0" borderId="1" xfId="35" applyFont="1" applyBorder="1" applyAlignment="1">
      <alignment horizontal="center" vertical="center" wrapText="1"/>
    </xf>
    <xf numFmtId="170" fontId="12" fillId="2" borderId="1" xfId="6" applyNumberFormat="1" applyFont="1" applyFill="1" applyBorder="1" applyAlignment="1">
      <alignment horizontal="right" vertical="center"/>
    </xf>
    <xf numFmtId="0" fontId="16" fillId="2" borderId="4" xfId="18" applyFont="1" applyFill="1" applyBorder="1" applyAlignment="1">
      <alignment horizontal="center" vertical="center" wrapText="1"/>
    </xf>
    <xf numFmtId="171" fontId="12" fillId="2" borderId="0" xfId="2" applyNumberFormat="1" applyFont="1" applyFill="1" applyAlignment="1">
      <alignment vertical="center" wrapText="1"/>
    </xf>
    <xf numFmtId="49" fontId="4" fillId="2" borderId="3" xfId="2" applyNumberFormat="1" applyFont="1" applyFill="1" applyBorder="1" applyAlignment="1" applyProtection="1">
      <alignment vertical="center" wrapText="1"/>
      <protection locked="0"/>
    </xf>
    <xf numFmtId="0" fontId="14" fillId="0" borderId="0" xfId="3" applyFont="1" applyFill="1" applyAlignment="1">
      <alignment horizontal="right" vertical="center"/>
    </xf>
    <xf numFmtId="0" fontId="15" fillId="2" borderId="1" xfId="18" applyFont="1" applyFill="1" applyBorder="1" applyAlignment="1">
      <alignment horizontal="center" vertical="center" wrapText="1"/>
    </xf>
    <xf numFmtId="0" fontId="17" fillId="0" borderId="0" xfId="3" applyFont="1" applyFill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/>
    </xf>
    <xf numFmtId="0" fontId="15" fillId="0" borderId="0" xfId="3" applyFont="1" applyAlignment="1">
      <alignment vertical="center"/>
    </xf>
    <xf numFmtId="0" fontId="12" fillId="2" borderId="0" xfId="2" applyFont="1" applyFill="1" applyAlignment="1">
      <alignment horizontal="center" vertical="center" wrapText="1"/>
    </xf>
    <xf numFmtId="0" fontId="23" fillId="2" borderId="0" xfId="2" applyFont="1" applyFill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49" fontId="4" fillId="4" borderId="1" xfId="2" applyNumberFormat="1" applyFont="1" applyFill="1" applyBorder="1" applyAlignment="1" applyProtection="1">
      <alignment horizontal="center" vertical="center" wrapText="1"/>
      <protection locked="0"/>
    </xf>
    <xf numFmtId="43" fontId="12" fillId="0" borderId="0" xfId="6" applyFont="1" applyBorder="1" applyAlignment="1">
      <alignment vertical="center" wrapText="1"/>
    </xf>
    <xf numFmtId="0" fontId="12" fillId="0" borderId="0" xfId="2" applyFont="1" applyBorder="1" applyAlignment="1">
      <alignment vertical="center" wrapText="1"/>
    </xf>
    <xf numFmtId="43" fontId="12" fillId="0" borderId="0" xfId="6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43" fontId="23" fillId="0" borderId="0" xfId="6" applyFont="1" applyBorder="1" applyAlignment="1">
      <alignment horizontal="center" vertical="center" wrapText="1"/>
    </xf>
    <xf numFmtId="0" fontId="23" fillId="0" borderId="0" xfId="2" applyFont="1" applyBorder="1" applyAlignment="1">
      <alignment horizontal="center" vertical="center" wrapText="1"/>
    </xf>
    <xf numFmtId="0" fontId="4" fillId="0" borderId="3" xfId="35" applyFont="1" applyBorder="1" applyAlignment="1">
      <alignment vertical="center"/>
    </xf>
    <xf numFmtId="0" fontId="4" fillId="0" borderId="7" xfId="35" applyFont="1" applyBorder="1" applyAlignment="1">
      <alignment vertical="center"/>
    </xf>
    <xf numFmtId="0" fontId="4" fillId="0" borderId="2" xfId="35" applyFont="1" applyBorder="1" applyAlignment="1">
      <alignment vertical="center"/>
    </xf>
    <xf numFmtId="49" fontId="4" fillId="2" borderId="3" xfId="2" applyNumberFormat="1" applyFont="1" applyFill="1" applyBorder="1" applyAlignment="1" applyProtection="1">
      <alignment vertical="center"/>
      <protection locked="0"/>
    </xf>
    <xf numFmtId="49" fontId="4" fillId="2" borderId="7" xfId="2" applyNumberFormat="1" applyFont="1" applyFill="1" applyBorder="1" applyAlignment="1" applyProtection="1">
      <alignment vertical="center"/>
      <protection locked="0"/>
    </xf>
    <xf numFmtId="49" fontId="4" fillId="2" borderId="2" xfId="2" applyNumberFormat="1" applyFont="1" applyFill="1" applyBorder="1" applyAlignment="1" applyProtection="1">
      <alignment vertical="center"/>
      <protection locked="0"/>
    </xf>
    <xf numFmtId="0" fontId="4" fillId="4" borderId="3" xfId="35" applyFont="1" applyFill="1" applyBorder="1" applyAlignment="1">
      <alignment vertical="center"/>
    </xf>
    <xf numFmtId="0" fontId="4" fillId="4" borderId="7" xfId="35" applyFont="1" applyFill="1" applyBorder="1" applyAlignment="1">
      <alignment vertical="center"/>
    </xf>
    <xf numFmtId="0" fontId="4" fillId="4" borderId="2" xfId="35" applyFont="1" applyFill="1" applyBorder="1" applyAlignment="1">
      <alignment vertical="center"/>
    </xf>
    <xf numFmtId="170" fontId="12" fillId="0" borderId="1" xfId="6" applyNumberFormat="1" applyFont="1" applyFill="1" applyBorder="1" applyAlignment="1">
      <alignment horizontal="right" vertical="center"/>
    </xf>
    <xf numFmtId="170" fontId="14" fillId="0" borderId="1" xfId="6" applyNumberFormat="1" applyFont="1" applyFill="1" applyBorder="1" applyAlignment="1">
      <alignment horizontal="right" vertical="center"/>
    </xf>
    <xf numFmtId="0" fontId="27" fillId="0" borderId="0" xfId="3" applyFont="1"/>
    <xf numFmtId="165" fontId="15" fillId="0" borderId="0" xfId="15" applyNumberFormat="1" applyFont="1" applyFill="1" applyBorder="1" applyAlignment="1">
      <alignment horizontal="right" vertical="center"/>
    </xf>
    <xf numFmtId="0" fontId="14" fillId="0" borderId="0" xfId="7" applyFont="1" applyAlignment="1">
      <alignment vertical="center" wrapText="1"/>
    </xf>
    <xf numFmtId="0" fontId="28" fillId="0" borderId="0" xfId="3" applyFont="1"/>
    <xf numFmtId="0" fontId="15" fillId="2" borderId="0" xfId="3" applyFont="1" applyFill="1" applyAlignment="1">
      <alignment horizontal="right"/>
    </xf>
    <xf numFmtId="0" fontId="15" fillId="0" borderId="0" xfId="3" applyFont="1" applyAlignment="1">
      <alignment horizontal="right"/>
    </xf>
    <xf numFmtId="164" fontId="15" fillId="0" borderId="0" xfId="7" applyNumberFormat="1" applyFont="1" applyAlignment="1">
      <alignment horizontal="right" vertical="center" wrapText="1"/>
    </xf>
    <xf numFmtId="0" fontId="29" fillId="0" borderId="0" xfId="7" applyFont="1" applyAlignment="1">
      <alignment wrapText="1"/>
    </xf>
    <xf numFmtId="49" fontId="16" fillId="0" borderId="0" xfId="7" applyNumberFormat="1" applyFont="1" applyAlignment="1">
      <alignment horizontal="center" vertical="center" wrapText="1"/>
    </xf>
    <xf numFmtId="0" fontId="4" fillId="0" borderId="0" xfId="7" applyFont="1" applyAlignment="1">
      <alignment horizontal="center" vertical="center" wrapText="1"/>
    </xf>
    <xf numFmtId="164" fontId="16" fillId="0" borderId="0" xfId="7" applyNumberFormat="1" applyFont="1" applyAlignment="1">
      <alignment horizontal="center" vertical="center" wrapText="1"/>
    </xf>
    <xf numFmtId="164" fontId="15" fillId="0" borderId="12" xfId="7" applyNumberFormat="1" applyFont="1" applyBorder="1" applyAlignment="1">
      <alignment vertical="center" wrapText="1"/>
    </xf>
    <xf numFmtId="164" fontId="15" fillId="0" borderId="12" xfId="7" applyNumberFormat="1" applyFont="1" applyBorder="1" applyAlignment="1">
      <alignment horizontal="right" vertical="center" wrapText="1"/>
    </xf>
    <xf numFmtId="0" fontId="15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49" fontId="30" fillId="0" borderId="1" xfId="7" applyNumberFormat="1" applyFont="1" applyBorder="1" applyAlignment="1">
      <alignment horizontal="center" vertical="center" textRotation="90" wrapText="1"/>
    </xf>
    <xf numFmtId="164" fontId="30" fillId="0" borderId="1" xfId="0" applyNumberFormat="1" applyFont="1" applyBorder="1" applyAlignment="1">
      <alignment horizontal="center" vertical="center" wrapText="1"/>
    </xf>
    <xf numFmtId="49" fontId="31" fillId="0" borderId="1" xfId="7" applyNumberFormat="1" applyFont="1" applyBorder="1" applyAlignment="1">
      <alignment horizontal="center" vertical="center" textRotation="90" wrapText="1"/>
    </xf>
    <xf numFmtId="0" fontId="31" fillId="0" borderId="1" xfId="7" applyFont="1" applyBorder="1" applyAlignment="1">
      <alignment horizontal="center" vertical="center" wrapText="1"/>
    </xf>
    <xf numFmtId="165" fontId="31" fillId="0" borderId="5" xfId="8" applyNumberFormat="1" applyFont="1" applyFill="1" applyBorder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164" fontId="31" fillId="0" borderId="5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center" vertical="center" wrapText="1"/>
    </xf>
    <xf numFmtId="0" fontId="32" fillId="0" borderId="1" xfId="7" applyFont="1" applyBorder="1" applyAlignment="1">
      <alignment horizontal="center" vertical="center" wrapText="1"/>
    </xf>
    <xf numFmtId="165" fontId="27" fillId="0" borderId="1" xfId="8" applyNumberFormat="1" applyFont="1" applyBorder="1" applyAlignment="1">
      <alignment horizontal="center" vertical="center" wrapText="1"/>
    </xf>
    <xf numFmtId="165" fontId="14" fillId="0" borderId="1" xfId="8" applyNumberFormat="1" applyFont="1" applyBorder="1" applyAlignment="1">
      <alignment horizontal="center" vertical="center" wrapText="1"/>
    </xf>
    <xf numFmtId="164" fontId="14" fillId="0" borderId="1" xfId="7" applyNumberFormat="1" applyFont="1" applyBorder="1" applyAlignment="1">
      <alignment horizontal="center" vertical="center" wrapText="1"/>
    </xf>
    <xf numFmtId="0" fontId="14" fillId="0" borderId="1" xfId="7" applyFont="1" applyBorder="1" applyAlignment="1">
      <alignment horizontal="left" vertical="center" wrapText="1"/>
    </xf>
    <xf numFmtId="165" fontId="14" fillId="0" borderId="1" xfId="8" applyNumberFormat="1" applyFont="1" applyFill="1" applyBorder="1" applyAlignment="1">
      <alignment horizontal="center" vertical="center" wrapText="1"/>
    </xf>
    <xf numFmtId="0" fontId="17" fillId="0" borderId="0" xfId="7" applyFont="1" applyAlignment="1">
      <alignment vertical="center" wrapText="1"/>
    </xf>
    <xf numFmtId="164" fontId="14" fillId="0" borderId="0" xfId="7" applyNumberFormat="1" applyFont="1" applyAlignment="1">
      <alignment vertical="center" wrapText="1"/>
    </xf>
    <xf numFmtId="165" fontId="16" fillId="0" borderId="0" xfId="15" applyNumberFormat="1" applyFont="1" applyFill="1" applyBorder="1" applyAlignment="1">
      <alignment horizontal="right" vertical="center"/>
    </xf>
    <xf numFmtId="0" fontId="33" fillId="0" borderId="1" xfId="7" applyFont="1" applyBorder="1" applyAlignment="1">
      <alignment horizontal="center" vertical="center" wrapText="1"/>
    </xf>
    <xf numFmtId="170" fontId="14" fillId="0" borderId="1" xfId="7" applyNumberFormat="1" applyFont="1" applyBorder="1" applyAlignment="1">
      <alignment horizontal="center" vertical="center" wrapText="1"/>
    </xf>
    <xf numFmtId="0" fontId="34" fillId="0" borderId="1" xfId="7" applyFont="1" applyBorder="1" applyAlignment="1">
      <alignment horizontal="center" vertical="center" wrapText="1"/>
    </xf>
    <xf numFmtId="0" fontId="4" fillId="0" borderId="0" xfId="3" applyFont="1" applyFill="1" applyBorder="1" applyAlignment="1">
      <alignment vertical="center" wrapText="1"/>
    </xf>
    <xf numFmtId="0" fontId="12" fillId="0" borderId="0" xfId="3" applyFont="1" applyFill="1" applyAlignment="1">
      <alignment vertical="center"/>
    </xf>
    <xf numFmtId="0" fontId="18" fillId="0" borderId="0" xfId="3" applyFont="1" applyFill="1" applyBorder="1" applyAlignment="1">
      <alignment vertical="center" wrapText="1"/>
    </xf>
    <xf numFmtId="0" fontId="14" fillId="0" borderId="0" xfId="3" applyFont="1" applyAlignment="1">
      <alignment vertical="center"/>
    </xf>
    <xf numFmtId="0" fontId="15" fillId="2" borderId="1" xfId="18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1" xfId="3" applyFont="1" applyBorder="1" applyAlignment="1">
      <alignment horizontal="center" vertical="center"/>
    </xf>
    <xf numFmtId="170" fontId="15" fillId="0" borderId="1" xfId="6" applyNumberFormat="1" applyFont="1" applyBorder="1" applyAlignment="1">
      <alignment horizontal="right" vertical="center"/>
    </xf>
    <xf numFmtId="0" fontId="15" fillId="0" borderId="1" xfId="3" applyFont="1" applyBorder="1" applyAlignment="1">
      <alignment horizontal="center" vertical="center" wrapText="1"/>
    </xf>
    <xf numFmtId="168" fontId="15" fillId="0" borderId="7" xfId="0" applyNumberFormat="1" applyFont="1" applyBorder="1" applyAlignment="1">
      <alignment horizontal="center" vertical="center" wrapText="1"/>
    </xf>
    <xf numFmtId="168" fontId="15" fillId="0" borderId="2" xfId="0" applyNumberFormat="1" applyFont="1" applyBorder="1" applyAlignment="1">
      <alignment horizontal="center" vertical="center" wrapText="1"/>
    </xf>
    <xf numFmtId="0" fontId="15" fillId="0" borderId="4" xfId="3" applyFont="1" applyBorder="1" applyAlignment="1">
      <alignment horizontal="center" vertical="center"/>
    </xf>
    <xf numFmtId="0" fontId="15" fillId="0" borderId="6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0" fontId="15" fillId="0" borderId="4" xfId="6" applyNumberFormat="1" applyFont="1" applyBorder="1" applyAlignment="1">
      <alignment horizontal="right" vertical="center"/>
    </xf>
    <xf numFmtId="170" fontId="15" fillId="0" borderId="6" xfId="6" applyNumberFormat="1" applyFont="1" applyBorder="1" applyAlignment="1">
      <alignment horizontal="right" vertical="center"/>
    </xf>
    <xf numFmtId="170" fontId="15" fillId="0" borderId="5" xfId="6" applyNumberFormat="1" applyFont="1" applyBorder="1" applyAlignment="1">
      <alignment horizontal="right" vertical="center"/>
    </xf>
    <xf numFmtId="0" fontId="4" fillId="2" borderId="1" xfId="3" applyFont="1" applyFill="1" applyBorder="1" applyAlignment="1">
      <alignment horizontal="center" vertical="center"/>
    </xf>
    <xf numFmtId="165" fontId="17" fillId="0" borderId="0" xfId="15" applyNumberFormat="1" applyFont="1" applyFill="1" applyBorder="1" applyAlignment="1">
      <alignment horizontal="right" vertical="center"/>
    </xf>
    <xf numFmtId="0" fontId="14" fillId="2" borderId="0" xfId="3" applyFont="1" applyFill="1" applyBorder="1" applyAlignment="1">
      <alignment horizontal="right" vertical="center"/>
    </xf>
    <xf numFmtId="0" fontId="14" fillId="0" borderId="0" xfId="3" applyFont="1" applyAlignment="1">
      <alignment horizontal="right" vertical="center"/>
    </xf>
    <xf numFmtId="0" fontId="14" fillId="0" borderId="0" xfId="3" applyFont="1" applyAlignment="1">
      <alignment vertical="center"/>
    </xf>
    <xf numFmtId="0" fontId="17" fillId="0" borderId="0" xfId="3" applyFont="1" applyFill="1" applyAlignment="1">
      <alignment horizontal="center" vertical="center" wrapText="1"/>
    </xf>
    <xf numFmtId="0" fontId="29" fillId="0" borderId="0" xfId="7" applyFont="1" applyAlignment="1">
      <alignment horizontal="center" vertical="center" wrapText="1"/>
    </xf>
    <xf numFmtId="49" fontId="30" fillId="0" borderId="3" xfId="7" applyNumberFormat="1" applyFont="1" applyBorder="1" applyAlignment="1">
      <alignment horizontal="center" vertical="center" wrapText="1"/>
    </xf>
    <xf numFmtId="49" fontId="30" fillId="0" borderId="2" xfId="7" applyNumberFormat="1" applyFont="1" applyBorder="1" applyAlignment="1">
      <alignment horizontal="center" vertical="center" wrapText="1"/>
    </xf>
    <xf numFmtId="0" fontId="30" fillId="0" borderId="4" xfId="7" applyFont="1" applyBorder="1" applyAlignment="1">
      <alignment horizontal="center" vertical="center" wrapText="1"/>
    </xf>
    <xf numFmtId="0" fontId="30" fillId="0" borderId="6" xfId="7" applyFont="1" applyBorder="1" applyAlignment="1">
      <alignment horizontal="center" vertical="center" wrapText="1"/>
    </xf>
    <xf numFmtId="0" fontId="30" fillId="0" borderId="5" xfId="7" applyFont="1" applyBorder="1" applyAlignment="1">
      <alignment horizontal="center" vertical="center" wrapText="1"/>
    </xf>
    <xf numFmtId="164" fontId="15" fillId="0" borderId="3" xfId="0" applyNumberFormat="1" applyFont="1" applyBorder="1" applyAlignment="1">
      <alignment horizontal="center" vertical="center" wrapText="1"/>
    </xf>
    <xf numFmtId="164" fontId="15" fillId="0" borderId="7" xfId="0" applyNumberFormat="1" applyFont="1" applyBorder="1" applyAlignment="1">
      <alignment horizontal="center" vertical="center" wrapText="1"/>
    </xf>
    <xf numFmtId="164" fontId="15" fillId="0" borderId="2" xfId="0" applyNumberFormat="1" applyFont="1" applyBorder="1" applyAlignment="1">
      <alignment horizontal="center" vertical="center" wrapText="1"/>
    </xf>
    <xf numFmtId="164" fontId="30" fillId="0" borderId="4" xfId="0" applyNumberFormat="1" applyFont="1" applyBorder="1" applyAlignment="1">
      <alignment horizontal="center" vertical="center" wrapText="1"/>
    </xf>
    <xf numFmtId="164" fontId="30" fillId="0" borderId="5" xfId="0" applyNumberFormat="1" applyFont="1" applyBorder="1" applyAlignment="1">
      <alignment horizontal="center" vertical="center" wrapText="1"/>
    </xf>
    <xf numFmtId="164" fontId="30" fillId="0" borderId="11" xfId="0" applyNumberFormat="1" applyFont="1" applyBorder="1" applyAlignment="1">
      <alignment horizontal="center" vertical="center" wrapText="1"/>
    </xf>
    <xf numFmtId="164" fontId="30" fillId="0" borderId="12" xfId="0" applyNumberFormat="1" applyFont="1" applyBorder="1" applyAlignment="1">
      <alignment horizontal="center" vertical="center" wrapText="1"/>
    </xf>
    <xf numFmtId="164" fontId="30" fillId="0" borderId="13" xfId="0" applyNumberFormat="1" applyFont="1" applyBorder="1" applyAlignment="1">
      <alignment horizontal="center" vertical="center" wrapText="1"/>
    </xf>
    <xf numFmtId="0" fontId="17" fillId="2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right" vertical="center"/>
    </xf>
    <xf numFmtId="0" fontId="14" fillId="0" borderId="0" xfId="3" applyFont="1" applyFill="1" applyAlignment="1">
      <alignment horizontal="center" vertical="center"/>
    </xf>
    <xf numFmtId="0" fontId="15" fillId="2" borderId="1" xfId="18" applyFont="1" applyFill="1" applyBorder="1" applyAlignment="1">
      <alignment horizontal="center" vertical="center" wrapText="1"/>
    </xf>
    <xf numFmtId="49" fontId="12" fillId="0" borderId="1" xfId="7" applyNumberFormat="1" applyFont="1" applyFill="1" applyBorder="1" applyAlignment="1">
      <alignment horizontal="center" vertical="center" wrapText="1"/>
    </xf>
    <xf numFmtId="0" fontId="12" fillId="0" borderId="1" xfId="7" applyNumberFormat="1" applyFont="1" applyFill="1" applyBorder="1" applyAlignment="1">
      <alignment horizontal="center" vertical="center" wrapText="1"/>
    </xf>
    <xf numFmtId="164" fontId="4" fillId="0" borderId="0" xfId="7" applyNumberFormat="1" applyFont="1" applyFill="1" applyAlignment="1">
      <alignment horizontal="right" vertical="center" wrapText="1"/>
    </xf>
    <xf numFmtId="164" fontId="12" fillId="0" borderId="0" xfId="7" applyNumberFormat="1" applyFont="1" applyFill="1" applyAlignment="1">
      <alignment horizontal="right" vertical="center" wrapText="1"/>
    </xf>
    <xf numFmtId="0" fontId="4" fillId="0" borderId="0" xfId="7" applyNumberFormat="1" applyFont="1" applyFill="1" applyAlignment="1">
      <alignment horizontal="center" vertical="center" wrapText="1"/>
    </xf>
    <xf numFmtId="0" fontId="15" fillId="0" borderId="3" xfId="3" applyFont="1" applyBorder="1" applyAlignment="1">
      <alignment horizontal="left" vertical="center"/>
    </xf>
    <xf numFmtId="0" fontId="15" fillId="0" borderId="2" xfId="3" applyFont="1" applyBorder="1" applyAlignment="1">
      <alignment horizontal="left" vertical="center"/>
    </xf>
    <xf numFmtId="0" fontId="17" fillId="0" borderId="0" xfId="3" applyFont="1" applyAlignment="1">
      <alignment horizontal="center" vertical="center" wrapText="1"/>
    </xf>
    <xf numFmtId="0" fontId="4" fillId="0" borderId="0" xfId="3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5" fillId="2" borderId="3" xfId="3" applyFont="1" applyFill="1" applyBorder="1" applyAlignment="1">
      <alignment horizontal="left" vertical="center" wrapText="1"/>
    </xf>
    <xf numFmtId="0" fontId="15" fillId="2" borderId="2" xfId="3" applyFont="1" applyFill="1" applyBorder="1" applyAlignment="1">
      <alignment horizontal="left" vertical="center" wrapText="1"/>
    </xf>
    <xf numFmtId="168" fontId="15" fillId="0" borderId="3" xfId="0" applyNumberFormat="1" applyFont="1" applyBorder="1" applyAlignment="1">
      <alignment horizontal="center" vertical="center" wrapText="1"/>
    </xf>
    <xf numFmtId="0" fontId="17" fillId="0" borderId="0" xfId="3" applyFont="1" applyAlignment="1">
      <alignment horizontal="right" vertical="center"/>
    </xf>
    <xf numFmtId="0" fontId="15" fillId="2" borderId="3" xfId="3" applyFont="1" applyFill="1" applyBorder="1" applyAlignment="1">
      <alignment horizontal="center" vertical="center" wrapText="1"/>
    </xf>
    <xf numFmtId="0" fontId="15" fillId="2" borderId="2" xfId="3" applyFont="1" applyFill="1" applyBorder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2" borderId="3" xfId="3" applyFont="1" applyFill="1" applyBorder="1" applyAlignment="1">
      <alignment horizontal="left" vertical="center"/>
    </xf>
    <xf numFmtId="0" fontId="15" fillId="2" borderId="2" xfId="3" applyFont="1" applyFill="1" applyBorder="1" applyAlignment="1">
      <alignment horizontal="left" vertical="center"/>
    </xf>
    <xf numFmtId="0" fontId="14" fillId="0" borderId="0" xfId="3" applyFont="1" applyAlignment="1">
      <alignment horizontal="right"/>
    </xf>
    <xf numFmtId="0" fontId="15" fillId="0" borderId="0" xfId="3" applyFont="1"/>
    <xf numFmtId="49" fontId="14" fillId="0" borderId="3" xfId="0" applyNumberFormat="1" applyFont="1" applyBorder="1" applyAlignment="1">
      <alignment horizontal="left" vertical="center" wrapText="1"/>
    </xf>
    <xf numFmtId="49" fontId="14" fillId="0" borderId="7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7" fillId="0" borderId="0" xfId="16" applyFont="1" applyAlignment="1">
      <alignment horizontal="right" vertical="center" wrapText="1"/>
    </xf>
    <xf numFmtId="0" fontId="14" fillId="0" borderId="0" xfId="16" applyFont="1" applyAlignment="1">
      <alignment horizontal="right" vertical="center" wrapText="1"/>
    </xf>
    <xf numFmtId="0" fontId="17" fillId="0" borderId="0" xfId="16" applyFont="1" applyAlignment="1">
      <alignment horizontal="center" vertical="center" wrapText="1"/>
    </xf>
    <xf numFmtId="0" fontId="12" fillId="2" borderId="1" xfId="3" applyFont="1" applyFill="1" applyBorder="1" applyAlignment="1">
      <alignment horizontal="center" vertical="center" wrapText="1"/>
    </xf>
    <xf numFmtId="0" fontId="12" fillId="0" borderId="8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2" fillId="0" borderId="12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center" vertical="center" wrapText="1"/>
    </xf>
    <xf numFmtId="168" fontId="12" fillId="0" borderId="4" xfId="3" applyNumberFormat="1" applyFont="1" applyBorder="1" applyAlignment="1">
      <alignment horizontal="center" vertical="center" wrapText="1"/>
    </xf>
    <xf numFmtId="168" fontId="12" fillId="0" borderId="5" xfId="3" applyNumberFormat="1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2" xfId="3" applyFont="1" applyBorder="1" applyAlignment="1">
      <alignment horizontal="center" vertical="center" wrapText="1"/>
    </xf>
    <xf numFmtId="0" fontId="4" fillId="4" borderId="3" xfId="35" applyFont="1" applyFill="1" applyBorder="1" applyAlignment="1">
      <alignment horizontal="left" vertical="center"/>
    </xf>
    <xf numFmtId="0" fontId="4" fillId="4" borderId="7" xfId="35" applyFont="1" applyFill="1" applyBorder="1" applyAlignment="1">
      <alignment horizontal="left" vertical="center"/>
    </xf>
    <xf numFmtId="170" fontId="16" fillId="2" borderId="1" xfId="9" applyNumberFormat="1" applyFont="1" applyFill="1" applyBorder="1" applyAlignment="1">
      <alignment horizontal="right" vertical="center" wrapText="1"/>
    </xf>
    <xf numFmtId="0" fontId="16" fillId="2" borderId="4" xfId="3" applyFont="1" applyFill="1" applyBorder="1" applyAlignment="1">
      <alignment vertical="center" wrapText="1"/>
    </xf>
    <xf numFmtId="0" fontId="35" fillId="2" borderId="4" xfId="3" applyFont="1" applyFill="1" applyBorder="1" applyAlignment="1">
      <alignment vertical="center" wrapText="1"/>
    </xf>
    <xf numFmtId="170" fontId="15" fillId="2" borderId="1" xfId="3" applyNumberFormat="1" applyFont="1" applyFill="1" applyBorder="1" applyAlignment="1">
      <alignment vertical="center" wrapText="1"/>
    </xf>
    <xf numFmtId="0" fontId="15" fillId="2" borderId="4" xfId="3" applyFont="1" applyFill="1" applyBorder="1" applyAlignment="1">
      <alignment vertical="center" wrapText="1"/>
    </xf>
    <xf numFmtId="170" fontId="15" fillId="2" borderId="1" xfId="3" applyNumberFormat="1" applyFont="1" applyFill="1" applyBorder="1" applyAlignment="1">
      <alignment horizontal="right" vertical="center" wrapText="1"/>
    </xf>
  </cellXfs>
  <cellStyles count="36">
    <cellStyle name="_artabyuje" xfId="10"/>
    <cellStyle name="Comma" xfId="6" builtinId="3"/>
    <cellStyle name="Comma 11" xfId="29"/>
    <cellStyle name="Comma 15" xfId="24"/>
    <cellStyle name="Comma 2" xfId="8"/>
    <cellStyle name="Comma 2 2" xfId="11"/>
    <cellStyle name="Comma 3" xfId="9"/>
    <cellStyle name="Comma 4" xfId="12"/>
    <cellStyle name="Comma 5" xfId="13"/>
    <cellStyle name="Comma 6" xfId="14"/>
    <cellStyle name="Comma 7" xfId="5"/>
    <cellStyle name="Comma 8" xfId="22"/>
    <cellStyle name="Comma 9" xfId="31"/>
    <cellStyle name="Comma_General 17.02.04" xfId="15"/>
    <cellStyle name="Normal" xfId="0" builtinId="0"/>
    <cellStyle name="Normal 10" xfId="33"/>
    <cellStyle name="Normal 15 2 2" xfId="27"/>
    <cellStyle name="Normal 2" xfId="7"/>
    <cellStyle name="Normal 2 2" xfId="30"/>
    <cellStyle name="Normal 3" xfId="16"/>
    <cellStyle name="Normal 4" xfId="17"/>
    <cellStyle name="Normal 5" xfId="1"/>
    <cellStyle name="Normal 5 2" xfId="3"/>
    <cellStyle name="Normal 5 2 9" xfId="28"/>
    <cellStyle name="Normal 6" xfId="21"/>
    <cellStyle name="Normal 6 2" xfId="23"/>
    <cellStyle name="Normal 7" xfId="25"/>
    <cellStyle name="Normal 7 2" xfId="26"/>
    <cellStyle name="Normal 7 2 2" xfId="34"/>
    <cellStyle name="Normal 8" xfId="18"/>
    <cellStyle name="Normal 9" xfId="32"/>
    <cellStyle name="Normal 9 3_հավ1-3" xfId="4"/>
    <cellStyle name="Normal_2017 PLAN VERJNAKAN.23.12.16" xfId="2"/>
    <cellStyle name="Normal_Book1_1_2010 nax" xfId="35"/>
    <cellStyle name="Percent 2" xfId="19"/>
    <cellStyle name="SN_241" xfId="20"/>
  </cellStyles>
  <dxfs count="0"/>
  <tableStyles count="0" defaultTableStyle="TableStyleMedium2" defaultPivotStyle="PivotStyleLight16"/>
  <colors>
    <mruColors>
      <color rgb="FF3FFF96"/>
      <color rgb="FFC0E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BD29"/>
  <sheetViews>
    <sheetView view="pageBreakPreview" zoomScale="115" zoomScaleNormal="100" zoomScaleSheetLayoutView="115" workbookViewId="0">
      <pane ySplit="9" topLeftCell="A31" activePane="bottomLeft" state="frozen"/>
      <selection pane="bottomLeft" activeCell="E7" sqref="E7:F7"/>
    </sheetView>
  </sheetViews>
  <sheetFormatPr defaultColWidth="9.140625" defaultRowHeight="17.25" x14ac:dyDescent="0.25"/>
  <cols>
    <col min="1" max="1" width="1.7109375" style="131" customWidth="1"/>
    <col min="2" max="3" width="8.7109375" style="10" customWidth="1"/>
    <col min="4" max="4" width="120.7109375" style="131" customWidth="1"/>
    <col min="5" max="6" width="16.7109375" style="131" customWidth="1"/>
    <col min="7" max="7" width="1.7109375" style="131" customWidth="1"/>
    <col min="8" max="16384" width="9.140625" style="131"/>
  </cols>
  <sheetData>
    <row r="1" spans="2:56" ht="20.25" customHeight="1" x14ac:dyDescent="0.25">
      <c r="B1" s="211" t="s">
        <v>86</v>
      </c>
      <c r="C1" s="211"/>
      <c r="D1" s="211"/>
      <c r="E1" s="211"/>
      <c r="F1" s="211"/>
    </row>
    <row r="2" spans="2:56" s="8" customFormat="1" x14ac:dyDescent="0.25">
      <c r="B2" s="212" t="s">
        <v>71</v>
      </c>
      <c r="C2" s="212"/>
      <c r="D2" s="212"/>
      <c r="E2" s="212"/>
      <c r="F2" s="212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2:56" s="8" customFormat="1" ht="19.5" customHeight="1" x14ac:dyDescent="0.25">
      <c r="B3" s="213" t="s">
        <v>578</v>
      </c>
      <c r="C3" s="213"/>
      <c r="D3" s="213"/>
      <c r="E3" s="213"/>
      <c r="F3" s="213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2:56" ht="14.1" customHeight="1" x14ac:dyDescent="0.25">
      <c r="D4" s="214"/>
      <c r="E4" s="214"/>
      <c r="F4" s="214"/>
    </row>
    <row r="5" spans="2:56" ht="68.25" customHeight="1" x14ac:dyDescent="0.25">
      <c r="B5" s="215" t="s">
        <v>577</v>
      </c>
      <c r="C5" s="215"/>
      <c r="D5" s="215"/>
      <c r="E5" s="215"/>
      <c r="F5" s="215"/>
    </row>
    <row r="6" spans="2:56" ht="18" customHeight="1" x14ac:dyDescent="0.25">
      <c r="C6" s="130"/>
      <c r="D6" s="130"/>
      <c r="E6" s="130"/>
      <c r="F6" s="11" t="s">
        <v>47</v>
      </c>
      <c r="G6" s="128"/>
      <c r="H6" s="128"/>
      <c r="I6" s="128"/>
      <c r="J6" s="128"/>
      <c r="K6" s="128"/>
      <c r="L6" s="128"/>
      <c r="M6" s="128"/>
      <c r="N6" s="128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8"/>
      <c r="AE6" s="128"/>
      <c r="AF6" s="128"/>
      <c r="AG6" s="128"/>
      <c r="AH6" s="128"/>
      <c r="AI6" s="128"/>
      <c r="AJ6" s="128"/>
      <c r="AK6" s="128"/>
      <c r="AL6" s="128"/>
      <c r="AM6" s="128"/>
      <c r="AN6" s="128"/>
      <c r="AO6" s="128"/>
      <c r="AP6" s="128"/>
      <c r="AQ6" s="128"/>
      <c r="AR6" s="128"/>
      <c r="AS6" s="128"/>
      <c r="AT6" s="128"/>
      <c r="AU6" s="128"/>
      <c r="AV6" s="128"/>
      <c r="AW6" s="128"/>
      <c r="AX6" s="128"/>
      <c r="AY6" s="128"/>
      <c r="AZ6" s="128"/>
      <c r="BA6" s="128"/>
      <c r="BB6" s="128"/>
      <c r="BC6" s="128"/>
      <c r="BD6" s="128"/>
    </row>
    <row r="7" spans="2:56" ht="62.25" customHeight="1" x14ac:dyDescent="0.25">
      <c r="B7" s="201" t="s">
        <v>34</v>
      </c>
      <c r="C7" s="201"/>
      <c r="D7" s="201" t="s">
        <v>68</v>
      </c>
      <c r="E7" s="202" t="s">
        <v>85</v>
      </c>
      <c r="F7" s="203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</row>
    <row r="8" spans="2:56" s="135" customFormat="1" ht="35.1" customHeight="1" x14ac:dyDescent="0.25">
      <c r="B8" s="134" t="s">
        <v>51</v>
      </c>
      <c r="C8" s="132" t="s">
        <v>56</v>
      </c>
      <c r="D8" s="201"/>
      <c r="E8" s="129" t="s">
        <v>73</v>
      </c>
      <c r="F8" s="32" t="s">
        <v>50</v>
      </c>
      <c r="G8" s="128"/>
      <c r="H8" s="128"/>
      <c r="I8" s="128"/>
      <c r="J8" s="128"/>
      <c r="K8" s="128"/>
      <c r="L8" s="128"/>
      <c r="M8" s="128"/>
      <c r="N8" s="128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8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</row>
    <row r="9" spans="2:56" s="135" customFormat="1" x14ac:dyDescent="0.25">
      <c r="B9" s="134"/>
      <c r="C9" s="134"/>
      <c r="D9" s="61" t="s">
        <v>33</v>
      </c>
      <c r="E9" s="92">
        <f t="shared" ref="E9:F10" si="0">E10</f>
        <v>0</v>
      </c>
      <c r="F9" s="92">
        <f t="shared" si="0"/>
        <v>0</v>
      </c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8"/>
      <c r="AE9" s="128"/>
      <c r="AF9" s="128"/>
      <c r="AG9" s="128"/>
      <c r="AH9" s="128"/>
      <c r="AI9" s="128"/>
      <c r="AJ9" s="128"/>
      <c r="AK9" s="128"/>
      <c r="AL9" s="128"/>
      <c r="AM9" s="128"/>
      <c r="AN9" s="128"/>
      <c r="AO9" s="128"/>
      <c r="AP9" s="128"/>
      <c r="AQ9" s="128"/>
      <c r="AR9" s="128"/>
      <c r="AS9" s="128"/>
      <c r="AT9" s="128"/>
      <c r="AU9" s="128"/>
      <c r="AV9" s="128"/>
      <c r="AW9" s="128"/>
      <c r="AX9" s="128"/>
      <c r="AY9" s="128"/>
      <c r="AZ9" s="128"/>
      <c r="BA9" s="128"/>
      <c r="BB9" s="128"/>
      <c r="BC9" s="128"/>
      <c r="BD9" s="128"/>
    </row>
    <row r="10" spans="2:56" s="135" customFormat="1" x14ac:dyDescent="0.25">
      <c r="B10" s="39" t="s">
        <v>32</v>
      </c>
      <c r="C10" s="39"/>
      <c r="D10" s="62" t="s">
        <v>0</v>
      </c>
      <c r="E10" s="92">
        <f t="shared" si="0"/>
        <v>0</v>
      </c>
      <c r="F10" s="92">
        <f>F11</f>
        <v>0</v>
      </c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</row>
    <row r="11" spans="2:56" s="135" customFormat="1" x14ac:dyDescent="0.25">
      <c r="B11" s="204">
        <v>1169</v>
      </c>
      <c r="C11" s="204"/>
      <c r="D11" s="40" t="s">
        <v>31</v>
      </c>
      <c r="E11" s="207">
        <f t="shared" ref="E11:F11" si="1">E24+E18</f>
        <v>0</v>
      </c>
      <c r="F11" s="207">
        <f t="shared" si="1"/>
        <v>0</v>
      </c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</row>
    <row r="12" spans="2:56" s="135" customFormat="1" x14ac:dyDescent="0.25">
      <c r="B12" s="205"/>
      <c r="C12" s="205"/>
      <c r="D12" s="38" t="s">
        <v>59</v>
      </c>
      <c r="E12" s="208"/>
      <c r="F12" s="20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8"/>
      <c r="AZ12" s="128"/>
      <c r="BA12" s="128"/>
      <c r="BB12" s="128"/>
      <c r="BC12" s="128"/>
      <c r="BD12" s="128"/>
    </row>
    <row r="13" spans="2:56" s="135" customFormat="1" x14ac:dyDescent="0.25">
      <c r="B13" s="205"/>
      <c r="C13" s="205"/>
      <c r="D13" s="19" t="s">
        <v>29</v>
      </c>
      <c r="E13" s="208"/>
      <c r="F13" s="208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  <c r="AJ13" s="128"/>
      <c r="AK13" s="128"/>
      <c r="AL13" s="128"/>
      <c r="AM13" s="128"/>
      <c r="AN13" s="128"/>
      <c r="AO13" s="128"/>
      <c r="AP13" s="128"/>
      <c r="AQ13" s="128"/>
      <c r="AR13" s="128"/>
      <c r="AS13" s="128"/>
      <c r="AT13" s="128"/>
      <c r="AU13" s="128"/>
      <c r="AV13" s="128"/>
      <c r="AW13" s="128"/>
      <c r="AX13" s="128"/>
      <c r="AY13" s="128"/>
      <c r="AZ13" s="128"/>
      <c r="BA13" s="128"/>
      <c r="BB13" s="128"/>
      <c r="BC13" s="128"/>
      <c r="BD13" s="128"/>
    </row>
    <row r="14" spans="2:56" s="135" customFormat="1" ht="27" x14ac:dyDescent="0.25">
      <c r="B14" s="205"/>
      <c r="C14" s="205"/>
      <c r="D14" s="33" t="s">
        <v>60</v>
      </c>
      <c r="E14" s="208"/>
      <c r="F14" s="20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  <c r="AJ14" s="128"/>
      <c r="AK14" s="128"/>
      <c r="AL14" s="128"/>
      <c r="AM14" s="128"/>
      <c r="AN14" s="128"/>
      <c r="AO14" s="128"/>
      <c r="AP14" s="128"/>
      <c r="AQ14" s="128"/>
      <c r="AR14" s="128"/>
      <c r="AS14" s="128"/>
      <c r="AT14" s="128"/>
      <c r="AU14" s="128"/>
      <c r="AV14" s="128"/>
      <c r="AW14" s="128"/>
      <c r="AX14" s="128"/>
      <c r="AY14" s="128"/>
      <c r="AZ14" s="128"/>
      <c r="BA14" s="128"/>
      <c r="BB14" s="128"/>
      <c r="BC14" s="128"/>
      <c r="BD14" s="128"/>
    </row>
    <row r="15" spans="2:56" s="135" customFormat="1" x14ac:dyDescent="0.25">
      <c r="B15" s="205"/>
      <c r="C15" s="205"/>
      <c r="D15" s="40" t="s">
        <v>28</v>
      </c>
      <c r="E15" s="208"/>
      <c r="F15" s="20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8"/>
      <c r="AZ15" s="128"/>
      <c r="BA15" s="128"/>
      <c r="BB15" s="128"/>
      <c r="BC15" s="128"/>
      <c r="BD15" s="128"/>
    </row>
    <row r="16" spans="2:56" s="135" customFormat="1" x14ac:dyDescent="0.25">
      <c r="B16" s="206"/>
      <c r="C16" s="206"/>
      <c r="D16" s="38" t="s">
        <v>61</v>
      </c>
      <c r="E16" s="209"/>
      <c r="F16" s="209"/>
      <c r="G16" s="128"/>
      <c r="H16" s="128"/>
      <c r="I16" s="128"/>
      <c r="J16" s="128"/>
      <c r="K16" s="128"/>
      <c r="L16" s="128"/>
      <c r="M16" s="128"/>
      <c r="N16" s="128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8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</row>
    <row r="17" spans="2:56" s="135" customFormat="1" x14ac:dyDescent="0.25">
      <c r="B17" s="210" t="s">
        <v>27</v>
      </c>
      <c r="C17" s="210"/>
      <c r="D17" s="210"/>
      <c r="E17" s="91"/>
      <c r="F17" s="133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8"/>
      <c r="AI17" s="128"/>
      <c r="AJ17" s="128"/>
      <c r="AK17" s="128"/>
      <c r="AL17" s="128"/>
      <c r="AM17" s="128"/>
      <c r="AN17" s="128"/>
      <c r="AO17" s="128"/>
      <c r="AP17" s="128"/>
      <c r="AQ17" s="128"/>
      <c r="AR17" s="128"/>
      <c r="AS17" s="128"/>
      <c r="AT17" s="128"/>
      <c r="AU17" s="128"/>
      <c r="AV17" s="128"/>
      <c r="AW17" s="128"/>
      <c r="AX17" s="128"/>
      <c r="AY17" s="128"/>
      <c r="AZ17" s="128"/>
      <c r="BA17" s="128"/>
      <c r="BB17" s="128"/>
      <c r="BC17" s="128"/>
      <c r="BD17" s="128"/>
    </row>
    <row r="18" spans="2:56" s="135" customFormat="1" ht="13.5" x14ac:dyDescent="0.25">
      <c r="B18" s="199"/>
      <c r="C18" s="199">
        <v>11001</v>
      </c>
      <c r="D18" s="19" t="s">
        <v>26</v>
      </c>
      <c r="E18" s="200">
        <f>+'Հ-3 և 4'!H21</f>
        <v>-499506.1</v>
      </c>
      <c r="F18" s="200">
        <f>+'Հ-3 և 4'!I21</f>
        <v>-499506.1</v>
      </c>
    </row>
    <row r="19" spans="2:56" s="135" customFormat="1" ht="13.5" x14ac:dyDescent="0.25">
      <c r="B19" s="199"/>
      <c r="C19" s="199"/>
      <c r="D19" s="38" t="s">
        <v>87</v>
      </c>
      <c r="E19" s="200"/>
      <c r="F19" s="200"/>
    </row>
    <row r="20" spans="2:56" s="135" customFormat="1" ht="13.5" x14ac:dyDescent="0.25">
      <c r="B20" s="199"/>
      <c r="C20" s="199"/>
      <c r="D20" s="19" t="s">
        <v>25</v>
      </c>
      <c r="E20" s="200"/>
      <c r="F20" s="200"/>
    </row>
    <row r="21" spans="2:56" s="135" customFormat="1" ht="13.5" x14ac:dyDescent="0.25">
      <c r="B21" s="199"/>
      <c r="C21" s="199"/>
      <c r="D21" s="38" t="s">
        <v>88</v>
      </c>
      <c r="E21" s="200"/>
      <c r="F21" s="200"/>
    </row>
    <row r="22" spans="2:56" s="135" customFormat="1" ht="13.5" x14ac:dyDescent="0.25">
      <c r="B22" s="199"/>
      <c r="C22" s="199"/>
      <c r="D22" s="19" t="s">
        <v>24</v>
      </c>
      <c r="E22" s="200"/>
      <c r="F22" s="200"/>
    </row>
    <row r="23" spans="2:56" s="135" customFormat="1" ht="13.5" x14ac:dyDescent="0.25">
      <c r="B23" s="199"/>
      <c r="C23" s="199"/>
      <c r="D23" s="41" t="s">
        <v>89</v>
      </c>
      <c r="E23" s="200"/>
      <c r="F23" s="200"/>
    </row>
    <row r="24" spans="2:56" s="135" customFormat="1" ht="13.5" x14ac:dyDescent="0.25">
      <c r="B24" s="199"/>
      <c r="C24" s="199">
        <v>31001</v>
      </c>
      <c r="D24" s="19" t="s">
        <v>26</v>
      </c>
      <c r="E24" s="200">
        <f>'Հ-3 և 4'!H35</f>
        <v>499506.1</v>
      </c>
      <c r="F24" s="200">
        <f>'Հ-3 և 4'!I35</f>
        <v>499506.1</v>
      </c>
    </row>
    <row r="25" spans="2:56" s="135" customFormat="1" ht="13.5" x14ac:dyDescent="0.25">
      <c r="B25" s="199"/>
      <c r="C25" s="199"/>
      <c r="D25" s="38" t="s">
        <v>39</v>
      </c>
      <c r="E25" s="200"/>
      <c r="F25" s="200"/>
    </row>
    <row r="26" spans="2:56" s="135" customFormat="1" ht="13.5" x14ac:dyDescent="0.25">
      <c r="B26" s="199"/>
      <c r="C26" s="199"/>
      <c r="D26" s="19" t="s">
        <v>25</v>
      </c>
      <c r="E26" s="200"/>
      <c r="F26" s="200"/>
    </row>
    <row r="27" spans="2:56" s="135" customFormat="1" ht="13.5" x14ac:dyDescent="0.25">
      <c r="B27" s="199"/>
      <c r="C27" s="199"/>
      <c r="D27" s="38" t="s">
        <v>40</v>
      </c>
      <c r="E27" s="200"/>
      <c r="F27" s="200"/>
    </row>
    <row r="28" spans="2:56" s="135" customFormat="1" ht="13.5" x14ac:dyDescent="0.25">
      <c r="B28" s="199"/>
      <c r="C28" s="199"/>
      <c r="D28" s="19" t="s">
        <v>24</v>
      </c>
      <c r="E28" s="200"/>
      <c r="F28" s="200"/>
    </row>
    <row r="29" spans="2:56" s="135" customFormat="1" ht="13.5" x14ac:dyDescent="0.25">
      <c r="B29" s="199"/>
      <c r="C29" s="199"/>
      <c r="D29" s="41" t="s">
        <v>41</v>
      </c>
      <c r="E29" s="200"/>
      <c r="F29" s="200"/>
    </row>
  </sheetData>
  <mergeCells count="21">
    <mergeCell ref="B1:F1"/>
    <mergeCell ref="B2:F2"/>
    <mergeCell ref="B3:F3"/>
    <mergeCell ref="D4:F4"/>
    <mergeCell ref="B5:F5"/>
    <mergeCell ref="B24:B29"/>
    <mergeCell ref="C24:C29"/>
    <mergeCell ref="E24:E29"/>
    <mergeCell ref="F24:F29"/>
    <mergeCell ref="B7:C7"/>
    <mergeCell ref="D7:D8"/>
    <mergeCell ref="E7:F7"/>
    <mergeCell ref="B11:B16"/>
    <mergeCell ref="C11:C16"/>
    <mergeCell ref="E11:E16"/>
    <mergeCell ref="F11:F16"/>
    <mergeCell ref="B17:D17"/>
    <mergeCell ref="B18:B23"/>
    <mergeCell ref="C18:C23"/>
    <mergeCell ref="E18:E23"/>
    <mergeCell ref="F18:F23"/>
  </mergeCells>
  <printOptions horizontalCentered="1"/>
  <pageMargins left="0.25" right="0.25" top="0.5" bottom="0.25" header="0" footer="0"/>
  <pageSetup paperSize="9" scale="80" fitToHeight="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4"/>
  <sheetViews>
    <sheetView view="pageBreakPreview" topLeftCell="A16" zoomScale="115" zoomScaleNormal="115" zoomScaleSheetLayoutView="115" workbookViewId="0">
      <selection activeCell="E16" sqref="E16"/>
    </sheetView>
  </sheetViews>
  <sheetFormatPr defaultColWidth="9.140625" defaultRowHeight="17.25" x14ac:dyDescent="0.25"/>
  <cols>
    <col min="1" max="1" width="7.42578125" style="178" customWidth="1"/>
    <col min="2" max="2" width="8.7109375" style="178" customWidth="1"/>
    <col min="3" max="3" width="53.28515625" style="159" customWidth="1"/>
    <col min="4" max="4" width="15.85546875" style="188" customWidth="1"/>
    <col min="5" max="5" width="18.140625" style="188" customWidth="1"/>
    <col min="6" max="6" width="18.42578125" style="188" customWidth="1"/>
    <col min="7" max="7" width="17.5703125" style="188" customWidth="1"/>
    <col min="8" max="8" width="15.5703125" style="188" customWidth="1"/>
    <col min="9" max="9" width="9.5703125" style="159" customWidth="1"/>
    <col min="10" max="10" width="9.85546875" style="159" bestFit="1" customWidth="1"/>
    <col min="11" max="16384" width="9.140625" style="159"/>
  </cols>
  <sheetData>
    <row r="1" spans="1:10" x14ac:dyDescent="0.3">
      <c r="A1" s="157"/>
      <c r="B1" s="158"/>
      <c r="C1" s="157"/>
      <c r="D1" s="158"/>
      <c r="E1" s="157"/>
      <c r="F1" s="158"/>
      <c r="G1" s="157"/>
      <c r="H1" s="189" t="s">
        <v>579</v>
      </c>
    </row>
    <row r="2" spans="1:10" x14ac:dyDescent="0.3">
      <c r="A2" s="160"/>
      <c r="B2" s="161"/>
      <c r="C2" s="160"/>
      <c r="D2" s="161"/>
      <c r="E2" s="160"/>
      <c r="F2" s="161"/>
      <c r="G2" s="160"/>
      <c r="H2" s="161" t="s">
        <v>71</v>
      </c>
    </row>
    <row r="3" spans="1:10" x14ac:dyDescent="0.3">
      <c r="A3" s="160"/>
      <c r="B3" s="162"/>
      <c r="C3" s="160"/>
      <c r="D3" s="162"/>
      <c r="E3" s="160"/>
      <c r="F3" s="162"/>
      <c r="G3" s="160"/>
      <c r="H3" s="162" t="s">
        <v>580</v>
      </c>
    </row>
    <row r="4" spans="1:10" x14ac:dyDescent="0.25">
      <c r="A4" s="163"/>
      <c r="B4" s="163"/>
      <c r="C4" s="163"/>
      <c r="D4" s="163"/>
      <c r="E4" s="163"/>
      <c r="F4" s="163"/>
      <c r="G4" s="163"/>
      <c r="H4" s="163"/>
    </row>
    <row r="5" spans="1:10" ht="47.25" customHeight="1" x14ac:dyDescent="0.3">
      <c r="A5" s="216" t="s">
        <v>567</v>
      </c>
      <c r="B5" s="216"/>
      <c r="C5" s="216"/>
      <c r="D5" s="216"/>
      <c r="E5" s="216"/>
      <c r="F5" s="216"/>
      <c r="G5" s="216"/>
      <c r="H5" s="216"/>
      <c r="I5" s="164"/>
      <c r="J5" s="164"/>
    </row>
    <row r="6" spans="1:10" x14ac:dyDescent="0.25">
      <c r="A6" s="165"/>
      <c r="B6" s="165"/>
      <c r="C6" s="166"/>
      <c r="D6" s="167"/>
      <c r="E6" s="167"/>
      <c r="F6" s="167"/>
      <c r="G6" s="168"/>
      <c r="H6" s="169" t="s">
        <v>568</v>
      </c>
    </row>
    <row r="7" spans="1:10" s="170" customFormat="1" ht="36" customHeight="1" x14ac:dyDescent="0.25">
      <c r="A7" s="217" t="s">
        <v>42</v>
      </c>
      <c r="B7" s="218"/>
      <c r="C7" s="219" t="s">
        <v>43</v>
      </c>
      <c r="D7" s="222" t="s">
        <v>569</v>
      </c>
      <c r="E7" s="223"/>
      <c r="F7" s="223"/>
      <c r="G7" s="223"/>
      <c r="H7" s="224"/>
    </row>
    <row r="8" spans="1:10" s="170" customFormat="1" ht="13.5" x14ac:dyDescent="0.25">
      <c r="A8" s="171"/>
      <c r="B8" s="172"/>
      <c r="C8" s="220"/>
      <c r="D8" s="225" t="s">
        <v>33</v>
      </c>
      <c r="E8" s="227" t="s">
        <v>570</v>
      </c>
      <c r="F8" s="228"/>
      <c r="G8" s="228"/>
      <c r="H8" s="229"/>
    </row>
    <row r="9" spans="1:10" s="170" customFormat="1" ht="99.75" customHeight="1" x14ac:dyDescent="0.25">
      <c r="A9" s="173" t="s">
        <v>571</v>
      </c>
      <c r="B9" s="173" t="s">
        <v>572</v>
      </c>
      <c r="C9" s="221"/>
      <c r="D9" s="226"/>
      <c r="E9" s="174" t="s">
        <v>573</v>
      </c>
      <c r="F9" s="174" t="s">
        <v>574</v>
      </c>
      <c r="G9" s="174" t="s">
        <v>575</v>
      </c>
      <c r="H9" s="174" t="s">
        <v>576</v>
      </c>
    </row>
    <row r="10" spans="1:10" s="178" customFormat="1" x14ac:dyDescent="0.25">
      <c r="A10" s="175"/>
      <c r="B10" s="175"/>
      <c r="C10" s="192" t="s">
        <v>44</v>
      </c>
      <c r="D10" s="177">
        <f>+D12</f>
        <v>499506.1</v>
      </c>
      <c r="E10" s="177">
        <f>+E12</f>
        <v>499506.1</v>
      </c>
      <c r="F10" s="177"/>
      <c r="G10" s="177"/>
      <c r="H10" s="177">
        <f>+H12</f>
        <v>0</v>
      </c>
    </row>
    <row r="11" spans="1:10" x14ac:dyDescent="0.25">
      <c r="A11" s="175"/>
      <c r="B11" s="175"/>
      <c r="C11" s="176" t="s">
        <v>45</v>
      </c>
      <c r="D11" s="177"/>
      <c r="E11" s="177"/>
      <c r="F11" s="179"/>
      <c r="G11" s="179"/>
      <c r="H11" s="179"/>
    </row>
    <row r="12" spans="1:10" s="178" customFormat="1" x14ac:dyDescent="0.25">
      <c r="A12" s="180"/>
      <c r="B12" s="181"/>
      <c r="C12" s="190" t="s">
        <v>0</v>
      </c>
      <c r="D12" s="182">
        <f>+D14</f>
        <v>499506.1</v>
      </c>
      <c r="E12" s="182">
        <f>+E14</f>
        <v>499506.1</v>
      </c>
      <c r="F12" s="182"/>
      <c r="G12" s="182"/>
      <c r="H12" s="182">
        <f>+H14</f>
        <v>0</v>
      </c>
    </row>
    <row r="13" spans="1:10" s="178" customFormat="1" x14ac:dyDescent="0.25">
      <c r="A13" s="180"/>
      <c r="B13" s="180"/>
      <c r="C13" s="180" t="s">
        <v>35</v>
      </c>
      <c r="D13" s="183"/>
      <c r="E13" s="183"/>
      <c r="F13" s="184"/>
      <c r="G13" s="184"/>
      <c r="H13" s="184"/>
    </row>
    <row r="14" spans="1:10" s="187" customFormat="1" ht="34.5" x14ac:dyDescent="0.25">
      <c r="A14" s="180">
        <v>1169</v>
      </c>
      <c r="B14" s="180">
        <v>31001</v>
      </c>
      <c r="C14" s="185" t="s">
        <v>39</v>
      </c>
      <c r="D14" s="183">
        <f>SUM(E14:H14)</f>
        <v>499506.1</v>
      </c>
      <c r="E14" s="186">
        <v>499506.1</v>
      </c>
      <c r="F14" s="184"/>
      <c r="G14" s="184"/>
      <c r="H14" s="191"/>
    </row>
  </sheetData>
  <mergeCells count="6">
    <mergeCell ref="A5:H5"/>
    <mergeCell ref="A7:B7"/>
    <mergeCell ref="C7:C9"/>
    <mergeCell ref="D7:H7"/>
    <mergeCell ref="D8:D9"/>
    <mergeCell ref="E8:H8"/>
  </mergeCells>
  <printOptions horizontalCentered="1"/>
  <pageMargins left="0.2" right="0.2" top="0.75" bottom="0.5" header="0.3" footer="0.3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L46"/>
  <sheetViews>
    <sheetView view="pageBreakPreview" zoomScaleNormal="120" zoomScaleSheetLayoutView="100" workbookViewId="0">
      <pane ySplit="10" topLeftCell="A32" activePane="bottomLeft" state="frozen"/>
      <selection pane="bottomLeft" activeCell="I50" sqref="A1:XFD1048576"/>
    </sheetView>
  </sheetViews>
  <sheetFormatPr defaultColWidth="9.140625" defaultRowHeight="17.25" x14ac:dyDescent="0.25"/>
  <cols>
    <col min="1" max="1" width="0.85546875" style="16" customWidth="1"/>
    <col min="2" max="4" width="6.7109375" style="17" customWidth="1"/>
    <col min="5" max="5" width="9.5703125" style="17" customWidth="1"/>
    <col min="6" max="6" width="11.28515625" style="17" customWidth="1"/>
    <col min="7" max="7" width="82.5703125" style="16" customWidth="1"/>
    <col min="8" max="9" width="15.7109375" style="16" customWidth="1"/>
    <col min="10" max="10" width="0.85546875" style="16" customWidth="1"/>
    <col min="11" max="11" width="8.140625" style="65" customWidth="1"/>
    <col min="12" max="12" width="5.85546875" style="67" customWidth="1"/>
    <col min="13" max="16384" width="9.140625" style="16"/>
  </cols>
  <sheetData>
    <row r="1" spans="2:12" s="196" customFormat="1" ht="20.100000000000001" customHeight="1" x14ac:dyDescent="0.25">
      <c r="B1" s="230" t="s">
        <v>77</v>
      </c>
      <c r="C1" s="230"/>
      <c r="D1" s="230"/>
      <c r="E1" s="230"/>
      <c r="F1" s="230"/>
      <c r="G1" s="230"/>
      <c r="H1" s="230"/>
      <c r="I1" s="230"/>
      <c r="K1" s="64"/>
      <c r="L1" s="198"/>
    </row>
    <row r="2" spans="2:12" s="8" customFormat="1" ht="20.100000000000001" customHeight="1" x14ac:dyDescent="0.25">
      <c r="B2" s="231" t="s">
        <v>71</v>
      </c>
      <c r="C2" s="231"/>
      <c r="D2" s="231"/>
      <c r="E2" s="231"/>
      <c r="F2" s="231"/>
      <c r="G2" s="231"/>
      <c r="H2" s="231"/>
      <c r="I2" s="231"/>
      <c r="K2" s="64"/>
      <c r="L2" s="198"/>
    </row>
    <row r="3" spans="2:12" s="8" customFormat="1" ht="20.100000000000001" customHeight="1" x14ac:dyDescent="0.25">
      <c r="B3" s="231" t="s">
        <v>72</v>
      </c>
      <c r="C3" s="231"/>
      <c r="D3" s="231"/>
      <c r="E3" s="231"/>
      <c r="F3" s="231"/>
      <c r="G3" s="231"/>
      <c r="H3" s="231"/>
      <c r="I3" s="231"/>
      <c r="K3" s="64"/>
      <c r="L3" s="198"/>
    </row>
    <row r="4" spans="2:12" s="196" customFormat="1" ht="15" customHeight="1" x14ac:dyDescent="0.25">
      <c r="B4" s="10"/>
      <c r="C4" s="10"/>
      <c r="D4" s="10"/>
      <c r="E4" s="232"/>
      <c r="F4" s="232"/>
      <c r="G4" s="232"/>
      <c r="H4" s="232"/>
      <c r="I4" s="232"/>
      <c r="K4" s="64"/>
      <c r="L4" s="198"/>
    </row>
    <row r="5" spans="2:12" s="196" customFormat="1" ht="20.100000000000001" customHeight="1" x14ac:dyDescent="0.25">
      <c r="B5" s="215" t="s">
        <v>70</v>
      </c>
      <c r="C5" s="215"/>
      <c r="D5" s="215"/>
      <c r="E5" s="215"/>
      <c r="F5" s="215"/>
      <c r="G5" s="215"/>
      <c r="H5" s="215"/>
      <c r="I5" s="215"/>
      <c r="K5" s="64"/>
      <c r="L5" s="198"/>
    </row>
    <row r="6" spans="2:12" s="196" customFormat="1" ht="20.100000000000001" customHeight="1" x14ac:dyDescent="0.25">
      <c r="B6" s="215" t="s">
        <v>67</v>
      </c>
      <c r="C6" s="215"/>
      <c r="D6" s="215"/>
      <c r="E6" s="215"/>
      <c r="F6" s="215"/>
      <c r="G6" s="215"/>
      <c r="H6" s="215"/>
      <c r="I6" s="215"/>
      <c r="K6" s="64"/>
      <c r="L6" s="198"/>
    </row>
    <row r="7" spans="2:12" ht="20.100000000000001" customHeight="1" x14ac:dyDescent="0.25">
      <c r="I7" s="18" t="s">
        <v>47</v>
      </c>
    </row>
    <row r="8" spans="2:12" ht="63" customHeight="1" x14ac:dyDescent="0.25">
      <c r="B8" s="233" t="s">
        <v>23</v>
      </c>
      <c r="C8" s="233"/>
      <c r="D8" s="233"/>
      <c r="E8" s="233" t="s">
        <v>22</v>
      </c>
      <c r="F8" s="233"/>
      <c r="G8" s="233" t="s">
        <v>62</v>
      </c>
      <c r="H8" s="202" t="s">
        <v>85</v>
      </c>
      <c r="I8" s="203"/>
    </row>
    <row r="9" spans="2:12" ht="25.5" customHeight="1" x14ac:dyDescent="0.25">
      <c r="B9" s="197" t="s">
        <v>53</v>
      </c>
      <c r="C9" s="197" t="s">
        <v>54</v>
      </c>
      <c r="D9" s="197" t="s">
        <v>55</v>
      </c>
      <c r="E9" s="197" t="s">
        <v>51</v>
      </c>
      <c r="F9" s="197" t="s">
        <v>52</v>
      </c>
      <c r="G9" s="233"/>
      <c r="H9" s="197" t="s">
        <v>73</v>
      </c>
      <c r="I9" s="32" t="s">
        <v>50</v>
      </c>
    </row>
    <row r="10" spans="2:12" ht="15" customHeight="1" x14ac:dyDescent="0.25">
      <c r="B10" s="197"/>
      <c r="C10" s="197"/>
      <c r="D10" s="197"/>
      <c r="E10" s="197"/>
      <c r="F10" s="197"/>
      <c r="G10" s="83" t="s">
        <v>65</v>
      </c>
      <c r="H10" s="44">
        <f t="shared" ref="H10:I10" si="0">H11</f>
        <v>0</v>
      </c>
      <c r="I10" s="44">
        <f t="shared" si="0"/>
        <v>0</v>
      </c>
    </row>
    <row r="11" spans="2:12" ht="15" customHeight="1" x14ac:dyDescent="0.25">
      <c r="B11" s="30" t="s">
        <v>21</v>
      </c>
      <c r="C11" s="30"/>
      <c r="D11" s="30"/>
      <c r="E11" s="30"/>
      <c r="F11" s="30"/>
      <c r="G11" s="20" t="s">
        <v>20</v>
      </c>
      <c r="H11" s="44">
        <f t="shared" ref="H11" si="1">H13</f>
        <v>0</v>
      </c>
      <c r="I11" s="44">
        <f t="shared" ref="I11" si="2">I13</f>
        <v>0</v>
      </c>
    </row>
    <row r="12" spans="2:12" ht="15" customHeight="1" x14ac:dyDescent="0.25">
      <c r="B12" s="197"/>
      <c r="C12" s="197"/>
      <c r="D12" s="197"/>
      <c r="E12" s="197"/>
      <c r="F12" s="197"/>
      <c r="G12" s="19" t="s">
        <v>18</v>
      </c>
      <c r="H12" s="43"/>
      <c r="I12" s="43"/>
    </row>
    <row r="13" spans="2:12" ht="15" customHeight="1" x14ac:dyDescent="0.25">
      <c r="B13" s="30"/>
      <c r="C13" s="30" t="s">
        <v>19</v>
      </c>
      <c r="D13" s="30"/>
      <c r="E13" s="30"/>
      <c r="F13" s="30"/>
      <c r="G13" s="20" t="s">
        <v>1</v>
      </c>
      <c r="H13" s="44">
        <f t="shared" ref="H13" si="3">H15</f>
        <v>0</v>
      </c>
      <c r="I13" s="44">
        <f t="shared" ref="I13" si="4">I15</f>
        <v>0</v>
      </c>
    </row>
    <row r="14" spans="2:12" ht="15" customHeight="1" x14ac:dyDescent="0.25">
      <c r="B14" s="197"/>
      <c r="C14" s="197"/>
      <c r="D14" s="197"/>
      <c r="E14" s="197"/>
      <c r="F14" s="197"/>
      <c r="G14" s="19" t="s">
        <v>18</v>
      </c>
      <c r="H14" s="43"/>
      <c r="I14" s="43"/>
    </row>
    <row r="15" spans="2:12" ht="15" customHeight="1" x14ac:dyDescent="0.25">
      <c r="B15" s="30"/>
      <c r="C15" s="30"/>
      <c r="D15" s="30" t="s">
        <v>19</v>
      </c>
      <c r="E15" s="30"/>
      <c r="F15" s="30"/>
      <c r="G15" s="20" t="s">
        <v>1</v>
      </c>
      <c r="H15" s="44">
        <f t="shared" ref="H15" si="5">H17</f>
        <v>0</v>
      </c>
      <c r="I15" s="44">
        <f t="shared" ref="I15" si="6">I17</f>
        <v>0</v>
      </c>
    </row>
    <row r="16" spans="2:12" ht="15" customHeight="1" x14ac:dyDescent="0.25">
      <c r="B16" s="197"/>
      <c r="C16" s="197"/>
      <c r="D16" s="197"/>
      <c r="E16" s="197"/>
      <c r="F16" s="197"/>
      <c r="G16" s="19" t="s">
        <v>18</v>
      </c>
      <c r="H16" s="43"/>
      <c r="I16" s="43"/>
    </row>
    <row r="17" spans="2:12" ht="15" customHeight="1" x14ac:dyDescent="0.25">
      <c r="B17" s="197"/>
      <c r="C17" s="197"/>
      <c r="D17" s="197"/>
      <c r="E17" s="197"/>
      <c r="F17" s="82"/>
      <c r="G17" s="20" t="s">
        <v>57</v>
      </c>
      <c r="H17" s="45">
        <f t="shared" ref="H17" si="7">H19</f>
        <v>0</v>
      </c>
      <c r="I17" s="45">
        <f t="shared" ref="I17" si="8">I19</f>
        <v>0</v>
      </c>
      <c r="K17" s="66"/>
      <c r="L17" s="68"/>
    </row>
    <row r="18" spans="2:12" ht="15" customHeight="1" x14ac:dyDescent="0.25">
      <c r="B18" s="197"/>
      <c r="C18" s="197"/>
      <c r="D18" s="197"/>
      <c r="E18" s="197"/>
      <c r="F18" s="82"/>
      <c r="G18" s="19" t="s">
        <v>18</v>
      </c>
      <c r="H18" s="45"/>
      <c r="I18" s="45"/>
      <c r="K18" s="66"/>
      <c r="L18" s="68"/>
    </row>
    <row r="19" spans="2:12" ht="15" customHeight="1" x14ac:dyDescent="0.25">
      <c r="B19" s="197"/>
      <c r="C19" s="197"/>
      <c r="D19" s="197"/>
      <c r="E19" s="30" t="s">
        <v>17</v>
      </c>
      <c r="F19" s="30"/>
      <c r="G19" s="20" t="s">
        <v>30</v>
      </c>
      <c r="H19" s="44">
        <f t="shared" ref="H19:I19" si="9">H35+H21</f>
        <v>0</v>
      </c>
      <c r="I19" s="44">
        <f t="shared" si="9"/>
        <v>0</v>
      </c>
      <c r="K19" s="66"/>
      <c r="L19" s="68"/>
    </row>
    <row r="20" spans="2:12" ht="15" customHeight="1" x14ac:dyDescent="0.25">
      <c r="B20" s="197"/>
      <c r="C20" s="197"/>
      <c r="D20" s="197"/>
      <c r="E20" s="30"/>
      <c r="F20" s="30"/>
      <c r="G20" s="19" t="s">
        <v>18</v>
      </c>
      <c r="H20" s="44"/>
      <c r="I20" s="44"/>
      <c r="K20" s="66"/>
      <c r="L20" s="68"/>
    </row>
    <row r="21" spans="2:12" ht="15" customHeight="1" x14ac:dyDescent="0.25">
      <c r="B21" s="197"/>
      <c r="C21" s="197"/>
      <c r="D21" s="197"/>
      <c r="E21" s="30"/>
      <c r="F21" s="30" t="s">
        <v>80</v>
      </c>
      <c r="G21" s="20" t="s">
        <v>81</v>
      </c>
      <c r="H21" s="44">
        <f t="shared" ref="H21" si="10">H23</f>
        <v>-499506.1</v>
      </c>
      <c r="I21" s="44">
        <f>I23</f>
        <v>-499506.1</v>
      </c>
      <c r="K21" s="66"/>
      <c r="L21" s="68"/>
    </row>
    <row r="22" spans="2:12" ht="15" customHeight="1" x14ac:dyDescent="0.25">
      <c r="B22" s="197"/>
      <c r="C22" s="197"/>
      <c r="D22" s="197"/>
      <c r="E22" s="30"/>
      <c r="F22" s="197"/>
      <c r="G22" s="19" t="s">
        <v>15</v>
      </c>
      <c r="H22" s="43"/>
      <c r="I22" s="43"/>
      <c r="K22" s="66"/>
      <c r="L22" s="68"/>
    </row>
    <row r="23" spans="2:12" ht="15" customHeight="1" x14ac:dyDescent="0.25">
      <c r="B23" s="197"/>
      <c r="C23" s="197"/>
      <c r="D23" s="197"/>
      <c r="E23" s="30"/>
      <c r="F23" s="197"/>
      <c r="G23" s="20" t="s">
        <v>82</v>
      </c>
      <c r="H23" s="44">
        <f t="shared" ref="H23" si="11">H25</f>
        <v>-499506.1</v>
      </c>
      <c r="I23" s="44">
        <f>I25</f>
        <v>-499506.1</v>
      </c>
      <c r="K23" s="66"/>
      <c r="L23" s="68"/>
    </row>
    <row r="24" spans="2:12" ht="15" customHeight="1" x14ac:dyDescent="0.25">
      <c r="B24" s="197"/>
      <c r="C24" s="197"/>
      <c r="D24" s="197"/>
      <c r="E24" s="30"/>
      <c r="F24" s="197"/>
      <c r="G24" s="19" t="s">
        <v>14</v>
      </c>
      <c r="H24" s="43"/>
      <c r="I24" s="43"/>
      <c r="K24" s="66"/>
      <c r="L24" s="68"/>
    </row>
    <row r="25" spans="2:12" ht="15" customHeight="1" x14ac:dyDescent="0.25">
      <c r="B25" s="197"/>
      <c r="C25" s="197"/>
      <c r="D25" s="197"/>
      <c r="E25" s="30"/>
      <c r="F25" s="197"/>
      <c r="G25" s="20" t="s">
        <v>16</v>
      </c>
      <c r="H25" s="44">
        <f t="shared" ref="H25:I33" si="12">H26</f>
        <v>-499506.1</v>
      </c>
      <c r="I25" s="44">
        <f t="shared" si="12"/>
        <v>-499506.1</v>
      </c>
      <c r="K25" s="66"/>
      <c r="L25" s="68"/>
    </row>
    <row r="26" spans="2:12" ht="15" customHeight="1" x14ac:dyDescent="0.25">
      <c r="B26" s="197"/>
      <c r="C26" s="197"/>
      <c r="D26" s="197"/>
      <c r="E26" s="30"/>
      <c r="F26" s="30"/>
      <c r="G26" s="20" t="s">
        <v>83</v>
      </c>
      <c r="H26" s="275">
        <f t="shared" ref="H26:I26" si="13">+H27+H32</f>
        <v>-499506.1</v>
      </c>
      <c r="I26" s="275">
        <f t="shared" si="13"/>
        <v>-499506.1</v>
      </c>
      <c r="K26" s="138"/>
      <c r="L26" s="68"/>
    </row>
    <row r="27" spans="2:12" ht="15" customHeight="1" x14ac:dyDescent="0.25">
      <c r="B27" s="197"/>
      <c r="C27" s="197"/>
      <c r="D27" s="197"/>
      <c r="E27" s="30"/>
      <c r="F27" s="125"/>
      <c r="G27" s="276" t="s">
        <v>520</v>
      </c>
      <c r="H27" s="275">
        <f t="shared" ref="H27:I27" si="14">+H28</f>
        <v>-243646.9</v>
      </c>
      <c r="I27" s="275">
        <f t="shared" si="14"/>
        <v>-243646.9</v>
      </c>
      <c r="K27" s="138"/>
      <c r="L27" s="68"/>
    </row>
    <row r="28" spans="2:12" ht="15" customHeight="1" x14ac:dyDescent="0.25">
      <c r="B28" s="197"/>
      <c r="C28" s="197"/>
      <c r="D28" s="197"/>
      <c r="E28" s="30"/>
      <c r="F28" s="125"/>
      <c r="G28" s="277" t="s">
        <v>521</v>
      </c>
      <c r="H28" s="275">
        <f t="shared" ref="H28:I28" si="15">SUM(H29:H31)</f>
        <v>-243646.9</v>
      </c>
      <c r="I28" s="275">
        <f t="shared" si="15"/>
        <v>-243646.9</v>
      </c>
      <c r="K28" s="138"/>
      <c r="L28" s="68"/>
    </row>
    <row r="29" spans="2:12" ht="15" customHeight="1" x14ac:dyDescent="0.25">
      <c r="B29" s="197"/>
      <c r="C29" s="197"/>
      <c r="D29" s="197"/>
      <c r="E29" s="30"/>
      <c r="F29" s="125"/>
      <c r="G29" s="38" t="s">
        <v>524</v>
      </c>
      <c r="H29" s="278">
        <v>-31386.2</v>
      </c>
      <c r="I29" s="278">
        <f>+H29</f>
        <v>-31386.2</v>
      </c>
      <c r="K29" s="138"/>
      <c r="L29" s="68"/>
    </row>
    <row r="30" spans="2:12" ht="15" customHeight="1" x14ac:dyDescent="0.25">
      <c r="B30" s="197"/>
      <c r="C30" s="197"/>
      <c r="D30" s="197"/>
      <c r="E30" s="30"/>
      <c r="F30" s="125"/>
      <c r="G30" s="38" t="s">
        <v>518</v>
      </c>
      <c r="H30" s="278">
        <v>-72563.3</v>
      </c>
      <c r="I30" s="278">
        <f t="shared" ref="I30:I31" si="16">+H30</f>
        <v>-72563.3</v>
      </c>
      <c r="K30" s="138"/>
      <c r="L30" s="68"/>
    </row>
    <row r="31" spans="2:12" ht="15" customHeight="1" x14ac:dyDescent="0.25">
      <c r="B31" s="197"/>
      <c r="C31" s="197"/>
      <c r="D31" s="197"/>
      <c r="E31" s="30"/>
      <c r="F31" s="125"/>
      <c r="G31" s="279" t="s">
        <v>525</v>
      </c>
      <c r="H31" s="278">
        <v>-139697.4</v>
      </c>
      <c r="I31" s="278">
        <f t="shared" si="16"/>
        <v>-139697.4</v>
      </c>
      <c r="K31" s="138"/>
      <c r="L31" s="68"/>
    </row>
    <row r="32" spans="2:12" ht="15" customHeight="1" x14ac:dyDescent="0.25">
      <c r="B32" s="197"/>
      <c r="C32" s="197"/>
      <c r="D32" s="197"/>
      <c r="E32" s="30"/>
      <c r="F32" s="21"/>
      <c r="G32" s="276" t="s">
        <v>84</v>
      </c>
      <c r="H32" s="275">
        <f t="shared" si="12"/>
        <v>-255859.20000000001</v>
      </c>
      <c r="I32" s="275">
        <f>I33</f>
        <v>-255859.20000000001</v>
      </c>
      <c r="K32" s="138"/>
      <c r="L32" s="68"/>
    </row>
    <row r="33" spans="2:12" ht="15" customHeight="1" x14ac:dyDescent="0.25">
      <c r="B33" s="197"/>
      <c r="C33" s="197"/>
      <c r="D33" s="197"/>
      <c r="E33" s="30"/>
      <c r="F33" s="21"/>
      <c r="G33" s="277" t="s">
        <v>84</v>
      </c>
      <c r="H33" s="275">
        <f t="shared" si="12"/>
        <v>-255859.20000000001</v>
      </c>
      <c r="I33" s="275">
        <f>I34</f>
        <v>-255859.20000000001</v>
      </c>
      <c r="K33" s="138"/>
      <c r="L33" s="68"/>
    </row>
    <row r="34" spans="2:12" ht="15" customHeight="1" x14ac:dyDescent="0.25">
      <c r="B34" s="197"/>
      <c r="C34" s="197"/>
      <c r="D34" s="197"/>
      <c r="E34" s="30"/>
      <c r="F34" s="82"/>
      <c r="G34" s="38" t="s">
        <v>526</v>
      </c>
      <c r="H34" s="278">
        <v>-255859.20000000001</v>
      </c>
      <c r="I34" s="278">
        <v>-255859.20000000001</v>
      </c>
      <c r="K34" s="138"/>
      <c r="L34" s="68"/>
    </row>
    <row r="35" spans="2:12" ht="15" customHeight="1" x14ac:dyDescent="0.25">
      <c r="B35" s="30"/>
      <c r="C35" s="30"/>
      <c r="D35" s="30"/>
      <c r="E35" s="30"/>
      <c r="F35" s="31">
        <v>31001</v>
      </c>
      <c r="G35" s="20" t="s">
        <v>36</v>
      </c>
      <c r="H35" s="44">
        <f t="shared" ref="H35" si="17">H37</f>
        <v>499506.1</v>
      </c>
      <c r="I35" s="44">
        <f>I37</f>
        <v>499506.1</v>
      </c>
    </row>
    <row r="36" spans="2:12" ht="15" customHeight="1" x14ac:dyDescent="0.25">
      <c r="B36" s="197"/>
      <c r="C36" s="197"/>
      <c r="D36" s="197"/>
      <c r="E36" s="197"/>
      <c r="F36" s="82"/>
      <c r="G36" s="19" t="s">
        <v>15</v>
      </c>
      <c r="H36" s="43"/>
      <c r="I36" s="43"/>
    </row>
    <row r="37" spans="2:12" ht="15" customHeight="1" x14ac:dyDescent="0.25">
      <c r="B37" s="197"/>
      <c r="C37" s="197"/>
      <c r="D37" s="197"/>
      <c r="E37" s="197"/>
      <c r="F37" s="82"/>
      <c r="G37" s="20" t="s">
        <v>57</v>
      </c>
      <c r="H37" s="44">
        <f t="shared" ref="H37" si="18">H39</f>
        <v>499506.1</v>
      </c>
      <c r="I37" s="44">
        <f>I39</f>
        <v>499506.1</v>
      </c>
    </row>
    <row r="38" spans="2:12" ht="15" customHeight="1" x14ac:dyDescent="0.25">
      <c r="B38" s="197"/>
      <c r="C38" s="197"/>
      <c r="D38" s="197"/>
      <c r="E38" s="197"/>
      <c r="F38" s="82"/>
      <c r="G38" s="19" t="s">
        <v>14</v>
      </c>
      <c r="H38" s="43"/>
      <c r="I38" s="43"/>
    </row>
    <row r="39" spans="2:12" ht="15" customHeight="1" x14ac:dyDescent="0.25">
      <c r="B39" s="197"/>
      <c r="C39" s="197"/>
      <c r="D39" s="197"/>
      <c r="E39" s="197"/>
      <c r="F39" s="82"/>
      <c r="G39" s="20" t="s">
        <v>16</v>
      </c>
      <c r="H39" s="44">
        <f t="shared" ref="H39:H40" si="19">H40</f>
        <v>499506.1</v>
      </c>
      <c r="I39" s="44">
        <f t="shared" ref="I39" si="20">I40</f>
        <v>499506.1</v>
      </c>
    </row>
    <row r="40" spans="2:12" ht="15" customHeight="1" x14ac:dyDescent="0.25">
      <c r="B40" s="197"/>
      <c r="C40" s="197"/>
      <c r="D40" s="197"/>
      <c r="E40" s="197"/>
      <c r="F40" s="82"/>
      <c r="G40" s="20" t="s">
        <v>37</v>
      </c>
      <c r="H40" s="275">
        <f t="shared" si="19"/>
        <v>499506.1</v>
      </c>
      <c r="I40" s="275">
        <f>I41</f>
        <v>499506.1</v>
      </c>
    </row>
    <row r="41" spans="2:12" ht="15" customHeight="1" x14ac:dyDescent="0.25">
      <c r="B41" s="197"/>
      <c r="C41" s="197"/>
      <c r="D41" s="197"/>
      <c r="E41" s="197"/>
      <c r="F41" s="21"/>
      <c r="G41" s="276" t="s">
        <v>38</v>
      </c>
      <c r="H41" s="275">
        <f>+H42</f>
        <v>499506.1</v>
      </c>
      <c r="I41" s="275">
        <f>+I42</f>
        <v>499506.1</v>
      </c>
    </row>
    <row r="42" spans="2:12" ht="15" customHeight="1" x14ac:dyDescent="0.25">
      <c r="B42" s="197"/>
      <c r="C42" s="197"/>
      <c r="D42" s="197"/>
      <c r="E42" s="197"/>
      <c r="F42" s="82"/>
      <c r="G42" s="277" t="s">
        <v>519</v>
      </c>
      <c r="H42" s="275">
        <f>SUM(H43:H45)</f>
        <v>499506.1</v>
      </c>
      <c r="I42" s="275">
        <f>SUM(I43:I45)</f>
        <v>499506.1</v>
      </c>
      <c r="K42" s="69"/>
    </row>
    <row r="43" spans="2:12" ht="15" customHeight="1" x14ac:dyDescent="0.25">
      <c r="B43" s="197"/>
      <c r="C43" s="197"/>
      <c r="D43" s="197"/>
      <c r="E43" s="197"/>
      <c r="F43" s="82"/>
      <c r="G43" s="38" t="s">
        <v>527</v>
      </c>
      <c r="H43" s="280">
        <v>285000</v>
      </c>
      <c r="I43" s="280">
        <f>H43</f>
        <v>285000</v>
      </c>
      <c r="K43" s="69"/>
    </row>
    <row r="44" spans="2:12" ht="15" customHeight="1" x14ac:dyDescent="0.25">
      <c r="B44" s="197"/>
      <c r="C44" s="197"/>
      <c r="D44" s="197"/>
      <c r="E44" s="197"/>
      <c r="F44" s="82"/>
      <c r="G44" s="38" t="s">
        <v>522</v>
      </c>
      <c r="H44" s="280">
        <v>102345.1</v>
      </c>
      <c r="I44" s="280">
        <f>H44</f>
        <v>102345.1</v>
      </c>
      <c r="K44" s="69"/>
    </row>
    <row r="45" spans="2:12" ht="15" customHeight="1" x14ac:dyDescent="0.25">
      <c r="B45" s="197"/>
      <c r="C45" s="197"/>
      <c r="D45" s="197"/>
      <c r="E45" s="197"/>
      <c r="F45" s="82"/>
      <c r="G45" s="38" t="s">
        <v>523</v>
      </c>
      <c r="H45" s="280">
        <v>112161</v>
      </c>
      <c r="I45" s="280">
        <f>H45</f>
        <v>112161</v>
      </c>
      <c r="K45" s="69"/>
    </row>
    <row r="46" spans="2:12" ht="13.5" customHeight="1" x14ac:dyDescent="0.25"/>
  </sheetData>
  <mergeCells count="10">
    <mergeCell ref="B1:I1"/>
    <mergeCell ref="B2:I2"/>
    <mergeCell ref="B3:I3"/>
    <mergeCell ref="E4:I4"/>
    <mergeCell ref="B8:D8"/>
    <mergeCell ref="E8:F8"/>
    <mergeCell ref="G8:G9"/>
    <mergeCell ref="B5:I5"/>
    <mergeCell ref="B6:I6"/>
    <mergeCell ref="H8:I8"/>
  </mergeCells>
  <printOptions horizontalCentered="1"/>
  <pageMargins left="0.25" right="0.25" top="0.5" bottom="0.25" header="0.25" footer="0.25"/>
  <pageSetup paperSize="9" scale="70" fitToHeight="2" orientation="landscape" r:id="rId1"/>
  <ignoredErrors>
    <ignoredError sqref="B19:E19 B11:E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7"/>
  <sheetViews>
    <sheetView view="pageBreakPreview" topLeftCell="A13" zoomScale="130" zoomScaleNormal="120" zoomScaleSheetLayoutView="130" workbookViewId="0">
      <selection activeCell="D14" sqref="D14"/>
    </sheetView>
  </sheetViews>
  <sheetFormatPr defaultColWidth="9.140625" defaultRowHeight="16.5" x14ac:dyDescent="0.25"/>
  <cols>
    <col min="1" max="1" width="0.85546875" style="46" customWidth="1"/>
    <col min="2" max="3" width="10" style="50" customWidth="1"/>
    <col min="4" max="4" width="78.42578125" style="46" customWidth="1"/>
    <col min="5" max="5" width="18.28515625" style="46" customWidth="1"/>
    <col min="6" max="6" width="18.28515625" style="60" customWidth="1"/>
    <col min="7" max="7" width="0.85546875" style="46" customWidth="1"/>
    <col min="8" max="8" width="16.42578125" style="47" bestFit="1" customWidth="1"/>
    <col min="9" max="10" width="18.28515625" style="47" bestFit="1" customWidth="1"/>
    <col min="11" max="11" width="18.5703125" style="47" bestFit="1" customWidth="1"/>
    <col min="12" max="12" width="16.42578125" style="46" customWidth="1"/>
    <col min="13" max="16384" width="9.140625" style="46"/>
  </cols>
  <sheetData>
    <row r="1" spans="2:11" ht="17.25" customHeight="1" x14ac:dyDescent="0.25">
      <c r="B1" s="236" t="s">
        <v>76</v>
      </c>
      <c r="C1" s="236"/>
      <c r="D1" s="236"/>
      <c r="E1" s="236"/>
      <c r="F1" s="236"/>
    </row>
    <row r="2" spans="2:11" x14ac:dyDescent="0.25">
      <c r="B2" s="237" t="str">
        <f>'Հ-3 և 4'!B2</f>
        <v>ՀՀ կառավարության 2024 թվականի</v>
      </c>
      <c r="C2" s="237"/>
      <c r="D2" s="237"/>
      <c r="E2" s="237"/>
      <c r="F2" s="237"/>
    </row>
    <row r="3" spans="2:11" ht="17.25" customHeight="1" x14ac:dyDescent="0.25">
      <c r="B3" s="237" t="str">
        <f>'Հ-3 և 4'!B3</f>
        <v>______________ ի N ___ -Ն որոշման</v>
      </c>
      <c r="C3" s="237"/>
      <c r="D3" s="237"/>
      <c r="E3" s="237"/>
      <c r="F3" s="237"/>
    </row>
    <row r="4" spans="2:11" x14ac:dyDescent="0.25">
      <c r="B4" s="236"/>
      <c r="C4" s="236"/>
      <c r="D4" s="236"/>
      <c r="E4" s="236"/>
      <c r="F4" s="236"/>
    </row>
    <row r="5" spans="2:11" ht="20.100000000000001" customHeight="1" x14ac:dyDescent="0.25">
      <c r="B5" s="238" t="str">
        <f>'Հ-3 և 4'!B5:I5</f>
        <v>ՀԱՅԱՍՏԱՆԻ ՀԱՆՐԱՊԵՏՈՒԹՅԱՆ ԿԱՌԱՎԱՐՈՒԹՅԱՆ 2023 ԹՎԱԿԱՆԻ ԴԵԿՏԵՄԲԵՐԻ 28-Ի N 2323-Ն</v>
      </c>
      <c r="C5" s="238"/>
      <c r="D5" s="238"/>
      <c r="E5" s="238"/>
      <c r="F5" s="238"/>
    </row>
    <row r="6" spans="2:11" ht="20.100000000000001" customHeight="1" x14ac:dyDescent="0.25">
      <c r="B6" s="238" t="s">
        <v>66</v>
      </c>
      <c r="C6" s="238"/>
      <c r="D6" s="238"/>
      <c r="E6" s="238"/>
      <c r="F6" s="238"/>
    </row>
    <row r="7" spans="2:11" x14ac:dyDescent="0.25">
      <c r="B7" s="48"/>
      <c r="C7" s="48"/>
      <c r="D7" s="4"/>
      <c r="E7" s="74"/>
      <c r="F7" s="49" t="s">
        <v>47</v>
      </c>
    </row>
    <row r="8" spans="2:11" s="50" customFormat="1" ht="62.45" customHeight="1" x14ac:dyDescent="0.25">
      <c r="B8" s="234" t="s">
        <v>42</v>
      </c>
      <c r="C8" s="234"/>
      <c r="D8" s="235" t="s">
        <v>43</v>
      </c>
      <c r="E8" s="202" t="s">
        <v>91</v>
      </c>
      <c r="F8" s="203"/>
      <c r="H8" s="51"/>
      <c r="I8" s="51"/>
      <c r="J8" s="51"/>
      <c r="K8" s="51"/>
    </row>
    <row r="9" spans="2:11" s="50" customFormat="1" ht="35.1" customHeight="1" x14ac:dyDescent="0.25">
      <c r="B9" s="52" t="s">
        <v>51</v>
      </c>
      <c r="C9" s="52" t="s">
        <v>56</v>
      </c>
      <c r="D9" s="235"/>
      <c r="E9" s="73" t="s">
        <v>73</v>
      </c>
      <c r="F9" s="32" t="s">
        <v>50</v>
      </c>
      <c r="H9" s="51"/>
      <c r="I9" s="51"/>
      <c r="J9" s="51"/>
      <c r="K9" s="51"/>
    </row>
    <row r="10" spans="2:11" s="50" customFormat="1" ht="20.100000000000001" customHeight="1" x14ac:dyDescent="0.25">
      <c r="B10" s="13"/>
      <c r="C10" s="13"/>
      <c r="D10" s="88" t="s">
        <v>44</v>
      </c>
      <c r="E10" s="87">
        <f t="shared" ref="E10" si="0">E12</f>
        <v>499506.1</v>
      </c>
      <c r="F10" s="87">
        <f t="shared" ref="F10" si="1">F12</f>
        <v>499506.1</v>
      </c>
      <c r="H10" s="51"/>
      <c r="I10" s="51"/>
      <c r="J10" s="51"/>
      <c r="K10" s="51"/>
    </row>
    <row r="11" spans="2:11" ht="20.100000000000001" customHeight="1" x14ac:dyDescent="0.25">
      <c r="B11" s="13"/>
      <c r="C11" s="13"/>
      <c r="D11" s="14" t="s">
        <v>45</v>
      </c>
      <c r="E11" s="54"/>
      <c r="F11" s="54"/>
    </row>
    <row r="12" spans="2:11" s="50" customFormat="1" ht="20.100000000000001" customHeight="1" x14ac:dyDescent="0.25">
      <c r="B12" s="5"/>
      <c r="C12" s="15"/>
      <c r="D12" s="86" t="s">
        <v>57</v>
      </c>
      <c r="E12" s="87">
        <f t="shared" ref="E12" si="2">E14</f>
        <v>499506.1</v>
      </c>
      <c r="F12" s="87">
        <f t="shared" ref="F12" si="3">F14</f>
        <v>499506.1</v>
      </c>
      <c r="H12" s="51"/>
      <c r="I12" s="51"/>
      <c r="J12" s="51"/>
      <c r="K12" s="51"/>
    </row>
    <row r="13" spans="2:11" s="50" customFormat="1" ht="20.100000000000001" customHeight="1" x14ac:dyDescent="0.25">
      <c r="B13" s="5"/>
      <c r="C13" s="5"/>
      <c r="D13" s="7" t="s">
        <v>35</v>
      </c>
      <c r="E13" s="53"/>
      <c r="F13" s="53"/>
      <c r="H13" s="51"/>
      <c r="I13" s="51"/>
      <c r="J13" s="51"/>
      <c r="K13" s="51"/>
    </row>
    <row r="14" spans="2:11" s="55" customFormat="1" ht="20.100000000000001" customHeight="1" x14ac:dyDescent="0.25">
      <c r="B14" s="5">
        <v>1169</v>
      </c>
      <c r="C14" s="5">
        <v>31001</v>
      </c>
      <c r="D14" s="6" t="s">
        <v>39</v>
      </c>
      <c r="E14" s="53">
        <f t="shared" ref="E14" si="4">E16</f>
        <v>499506.1</v>
      </c>
      <c r="F14" s="53">
        <f t="shared" ref="F14" si="5">F16</f>
        <v>499506.1</v>
      </c>
      <c r="H14" s="56"/>
      <c r="I14" s="56"/>
      <c r="J14" s="56"/>
      <c r="K14" s="56"/>
    </row>
    <row r="15" spans="2:11" s="55" customFormat="1" ht="20.100000000000001" customHeight="1" x14ac:dyDescent="0.25">
      <c r="B15" s="5"/>
      <c r="C15" s="5"/>
      <c r="D15" s="57" t="s">
        <v>46</v>
      </c>
      <c r="E15" s="53"/>
      <c r="F15" s="53"/>
      <c r="H15" s="56"/>
      <c r="I15" s="56"/>
      <c r="J15" s="56"/>
      <c r="K15" s="56"/>
    </row>
    <row r="16" spans="2:11" s="58" customFormat="1" ht="20.100000000000001" customHeight="1" x14ac:dyDescent="0.25">
      <c r="B16" s="57"/>
      <c r="C16" s="57"/>
      <c r="D16" s="6" t="s">
        <v>0</v>
      </c>
      <c r="E16" s="53">
        <f>'Հ-3 և 4'!H35</f>
        <v>499506.1</v>
      </c>
      <c r="F16" s="53">
        <f>'Հ-3 և 4'!I35</f>
        <v>499506.1</v>
      </c>
      <c r="H16" s="59"/>
      <c r="I16" s="59"/>
      <c r="J16" s="59"/>
      <c r="K16" s="59"/>
    </row>
    <row r="17" ht="9.9499999999999993" customHeight="1" x14ac:dyDescent="0.25"/>
  </sheetData>
  <mergeCells count="9">
    <mergeCell ref="B8:C8"/>
    <mergeCell ref="D8:D9"/>
    <mergeCell ref="B1:F1"/>
    <mergeCell ref="B2:F2"/>
    <mergeCell ref="B3:F3"/>
    <mergeCell ref="B4:F4"/>
    <mergeCell ref="B5:F5"/>
    <mergeCell ref="B6:F6"/>
    <mergeCell ref="E8:F8"/>
  </mergeCells>
  <printOptions horizontalCentered="1"/>
  <pageMargins left="0.25" right="0.25" top="0.75" bottom="0.25" header="0.25" footer="0.25"/>
  <pageSetup paperSize="9" firstPageNumber="104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H36"/>
  <sheetViews>
    <sheetView view="pageBreakPreview" topLeftCell="A16" zoomScaleNormal="100" zoomScaleSheetLayoutView="100" workbookViewId="0">
      <selection activeCell="C13" sqref="C13"/>
    </sheetView>
  </sheetViews>
  <sheetFormatPr defaultColWidth="9.140625" defaultRowHeight="13.5" x14ac:dyDescent="0.25"/>
  <cols>
    <col min="1" max="1" width="0.85546875" style="12" customWidth="1"/>
    <col min="2" max="2" width="55.7109375" style="12" customWidth="1"/>
    <col min="3" max="3" width="83.85546875" style="12" customWidth="1"/>
    <col min="4" max="4" width="15.7109375" style="78" customWidth="1"/>
    <col min="5" max="5" width="15.7109375" style="12" customWidth="1"/>
    <col min="6" max="6" width="0.85546875" style="12" customWidth="1"/>
    <col min="7" max="7" width="49.85546875" style="12" customWidth="1"/>
    <col min="8" max="16384" width="9.140625" style="12"/>
  </cols>
  <sheetData>
    <row r="1" spans="2:8" ht="20.100000000000001" customHeight="1" x14ac:dyDescent="0.25">
      <c r="B1" s="247" t="s">
        <v>75</v>
      </c>
      <c r="C1" s="247"/>
      <c r="D1" s="247"/>
      <c r="E1" s="247"/>
    </row>
    <row r="2" spans="2:8" ht="20.100000000000001" customHeight="1" x14ac:dyDescent="0.25">
      <c r="B2" s="213" t="str">
        <f>'Հ-3 և 4'!B2</f>
        <v>ՀՀ կառավարության 2024 թվականի</v>
      </c>
      <c r="C2" s="213"/>
      <c r="D2" s="213"/>
      <c r="E2" s="213"/>
    </row>
    <row r="3" spans="2:8" ht="20.100000000000001" customHeight="1" x14ac:dyDescent="0.25">
      <c r="B3" s="213" t="str">
        <f>'Հ-3 և 4'!B3</f>
        <v>______________ ի N ___ -Ն որոշման</v>
      </c>
      <c r="C3" s="213"/>
      <c r="D3" s="213"/>
      <c r="E3" s="213"/>
    </row>
    <row r="4" spans="2:8" ht="9.9499999999999993" customHeight="1" x14ac:dyDescent="0.25">
      <c r="C4" s="250"/>
      <c r="D4" s="250"/>
      <c r="E4" s="250"/>
    </row>
    <row r="5" spans="2:8" ht="20.100000000000001" customHeight="1" x14ac:dyDescent="0.25">
      <c r="B5" s="241" t="str">
        <f>+'Հ-3 և 4'!B5:I5</f>
        <v>ՀԱՅԱՍՏԱՆԻ ՀԱՆՐԱՊԵՏՈՒԹՅԱՆ ԿԱՌԱՎԱՐՈՒԹՅԱՆ 2023 ԹՎԱԿԱՆԻ ԴԵԿՏԵՄԲԵՐԻ 28-Ի N 2323-Ն</v>
      </c>
      <c r="C5" s="241"/>
      <c r="D5" s="241"/>
      <c r="E5" s="241"/>
    </row>
    <row r="6" spans="2:8" ht="20.100000000000001" customHeight="1" x14ac:dyDescent="0.25">
      <c r="B6" s="241" t="s">
        <v>78</v>
      </c>
      <c r="C6" s="241"/>
      <c r="D6" s="241"/>
      <c r="E6" s="241"/>
    </row>
    <row r="7" spans="2:8" ht="9.9499999999999993" customHeight="1" x14ac:dyDescent="0.25">
      <c r="B7" s="63"/>
      <c r="C7" s="63"/>
      <c r="D7" s="77"/>
      <c r="E7" s="63"/>
    </row>
    <row r="8" spans="2:8" ht="20.100000000000001" customHeight="1" x14ac:dyDescent="0.25">
      <c r="B8" s="241" t="s">
        <v>5</v>
      </c>
      <c r="C8" s="241"/>
      <c r="D8" s="241"/>
      <c r="E8" s="241"/>
    </row>
    <row r="9" spans="2:8" ht="9.9499999999999993" customHeight="1" x14ac:dyDescent="0.25">
      <c r="B9" s="63"/>
      <c r="C9" s="63"/>
      <c r="D9" s="77"/>
      <c r="E9" s="63"/>
    </row>
    <row r="10" spans="2:8" s="71" customFormat="1" ht="20.100000000000001" customHeight="1" x14ac:dyDescent="0.25">
      <c r="B10" s="243" t="s">
        <v>48</v>
      </c>
      <c r="C10" s="243"/>
      <c r="D10" s="243"/>
      <c r="E10" s="243"/>
      <c r="F10" s="70"/>
      <c r="G10" s="70"/>
      <c r="H10" s="70"/>
    </row>
    <row r="11" spans="2:8" ht="9.9499999999999993" customHeight="1" x14ac:dyDescent="0.25"/>
    <row r="12" spans="2:8" ht="20.100000000000001" customHeight="1" x14ac:dyDescent="0.25">
      <c r="B12" s="72" t="s">
        <v>13</v>
      </c>
      <c r="C12" s="72" t="s">
        <v>64</v>
      </c>
      <c r="D12" s="193"/>
      <c r="E12" s="194"/>
    </row>
    <row r="13" spans="2:8" ht="20.100000000000001" customHeight="1" x14ac:dyDescent="0.25">
      <c r="B13" s="26" t="s">
        <v>10</v>
      </c>
      <c r="C13" s="27" t="s">
        <v>63</v>
      </c>
      <c r="D13" s="195"/>
      <c r="E13" s="194"/>
    </row>
    <row r="14" spans="2:8" ht="9.9499999999999993" customHeight="1" x14ac:dyDescent="0.25">
      <c r="B14" s="29"/>
      <c r="C14" s="8"/>
      <c r="D14" s="8"/>
      <c r="E14" s="8"/>
    </row>
    <row r="15" spans="2:8" ht="20.100000000000001" customHeight="1" x14ac:dyDescent="0.25">
      <c r="B15" s="242" t="s">
        <v>12</v>
      </c>
      <c r="C15" s="242"/>
      <c r="D15" s="75"/>
      <c r="E15" s="8"/>
    </row>
    <row r="16" spans="2:8" s="96" customFormat="1" ht="11.25" customHeight="1" x14ac:dyDescent="0.25">
      <c r="B16" s="97"/>
      <c r="C16" s="97"/>
      <c r="D16" s="97"/>
      <c r="E16" s="8"/>
    </row>
    <row r="17" spans="2:5" s="96" customFormat="1" ht="50.1" customHeight="1" x14ac:dyDescent="0.25">
      <c r="B17" s="33" t="s">
        <v>11</v>
      </c>
      <c r="C17" s="34">
        <v>1169</v>
      </c>
      <c r="D17" s="246" t="s">
        <v>90</v>
      </c>
      <c r="E17" s="203"/>
    </row>
    <row r="18" spans="2:5" s="96" customFormat="1" ht="22.5" customHeight="1" x14ac:dyDescent="0.25">
      <c r="B18" s="33" t="s">
        <v>9</v>
      </c>
      <c r="C18" s="34">
        <v>11001</v>
      </c>
      <c r="D18" s="94" t="s">
        <v>73</v>
      </c>
      <c r="E18" s="32" t="s">
        <v>50</v>
      </c>
    </row>
    <row r="19" spans="2:5" s="96" customFormat="1" ht="22.5" customHeight="1" x14ac:dyDescent="0.25">
      <c r="B19" s="33" t="s">
        <v>8</v>
      </c>
      <c r="C19" s="34" t="s">
        <v>87</v>
      </c>
      <c r="D19" s="34"/>
      <c r="E19" s="38"/>
    </row>
    <row r="20" spans="2:5" s="96" customFormat="1" x14ac:dyDescent="0.25">
      <c r="B20" s="33" t="s">
        <v>7</v>
      </c>
      <c r="C20" s="36" t="s">
        <v>88</v>
      </c>
      <c r="D20" s="36"/>
      <c r="E20" s="38"/>
    </row>
    <row r="21" spans="2:5" s="96" customFormat="1" x14ac:dyDescent="0.25">
      <c r="B21" s="33" t="s">
        <v>6</v>
      </c>
      <c r="C21" s="34" t="s">
        <v>89</v>
      </c>
      <c r="D21" s="34"/>
      <c r="E21" s="38"/>
    </row>
    <row r="22" spans="2:5" s="96" customFormat="1" ht="32.25" customHeight="1" x14ac:dyDescent="0.25">
      <c r="B22" s="33" t="s">
        <v>564</v>
      </c>
      <c r="C22" s="19" t="s">
        <v>58</v>
      </c>
      <c r="D22" s="19"/>
      <c r="E22" s="38"/>
    </row>
    <row r="23" spans="2:5" s="96" customFormat="1" ht="18" customHeight="1" x14ac:dyDescent="0.25">
      <c r="B23" s="248" t="s">
        <v>4</v>
      </c>
      <c r="C23" s="249"/>
      <c r="D23" s="95"/>
      <c r="E23" s="38"/>
    </row>
    <row r="24" spans="2:5" s="96" customFormat="1" ht="18" customHeight="1" x14ac:dyDescent="0.25">
      <c r="B24" s="244" t="s">
        <v>69</v>
      </c>
      <c r="C24" s="245"/>
      <c r="D24" s="98"/>
      <c r="E24" s="38"/>
    </row>
    <row r="25" spans="2:5" s="96" customFormat="1" ht="18" customHeight="1" x14ac:dyDescent="0.25">
      <c r="B25" s="239" t="s">
        <v>2</v>
      </c>
      <c r="C25" s="240"/>
      <c r="D25" s="85">
        <f>+'Հ-3 և 4'!H21</f>
        <v>-499506.1</v>
      </c>
      <c r="E25" s="85">
        <f>+'Հ-3 և 4'!I21</f>
        <v>-499506.1</v>
      </c>
    </row>
    <row r="26" spans="2:5" ht="9.9499999999999993" customHeight="1" x14ac:dyDescent="0.25">
      <c r="B26" s="8"/>
      <c r="C26" s="8"/>
      <c r="D26" s="8"/>
      <c r="E26" s="18"/>
    </row>
    <row r="27" spans="2:5" ht="50.1" customHeight="1" x14ac:dyDescent="0.25">
      <c r="B27" s="33" t="s">
        <v>11</v>
      </c>
      <c r="C27" s="34">
        <v>1169</v>
      </c>
      <c r="D27" s="246" t="s">
        <v>91</v>
      </c>
      <c r="E27" s="203"/>
    </row>
    <row r="28" spans="2:5" ht="24" customHeight="1" x14ac:dyDescent="0.25">
      <c r="B28" s="33" t="s">
        <v>9</v>
      </c>
      <c r="C28" s="34">
        <v>31001</v>
      </c>
      <c r="D28" s="73" t="s">
        <v>73</v>
      </c>
      <c r="E28" s="32" t="s">
        <v>50</v>
      </c>
    </row>
    <row r="29" spans="2:5" ht="22.5" customHeight="1" x14ac:dyDescent="0.25">
      <c r="B29" s="33" t="s">
        <v>8</v>
      </c>
      <c r="C29" s="34" t="s">
        <v>39</v>
      </c>
      <c r="D29" s="34"/>
      <c r="E29" s="38"/>
    </row>
    <row r="30" spans="2:5" ht="39.950000000000003" customHeight="1" x14ac:dyDescent="0.25">
      <c r="B30" s="33" t="s">
        <v>7</v>
      </c>
      <c r="C30" s="36" t="s">
        <v>40</v>
      </c>
      <c r="D30" s="36"/>
      <c r="E30" s="38"/>
    </row>
    <row r="31" spans="2:5" ht="39.950000000000003" customHeight="1" x14ac:dyDescent="0.25">
      <c r="B31" s="33" t="s">
        <v>6</v>
      </c>
      <c r="C31" s="34" t="s">
        <v>41</v>
      </c>
      <c r="D31" s="34"/>
      <c r="E31" s="38"/>
    </row>
    <row r="32" spans="2:5" ht="36" customHeight="1" x14ac:dyDescent="0.25">
      <c r="B32" s="33" t="s">
        <v>74</v>
      </c>
      <c r="C32" s="19" t="s">
        <v>58</v>
      </c>
      <c r="D32" s="19"/>
      <c r="E32" s="38"/>
    </row>
    <row r="33" spans="2:5" ht="18" customHeight="1" x14ac:dyDescent="0.25">
      <c r="B33" s="248" t="s">
        <v>4</v>
      </c>
      <c r="C33" s="249"/>
      <c r="D33" s="76"/>
      <c r="E33" s="38"/>
    </row>
    <row r="34" spans="2:5" ht="18" customHeight="1" x14ac:dyDescent="0.25">
      <c r="B34" s="244" t="s">
        <v>69</v>
      </c>
      <c r="C34" s="245"/>
      <c r="D34" s="79"/>
      <c r="E34" s="38"/>
    </row>
    <row r="35" spans="2:5" ht="18" customHeight="1" x14ac:dyDescent="0.25">
      <c r="B35" s="239" t="s">
        <v>2</v>
      </c>
      <c r="C35" s="240"/>
      <c r="D35" s="85">
        <f>'Հ-3 և 4'!H35</f>
        <v>499506.1</v>
      </c>
      <c r="E35" s="85">
        <f>'Հ-3 և 4'!I35</f>
        <v>499506.1</v>
      </c>
    </row>
    <row r="36" spans="2:5" ht="9.9499999999999993" customHeight="1" x14ac:dyDescent="0.25"/>
  </sheetData>
  <mergeCells count="17">
    <mergeCell ref="B1:E1"/>
    <mergeCell ref="B2:E2"/>
    <mergeCell ref="B3:E3"/>
    <mergeCell ref="B33:C33"/>
    <mergeCell ref="C4:E4"/>
    <mergeCell ref="B23:C23"/>
    <mergeCell ref="B24:C24"/>
    <mergeCell ref="B25:C25"/>
    <mergeCell ref="B35:C35"/>
    <mergeCell ref="B5:E5"/>
    <mergeCell ref="B8:E8"/>
    <mergeCell ref="B15:C15"/>
    <mergeCell ref="B10:E10"/>
    <mergeCell ref="B6:E6"/>
    <mergeCell ref="B34:C34"/>
    <mergeCell ref="D17:E17"/>
    <mergeCell ref="D27:E27"/>
  </mergeCells>
  <printOptions horizontalCentered="1"/>
  <pageMargins left="0.25" right="0.25" top="0.5" bottom="0.25" header="0.25" footer="0.25"/>
  <pageSetup paperSize="9" scale="74" orientation="landscape" r:id="rId1"/>
  <ignoredErrors>
    <ignoredError sqref="B1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H36"/>
  <sheetViews>
    <sheetView view="pageBreakPreview" zoomScaleNormal="115" zoomScaleSheetLayoutView="100" workbookViewId="0">
      <pane ySplit="13" topLeftCell="A14" activePane="bottomLeft" state="frozen"/>
      <selection pane="bottomLeft" activeCell="C17" sqref="C17"/>
    </sheetView>
  </sheetViews>
  <sheetFormatPr defaultColWidth="9.140625" defaultRowHeight="13.5" x14ac:dyDescent="0.25"/>
  <cols>
    <col min="1" max="1" width="0.85546875" style="22" customWidth="1"/>
    <col min="2" max="2" width="55.7109375" style="22" customWidth="1"/>
    <col min="3" max="3" width="89.5703125" style="22" customWidth="1"/>
    <col min="4" max="4" width="15.7109375" style="80" customWidth="1"/>
    <col min="5" max="5" width="15.7109375" style="22" customWidth="1"/>
    <col min="6" max="6" width="0.85546875" style="22" customWidth="1"/>
    <col min="7" max="7" width="49.85546875" style="22" customWidth="1"/>
    <col min="8" max="16384" width="9.140625" style="22"/>
  </cols>
  <sheetData>
    <row r="1" spans="2:8" ht="20.100000000000001" customHeight="1" x14ac:dyDescent="0.25">
      <c r="B1" s="247" t="s">
        <v>565</v>
      </c>
      <c r="C1" s="247"/>
      <c r="D1" s="247"/>
      <c r="E1" s="247"/>
    </row>
    <row r="2" spans="2:8" ht="20.100000000000001" customHeight="1" x14ac:dyDescent="0.3">
      <c r="B2" s="253" t="str">
        <f>'Հ-3 և 4'!B2:I2</f>
        <v>ՀՀ կառավարության 2024 թվականի</v>
      </c>
      <c r="C2" s="253"/>
      <c r="D2" s="253"/>
      <c r="E2" s="253"/>
    </row>
    <row r="3" spans="2:8" ht="20.100000000000001" customHeight="1" x14ac:dyDescent="0.3">
      <c r="B3" s="253" t="str">
        <f>'Հ-3 և 4'!B3:I3</f>
        <v>______________ ի N ___ -Ն որոշման</v>
      </c>
      <c r="C3" s="253"/>
      <c r="D3" s="253"/>
      <c r="E3" s="253"/>
    </row>
    <row r="4" spans="2:8" ht="9.9499999999999993" customHeight="1" x14ac:dyDescent="0.25">
      <c r="C4" s="254"/>
      <c r="D4" s="254"/>
      <c r="E4" s="254"/>
    </row>
    <row r="5" spans="2:8" ht="20.100000000000001" customHeight="1" x14ac:dyDescent="0.25">
      <c r="B5" s="241" t="str">
        <f>'Հ-3 և 4'!B5:I5</f>
        <v>ՀԱՅԱՍՏԱՆԻ ՀԱՆՐԱՊԵՏՈՒԹՅԱՆ ԿԱՌԱՎԱՐՈՒԹՅԱՆ 2023 ԹՎԱԿԱՆԻ ԴԵԿՏԵՄԲԵՐԻ 28-Ի N 2323-Ն</v>
      </c>
      <c r="C5" s="241"/>
      <c r="D5" s="241"/>
      <c r="E5" s="241"/>
    </row>
    <row r="6" spans="2:8" s="42" customFormat="1" ht="20.100000000000001" customHeight="1" x14ac:dyDescent="0.25">
      <c r="B6" s="241" t="s">
        <v>79</v>
      </c>
      <c r="C6" s="241"/>
      <c r="D6" s="241"/>
      <c r="E6" s="241"/>
      <c r="G6" s="93"/>
    </row>
    <row r="7" spans="2:8" ht="9.9499999999999993" customHeight="1" x14ac:dyDescent="0.25">
      <c r="B7" s="23"/>
      <c r="C7" s="23"/>
      <c r="D7" s="77"/>
      <c r="E7" s="23"/>
    </row>
    <row r="8" spans="2:8" ht="20.100000000000001" customHeight="1" x14ac:dyDescent="0.25">
      <c r="B8" s="241" t="s">
        <v>5</v>
      </c>
      <c r="C8" s="241"/>
      <c r="D8" s="241"/>
      <c r="E8" s="241"/>
    </row>
    <row r="9" spans="2:8" ht="9.9499999999999993" customHeight="1" x14ac:dyDescent="0.25">
      <c r="B9" s="23"/>
      <c r="C9" s="23"/>
      <c r="D9" s="77"/>
      <c r="E9" s="23"/>
    </row>
    <row r="10" spans="2:8" s="24" customFormat="1" ht="20.100000000000001" customHeight="1" x14ac:dyDescent="0.25">
      <c r="B10" s="243" t="s">
        <v>49</v>
      </c>
      <c r="C10" s="243"/>
      <c r="D10" s="243"/>
      <c r="E10" s="243"/>
      <c r="F10" s="3"/>
      <c r="G10" s="3"/>
      <c r="H10" s="3"/>
    </row>
    <row r="11" spans="2:8" ht="9.9499999999999993" customHeight="1" x14ac:dyDescent="0.25"/>
    <row r="12" spans="2:8" ht="20.100000000000001" customHeight="1" x14ac:dyDescent="0.3">
      <c r="B12" s="72" t="s">
        <v>13</v>
      </c>
      <c r="C12" s="72" t="s">
        <v>64</v>
      </c>
      <c r="D12" s="89"/>
      <c r="E12" s="25"/>
    </row>
    <row r="13" spans="2:8" ht="20.100000000000001" customHeight="1" x14ac:dyDescent="0.3">
      <c r="B13" s="26" t="s">
        <v>10</v>
      </c>
      <c r="C13" s="27" t="s">
        <v>63</v>
      </c>
      <c r="D13" s="84"/>
      <c r="E13" s="25"/>
    </row>
    <row r="14" spans="2:8" ht="9.9499999999999993" customHeight="1" x14ac:dyDescent="0.3">
      <c r="B14" s="28"/>
      <c r="C14" s="25"/>
      <c r="D14" s="25"/>
      <c r="E14" s="25"/>
    </row>
    <row r="15" spans="2:8" ht="20.100000000000001" customHeight="1" x14ac:dyDescent="0.3">
      <c r="B15" s="242" t="s">
        <v>12</v>
      </c>
      <c r="C15" s="242"/>
      <c r="D15" s="75"/>
      <c r="E15" s="25"/>
    </row>
    <row r="16" spans="2:8" s="99" customFormat="1" ht="11.25" customHeight="1" x14ac:dyDescent="0.3">
      <c r="B16" s="97"/>
      <c r="C16" s="97"/>
      <c r="D16" s="97"/>
      <c r="E16" s="25"/>
    </row>
    <row r="17" spans="2:5" s="99" customFormat="1" ht="50.1" customHeight="1" x14ac:dyDescent="0.25">
      <c r="B17" s="33" t="s">
        <v>11</v>
      </c>
      <c r="C17" s="34">
        <v>1169</v>
      </c>
      <c r="D17" s="246" t="s">
        <v>90</v>
      </c>
      <c r="E17" s="203"/>
    </row>
    <row r="18" spans="2:5" s="99" customFormat="1" ht="29.25" customHeight="1" x14ac:dyDescent="0.25">
      <c r="B18" s="33" t="s">
        <v>9</v>
      </c>
      <c r="C18" s="34">
        <v>11001</v>
      </c>
      <c r="D18" s="94" t="s">
        <v>73</v>
      </c>
      <c r="E18" s="32" t="s">
        <v>50</v>
      </c>
    </row>
    <row r="19" spans="2:5" s="99" customFormat="1" ht="17.25" customHeight="1" x14ac:dyDescent="0.25">
      <c r="B19" s="33" t="s">
        <v>8</v>
      </c>
      <c r="C19" s="34" t="s">
        <v>87</v>
      </c>
      <c r="D19" s="34"/>
      <c r="E19" s="35"/>
    </row>
    <row r="20" spans="2:5" s="99" customFormat="1" ht="18.75" customHeight="1" x14ac:dyDescent="0.25">
      <c r="B20" s="33" t="s">
        <v>7</v>
      </c>
      <c r="C20" s="36" t="s">
        <v>88</v>
      </c>
      <c r="D20" s="36"/>
      <c r="E20" s="35"/>
    </row>
    <row r="21" spans="2:5" s="99" customFormat="1" ht="18" customHeight="1" x14ac:dyDescent="0.25">
      <c r="B21" s="33" t="s">
        <v>6</v>
      </c>
      <c r="C21" s="34" t="s">
        <v>89</v>
      </c>
      <c r="D21" s="19"/>
      <c r="E21" s="35"/>
    </row>
    <row r="22" spans="2:5" s="99" customFormat="1" ht="27" x14ac:dyDescent="0.25">
      <c r="B22" s="33" t="s">
        <v>564</v>
      </c>
      <c r="C22" s="19" t="s">
        <v>58</v>
      </c>
      <c r="D22" s="19"/>
      <c r="E22" s="35"/>
    </row>
    <row r="23" spans="2:5" s="99" customFormat="1" ht="18" customHeight="1" x14ac:dyDescent="0.25">
      <c r="B23" s="248" t="s">
        <v>4</v>
      </c>
      <c r="C23" s="249"/>
      <c r="D23" s="95"/>
      <c r="E23" s="35"/>
    </row>
    <row r="24" spans="2:5" s="99" customFormat="1" ht="18" customHeight="1" x14ac:dyDescent="0.25">
      <c r="B24" s="251" t="s">
        <v>69</v>
      </c>
      <c r="C24" s="252"/>
      <c r="D24" s="81"/>
      <c r="E24" s="37" t="s">
        <v>3</v>
      </c>
    </row>
    <row r="25" spans="2:5" s="99" customFormat="1" ht="18" customHeight="1" x14ac:dyDescent="0.25">
      <c r="B25" s="39" t="s">
        <v>2</v>
      </c>
      <c r="C25" s="39"/>
      <c r="D25" s="90">
        <f>+'Հ-3 և 4'!H21</f>
        <v>-499506.1</v>
      </c>
      <c r="E25" s="90">
        <f>+'Հ-3 և 4'!I21</f>
        <v>-499506.1</v>
      </c>
    </row>
    <row r="26" spans="2:5" ht="9.9499999999999993" customHeight="1" x14ac:dyDescent="0.3">
      <c r="B26" s="25"/>
      <c r="C26" s="25"/>
      <c r="D26" s="25"/>
      <c r="E26" s="25"/>
    </row>
    <row r="27" spans="2:5" ht="50.1" customHeight="1" x14ac:dyDescent="0.25">
      <c r="B27" s="33" t="s">
        <v>11</v>
      </c>
      <c r="C27" s="34">
        <v>1169</v>
      </c>
      <c r="D27" s="246" t="s">
        <v>91</v>
      </c>
      <c r="E27" s="203"/>
    </row>
    <row r="28" spans="2:5" ht="39.950000000000003" customHeight="1" x14ac:dyDescent="0.25">
      <c r="B28" s="33" t="s">
        <v>9</v>
      </c>
      <c r="C28" s="34">
        <v>31001</v>
      </c>
      <c r="D28" s="73" t="s">
        <v>73</v>
      </c>
      <c r="E28" s="32" t="s">
        <v>50</v>
      </c>
    </row>
    <row r="29" spans="2:5" ht="21.75" customHeight="1" x14ac:dyDescent="0.25">
      <c r="B29" s="33" t="s">
        <v>8</v>
      </c>
      <c r="C29" s="34" t="s">
        <v>39</v>
      </c>
      <c r="D29" s="34"/>
      <c r="E29" s="35"/>
    </row>
    <row r="30" spans="2:5" ht="39.950000000000003" customHeight="1" x14ac:dyDescent="0.25">
      <c r="B30" s="33" t="s">
        <v>7</v>
      </c>
      <c r="C30" s="36" t="s">
        <v>40</v>
      </c>
      <c r="D30" s="36"/>
      <c r="E30" s="35"/>
    </row>
    <row r="31" spans="2:5" ht="21" customHeight="1" x14ac:dyDescent="0.25">
      <c r="B31" s="33" t="s">
        <v>6</v>
      </c>
      <c r="C31" s="34" t="s">
        <v>41</v>
      </c>
      <c r="D31" s="19"/>
      <c r="E31" s="35"/>
    </row>
    <row r="32" spans="2:5" ht="36.75" customHeight="1" x14ac:dyDescent="0.25">
      <c r="B32" s="33" t="s">
        <v>74</v>
      </c>
      <c r="C32" s="19" t="s">
        <v>58</v>
      </c>
      <c r="D32" s="19"/>
      <c r="E32" s="35"/>
    </row>
    <row r="33" spans="2:5" ht="18" customHeight="1" x14ac:dyDescent="0.25">
      <c r="B33" s="248" t="s">
        <v>4</v>
      </c>
      <c r="C33" s="249"/>
      <c r="D33" s="76"/>
      <c r="E33" s="35"/>
    </row>
    <row r="34" spans="2:5" ht="18" customHeight="1" x14ac:dyDescent="0.25">
      <c r="B34" s="251" t="s">
        <v>69</v>
      </c>
      <c r="C34" s="252"/>
      <c r="D34" s="81"/>
      <c r="E34" s="37" t="s">
        <v>3</v>
      </c>
    </row>
    <row r="35" spans="2:5" ht="18" customHeight="1" x14ac:dyDescent="0.25">
      <c r="B35" s="39" t="s">
        <v>2</v>
      </c>
      <c r="C35" s="39"/>
      <c r="D35" s="90">
        <f>'Հ-3 և 4'!H35</f>
        <v>499506.1</v>
      </c>
      <c r="E35" s="90">
        <f>'Հ-3 և 4'!I35</f>
        <v>499506.1</v>
      </c>
    </row>
    <row r="36" spans="2:5" ht="9.9499999999999993" customHeight="1" x14ac:dyDescent="0.25"/>
  </sheetData>
  <mergeCells count="15">
    <mergeCell ref="D27:E27"/>
    <mergeCell ref="B34:C34"/>
    <mergeCell ref="B10:E10"/>
    <mergeCell ref="B33:C33"/>
    <mergeCell ref="B1:E1"/>
    <mergeCell ref="B2:E2"/>
    <mergeCell ref="B3:E3"/>
    <mergeCell ref="B8:E8"/>
    <mergeCell ref="B15:C15"/>
    <mergeCell ref="B5:E5"/>
    <mergeCell ref="C4:E4"/>
    <mergeCell ref="B6:E6"/>
    <mergeCell ref="B23:C23"/>
    <mergeCell ref="B24:C24"/>
    <mergeCell ref="D17:E17"/>
  </mergeCells>
  <printOptions horizontalCentered="1"/>
  <pageMargins left="0.25" right="0.25" top="0.25" bottom="0.25" header="0.25" footer="0.25"/>
  <pageSetup paperSize="9" scale="76" orientation="landscape" r:id="rId1"/>
  <ignoredErrors>
    <ignoredError sqref="B13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N328"/>
  <sheetViews>
    <sheetView tabSelected="1" view="pageBreakPreview" zoomScaleNormal="100" zoomScaleSheetLayoutView="100" workbookViewId="0">
      <pane ySplit="11" topLeftCell="A276" activePane="bottomLeft" state="frozen"/>
      <selection pane="bottomLeft" activeCell="I227" sqref="I227"/>
    </sheetView>
  </sheetViews>
  <sheetFormatPr defaultRowHeight="16.5" x14ac:dyDescent="0.25"/>
  <cols>
    <col min="1" max="1" width="0.85546875" style="102" customWidth="1"/>
    <col min="2" max="2" width="17" style="103" customWidth="1"/>
    <col min="3" max="3" width="17.28515625" style="102" customWidth="1"/>
    <col min="4" max="4" width="11.140625" style="102" customWidth="1"/>
    <col min="5" max="5" width="19.140625" style="102" customWidth="1"/>
    <col min="6" max="6" width="10.7109375" style="104" customWidth="1"/>
    <col min="7" max="7" width="12" style="104" customWidth="1"/>
    <col min="8" max="8" width="16.5703125" style="102" customWidth="1"/>
    <col min="9" max="9" width="20.85546875" style="102" customWidth="1"/>
    <col min="10" max="10" width="20.85546875" style="103" customWidth="1"/>
    <col min="11" max="11" width="0.7109375" style="102" customWidth="1"/>
    <col min="12" max="12" width="8" style="140" bestFit="1" customWidth="1"/>
    <col min="13" max="13" width="9.140625" style="141" customWidth="1"/>
    <col min="14" max="14" width="9" style="103" customWidth="1"/>
    <col min="15" max="15" width="25.42578125" style="102" customWidth="1"/>
    <col min="16" max="16" width="13.140625" style="102" bestFit="1" customWidth="1"/>
    <col min="17" max="256" width="9.140625" style="102"/>
    <col min="257" max="257" width="0.85546875" style="102" customWidth="1"/>
    <col min="258" max="258" width="15.7109375" style="102" customWidth="1"/>
    <col min="259" max="259" width="17.28515625" style="102" customWidth="1"/>
    <col min="260" max="260" width="11.140625" style="102" customWidth="1"/>
    <col min="261" max="261" width="10.28515625" style="102" customWidth="1"/>
    <col min="262" max="263" width="10.7109375" style="102" customWidth="1"/>
    <col min="264" max="265" width="18.7109375" style="102" customWidth="1"/>
    <col min="266" max="266" width="19.85546875" style="102" customWidth="1"/>
    <col min="267" max="267" width="0.85546875" style="102" customWidth="1"/>
    <col min="268" max="268" width="19.42578125" style="102" customWidth="1"/>
    <col min="269" max="512" width="9.140625" style="102"/>
    <col min="513" max="513" width="0.85546875" style="102" customWidth="1"/>
    <col min="514" max="514" width="15.7109375" style="102" customWidth="1"/>
    <col min="515" max="515" width="17.28515625" style="102" customWidth="1"/>
    <col min="516" max="516" width="11.140625" style="102" customWidth="1"/>
    <col min="517" max="517" width="10.28515625" style="102" customWidth="1"/>
    <col min="518" max="519" width="10.7109375" style="102" customWidth="1"/>
    <col min="520" max="521" width="18.7109375" style="102" customWidth="1"/>
    <col min="522" max="522" width="19.85546875" style="102" customWidth="1"/>
    <col min="523" max="523" width="0.85546875" style="102" customWidth="1"/>
    <col min="524" max="524" width="19.42578125" style="102" customWidth="1"/>
    <col min="525" max="768" width="9.140625" style="102"/>
    <col min="769" max="769" width="0.85546875" style="102" customWidth="1"/>
    <col min="770" max="770" width="15.7109375" style="102" customWidth="1"/>
    <col min="771" max="771" width="17.28515625" style="102" customWidth="1"/>
    <col min="772" max="772" width="11.140625" style="102" customWidth="1"/>
    <col min="773" max="773" width="10.28515625" style="102" customWidth="1"/>
    <col min="774" max="775" width="10.7109375" style="102" customWidth="1"/>
    <col min="776" max="777" width="18.7109375" style="102" customWidth="1"/>
    <col min="778" max="778" width="19.85546875" style="102" customWidth="1"/>
    <col min="779" max="779" width="0.85546875" style="102" customWidth="1"/>
    <col min="780" max="780" width="19.42578125" style="102" customWidth="1"/>
    <col min="781" max="1024" width="9.140625" style="102"/>
    <col min="1025" max="1025" width="0.85546875" style="102" customWidth="1"/>
    <col min="1026" max="1026" width="15.7109375" style="102" customWidth="1"/>
    <col min="1027" max="1027" width="17.28515625" style="102" customWidth="1"/>
    <col min="1028" max="1028" width="11.140625" style="102" customWidth="1"/>
    <col min="1029" max="1029" width="10.28515625" style="102" customWidth="1"/>
    <col min="1030" max="1031" width="10.7109375" style="102" customWidth="1"/>
    <col min="1032" max="1033" width="18.7109375" style="102" customWidth="1"/>
    <col min="1034" max="1034" width="19.85546875" style="102" customWidth="1"/>
    <col min="1035" max="1035" width="0.85546875" style="102" customWidth="1"/>
    <col min="1036" max="1036" width="19.42578125" style="102" customWidth="1"/>
    <col min="1037" max="1280" width="9.140625" style="102"/>
    <col min="1281" max="1281" width="0.85546875" style="102" customWidth="1"/>
    <col min="1282" max="1282" width="15.7109375" style="102" customWidth="1"/>
    <col min="1283" max="1283" width="17.28515625" style="102" customWidth="1"/>
    <col min="1284" max="1284" width="11.140625" style="102" customWidth="1"/>
    <col min="1285" max="1285" width="10.28515625" style="102" customWidth="1"/>
    <col min="1286" max="1287" width="10.7109375" style="102" customWidth="1"/>
    <col min="1288" max="1289" width="18.7109375" style="102" customWidth="1"/>
    <col min="1290" max="1290" width="19.85546875" style="102" customWidth="1"/>
    <col min="1291" max="1291" width="0.85546875" style="102" customWidth="1"/>
    <col min="1292" max="1292" width="19.42578125" style="102" customWidth="1"/>
    <col min="1293" max="1536" width="9.140625" style="102"/>
    <col min="1537" max="1537" width="0.85546875" style="102" customWidth="1"/>
    <col min="1538" max="1538" width="15.7109375" style="102" customWidth="1"/>
    <col min="1539" max="1539" width="17.28515625" style="102" customWidth="1"/>
    <col min="1540" max="1540" width="11.140625" style="102" customWidth="1"/>
    <col min="1541" max="1541" width="10.28515625" style="102" customWidth="1"/>
    <col min="1542" max="1543" width="10.7109375" style="102" customWidth="1"/>
    <col min="1544" max="1545" width="18.7109375" style="102" customWidth="1"/>
    <col min="1546" max="1546" width="19.85546875" style="102" customWidth="1"/>
    <col min="1547" max="1547" width="0.85546875" style="102" customWidth="1"/>
    <col min="1548" max="1548" width="19.42578125" style="102" customWidth="1"/>
    <col min="1549" max="1792" width="9.140625" style="102"/>
    <col min="1793" max="1793" width="0.85546875" style="102" customWidth="1"/>
    <col min="1794" max="1794" width="15.7109375" style="102" customWidth="1"/>
    <col min="1795" max="1795" width="17.28515625" style="102" customWidth="1"/>
    <col min="1796" max="1796" width="11.140625" style="102" customWidth="1"/>
    <col min="1797" max="1797" width="10.28515625" style="102" customWidth="1"/>
    <col min="1798" max="1799" width="10.7109375" style="102" customWidth="1"/>
    <col min="1800" max="1801" width="18.7109375" style="102" customWidth="1"/>
    <col min="1802" max="1802" width="19.85546875" style="102" customWidth="1"/>
    <col min="1803" max="1803" width="0.85546875" style="102" customWidth="1"/>
    <col min="1804" max="1804" width="19.42578125" style="102" customWidth="1"/>
    <col min="1805" max="2048" width="9.140625" style="102"/>
    <col min="2049" max="2049" width="0.85546875" style="102" customWidth="1"/>
    <col min="2050" max="2050" width="15.7109375" style="102" customWidth="1"/>
    <col min="2051" max="2051" width="17.28515625" style="102" customWidth="1"/>
    <col min="2052" max="2052" width="11.140625" style="102" customWidth="1"/>
    <col min="2053" max="2053" width="10.28515625" style="102" customWidth="1"/>
    <col min="2054" max="2055" width="10.7109375" style="102" customWidth="1"/>
    <col min="2056" max="2057" width="18.7109375" style="102" customWidth="1"/>
    <col min="2058" max="2058" width="19.85546875" style="102" customWidth="1"/>
    <col min="2059" max="2059" width="0.85546875" style="102" customWidth="1"/>
    <col min="2060" max="2060" width="19.42578125" style="102" customWidth="1"/>
    <col min="2061" max="2304" width="9.140625" style="102"/>
    <col min="2305" max="2305" width="0.85546875" style="102" customWidth="1"/>
    <col min="2306" max="2306" width="15.7109375" style="102" customWidth="1"/>
    <col min="2307" max="2307" width="17.28515625" style="102" customWidth="1"/>
    <col min="2308" max="2308" width="11.140625" style="102" customWidth="1"/>
    <col min="2309" max="2309" width="10.28515625" style="102" customWidth="1"/>
    <col min="2310" max="2311" width="10.7109375" style="102" customWidth="1"/>
    <col min="2312" max="2313" width="18.7109375" style="102" customWidth="1"/>
    <col min="2314" max="2314" width="19.85546875" style="102" customWidth="1"/>
    <col min="2315" max="2315" width="0.85546875" style="102" customWidth="1"/>
    <col min="2316" max="2316" width="19.42578125" style="102" customWidth="1"/>
    <col min="2317" max="2560" width="9.140625" style="102"/>
    <col min="2561" max="2561" width="0.85546875" style="102" customWidth="1"/>
    <col min="2562" max="2562" width="15.7109375" style="102" customWidth="1"/>
    <col min="2563" max="2563" width="17.28515625" style="102" customWidth="1"/>
    <col min="2564" max="2564" width="11.140625" style="102" customWidth="1"/>
    <col min="2565" max="2565" width="10.28515625" style="102" customWidth="1"/>
    <col min="2566" max="2567" width="10.7109375" style="102" customWidth="1"/>
    <col min="2568" max="2569" width="18.7109375" style="102" customWidth="1"/>
    <col min="2570" max="2570" width="19.85546875" style="102" customWidth="1"/>
    <col min="2571" max="2571" width="0.85546875" style="102" customWidth="1"/>
    <col min="2572" max="2572" width="19.42578125" style="102" customWidth="1"/>
    <col min="2573" max="2816" width="9.140625" style="102"/>
    <col min="2817" max="2817" width="0.85546875" style="102" customWidth="1"/>
    <col min="2818" max="2818" width="15.7109375" style="102" customWidth="1"/>
    <col min="2819" max="2819" width="17.28515625" style="102" customWidth="1"/>
    <col min="2820" max="2820" width="11.140625" style="102" customWidth="1"/>
    <col min="2821" max="2821" width="10.28515625" style="102" customWidth="1"/>
    <col min="2822" max="2823" width="10.7109375" style="102" customWidth="1"/>
    <col min="2824" max="2825" width="18.7109375" style="102" customWidth="1"/>
    <col min="2826" max="2826" width="19.85546875" style="102" customWidth="1"/>
    <col min="2827" max="2827" width="0.85546875" style="102" customWidth="1"/>
    <col min="2828" max="2828" width="19.42578125" style="102" customWidth="1"/>
    <col min="2829" max="3072" width="9.140625" style="102"/>
    <col min="3073" max="3073" width="0.85546875" style="102" customWidth="1"/>
    <col min="3074" max="3074" width="15.7109375" style="102" customWidth="1"/>
    <col min="3075" max="3075" width="17.28515625" style="102" customWidth="1"/>
    <col min="3076" max="3076" width="11.140625" style="102" customWidth="1"/>
    <col min="3077" max="3077" width="10.28515625" style="102" customWidth="1"/>
    <col min="3078" max="3079" width="10.7109375" style="102" customWidth="1"/>
    <col min="3080" max="3081" width="18.7109375" style="102" customWidth="1"/>
    <col min="3082" max="3082" width="19.85546875" style="102" customWidth="1"/>
    <col min="3083" max="3083" width="0.85546875" style="102" customWidth="1"/>
    <col min="3084" max="3084" width="19.42578125" style="102" customWidth="1"/>
    <col min="3085" max="3328" width="9.140625" style="102"/>
    <col min="3329" max="3329" width="0.85546875" style="102" customWidth="1"/>
    <col min="3330" max="3330" width="15.7109375" style="102" customWidth="1"/>
    <col min="3331" max="3331" width="17.28515625" style="102" customWidth="1"/>
    <col min="3332" max="3332" width="11.140625" style="102" customWidth="1"/>
    <col min="3333" max="3333" width="10.28515625" style="102" customWidth="1"/>
    <col min="3334" max="3335" width="10.7109375" style="102" customWidth="1"/>
    <col min="3336" max="3337" width="18.7109375" style="102" customWidth="1"/>
    <col min="3338" max="3338" width="19.85546875" style="102" customWidth="1"/>
    <col min="3339" max="3339" width="0.85546875" style="102" customWidth="1"/>
    <col min="3340" max="3340" width="19.42578125" style="102" customWidth="1"/>
    <col min="3341" max="3584" width="9.140625" style="102"/>
    <col min="3585" max="3585" width="0.85546875" style="102" customWidth="1"/>
    <col min="3586" max="3586" width="15.7109375" style="102" customWidth="1"/>
    <col min="3587" max="3587" width="17.28515625" style="102" customWidth="1"/>
    <col min="3588" max="3588" width="11.140625" style="102" customWidth="1"/>
    <col min="3589" max="3589" width="10.28515625" style="102" customWidth="1"/>
    <col min="3590" max="3591" width="10.7109375" style="102" customWidth="1"/>
    <col min="3592" max="3593" width="18.7109375" style="102" customWidth="1"/>
    <col min="3594" max="3594" width="19.85546875" style="102" customWidth="1"/>
    <col min="3595" max="3595" width="0.85546875" style="102" customWidth="1"/>
    <col min="3596" max="3596" width="19.42578125" style="102" customWidth="1"/>
    <col min="3597" max="3840" width="9.140625" style="102"/>
    <col min="3841" max="3841" width="0.85546875" style="102" customWidth="1"/>
    <col min="3842" max="3842" width="15.7109375" style="102" customWidth="1"/>
    <col min="3843" max="3843" width="17.28515625" style="102" customWidth="1"/>
    <col min="3844" max="3844" width="11.140625" style="102" customWidth="1"/>
    <col min="3845" max="3845" width="10.28515625" style="102" customWidth="1"/>
    <col min="3846" max="3847" width="10.7109375" style="102" customWidth="1"/>
    <col min="3848" max="3849" width="18.7109375" style="102" customWidth="1"/>
    <col min="3850" max="3850" width="19.85546875" style="102" customWidth="1"/>
    <col min="3851" max="3851" width="0.85546875" style="102" customWidth="1"/>
    <col min="3852" max="3852" width="19.42578125" style="102" customWidth="1"/>
    <col min="3853" max="4096" width="9.140625" style="102"/>
    <col min="4097" max="4097" width="0.85546875" style="102" customWidth="1"/>
    <col min="4098" max="4098" width="15.7109375" style="102" customWidth="1"/>
    <col min="4099" max="4099" width="17.28515625" style="102" customWidth="1"/>
    <col min="4100" max="4100" width="11.140625" style="102" customWidth="1"/>
    <col min="4101" max="4101" width="10.28515625" style="102" customWidth="1"/>
    <col min="4102" max="4103" width="10.7109375" style="102" customWidth="1"/>
    <col min="4104" max="4105" width="18.7109375" style="102" customWidth="1"/>
    <col min="4106" max="4106" width="19.85546875" style="102" customWidth="1"/>
    <col min="4107" max="4107" width="0.85546875" style="102" customWidth="1"/>
    <col min="4108" max="4108" width="19.42578125" style="102" customWidth="1"/>
    <col min="4109" max="4352" width="9.140625" style="102"/>
    <col min="4353" max="4353" width="0.85546875" style="102" customWidth="1"/>
    <col min="4354" max="4354" width="15.7109375" style="102" customWidth="1"/>
    <col min="4355" max="4355" width="17.28515625" style="102" customWidth="1"/>
    <col min="4356" max="4356" width="11.140625" style="102" customWidth="1"/>
    <col min="4357" max="4357" width="10.28515625" style="102" customWidth="1"/>
    <col min="4358" max="4359" width="10.7109375" style="102" customWidth="1"/>
    <col min="4360" max="4361" width="18.7109375" style="102" customWidth="1"/>
    <col min="4362" max="4362" width="19.85546875" style="102" customWidth="1"/>
    <col min="4363" max="4363" width="0.85546875" style="102" customWidth="1"/>
    <col min="4364" max="4364" width="19.42578125" style="102" customWidth="1"/>
    <col min="4365" max="4608" width="9.140625" style="102"/>
    <col min="4609" max="4609" width="0.85546875" style="102" customWidth="1"/>
    <col min="4610" max="4610" width="15.7109375" style="102" customWidth="1"/>
    <col min="4611" max="4611" width="17.28515625" style="102" customWidth="1"/>
    <col min="4612" max="4612" width="11.140625" style="102" customWidth="1"/>
    <col min="4613" max="4613" width="10.28515625" style="102" customWidth="1"/>
    <col min="4614" max="4615" width="10.7109375" style="102" customWidth="1"/>
    <col min="4616" max="4617" width="18.7109375" style="102" customWidth="1"/>
    <col min="4618" max="4618" width="19.85546875" style="102" customWidth="1"/>
    <col min="4619" max="4619" width="0.85546875" style="102" customWidth="1"/>
    <col min="4620" max="4620" width="19.42578125" style="102" customWidth="1"/>
    <col min="4621" max="4864" width="9.140625" style="102"/>
    <col min="4865" max="4865" width="0.85546875" style="102" customWidth="1"/>
    <col min="4866" max="4866" width="15.7109375" style="102" customWidth="1"/>
    <col min="4867" max="4867" width="17.28515625" style="102" customWidth="1"/>
    <col min="4868" max="4868" width="11.140625" style="102" customWidth="1"/>
    <col min="4869" max="4869" width="10.28515625" style="102" customWidth="1"/>
    <col min="4870" max="4871" width="10.7109375" style="102" customWidth="1"/>
    <col min="4872" max="4873" width="18.7109375" style="102" customWidth="1"/>
    <col min="4874" max="4874" width="19.85546875" style="102" customWidth="1"/>
    <col min="4875" max="4875" width="0.85546875" style="102" customWidth="1"/>
    <col min="4876" max="4876" width="19.42578125" style="102" customWidth="1"/>
    <col min="4877" max="5120" width="9.140625" style="102"/>
    <col min="5121" max="5121" width="0.85546875" style="102" customWidth="1"/>
    <col min="5122" max="5122" width="15.7109375" style="102" customWidth="1"/>
    <col min="5123" max="5123" width="17.28515625" style="102" customWidth="1"/>
    <col min="5124" max="5124" width="11.140625" style="102" customWidth="1"/>
    <col min="5125" max="5125" width="10.28515625" style="102" customWidth="1"/>
    <col min="5126" max="5127" width="10.7109375" style="102" customWidth="1"/>
    <col min="5128" max="5129" width="18.7109375" style="102" customWidth="1"/>
    <col min="5130" max="5130" width="19.85546875" style="102" customWidth="1"/>
    <col min="5131" max="5131" width="0.85546875" style="102" customWidth="1"/>
    <col min="5132" max="5132" width="19.42578125" style="102" customWidth="1"/>
    <col min="5133" max="5376" width="9.140625" style="102"/>
    <col min="5377" max="5377" width="0.85546875" style="102" customWidth="1"/>
    <col min="5378" max="5378" width="15.7109375" style="102" customWidth="1"/>
    <col min="5379" max="5379" width="17.28515625" style="102" customWidth="1"/>
    <col min="5380" max="5380" width="11.140625" style="102" customWidth="1"/>
    <col min="5381" max="5381" width="10.28515625" style="102" customWidth="1"/>
    <col min="5382" max="5383" width="10.7109375" style="102" customWidth="1"/>
    <col min="5384" max="5385" width="18.7109375" style="102" customWidth="1"/>
    <col min="5386" max="5386" width="19.85546875" style="102" customWidth="1"/>
    <col min="5387" max="5387" width="0.85546875" style="102" customWidth="1"/>
    <col min="5388" max="5388" width="19.42578125" style="102" customWidth="1"/>
    <col min="5389" max="5632" width="9.140625" style="102"/>
    <col min="5633" max="5633" width="0.85546875" style="102" customWidth="1"/>
    <col min="5634" max="5634" width="15.7109375" style="102" customWidth="1"/>
    <col min="5635" max="5635" width="17.28515625" style="102" customWidth="1"/>
    <col min="5636" max="5636" width="11.140625" style="102" customWidth="1"/>
    <col min="5637" max="5637" width="10.28515625" style="102" customWidth="1"/>
    <col min="5638" max="5639" width="10.7109375" style="102" customWidth="1"/>
    <col min="5640" max="5641" width="18.7109375" style="102" customWidth="1"/>
    <col min="5642" max="5642" width="19.85546875" style="102" customWidth="1"/>
    <col min="5643" max="5643" width="0.85546875" style="102" customWidth="1"/>
    <col min="5644" max="5644" width="19.42578125" style="102" customWidth="1"/>
    <col min="5645" max="5888" width="9.140625" style="102"/>
    <col min="5889" max="5889" width="0.85546875" style="102" customWidth="1"/>
    <col min="5890" max="5890" width="15.7109375" style="102" customWidth="1"/>
    <col min="5891" max="5891" width="17.28515625" style="102" customWidth="1"/>
    <col min="5892" max="5892" width="11.140625" style="102" customWidth="1"/>
    <col min="5893" max="5893" width="10.28515625" style="102" customWidth="1"/>
    <col min="5894" max="5895" width="10.7109375" style="102" customWidth="1"/>
    <col min="5896" max="5897" width="18.7109375" style="102" customWidth="1"/>
    <col min="5898" max="5898" width="19.85546875" style="102" customWidth="1"/>
    <col min="5899" max="5899" width="0.85546875" style="102" customWidth="1"/>
    <col min="5900" max="5900" width="19.42578125" style="102" customWidth="1"/>
    <col min="5901" max="6144" width="9.140625" style="102"/>
    <col min="6145" max="6145" width="0.85546875" style="102" customWidth="1"/>
    <col min="6146" max="6146" width="15.7109375" style="102" customWidth="1"/>
    <col min="6147" max="6147" width="17.28515625" style="102" customWidth="1"/>
    <col min="6148" max="6148" width="11.140625" style="102" customWidth="1"/>
    <col min="6149" max="6149" width="10.28515625" style="102" customWidth="1"/>
    <col min="6150" max="6151" width="10.7109375" style="102" customWidth="1"/>
    <col min="6152" max="6153" width="18.7109375" style="102" customWidth="1"/>
    <col min="6154" max="6154" width="19.85546875" style="102" customWidth="1"/>
    <col min="6155" max="6155" width="0.85546875" style="102" customWidth="1"/>
    <col min="6156" max="6156" width="19.42578125" style="102" customWidth="1"/>
    <col min="6157" max="6400" width="9.140625" style="102"/>
    <col min="6401" max="6401" width="0.85546875" style="102" customWidth="1"/>
    <col min="6402" max="6402" width="15.7109375" style="102" customWidth="1"/>
    <col min="6403" max="6403" width="17.28515625" style="102" customWidth="1"/>
    <col min="6404" max="6404" width="11.140625" style="102" customWidth="1"/>
    <col min="6405" max="6405" width="10.28515625" style="102" customWidth="1"/>
    <col min="6406" max="6407" width="10.7109375" style="102" customWidth="1"/>
    <col min="6408" max="6409" width="18.7109375" style="102" customWidth="1"/>
    <col min="6410" max="6410" width="19.85546875" style="102" customWidth="1"/>
    <col min="6411" max="6411" width="0.85546875" style="102" customWidth="1"/>
    <col min="6412" max="6412" width="19.42578125" style="102" customWidth="1"/>
    <col min="6413" max="6656" width="9.140625" style="102"/>
    <col min="6657" max="6657" width="0.85546875" style="102" customWidth="1"/>
    <col min="6658" max="6658" width="15.7109375" style="102" customWidth="1"/>
    <col min="6659" max="6659" width="17.28515625" style="102" customWidth="1"/>
    <col min="6660" max="6660" width="11.140625" style="102" customWidth="1"/>
    <col min="6661" max="6661" width="10.28515625" style="102" customWidth="1"/>
    <col min="6662" max="6663" width="10.7109375" style="102" customWidth="1"/>
    <col min="6664" max="6665" width="18.7109375" style="102" customWidth="1"/>
    <col min="6666" max="6666" width="19.85546875" style="102" customWidth="1"/>
    <col min="6667" max="6667" width="0.85546875" style="102" customWidth="1"/>
    <col min="6668" max="6668" width="19.42578125" style="102" customWidth="1"/>
    <col min="6669" max="6912" width="9.140625" style="102"/>
    <col min="6913" max="6913" width="0.85546875" style="102" customWidth="1"/>
    <col min="6914" max="6914" width="15.7109375" style="102" customWidth="1"/>
    <col min="6915" max="6915" width="17.28515625" style="102" customWidth="1"/>
    <col min="6916" max="6916" width="11.140625" style="102" customWidth="1"/>
    <col min="6917" max="6917" width="10.28515625" style="102" customWidth="1"/>
    <col min="6918" max="6919" width="10.7109375" style="102" customWidth="1"/>
    <col min="6920" max="6921" width="18.7109375" style="102" customWidth="1"/>
    <col min="6922" max="6922" width="19.85546875" style="102" customWidth="1"/>
    <col min="6923" max="6923" width="0.85546875" style="102" customWidth="1"/>
    <col min="6924" max="6924" width="19.42578125" style="102" customWidth="1"/>
    <col min="6925" max="7168" width="9.140625" style="102"/>
    <col min="7169" max="7169" width="0.85546875" style="102" customWidth="1"/>
    <col min="7170" max="7170" width="15.7109375" style="102" customWidth="1"/>
    <col min="7171" max="7171" width="17.28515625" style="102" customWidth="1"/>
    <col min="7172" max="7172" width="11.140625" style="102" customWidth="1"/>
    <col min="7173" max="7173" width="10.28515625" style="102" customWidth="1"/>
    <col min="7174" max="7175" width="10.7109375" style="102" customWidth="1"/>
    <col min="7176" max="7177" width="18.7109375" style="102" customWidth="1"/>
    <col min="7178" max="7178" width="19.85546875" style="102" customWidth="1"/>
    <col min="7179" max="7179" width="0.85546875" style="102" customWidth="1"/>
    <col min="7180" max="7180" width="19.42578125" style="102" customWidth="1"/>
    <col min="7181" max="7424" width="9.140625" style="102"/>
    <col min="7425" max="7425" width="0.85546875" style="102" customWidth="1"/>
    <col min="7426" max="7426" width="15.7109375" style="102" customWidth="1"/>
    <col min="7427" max="7427" width="17.28515625" style="102" customWidth="1"/>
    <col min="7428" max="7428" width="11.140625" style="102" customWidth="1"/>
    <col min="7429" max="7429" width="10.28515625" style="102" customWidth="1"/>
    <col min="7430" max="7431" width="10.7109375" style="102" customWidth="1"/>
    <col min="7432" max="7433" width="18.7109375" style="102" customWidth="1"/>
    <col min="7434" max="7434" width="19.85546875" style="102" customWidth="1"/>
    <col min="7435" max="7435" width="0.85546875" style="102" customWidth="1"/>
    <col min="7436" max="7436" width="19.42578125" style="102" customWidth="1"/>
    <col min="7437" max="7680" width="9.140625" style="102"/>
    <col min="7681" max="7681" width="0.85546875" style="102" customWidth="1"/>
    <col min="7682" max="7682" width="15.7109375" style="102" customWidth="1"/>
    <col min="7683" max="7683" width="17.28515625" style="102" customWidth="1"/>
    <col min="7684" max="7684" width="11.140625" style="102" customWidth="1"/>
    <col min="7685" max="7685" width="10.28515625" style="102" customWidth="1"/>
    <col min="7686" max="7687" width="10.7109375" style="102" customWidth="1"/>
    <col min="7688" max="7689" width="18.7109375" style="102" customWidth="1"/>
    <col min="7690" max="7690" width="19.85546875" style="102" customWidth="1"/>
    <col min="7691" max="7691" width="0.85546875" style="102" customWidth="1"/>
    <col min="7692" max="7692" width="19.42578125" style="102" customWidth="1"/>
    <col min="7693" max="7936" width="9.140625" style="102"/>
    <col min="7937" max="7937" width="0.85546875" style="102" customWidth="1"/>
    <col min="7938" max="7938" width="15.7109375" style="102" customWidth="1"/>
    <col min="7939" max="7939" width="17.28515625" style="102" customWidth="1"/>
    <col min="7940" max="7940" width="11.140625" style="102" customWidth="1"/>
    <col min="7941" max="7941" width="10.28515625" style="102" customWidth="1"/>
    <col min="7942" max="7943" width="10.7109375" style="102" customWidth="1"/>
    <col min="7944" max="7945" width="18.7109375" style="102" customWidth="1"/>
    <col min="7946" max="7946" width="19.85546875" style="102" customWidth="1"/>
    <col min="7947" max="7947" width="0.85546875" style="102" customWidth="1"/>
    <col min="7948" max="7948" width="19.42578125" style="102" customWidth="1"/>
    <col min="7949" max="8192" width="9.140625" style="102"/>
    <col min="8193" max="8193" width="0.85546875" style="102" customWidth="1"/>
    <col min="8194" max="8194" width="15.7109375" style="102" customWidth="1"/>
    <col min="8195" max="8195" width="17.28515625" style="102" customWidth="1"/>
    <col min="8196" max="8196" width="11.140625" style="102" customWidth="1"/>
    <col min="8197" max="8197" width="10.28515625" style="102" customWidth="1"/>
    <col min="8198" max="8199" width="10.7109375" style="102" customWidth="1"/>
    <col min="8200" max="8201" width="18.7109375" style="102" customWidth="1"/>
    <col min="8202" max="8202" width="19.85546875" style="102" customWidth="1"/>
    <col min="8203" max="8203" width="0.85546875" style="102" customWidth="1"/>
    <col min="8204" max="8204" width="19.42578125" style="102" customWidth="1"/>
    <col min="8205" max="8448" width="9.140625" style="102"/>
    <col min="8449" max="8449" width="0.85546875" style="102" customWidth="1"/>
    <col min="8450" max="8450" width="15.7109375" style="102" customWidth="1"/>
    <col min="8451" max="8451" width="17.28515625" style="102" customWidth="1"/>
    <col min="8452" max="8452" width="11.140625" style="102" customWidth="1"/>
    <col min="8453" max="8453" width="10.28515625" style="102" customWidth="1"/>
    <col min="8454" max="8455" width="10.7109375" style="102" customWidth="1"/>
    <col min="8456" max="8457" width="18.7109375" style="102" customWidth="1"/>
    <col min="8458" max="8458" width="19.85546875" style="102" customWidth="1"/>
    <col min="8459" max="8459" width="0.85546875" style="102" customWidth="1"/>
    <col min="8460" max="8460" width="19.42578125" style="102" customWidth="1"/>
    <col min="8461" max="8704" width="9.140625" style="102"/>
    <col min="8705" max="8705" width="0.85546875" style="102" customWidth="1"/>
    <col min="8706" max="8706" width="15.7109375" style="102" customWidth="1"/>
    <col min="8707" max="8707" width="17.28515625" style="102" customWidth="1"/>
    <col min="8708" max="8708" width="11.140625" style="102" customWidth="1"/>
    <col min="8709" max="8709" width="10.28515625" style="102" customWidth="1"/>
    <col min="8710" max="8711" width="10.7109375" style="102" customWidth="1"/>
    <col min="8712" max="8713" width="18.7109375" style="102" customWidth="1"/>
    <col min="8714" max="8714" width="19.85546875" style="102" customWidth="1"/>
    <col min="8715" max="8715" width="0.85546875" style="102" customWidth="1"/>
    <col min="8716" max="8716" width="19.42578125" style="102" customWidth="1"/>
    <col min="8717" max="8960" width="9.140625" style="102"/>
    <col min="8961" max="8961" width="0.85546875" style="102" customWidth="1"/>
    <col min="8962" max="8962" width="15.7109375" style="102" customWidth="1"/>
    <col min="8963" max="8963" width="17.28515625" style="102" customWidth="1"/>
    <col min="8964" max="8964" width="11.140625" style="102" customWidth="1"/>
    <col min="8965" max="8965" width="10.28515625" style="102" customWidth="1"/>
    <col min="8966" max="8967" width="10.7109375" style="102" customWidth="1"/>
    <col min="8968" max="8969" width="18.7109375" style="102" customWidth="1"/>
    <col min="8970" max="8970" width="19.85546875" style="102" customWidth="1"/>
    <col min="8971" max="8971" width="0.85546875" style="102" customWidth="1"/>
    <col min="8972" max="8972" width="19.42578125" style="102" customWidth="1"/>
    <col min="8973" max="9216" width="9.140625" style="102"/>
    <col min="9217" max="9217" width="0.85546875" style="102" customWidth="1"/>
    <col min="9218" max="9218" width="15.7109375" style="102" customWidth="1"/>
    <col min="9219" max="9219" width="17.28515625" style="102" customWidth="1"/>
    <col min="9220" max="9220" width="11.140625" style="102" customWidth="1"/>
    <col min="9221" max="9221" width="10.28515625" style="102" customWidth="1"/>
    <col min="9222" max="9223" width="10.7109375" style="102" customWidth="1"/>
    <col min="9224" max="9225" width="18.7109375" style="102" customWidth="1"/>
    <col min="9226" max="9226" width="19.85546875" style="102" customWidth="1"/>
    <col min="9227" max="9227" width="0.85546875" style="102" customWidth="1"/>
    <col min="9228" max="9228" width="19.42578125" style="102" customWidth="1"/>
    <col min="9229" max="9472" width="9.140625" style="102"/>
    <col min="9473" max="9473" width="0.85546875" style="102" customWidth="1"/>
    <col min="9474" max="9474" width="15.7109375" style="102" customWidth="1"/>
    <col min="9475" max="9475" width="17.28515625" style="102" customWidth="1"/>
    <col min="9476" max="9476" width="11.140625" style="102" customWidth="1"/>
    <col min="9477" max="9477" width="10.28515625" style="102" customWidth="1"/>
    <col min="9478" max="9479" width="10.7109375" style="102" customWidth="1"/>
    <col min="9480" max="9481" width="18.7109375" style="102" customWidth="1"/>
    <col min="9482" max="9482" width="19.85546875" style="102" customWidth="1"/>
    <col min="9483" max="9483" width="0.85546875" style="102" customWidth="1"/>
    <col min="9484" max="9484" width="19.42578125" style="102" customWidth="1"/>
    <col min="9485" max="9728" width="9.140625" style="102"/>
    <col min="9729" max="9729" width="0.85546875" style="102" customWidth="1"/>
    <col min="9730" max="9730" width="15.7109375" style="102" customWidth="1"/>
    <col min="9731" max="9731" width="17.28515625" style="102" customWidth="1"/>
    <col min="9732" max="9732" width="11.140625" style="102" customWidth="1"/>
    <col min="9733" max="9733" width="10.28515625" style="102" customWidth="1"/>
    <col min="9734" max="9735" width="10.7109375" style="102" customWidth="1"/>
    <col min="9736" max="9737" width="18.7109375" style="102" customWidth="1"/>
    <col min="9738" max="9738" width="19.85546875" style="102" customWidth="1"/>
    <col min="9739" max="9739" width="0.85546875" style="102" customWidth="1"/>
    <col min="9740" max="9740" width="19.42578125" style="102" customWidth="1"/>
    <col min="9741" max="9984" width="9.140625" style="102"/>
    <col min="9985" max="9985" width="0.85546875" style="102" customWidth="1"/>
    <col min="9986" max="9986" width="15.7109375" style="102" customWidth="1"/>
    <col min="9987" max="9987" width="17.28515625" style="102" customWidth="1"/>
    <col min="9988" max="9988" width="11.140625" style="102" customWidth="1"/>
    <col min="9989" max="9989" width="10.28515625" style="102" customWidth="1"/>
    <col min="9990" max="9991" width="10.7109375" style="102" customWidth="1"/>
    <col min="9992" max="9993" width="18.7109375" style="102" customWidth="1"/>
    <col min="9994" max="9994" width="19.85546875" style="102" customWidth="1"/>
    <col min="9995" max="9995" width="0.85546875" style="102" customWidth="1"/>
    <col min="9996" max="9996" width="19.42578125" style="102" customWidth="1"/>
    <col min="9997" max="10240" width="9.140625" style="102"/>
    <col min="10241" max="10241" width="0.85546875" style="102" customWidth="1"/>
    <col min="10242" max="10242" width="15.7109375" style="102" customWidth="1"/>
    <col min="10243" max="10243" width="17.28515625" style="102" customWidth="1"/>
    <col min="10244" max="10244" width="11.140625" style="102" customWidth="1"/>
    <col min="10245" max="10245" width="10.28515625" style="102" customWidth="1"/>
    <col min="10246" max="10247" width="10.7109375" style="102" customWidth="1"/>
    <col min="10248" max="10249" width="18.7109375" style="102" customWidth="1"/>
    <col min="10250" max="10250" width="19.85546875" style="102" customWidth="1"/>
    <col min="10251" max="10251" width="0.85546875" style="102" customWidth="1"/>
    <col min="10252" max="10252" width="19.42578125" style="102" customWidth="1"/>
    <col min="10253" max="10496" width="9.140625" style="102"/>
    <col min="10497" max="10497" width="0.85546875" style="102" customWidth="1"/>
    <col min="10498" max="10498" width="15.7109375" style="102" customWidth="1"/>
    <col min="10499" max="10499" width="17.28515625" style="102" customWidth="1"/>
    <col min="10500" max="10500" width="11.140625" style="102" customWidth="1"/>
    <col min="10501" max="10501" width="10.28515625" style="102" customWidth="1"/>
    <col min="10502" max="10503" width="10.7109375" style="102" customWidth="1"/>
    <col min="10504" max="10505" width="18.7109375" style="102" customWidth="1"/>
    <col min="10506" max="10506" width="19.85546875" style="102" customWidth="1"/>
    <col min="10507" max="10507" width="0.85546875" style="102" customWidth="1"/>
    <col min="10508" max="10508" width="19.42578125" style="102" customWidth="1"/>
    <col min="10509" max="10752" width="9.140625" style="102"/>
    <col min="10753" max="10753" width="0.85546875" style="102" customWidth="1"/>
    <col min="10754" max="10754" width="15.7109375" style="102" customWidth="1"/>
    <col min="10755" max="10755" width="17.28515625" style="102" customWidth="1"/>
    <col min="10756" max="10756" width="11.140625" style="102" customWidth="1"/>
    <col min="10757" max="10757" width="10.28515625" style="102" customWidth="1"/>
    <col min="10758" max="10759" width="10.7109375" style="102" customWidth="1"/>
    <col min="10760" max="10761" width="18.7109375" style="102" customWidth="1"/>
    <col min="10762" max="10762" width="19.85546875" style="102" customWidth="1"/>
    <col min="10763" max="10763" width="0.85546875" style="102" customWidth="1"/>
    <col min="10764" max="10764" width="19.42578125" style="102" customWidth="1"/>
    <col min="10765" max="11008" width="9.140625" style="102"/>
    <col min="11009" max="11009" width="0.85546875" style="102" customWidth="1"/>
    <col min="11010" max="11010" width="15.7109375" style="102" customWidth="1"/>
    <col min="11011" max="11011" width="17.28515625" style="102" customWidth="1"/>
    <col min="11012" max="11012" width="11.140625" style="102" customWidth="1"/>
    <col min="11013" max="11013" width="10.28515625" style="102" customWidth="1"/>
    <col min="11014" max="11015" width="10.7109375" style="102" customWidth="1"/>
    <col min="11016" max="11017" width="18.7109375" style="102" customWidth="1"/>
    <col min="11018" max="11018" width="19.85546875" style="102" customWidth="1"/>
    <col min="11019" max="11019" width="0.85546875" style="102" customWidth="1"/>
    <col min="11020" max="11020" width="19.42578125" style="102" customWidth="1"/>
    <col min="11021" max="11264" width="9.140625" style="102"/>
    <col min="11265" max="11265" width="0.85546875" style="102" customWidth="1"/>
    <col min="11266" max="11266" width="15.7109375" style="102" customWidth="1"/>
    <col min="11267" max="11267" width="17.28515625" style="102" customWidth="1"/>
    <col min="11268" max="11268" width="11.140625" style="102" customWidth="1"/>
    <col min="11269" max="11269" width="10.28515625" style="102" customWidth="1"/>
    <col min="11270" max="11271" width="10.7109375" style="102" customWidth="1"/>
    <col min="11272" max="11273" width="18.7109375" style="102" customWidth="1"/>
    <col min="11274" max="11274" width="19.85546875" style="102" customWidth="1"/>
    <col min="11275" max="11275" width="0.85546875" style="102" customWidth="1"/>
    <col min="11276" max="11276" width="19.42578125" style="102" customWidth="1"/>
    <col min="11277" max="11520" width="9.140625" style="102"/>
    <col min="11521" max="11521" width="0.85546875" style="102" customWidth="1"/>
    <col min="11522" max="11522" width="15.7109375" style="102" customWidth="1"/>
    <col min="11523" max="11523" width="17.28515625" style="102" customWidth="1"/>
    <col min="11524" max="11524" width="11.140625" style="102" customWidth="1"/>
    <col min="11525" max="11525" width="10.28515625" style="102" customWidth="1"/>
    <col min="11526" max="11527" width="10.7109375" style="102" customWidth="1"/>
    <col min="11528" max="11529" width="18.7109375" style="102" customWidth="1"/>
    <col min="11530" max="11530" width="19.85546875" style="102" customWidth="1"/>
    <col min="11531" max="11531" width="0.85546875" style="102" customWidth="1"/>
    <col min="11532" max="11532" width="19.42578125" style="102" customWidth="1"/>
    <col min="11533" max="11776" width="9.140625" style="102"/>
    <col min="11777" max="11777" width="0.85546875" style="102" customWidth="1"/>
    <col min="11778" max="11778" width="15.7109375" style="102" customWidth="1"/>
    <col min="11779" max="11779" width="17.28515625" style="102" customWidth="1"/>
    <col min="11780" max="11780" width="11.140625" style="102" customWidth="1"/>
    <col min="11781" max="11781" width="10.28515625" style="102" customWidth="1"/>
    <col min="11782" max="11783" width="10.7109375" style="102" customWidth="1"/>
    <col min="11784" max="11785" width="18.7109375" style="102" customWidth="1"/>
    <col min="11786" max="11786" width="19.85546875" style="102" customWidth="1"/>
    <col min="11787" max="11787" width="0.85546875" style="102" customWidth="1"/>
    <col min="11788" max="11788" width="19.42578125" style="102" customWidth="1"/>
    <col min="11789" max="12032" width="9.140625" style="102"/>
    <col min="12033" max="12033" width="0.85546875" style="102" customWidth="1"/>
    <col min="12034" max="12034" width="15.7109375" style="102" customWidth="1"/>
    <col min="12035" max="12035" width="17.28515625" style="102" customWidth="1"/>
    <col min="12036" max="12036" width="11.140625" style="102" customWidth="1"/>
    <col min="12037" max="12037" width="10.28515625" style="102" customWidth="1"/>
    <col min="12038" max="12039" width="10.7109375" style="102" customWidth="1"/>
    <col min="12040" max="12041" width="18.7109375" style="102" customWidth="1"/>
    <col min="12042" max="12042" width="19.85546875" style="102" customWidth="1"/>
    <col min="12043" max="12043" width="0.85546875" style="102" customWidth="1"/>
    <col min="12044" max="12044" width="19.42578125" style="102" customWidth="1"/>
    <col min="12045" max="12288" width="9.140625" style="102"/>
    <col min="12289" max="12289" width="0.85546875" style="102" customWidth="1"/>
    <col min="12290" max="12290" width="15.7109375" style="102" customWidth="1"/>
    <col min="12291" max="12291" width="17.28515625" style="102" customWidth="1"/>
    <col min="12292" max="12292" width="11.140625" style="102" customWidth="1"/>
    <col min="12293" max="12293" width="10.28515625" style="102" customWidth="1"/>
    <col min="12294" max="12295" width="10.7109375" style="102" customWidth="1"/>
    <col min="12296" max="12297" width="18.7109375" style="102" customWidth="1"/>
    <col min="12298" max="12298" width="19.85546875" style="102" customWidth="1"/>
    <col min="12299" max="12299" width="0.85546875" style="102" customWidth="1"/>
    <col min="12300" max="12300" width="19.42578125" style="102" customWidth="1"/>
    <col min="12301" max="12544" width="9.140625" style="102"/>
    <col min="12545" max="12545" width="0.85546875" style="102" customWidth="1"/>
    <col min="12546" max="12546" width="15.7109375" style="102" customWidth="1"/>
    <col min="12547" max="12547" width="17.28515625" style="102" customWidth="1"/>
    <col min="12548" max="12548" width="11.140625" style="102" customWidth="1"/>
    <col min="12549" max="12549" width="10.28515625" style="102" customWidth="1"/>
    <col min="12550" max="12551" width="10.7109375" style="102" customWidth="1"/>
    <col min="12552" max="12553" width="18.7109375" style="102" customWidth="1"/>
    <col min="12554" max="12554" width="19.85546875" style="102" customWidth="1"/>
    <col min="12555" max="12555" width="0.85546875" style="102" customWidth="1"/>
    <col min="12556" max="12556" width="19.42578125" style="102" customWidth="1"/>
    <col min="12557" max="12800" width="9.140625" style="102"/>
    <col min="12801" max="12801" width="0.85546875" style="102" customWidth="1"/>
    <col min="12802" max="12802" width="15.7109375" style="102" customWidth="1"/>
    <col min="12803" max="12803" width="17.28515625" style="102" customWidth="1"/>
    <col min="12804" max="12804" width="11.140625" style="102" customWidth="1"/>
    <col min="12805" max="12805" width="10.28515625" style="102" customWidth="1"/>
    <col min="12806" max="12807" width="10.7109375" style="102" customWidth="1"/>
    <col min="12808" max="12809" width="18.7109375" style="102" customWidth="1"/>
    <col min="12810" max="12810" width="19.85546875" style="102" customWidth="1"/>
    <col min="12811" max="12811" width="0.85546875" style="102" customWidth="1"/>
    <col min="12812" max="12812" width="19.42578125" style="102" customWidth="1"/>
    <col min="12813" max="13056" width="9.140625" style="102"/>
    <col min="13057" max="13057" width="0.85546875" style="102" customWidth="1"/>
    <col min="13058" max="13058" width="15.7109375" style="102" customWidth="1"/>
    <col min="13059" max="13059" width="17.28515625" style="102" customWidth="1"/>
    <col min="13060" max="13060" width="11.140625" style="102" customWidth="1"/>
    <col min="13061" max="13061" width="10.28515625" style="102" customWidth="1"/>
    <col min="13062" max="13063" width="10.7109375" style="102" customWidth="1"/>
    <col min="13064" max="13065" width="18.7109375" style="102" customWidth="1"/>
    <col min="13066" max="13066" width="19.85546875" style="102" customWidth="1"/>
    <col min="13067" max="13067" width="0.85546875" style="102" customWidth="1"/>
    <col min="13068" max="13068" width="19.42578125" style="102" customWidth="1"/>
    <col min="13069" max="13312" width="9.140625" style="102"/>
    <col min="13313" max="13313" width="0.85546875" style="102" customWidth="1"/>
    <col min="13314" max="13314" width="15.7109375" style="102" customWidth="1"/>
    <col min="13315" max="13315" width="17.28515625" style="102" customWidth="1"/>
    <col min="13316" max="13316" width="11.140625" style="102" customWidth="1"/>
    <col min="13317" max="13317" width="10.28515625" style="102" customWidth="1"/>
    <col min="13318" max="13319" width="10.7109375" style="102" customWidth="1"/>
    <col min="13320" max="13321" width="18.7109375" style="102" customWidth="1"/>
    <col min="13322" max="13322" width="19.85546875" style="102" customWidth="1"/>
    <col min="13323" max="13323" width="0.85546875" style="102" customWidth="1"/>
    <col min="13324" max="13324" width="19.42578125" style="102" customWidth="1"/>
    <col min="13325" max="13568" width="9.140625" style="102"/>
    <col min="13569" max="13569" width="0.85546875" style="102" customWidth="1"/>
    <col min="13570" max="13570" width="15.7109375" style="102" customWidth="1"/>
    <col min="13571" max="13571" width="17.28515625" style="102" customWidth="1"/>
    <col min="13572" max="13572" width="11.140625" style="102" customWidth="1"/>
    <col min="13573" max="13573" width="10.28515625" style="102" customWidth="1"/>
    <col min="13574" max="13575" width="10.7109375" style="102" customWidth="1"/>
    <col min="13576" max="13577" width="18.7109375" style="102" customWidth="1"/>
    <col min="13578" max="13578" width="19.85546875" style="102" customWidth="1"/>
    <col min="13579" max="13579" width="0.85546875" style="102" customWidth="1"/>
    <col min="13580" max="13580" width="19.42578125" style="102" customWidth="1"/>
    <col min="13581" max="13824" width="9.140625" style="102"/>
    <col min="13825" max="13825" width="0.85546875" style="102" customWidth="1"/>
    <col min="13826" max="13826" width="15.7109375" style="102" customWidth="1"/>
    <col min="13827" max="13827" width="17.28515625" style="102" customWidth="1"/>
    <col min="13828" max="13828" width="11.140625" style="102" customWidth="1"/>
    <col min="13829" max="13829" width="10.28515625" style="102" customWidth="1"/>
    <col min="13830" max="13831" width="10.7109375" style="102" customWidth="1"/>
    <col min="13832" max="13833" width="18.7109375" style="102" customWidth="1"/>
    <col min="13834" max="13834" width="19.85546875" style="102" customWidth="1"/>
    <col min="13835" max="13835" width="0.85546875" style="102" customWidth="1"/>
    <col min="13836" max="13836" width="19.42578125" style="102" customWidth="1"/>
    <col min="13837" max="14080" width="9.140625" style="102"/>
    <col min="14081" max="14081" width="0.85546875" style="102" customWidth="1"/>
    <col min="14082" max="14082" width="15.7109375" style="102" customWidth="1"/>
    <col min="14083" max="14083" width="17.28515625" style="102" customWidth="1"/>
    <col min="14084" max="14084" width="11.140625" style="102" customWidth="1"/>
    <col min="14085" max="14085" width="10.28515625" style="102" customWidth="1"/>
    <col min="14086" max="14087" width="10.7109375" style="102" customWidth="1"/>
    <col min="14088" max="14089" width="18.7109375" style="102" customWidth="1"/>
    <col min="14090" max="14090" width="19.85546875" style="102" customWidth="1"/>
    <col min="14091" max="14091" width="0.85546875" style="102" customWidth="1"/>
    <col min="14092" max="14092" width="19.42578125" style="102" customWidth="1"/>
    <col min="14093" max="14336" width="9.140625" style="102"/>
    <col min="14337" max="14337" width="0.85546875" style="102" customWidth="1"/>
    <col min="14338" max="14338" width="15.7109375" style="102" customWidth="1"/>
    <col min="14339" max="14339" width="17.28515625" style="102" customWidth="1"/>
    <col min="14340" max="14340" width="11.140625" style="102" customWidth="1"/>
    <col min="14341" max="14341" width="10.28515625" style="102" customWidth="1"/>
    <col min="14342" max="14343" width="10.7109375" style="102" customWidth="1"/>
    <col min="14344" max="14345" width="18.7109375" style="102" customWidth="1"/>
    <col min="14346" max="14346" width="19.85546875" style="102" customWidth="1"/>
    <col min="14347" max="14347" width="0.85546875" style="102" customWidth="1"/>
    <col min="14348" max="14348" width="19.42578125" style="102" customWidth="1"/>
    <col min="14349" max="14592" width="9.140625" style="102"/>
    <col min="14593" max="14593" width="0.85546875" style="102" customWidth="1"/>
    <col min="14594" max="14594" width="15.7109375" style="102" customWidth="1"/>
    <col min="14595" max="14595" width="17.28515625" style="102" customWidth="1"/>
    <col min="14596" max="14596" width="11.140625" style="102" customWidth="1"/>
    <col min="14597" max="14597" width="10.28515625" style="102" customWidth="1"/>
    <col min="14598" max="14599" width="10.7109375" style="102" customWidth="1"/>
    <col min="14600" max="14601" width="18.7109375" style="102" customWidth="1"/>
    <col min="14602" max="14602" width="19.85546875" style="102" customWidth="1"/>
    <col min="14603" max="14603" width="0.85546875" style="102" customWidth="1"/>
    <col min="14604" max="14604" width="19.42578125" style="102" customWidth="1"/>
    <col min="14605" max="14848" width="9.140625" style="102"/>
    <col min="14849" max="14849" width="0.85546875" style="102" customWidth="1"/>
    <col min="14850" max="14850" width="15.7109375" style="102" customWidth="1"/>
    <col min="14851" max="14851" width="17.28515625" style="102" customWidth="1"/>
    <col min="14852" max="14852" width="11.140625" style="102" customWidth="1"/>
    <col min="14853" max="14853" width="10.28515625" style="102" customWidth="1"/>
    <col min="14854" max="14855" width="10.7109375" style="102" customWidth="1"/>
    <col min="14856" max="14857" width="18.7109375" style="102" customWidth="1"/>
    <col min="14858" max="14858" width="19.85546875" style="102" customWidth="1"/>
    <col min="14859" max="14859" width="0.85546875" style="102" customWidth="1"/>
    <col min="14860" max="14860" width="19.42578125" style="102" customWidth="1"/>
    <col min="14861" max="15104" width="9.140625" style="102"/>
    <col min="15105" max="15105" width="0.85546875" style="102" customWidth="1"/>
    <col min="15106" max="15106" width="15.7109375" style="102" customWidth="1"/>
    <col min="15107" max="15107" width="17.28515625" style="102" customWidth="1"/>
    <col min="15108" max="15108" width="11.140625" style="102" customWidth="1"/>
    <col min="15109" max="15109" width="10.28515625" style="102" customWidth="1"/>
    <col min="15110" max="15111" width="10.7109375" style="102" customWidth="1"/>
    <col min="15112" max="15113" width="18.7109375" style="102" customWidth="1"/>
    <col min="15114" max="15114" width="19.85546875" style="102" customWidth="1"/>
    <col min="15115" max="15115" width="0.85546875" style="102" customWidth="1"/>
    <col min="15116" max="15116" width="19.42578125" style="102" customWidth="1"/>
    <col min="15117" max="15360" width="9.140625" style="102"/>
    <col min="15361" max="15361" width="0.85546875" style="102" customWidth="1"/>
    <col min="15362" max="15362" width="15.7109375" style="102" customWidth="1"/>
    <col min="15363" max="15363" width="17.28515625" style="102" customWidth="1"/>
    <col min="15364" max="15364" width="11.140625" style="102" customWidth="1"/>
    <col min="15365" max="15365" width="10.28515625" style="102" customWidth="1"/>
    <col min="15366" max="15367" width="10.7109375" style="102" customWidth="1"/>
    <col min="15368" max="15369" width="18.7109375" style="102" customWidth="1"/>
    <col min="15370" max="15370" width="19.85546875" style="102" customWidth="1"/>
    <col min="15371" max="15371" width="0.85546875" style="102" customWidth="1"/>
    <col min="15372" max="15372" width="19.42578125" style="102" customWidth="1"/>
    <col min="15373" max="15616" width="9.140625" style="102"/>
    <col min="15617" max="15617" width="0.85546875" style="102" customWidth="1"/>
    <col min="15618" max="15618" width="15.7109375" style="102" customWidth="1"/>
    <col min="15619" max="15619" width="17.28515625" style="102" customWidth="1"/>
    <col min="15620" max="15620" width="11.140625" style="102" customWidth="1"/>
    <col min="15621" max="15621" width="10.28515625" style="102" customWidth="1"/>
    <col min="15622" max="15623" width="10.7109375" style="102" customWidth="1"/>
    <col min="15624" max="15625" width="18.7109375" style="102" customWidth="1"/>
    <col min="15626" max="15626" width="19.85546875" style="102" customWidth="1"/>
    <col min="15627" max="15627" width="0.85546875" style="102" customWidth="1"/>
    <col min="15628" max="15628" width="19.42578125" style="102" customWidth="1"/>
    <col min="15629" max="15872" width="9.140625" style="102"/>
    <col min="15873" max="15873" width="0.85546875" style="102" customWidth="1"/>
    <col min="15874" max="15874" width="15.7109375" style="102" customWidth="1"/>
    <col min="15875" max="15875" width="17.28515625" style="102" customWidth="1"/>
    <col min="15876" max="15876" width="11.140625" style="102" customWidth="1"/>
    <col min="15877" max="15877" width="10.28515625" style="102" customWidth="1"/>
    <col min="15878" max="15879" width="10.7109375" style="102" customWidth="1"/>
    <col min="15880" max="15881" width="18.7109375" style="102" customWidth="1"/>
    <col min="15882" max="15882" width="19.85546875" style="102" customWidth="1"/>
    <col min="15883" max="15883" width="0.85546875" style="102" customWidth="1"/>
    <col min="15884" max="15884" width="19.42578125" style="102" customWidth="1"/>
    <col min="15885" max="16128" width="9.140625" style="102"/>
    <col min="16129" max="16129" width="0.85546875" style="102" customWidth="1"/>
    <col min="16130" max="16130" width="15.7109375" style="102" customWidth="1"/>
    <col min="16131" max="16131" width="17.28515625" style="102" customWidth="1"/>
    <col min="16132" max="16132" width="11.140625" style="102" customWidth="1"/>
    <col min="16133" max="16133" width="10.28515625" style="102" customWidth="1"/>
    <col min="16134" max="16135" width="10.7109375" style="102" customWidth="1"/>
    <col min="16136" max="16137" width="18.7109375" style="102" customWidth="1"/>
    <col min="16138" max="16138" width="19.85546875" style="102" customWidth="1"/>
    <col min="16139" max="16139" width="0.85546875" style="102" customWidth="1"/>
    <col min="16140" max="16140" width="19.42578125" style="102" customWidth="1"/>
    <col min="16141" max="16384" width="9.140625" style="102"/>
  </cols>
  <sheetData>
    <row r="1" spans="2:14" ht="17.25" x14ac:dyDescent="0.25">
      <c r="B1" s="100"/>
      <c r="C1" s="101"/>
      <c r="D1" s="101"/>
      <c r="E1" s="101"/>
      <c r="F1" s="101"/>
      <c r="G1" s="102"/>
      <c r="H1" s="258" t="s">
        <v>581</v>
      </c>
      <c r="I1" s="258"/>
      <c r="J1" s="258"/>
    </row>
    <row r="2" spans="2:14" ht="17.25" x14ac:dyDescent="0.25">
      <c r="B2" s="100"/>
      <c r="C2" s="101"/>
      <c r="D2" s="101"/>
      <c r="E2" s="101"/>
      <c r="F2" s="101"/>
      <c r="G2" s="102"/>
      <c r="H2" s="259" t="s">
        <v>71</v>
      </c>
      <c r="I2" s="259"/>
      <c r="J2" s="259"/>
    </row>
    <row r="3" spans="2:14" ht="17.25" x14ac:dyDescent="0.25">
      <c r="B3" s="100"/>
      <c r="C3" s="101"/>
      <c r="D3" s="101"/>
      <c r="E3" s="101"/>
      <c r="F3" s="101"/>
      <c r="G3" s="102"/>
      <c r="H3" s="259" t="s">
        <v>72</v>
      </c>
      <c r="I3" s="259"/>
      <c r="J3" s="259"/>
    </row>
    <row r="4" spans="2:14" ht="17.25" x14ac:dyDescent="0.25">
      <c r="B4" s="100"/>
      <c r="C4" s="101"/>
      <c r="D4" s="101"/>
      <c r="E4" s="101"/>
      <c r="F4" s="101"/>
      <c r="G4" s="101"/>
      <c r="H4" s="101"/>
    </row>
    <row r="5" spans="2:14" ht="41.25" customHeight="1" x14ac:dyDescent="0.25">
      <c r="B5" s="260" t="s">
        <v>566</v>
      </c>
      <c r="C5" s="260"/>
      <c r="D5" s="260"/>
      <c r="E5" s="260"/>
      <c r="F5" s="260"/>
      <c r="G5" s="260"/>
      <c r="H5" s="260"/>
      <c r="I5" s="260"/>
      <c r="J5" s="260"/>
    </row>
    <row r="6" spans="2:14" x14ac:dyDescent="0.25">
      <c r="J6" s="105"/>
    </row>
    <row r="7" spans="2:14" s="104" customFormat="1" ht="75.75" customHeight="1" x14ac:dyDescent="0.25">
      <c r="B7" s="261" t="s">
        <v>92</v>
      </c>
      <c r="C7" s="262" t="s">
        <v>93</v>
      </c>
      <c r="D7" s="263"/>
      <c r="E7" s="264"/>
      <c r="F7" s="268" t="s">
        <v>94</v>
      </c>
      <c r="G7" s="268" t="s">
        <v>95</v>
      </c>
      <c r="H7" s="269" t="s">
        <v>96</v>
      </c>
      <c r="I7" s="271" t="s">
        <v>85</v>
      </c>
      <c r="J7" s="272"/>
      <c r="L7" s="142"/>
      <c r="M7" s="143"/>
      <c r="N7" s="136"/>
    </row>
    <row r="8" spans="2:14" s="104" customFormat="1" ht="38.25" customHeight="1" x14ac:dyDescent="0.25">
      <c r="B8" s="261"/>
      <c r="C8" s="265"/>
      <c r="D8" s="266"/>
      <c r="E8" s="267"/>
      <c r="F8" s="268"/>
      <c r="G8" s="268"/>
      <c r="H8" s="270"/>
      <c r="I8" s="106" t="s">
        <v>97</v>
      </c>
      <c r="J8" s="107" t="s">
        <v>98</v>
      </c>
      <c r="L8" s="142"/>
      <c r="M8" s="143"/>
      <c r="N8" s="136"/>
    </row>
    <row r="9" spans="2:14" s="104" customFormat="1" ht="16.5" customHeight="1" x14ac:dyDescent="0.25">
      <c r="B9" s="108"/>
      <c r="C9" s="146" t="s">
        <v>0</v>
      </c>
      <c r="D9" s="147"/>
      <c r="E9" s="147"/>
      <c r="F9" s="147"/>
      <c r="G9" s="147"/>
      <c r="H9" s="147"/>
      <c r="I9" s="148"/>
      <c r="J9" s="109">
        <f>J10</f>
        <v>-29140.803630000009</v>
      </c>
      <c r="L9" s="142"/>
      <c r="M9" s="143"/>
      <c r="N9" s="136"/>
    </row>
    <row r="10" spans="2:14" s="115" customFormat="1" x14ac:dyDescent="0.25">
      <c r="B10" s="110" t="s">
        <v>99</v>
      </c>
      <c r="C10" s="111" t="s">
        <v>100</v>
      </c>
      <c r="D10" s="112" t="s">
        <v>101</v>
      </c>
      <c r="E10" s="273" t="s">
        <v>1</v>
      </c>
      <c r="F10" s="274"/>
      <c r="G10" s="274"/>
      <c r="H10" s="274"/>
      <c r="I10" s="113"/>
      <c r="J10" s="114">
        <f>J11+J252</f>
        <v>-29140.803630000009</v>
      </c>
      <c r="L10" s="144"/>
      <c r="M10" s="145"/>
      <c r="N10" s="137"/>
    </row>
    <row r="11" spans="2:14" s="104" customFormat="1" ht="16.5" customHeight="1" x14ac:dyDescent="0.25">
      <c r="B11" s="116" t="s">
        <v>102</v>
      </c>
      <c r="C11" s="146" t="s">
        <v>87</v>
      </c>
      <c r="D11" s="147"/>
      <c r="E11" s="147"/>
      <c r="F11" s="147"/>
      <c r="G11" s="147"/>
      <c r="H11" s="147"/>
      <c r="I11" s="148"/>
      <c r="J11" s="109">
        <f>J12</f>
        <v>-243646.90041999999</v>
      </c>
      <c r="L11" s="142"/>
      <c r="M11" s="143"/>
      <c r="N11" s="136"/>
    </row>
    <row r="12" spans="2:14" s="104" customFormat="1" x14ac:dyDescent="0.25">
      <c r="B12" s="127"/>
      <c r="C12" s="149" t="s">
        <v>563</v>
      </c>
      <c r="D12" s="150"/>
      <c r="E12" s="150"/>
      <c r="F12" s="150"/>
      <c r="G12" s="150"/>
      <c r="H12" s="150"/>
      <c r="I12" s="151"/>
      <c r="J12" s="109">
        <f>SUM(J13:J251)</f>
        <v>-243646.90041999999</v>
      </c>
      <c r="L12" s="142"/>
      <c r="M12" s="143"/>
      <c r="N12" s="136"/>
    </row>
    <row r="13" spans="2:14" s="104" customFormat="1" ht="17.25" x14ac:dyDescent="0.25">
      <c r="B13" s="117" t="s">
        <v>260</v>
      </c>
      <c r="C13" s="255" t="s">
        <v>475</v>
      </c>
      <c r="D13" s="256"/>
      <c r="E13" s="257"/>
      <c r="F13" s="118" t="s">
        <v>186</v>
      </c>
      <c r="G13" s="118" t="s">
        <v>188</v>
      </c>
      <c r="H13" s="119"/>
      <c r="I13" s="120"/>
      <c r="J13" s="121">
        <v>-212</v>
      </c>
      <c r="L13" s="142"/>
      <c r="M13" s="143"/>
      <c r="N13" s="136"/>
    </row>
    <row r="14" spans="2:14" s="104" customFormat="1" ht="17.25" x14ac:dyDescent="0.25">
      <c r="B14" s="117" t="s">
        <v>261</v>
      </c>
      <c r="C14" s="255" t="s">
        <v>514</v>
      </c>
      <c r="D14" s="256"/>
      <c r="E14" s="257"/>
      <c r="F14" s="118" t="s">
        <v>186</v>
      </c>
      <c r="G14" s="118" t="s">
        <v>187</v>
      </c>
      <c r="H14" s="119"/>
      <c r="I14" s="120"/>
      <c r="J14" s="121">
        <v>-946.4</v>
      </c>
      <c r="L14" s="142"/>
      <c r="M14" s="143"/>
      <c r="N14" s="136"/>
    </row>
    <row r="15" spans="2:14" s="104" customFormat="1" ht="17.25" x14ac:dyDescent="0.25">
      <c r="B15" s="117" t="s">
        <v>262</v>
      </c>
      <c r="C15" s="255" t="s">
        <v>476</v>
      </c>
      <c r="D15" s="256"/>
      <c r="E15" s="257"/>
      <c r="F15" s="118" t="s">
        <v>186</v>
      </c>
      <c r="G15" s="118" t="s">
        <v>509</v>
      </c>
      <c r="H15" s="119"/>
      <c r="I15" s="120"/>
      <c r="J15" s="121">
        <v>-156.4</v>
      </c>
      <c r="L15" s="142"/>
      <c r="M15" s="143"/>
      <c r="N15" s="136"/>
    </row>
    <row r="16" spans="2:14" s="104" customFormat="1" ht="17.25" x14ac:dyDescent="0.25">
      <c r="B16" s="117" t="s">
        <v>263</v>
      </c>
      <c r="C16" s="255" t="s">
        <v>514</v>
      </c>
      <c r="D16" s="256"/>
      <c r="E16" s="257"/>
      <c r="F16" s="118" t="s">
        <v>186</v>
      </c>
      <c r="G16" s="118" t="s">
        <v>187</v>
      </c>
      <c r="H16" s="119"/>
      <c r="I16" s="120"/>
      <c r="J16" s="121">
        <v>-1760</v>
      </c>
      <c r="L16" s="142"/>
      <c r="M16" s="143"/>
      <c r="N16" s="136"/>
    </row>
    <row r="17" spans="2:14" s="104" customFormat="1" ht="17.25" x14ac:dyDescent="0.25">
      <c r="B17" s="117" t="s">
        <v>264</v>
      </c>
      <c r="C17" s="255" t="s">
        <v>514</v>
      </c>
      <c r="D17" s="256"/>
      <c r="E17" s="257"/>
      <c r="F17" s="118" t="s">
        <v>186</v>
      </c>
      <c r="G17" s="118" t="s">
        <v>187</v>
      </c>
      <c r="H17" s="119"/>
      <c r="I17" s="120"/>
      <c r="J17" s="121">
        <v>-1920</v>
      </c>
      <c r="L17" s="142"/>
      <c r="M17" s="143"/>
      <c r="N17" s="136"/>
    </row>
    <row r="18" spans="2:14" s="104" customFormat="1" ht="17.25" x14ac:dyDescent="0.25">
      <c r="B18" s="117" t="s">
        <v>265</v>
      </c>
      <c r="C18" s="255" t="s">
        <v>476</v>
      </c>
      <c r="D18" s="256"/>
      <c r="E18" s="257"/>
      <c r="F18" s="118" t="s">
        <v>186</v>
      </c>
      <c r="G18" s="118" t="s">
        <v>509</v>
      </c>
      <c r="H18" s="119"/>
      <c r="I18" s="120"/>
      <c r="J18" s="121">
        <v>-170</v>
      </c>
      <c r="L18" s="142"/>
      <c r="M18" s="143"/>
      <c r="N18" s="136"/>
    </row>
    <row r="19" spans="2:14" s="104" customFormat="1" ht="17.25" x14ac:dyDescent="0.25">
      <c r="B19" s="117" t="s">
        <v>266</v>
      </c>
      <c r="C19" s="255" t="s">
        <v>476</v>
      </c>
      <c r="D19" s="256"/>
      <c r="E19" s="257"/>
      <c r="F19" s="118" t="s">
        <v>186</v>
      </c>
      <c r="G19" s="118" t="s">
        <v>509</v>
      </c>
      <c r="H19" s="119"/>
      <c r="I19" s="120"/>
      <c r="J19" s="121">
        <v>-156.4</v>
      </c>
      <c r="L19" s="142"/>
      <c r="M19" s="143"/>
      <c r="N19" s="136"/>
    </row>
    <row r="20" spans="2:14" s="104" customFormat="1" ht="17.25" x14ac:dyDescent="0.25">
      <c r="B20" s="117" t="s">
        <v>267</v>
      </c>
      <c r="C20" s="255" t="s">
        <v>514</v>
      </c>
      <c r="D20" s="256"/>
      <c r="E20" s="257"/>
      <c r="F20" s="118" t="s">
        <v>186</v>
      </c>
      <c r="G20" s="118" t="s">
        <v>187</v>
      </c>
      <c r="H20" s="119"/>
      <c r="I20" s="120"/>
      <c r="J20" s="121">
        <v>-104.4</v>
      </c>
      <c r="L20" s="142"/>
      <c r="M20" s="143"/>
      <c r="N20" s="136"/>
    </row>
    <row r="21" spans="2:14" s="104" customFormat="1" ht="17.25" x14ac:dyDescent="0.25">
      <c r="B21" s="117" t="s">
        <v>268</v>
      </c>
      <c r="C21" s="255" t="s">
        <v>477</v>
      </c>
      <c r="D21" s="256"/>
      <c r="E21" s="257"/>
      <c r="F21" s="118" t="s">
        <v>186</v>
      </c>
      <c r="G21" s="118" t="s">
        <v>187</v>
      </c>
      <c r="H21" s="119"/>
      <c r="I21" s="120"/>
      <c r="J21" s="121">
        <v>-196.8</v>
      </c>
      <c r="L21" s="142"/>
      <c r="M21" s="143"/>
      <c r="N21" s="136"/>
    </row>
    <row r="22" spans="2:14" s="104" customFormat="1" ht="17.25" x14ac:dyDescent="0.25">
      <c r="B22" s="117" t="s">
        <v>269</v>
      </c>
      <c r="C22" s="255" t="s">
        <v>478</v>
      </c>
      <c r="D22" s="256"/>
      <c r="E22" s="257"/>
      <c r="F22" s="118" t="s">
        <v>186</v>
      </c>
      <c r="G22" s="118" t="s">
        <v>187</v>
      </c>
      <c r="H22" s="119"/>
      <c r="I22" s="120"/>
      <c r="J22" s="121">
        <v>-1280</v>
      </c>
      <c r="L22" s="142"/>
      <c r="M22" s="143"/>
      <c r="N22" s="136"/>
    </row>
    <row r="23" spans="2:14" s="104" customFormat="1" ht="17.25" x14ac:dyDescent="0.25">
      <c r="B23" s="117" t="s">
        <v>270</v>
      </c>
      <c r="C23" s="255" t="s">
        <v>478</v>
      </c>
      <c r="D23" s="256"/>
      <c r="E23" s="257"/>
      <c r="F23" s="118" t="s">
        <v>186</v>
      </c>
      <c r="G23" s="118" t="s">
        <v>187</v>
      </c>
      <c r="H23" s="119"/>
      <c r="I23" s="120"/>
      <c r="J23" s="121">
        <v>-438</v>
      </c>
      <c r="L23" s="142"/>
      <c r="M23" s="143"/>
      <c r="N23" s="136"/>
    </row>
    <row r="24" spans="2:14" s="104" customFormat="1" ht="17.25" x14ac:dyDescent="0.25">
      <c r="B24" s="117" t="s">
        <v>271</v>
      </c>
      <c r="C24" s="255" t="s">
        <v>478</v>
      </c>
      <c r="D24" s="256"/>
      <c r="E24" s="257"/>
      <c r="F24" s="118" t="s">
        <v>186</v>
      </c>
      <c r="G24" s="118" t="s">
        <v>187</v>
      </c>
      <c r="H24" s="119"/>
      <c r="I24" s="120"/>
      <c r="J24" s="121">
        <v>-1280</v>
      </c>
      <c r="L24" s="142"/>
      <c r="M24" s="143"/>
      <c r="N24" s="136"/>
    </row>
    <row r="25" spans="2:14" s="104" customFormat="1" ht="17.25" x14ac:dyDescent="0.25">
      <c r="B25" s="117" t="s">
        <v>272</v>
      </c>
      <c r="C25" s="255" t="s">
        <v>514</v>
      </c>
      <c r="D25" s="256"/>
      <c r="E25" s="257"/>
      <c r="F25" s="118" t="s">
        <v>186</v>
      </c>
      <c r="G25" s="118" t="s">
        <v>187</v>
      </c>
      <c r="H25" s="119"/>
      <c r="I25" s="120"/>
      <c r="J25" s="121">
        <v>-900</v>
      </c>
      <c r="L25" s="142"/>
      <c r="M25" s="143"/>
      <c r="N25" s="136"/>
    </row>
    <row r="26" spans="2:14" s="104" customFormat="1" ht="17.25" x14ac:dyDescent="0.25">
      <c r="B26" s="117" t="s">
        <v>273</v>
      </c>
      <c r="C26" s="255" t="s">
        <v>514</v>
      </c>
      <c r="D26" s="256"/>
      <c r="E26" s="257"/>
      <c r="F26" s="118" t="s">
        <v>186</v>
      </c>
      <c r="G26" s="118" t="s">
        <v>187</v>
      </c>
      <c r="H26" s="119"/>
      <c r="I26" s="120"/>
      <c r="J26" s="121">
        <v>-1080</v>
      </c>
      <c r="L26" s="142"/>
      <c r="M26" s="143"/>
      <c r="N26" s="136"/>
    </row>
    <row r="27" spans="2:14" s="104" customFormat="1" ht="17.25" x14ac:dyDescent="0.25">
      <c r="B27" s="117" t="s">
        <v>274</v>
      </c>
      <c r="C27" s="255" t="s">
        <v>478</v>
      </c>
      <c r="D27" s="256"/>
      <c r="E27" s="257"/>
      <c r="F27" s="118" t="s">
        <v>186</v>
      </c>
      <c r="G27" s="118" t="s">
        <v>187</v>
      </c>
      <c r="H27" s="119"/>
      <c r="I27" s="120"/>
      <c r="J27" s="121">
        <v>-510</v>
      </c>
      <c r="L27" s="142"/>
      <c r="M27" s="143"/>
      <c r="N27" s="136"/>
    </row>
    <row r="28" spans="2:14" s="104" customFormat="1" ht="17.25" x14ac:dyDescent="0.25">
      <c r="B28" s="117" t="s">
        <v>275</v>
      </c>
      <c r="C28" s="255" t="s">
        <v>514</v>
      </c>
      <c r="D28" s="256"/>
      <c r="E28" s="257"/>
      <c r="F28" s="118" t="s">
        <v>186</v>
      </c>
      <c r="G28" s="118" t="s">
        <v>187</v>
      </c>
      <c r="H28" s="119"/>
      <c r="I28" s="120"/>
      <c r="J28" s="121">
        <v>-780</v>
      </c>
      <c r="L28" s="142"/>
      <c r="M28" s="143"/>
      <c r="N28" s="136"/>
    </row>
    <row r="29" spans="2:14" s="104" customFormat="1" ht="17.25" x14ac:dyDescent="0.25">
      <c r="B29" s="117" t="s">
        <v>276</v>
      </c>
      <c r="C29" s="255" t="s">
        <v>476</v>
      </c>
      <c r="D29" s="256"/>
      <c r="E29" s="257"/>
      <c r="F29" s="118" t="s">
        <v>186</v>
      </c>
      <c r="G29" s="118" t="s">
        <v>509</v>
      </c>
      <c r="H29" s="119"/>
      <c r="I29" s="120"/>
      <c r="J29" s="121">
        <v>-499.20299999999997</v>
      </c>
      <c r="L29" s="142"/>
      <c r="M29" s="143"/>
      <c r="N29" s="136"/>
    </row>
    <row r="30" spans="2:14" s="104" customFormat="1" ht="17.25" x14ac:dyDescent="0.25">
      <c r="B30" s="117" t="s">
        <v>277</v>
      </c>
      <c r="C30" s="255" t="s">
        <v>514</v>
      </c>
      <c r="D30" s="256"/>
      <c r="E30" s="257"/>
      <c r="F30" s="118" t="s">
        <v>186</v>
      </c>
      <c r="G30" s="118" t="s">
        <v>187</v>
      </c>
      <c r="H30" s="119"/>
      <c r="I30" s="120"/>
      <c r="J30" s="121">
        <v>-642</v>
      </c>
      <c r="L30" s="142"/>
      <c r="M30" s="143"/>
      <c r="N30" s="136"/>
    </row>
    <row r="31" spans="2:14" s="104" customFormat="1" ht="17.25" x14ac:dyDescent="0.25">
      <c r="B31" s="117" t="s">
        <v>278</v>
      </c>
      <c r="C31" s="255" t="s">
        <v>514</v>
      </c>
      <c r="D31" s="256"/>
      <c r="E31" s="257"/>
      <c r="F31" s="118" t="s">
        <v>186</v>
      </c>
      <c r="G31" s="118" t="s">
        <v>187</v>
      </c>
      <c r="H31" s="119"/>
      <c r="I31" s="120"/>
      <c r="J31" s="121">
        <v>-946.4</v>
      </c>
      <c r="L31" s="142"/>
      <c r="M31" s="143"/>
      <c r="N31" s="136"/>
    </row>
    <row r="32" spans="2:14" s="104" customFormat="1" ht="17.25" x14ac:dyDescent="0.25">
      <c r="B32" s="117" t="s">
        <v>279</v>
      </c>
      <c r="C32" s="255" t="s">
        <v>478</v>
      </c>
      <c r="D32" s="256"/>
      <c r="E32" s="257"/>
      <c r="F32" s="118" t="s">
        <v>186</v>
      </c>
      <c r="G32" s="118" t="s">
        <v>187</v>
      </c>
      <c r="H32" s="119"/>
      <c r="I32" s="120"/>
      <c r="J32" s="121">
        <v>-171.6</v>
      </c>
      <c r="L32" s="142"/>
      <c r="M32" s="143"/>
      <c r="N32" s="136"/>
    </row>
    <row r="33" spans="2:14" s="104" customFormat="1" ht="17.25" x14ac:dyDescent="0.25">
      <c r="B33" s="117" t="s">
        <v>280</v>
      </c>
      <c r="C33" s="255" t="s">
        <v>476</v>
      </c>
      <c r="D33" s="256"/>
      <c r="E33" s="257"/>
      <c r="F33" s="118" t="s">
        <v>186</v>
      </c>
      <c r="G33" s="118" t="s">
        <v>509</v>
      </c>
      <c r="H33" s="119"/>
      <c r="I33" s="120"/>
      <c r="J33" s="121">
        <v>-360</v>
      </c>
      <c r="L33" s="142"/>
      <c r="M33" s="143"/>
      <c r="N33" s="136"/>
    </row>
    <row r="34" spans="2:14" s="104" customFormat="1" ht="17.25" x14ac:dyDescent="0.25">
      <c r="B34" s="117" t="s">
        <v>281</v>
      </c>
      <c r="C34" s="255" t="s">
        <v>514</v>
      </c>
      <c r="D34" s="256"/>
      <c r="E34" s="257"/>
      <c r="F34" s="118" t="s">
        <v>186</v>
      </c>
      <c r="G34" s="118" t="s">
        <v>187</v>
      </c>
      <c r="H34" s="119"/>
      <c r="I34" s="120"/>
      <c r="J34" s="121">
        <v>-228</v>
      </c>
      <c r="L34" s="142"/>
      <c r="M34" s="143"/>
      <c r="N34" s="136"/>
    </row>
    <row r="35" spans="2:14" s="104" customFormat="1" ht="17.25" x14ac:dyDescent="0.25">
      <c r="B35" s="117" t="s">
        <v>282</v>
      </c>
      <c r="C35" s="255" t="s">
        <v>476</v>
      </c>
      <c r="D35" s="256"/>
      <c r="E35" s="257"/>
      <c r="F35" s="118" t="s">
        <v>186</v>
      </c>
      <c r="G35" s="118" t="s">
        <v>509</v>
      </c>
      <c r="H35" s="119"/>
      <c r="I35" s="120"/>
      <c r="J35" s="121">
        <v>-369</v>
      </c>
      <c r="L35" s="142"/>
      <c r="M35" s="143"/>
      <c r="N35" s="136"/>
    </row>
    <row r="36" spans="2:14" s="104" customFormat="1" ht="17.25" x14ac:dyDescent="0.25">
      <c r="B36" s="117" t="s">
        <v>283</v>
      </c>
      <c r="C36" s="255" t="s">
        <v>476</v>
      </c>
      <c r="D36" s="256"/>
      <c r="E36" s="257"/>
      <c r="F36" s="118" t="s">
        <v>186</v>
      </c>
      <c r="G36" s="118" t="s">
        <v>509</v>
      </c>
      <c r="H36" s="119"/>
      <c r="I36" s="120"/>
      <c r="J36" s="121">
        <v>-327.9015</v>
      </c>
      <c r="L36" s="142"/>
      <c r="M36" s="143"/>
      <c r="N36" s="136"/>
    </row>
    <row r="37" spans="2:14" s="104" customFormat="1" ht="17.25" x14ac:dyDescent="0.25">
      <c r="B37" s="117" t="s">
        <v>284</v>
      </c>
      <c r="C37" s="255" t="s">
        <v>478</v>
      </c>
      <c r="D37" s="256"/>
      <c r="E37" s="257"/>
      <c r="F37" s="118" t="s">
        <v>186</v>
      </c>
      <c r="G37" s="118" t="s">
        <v>187</v>
      </c>
      <c r="H37" s="119"/>
      <c r="I37" s="120"/>
      <c r="J37" s="121">
        <v>-333.54</v>
      </c>
      <c r="L37" s="142"/>
      <c r="M37" s="143"/>
      <c r="N37" s="136"/>
    </row>
    <row r="38" spans="2:14" s="104" customFormat="1" ht="17.25" x14ac:dyDescent="0.25">
      <c r="B38" s="117" t="s">
        <v>285</v>
      </c>
      <c r="C38" s="255" t="s">
        <v>478</v>
      </c>
      <c r="D38" s="256"/>
      <c r="E38" s="257"/>
      <c r="F38" s="118" t="s">
        <v>186</v>
      </c>
      <c r="G38" s="118" t="s">
        <v>187</v>
      </c>
      <c r="H38" s="119"/>
      <c r="I38" s="120"/>
      <c r="J38" s="121">
        <v>-514.20000000000005</v>
      </c>
      <c r="L38" s="142"/>
      <c r="M38" s="143"/>
      <c r="N38" s="136"/>
    </row>
    <row r="39" spans="2:14" s="104" customFormat="1" ht="17.25" x14ac:dyDescent="0.25">
      <c r="B39" s="117" t="s">
        <v>286</v>
      </c>
      <c r="C39" s="255" t="s">
        <v>476</v>
      </c>
      <c r="D39" s="256"/>
      <c r="E39" s="257"/>
      <c r="F39" s="118" t="s">
        <v>186</v>
      </c>
      <c r="G39" s="118" t="s">
        <v>509</v>
      </c>
      <c r="H39" s="119"/>
      <c r="I39" s="120"/>
      <c r="J39" s="121">
        <v>-328.5</v>
      </c>
      <c r="L39" s="142"/>
      <c r="M39" s="143"/>
      <c r="N39" s="136"/>
    </row>
    <row r="40" spans="2:14" s="104" customFormat="1" ht="17.25" x14ac:dyDescent="0.25">
      <c r="B40" s="117" t="s">
        <v>327</v>
      </c>
      <c r="C40" s="255" t="s">
        <v>499</v>
      </c>
      <c r="D40" s="256"/>
      <c r="E40" s="257"/>
      <c r="F40" s="118" t="s">
        <v>186</v>
      </c>
      <c r="G40" s="118" t="s">
        <v>513</v>
      </c>
      <c r="H40" s="119"/>
      <c r="I40" s="120"/>
      <c r="J40" s="121">
        <v>-1800</v>
      </c>
      <c r="L40" s="142"/>
      <c r="M40" s="143"/>
      <c r="N40" s="136"/>
    </row>
    <row r="41" spans="2:14" s="104" customFormat="1" ht="17.25" x14ac:dyDescent="0.25">
      <c r="B41" s="117" t="s">
        <v>328</v>
      </c>
      <c r="C41" s="255" t="s">
        <v>500</v>
      </c>
      <c r="D41" s="256"/>
      <c r="E41" s="257"/>
      <c r="F41" s="118" t="s">
        <v>186</v>
      </c>
      <c r="G41" s="118" t="s">
        <v>187</v>
      </c>
      <c r="H41" s="119"/>
      <c r="I41" s="120"/>
      <c r="J41" s="121">
        <v>-106.00017999999999</v>
      </c>
      <c r="L41" s="142"/>
      <c r="M41" s="143"/>
      <c r="N41" s="136"/>
    </row>
    <row r="42" spans="2:14" s="104" customFormat="1" ht="17.25" x14ac:dyDescent="0.25">
      <c r="B42" s="117" t="s">
        <v>329</v>
      </c>
      <c r="C42" s="255" t="s">
        <v>500</v>
      </c>
      <c r="D42" s="256"/>
      <c r="E42" s="257"/>
      <c r="F42" s="118" t="s">
        <v>186</v>
      </c>
      <c r="G42" s="118" t="s">
        <v>187</v>
      </c>
      <c r="H42" s="119"/>
      <c r="I42" s="120"/>
      <c r="J42" s="121">
        <v>-344</v>
      </c>
      <c r="L42" s="142"/>
      <c r="M42" s="143"/>
      <c r="N42" s="136"/>
    </row>
    <row r="43" spans="2:14" s="104" customFormat="1" ht="17.25" x14ac:dyDescent="0.25">
      <c r="B43" s="117" t="s">
        <v>330</v>
      </c>
      <c r="C43" s="255" t="s">
        <v>500</v>
      </c>
      <c r="D43" s="256"/>
      <c r="E43" s="257"/>
      <c r="F43" s="118" t="s">
        <v>186</v>
      </c>
      <c r="G43" s="118" t="s">
        <v>187</v>
      </c>
      <c r="H43" s="119"/>
      <c r="I43" s="120"/>
      <c r="J43" s="121">
        <v>-104.16</v>
      </c>
      <c r="L43" s="142"/>
      <c r="M43" s="143"/>
      <c r="N43" s="136"/>
    </row>
    <row r="44" spans="2:14" s="104" customFormat="1" ht="17.25" x14ac:dyDescent="0.25">
      <c r="B44" s="117" t="s">
        <v>331</v>
      </c>
      <c r="C44" s="255" t="s">
        <v>501</v>
      </c>
      <c r="D44" s="256"/>
      <c r="E44" s="257"/>
      <c r="F44" s="118" t="s">
        <v>186</v>
      </c>
      <c r="G44" s="118" t="s">
        <v>513</v>
      </c>
      <c r="H44" s="119"/>
      <c r="I44" s="120"/>
      <c r="J44" s="121">
        <v>-122.5</v>
      </c>
      <c r="L44" s="142"/>
      <c r="M44" s="143"/>
      <c r="N44" s="136"/>
    </row>
    <row r="45" spans="2:14" s="104" customFormat="1" ht="17.25" x14ac:dyDescent="0.25">
      <c r="B45" s="117" t="s">
        <v>332</v>
      </c>
      <c r="C45" s="255" t="s">
        <v>500</v>
      </c>
      <c r="D45" s="256"/>
      <c r="E45" s="257"/>
      <c r="F45" s="118" t="s">
        <v>186</v>
      </c>
      <c r="G45" s="118" t="s">
        <v>187</v>
      </c>
      <c r="H45" s="119"/>
      <c r="I45" s="120"/>
      <c r="J45" s="121">
        <v>-344</v>
      </c>
      <c r="L45" s="142"/>
      <c r="M45" s="143"/>
      <c r="N45" s="136"/>
    </row>
    <row r="46" spans="2:14" s="104" customFormat="1" ht="17.25" x14ac:dyDescent="0.25">
      <c r="B46" s="117" t="s">
        <v>333</v>
      </c>
      <c r="C46" s="255" t="s">
        <v>502</v>
      </c>
      <c r="D46" s="256"/>
      <c r="E46" s="257"/>
      <c r="F46" s="118" t="s">
        <v>186</v>
      </c>
      <c r="G46" s="118" t="s">
        <v>187</v>
      </c>
      <c r="H46" s="119"/>
      <c r="I46" s="120"/>
      <c r="J46" s="121">
        <v>-147.5</v>
      </c>
      <c r="L46" s="142"/>
      <c r="M46" s="143"/>
      <c r="N46" s="136"/>
    </row>
    <row r="47" spans="2:14" s="104" customFormat="1" ht="17.25" x14ac:dyDescent="0.25">
      <c r="B47" s="117" t="s">
        <v>334</v>
      </c>
      <c r="C47" s="255" t="s">
        <v>501</v>
      </c>
      <c r="D47" s="256"/>
      <c r="E47" s="257"/>
      <c r="F47" s="118" t="s">
        <v>186</v>
      </c>
      <c r="G47" s="118" t="s">
        <v>513</v>
      </c>
      <c r="H47" s="119"/>
      <c r="I47" s="120"/>
      <c r="J47" s="121">
        <v>-140</v>
      </c>
      <c r="L47" s="142"/>
      <c r="M47" s="143"/>
      <c r="N47" s="136"/>
    </row>
    <row r="48" spans="2:14" s="104" customFormat="1" ht="17.25" x14ac:dyDescent="0.25">
      <c r="B48" s="117" t="s">
        <v>335</v>
      </c>
      <c r="C48" s="255" t="s">
        <v>503</v>
      </c>
      <c r="D48" s="256"/>
      <c r="E48" s="257"/>
      <c r="F48" s="118" t="s">
        <v>186</v>
      </c>
      <c r="G48" s="118" t="s">
        <v>187</v>
      </c>
      <c r="H48" s="119"/>
      <c r="I48" s="120"/>
      <c r="J48" s="121">
        <v>-341</v>
      </c>
      <c r="L48" s="142"/>
      <c r="M48" s="143"/>
      <c r="N48" s="136"/>
    </row>
    <row r="49" spans="2:14" s="104" customFormat="1" ht="17.25" x14ac:dyDescent="0.25">
      <c r="B49" s="117" t="s">
        <v>336</v>
      </c>
      <c r="C49" s="255" t="s">
        <v>502</v>
      </c>
      <c r="D49" s="256"/>
      <c r="E49" s="257"/>
      <c r="F49" s="118" t="s">
        <v>186</v>
      </c>
      <c r="G49" s="118" t="s">
        <v>187</v>
      </c>
      <c r="H49" s="119"/>
      <c r="I49" s="120"/>
      <c r="J49" s="121">
        <v>-159</v>
      </c>
      <c r="L49" s="142"/>
      <c r="M49" s="143"/>
      <c r="N49" s="136"/>
    </row>
    <row r="50" spans="2:14" s="104" customFormat="1" ht="17.25" x14ac:dyDescent="0.25">
      <c r="B50" s="117" t="s">
        <v>337</v>
      </c>
      <c r="C50" s="255" t="s">
        <v>502</v>
      </c>
      <c r="D50" s="256"/>
      <c r="E50" s="257"/>
      <c r="F50" s="118" t="s">
        <v>186</v>
      </c>
      <c r="G50" s="118" t="s">
        <v>187</v>
      </c>
      <c r="H50" s="119"/>
      <c r="I50" s="120"/>
      <c r="J50" s="121">
        <v>-2300</v>
      </c>
      <c r="L50" s="142"/>
      <c r="M50" s="143"/>
      <c r="N50" s="136"/>
    </row>
    <row r="51" spans="2:14" s="104" customFormat="1" ht="17.25" x14ac:dyDescent="0.25">
      <c r="B51" s="117" t="s">
        <v>338</v>
      </c>
      <c r="C51" s="255" t="s">
        <v>502</v>
      </c>
      <c r="D51" s="256"/>
      <c r="E51" s="257"/>
      <c r="F51" s="118" t="s">
        <v>186</v>
      </c>
      <c r="G51" s="118" t="s">
        <v>187</v>
      </c>
      <c r="H51" s="119"/>
      <c r="I51" s="120"/>
      <c r="J51" s="121">
        <v>-502.2</v>
      </c>
      <c r="L51" s="142"/>
      <c r="M51" s="143"/>
      <c r="N51" s="136"/>
    </row>
    <row r="52" spans="2:14" s="104" customFormat="1" ht="17.25" x14ac:dyDescent="0.25">
      <c r="B52" s="117" t="s">
        <v>341</v>
      </c>
      <c r="C52" s="255" t="s">
        <v>488</v>
      </c>
      <c r="D52" s="256"/>
      <c r="E52" s="257"/>
      <c r="F52" s="118" t="s">
        <v>186</v>
      </c>
      <c r="G52" s="118" t="s">
        <v>187</v>
      </c>
      <c r="H52" s="119"/>
      <c r="I52" s="120"/>
      <c r="J52" s="121">
        <v>-1449.3</v>
      </c>
      <c r="L52" s="142"/>
      <c r="M52" s="143"/>
      <c r="N52" s="136"/>
    </row>
    <row r="53" spans="2:14" s="104" customFormat="1" ht="17.25" x14ac:dyDescent="0.25">
      <c r="B53" s="117" t="s">
        <v>342</v>
      </c>
      <c r="C53" s="255" t="s">
        <v>504</v>
      </c>
      <c r="D53" s="256"/>
      <c r="E53" s="257"/>
      <c r="F53" s="118" t="s">
        <v>186</v>
      </c>
      <c r="G53" s="118" t="s">
        <v>187</v>
      </c>
      <c r="H53" s="119"/>
      <c r="I53" s="120"/>
      <c r="J53" s="121">
        <v>-108</v>
      </c>
      <c r="L53" s="142"/>
      <c r="M53" s="143"/>
      <c r="N53" s="136"/>
    </row>
    <row r="54" spans="2:14" s="104" customFormat="1" ht="17.25" x14ac:dyDescent="0.25">
      <c r="B54" s="117" t="s">
        <v>343</v>
      </c>
      <c r="C54" s="255" t="s">
        <v>502</v>
      </c>
      <c r="D54" s="256"/>
      <c r="E54" s="257"/>
      <c r="F54" s="118" t="s">
        <v>186</v>
      </c>
      <c r="G54" s="118" t="s">
        <v>187</v>
      </c>
      <c r="H54" s="119"/>
      <c r="I54" s="120"/>
      <c r="J54" s="121">
        <v>-296</v>
      </c>
      <c r="L54" s="142"/>
      <c r="M54" s="143"/>
      <c r="N54" s="136"/>
    </row>
    <row r="55" spans="2:14" s="104" customFormat="1" ht="17.25" x14ac:dyDescent="0.25">
      <c r="B55" s="117" t="s">
        <v>344</v>
      </c>
      <c r="C55" s="255" t="s">
        <v>502</v>
      </c>
      <c r="D55" s="256"/>
      <c r="E55" s="257"/>
      <c r="F55" s="118" t="s">
        <v>186</v>
      </c>
      <c r="G55" s="118" t="s">
        <v>187</v>
      </c>
      <c r="H55" s="119"/>
      <c r="I55" s="120"/>
      <c r="J55" s="121">
        <v>-156</v>
      </c>
      <c r="L55" s="142"/>
      <c r="M55" s="143"/>
      <c r="N55" s="136"/>
    </row>
    <row r="56" spans="2:14" s="104" customFormat="1" ht="17.25" x14ac:dyDescent="0.25">
      <c r="B56" s="117" t="s">
        <v>345</v>
      </c>
      <c r="C56" s="255" t="s">
        <v>502</v>
      </c>
      <c r="D56" s="256"/>
      <c r="E56" s="257"/>
      <c r="F56" s="118" t="s">
        <v>186</v>
      </c>
      <c r="G56" s="118" t="s">
        <v>187</v>
      </c>
      <c r="H56" s="119"/>
      <c r="I56" s="120"/>
      <c r="J56" s="121">
        <v>-1252</v>
      </c>
      <c r="L56" s="142"/>
      <c r="M56" s="143"/>
      <c r="N56" s="136"/>
    </row>
    <row r="57" spans="2:14" s="104" customFormat="1" ht="17.25" x14ac:dyDescent="0.25">
      <c r="B57" s="117" t="s">
        <v>346</v>
      </c>
      <c r="C57" s="255" t="s">
        <v>502</v>
      </c>
      <c r="D57" s="256"/>
      <c r="E57" s="257"/>
      <c r="F57" s="118" t="s">
        <v>186</v>
      </c>
      <c r="G57" s="118" t="s">
        <v>187</v>
      </c>
      <c r="H57" s="119"/>
      <c r="I57" s="120"/>
      <c r="J57" s="121">
        <v>-923</v>
      </c>
      <c r="L57" s="142"/>
      <c r="M57" s="143"/>
      <c r="N57" s="136"/>
    </row>
    <row r="58" spans="2:14" s="104" customFormat="1" ht="17.25" x14ac:dyDescent="0.25">
      <c r="B58" s="117" t="s">
        <v>347</v>
      </c>
      <c r="C58" s="255" t="s">
        <v>502</v>
      </c>
      <c r="D58" s="256"/>
      <c r="E58" s="257"/>
      <c r="F58" s="118" t="s">
        <v>186</v>
      </c>
      <c r="G58" s="118" t="s">
        <v>187</v>
      </c>
      <c r="H58" s="119"/>
      <c r="I58" s="120"/>
      <c r="J58" s="121">
        <v>-3230</v>
      </c>
      <c r="L58" s="142"/>
      <c r="M58" s="143"/>
      <c r="N58" s="136"/>
    </row>
    <row r="59" spans="2:14" s="104" customFormat="1" ht="17.25" x14ac:dyDescent="0.25">
      <c r="B59" s="117" t="s">
        <v>339</v>
      </c>
      <c r="C59" s="255" t="s">
        <v>502</v>
      </c>
      <c r="D59" s="256"/>
      <c r="E59" s="257"/>
      <c r="F59" s="118" t="s">
        <v>186</v>
      </c>
      <c r="G59" s="118" t="s">
        <v>187</v>
      </c>
      <c r="H59" s="119"/>
      <c r="I59" s="120"/>
      <c r="J59" s="121">
        <v>-235.2</v>
      </c>
      <c r="L59" s="142"/>
      <c r="M59" s="143"/>
      <c r="N59" s="136"/>
    </row>
    <row r="60" spans="2:14" s="104" customFormat="1" ht="17.25" x14ac:dyDescent="0.25">
      <c r="B60" s="117" t="s">
        <v>363</v>
      </c>
      <c r="C60" s="255" t="s">
        <v>505</v>
      </c>
      <c r="D60" s="256"/>
      <c r="E60" s="257"/>
      <c r="F60" s="118" t="s">
        <v>190</v>
      </c>
      <c r="G60" s="118" t="s">
        <v>187</v>
      </c>
      <c r="H60" s="119"/>
      <c r="I60" s="120"/>
      <c r="J60" s="121">
        <v>-860.6</v>
      </c>
      <c r="L60" s="142"/>
      <c r="M60" s="143"/>
      <c r="N60" s="136"/>
    </row>
    <row r="61" spans="2:14" s="104" customFormat="1" ht="17.25" x14ac:dyDescent="0.25">
      <c r="B61" s="117" t="s">
        <v>364</v>
      </c>
      <c r="C61" s="255" t="s">
        <v>500</v>
      </c>
      <c r="D61" s="256"/>
      <c r="E61" s="257"/>
      <c r="F61" s="118" t="s">
        <v>186</v>
      </c>
      <c r="G61" s="118" t="s">
        <v>187</v>
      </c>
      <c r="H61" s="119"/>
      <c r="I61" s="120"/>
      <c r="J61" s="121">
        <v>-189.2</v>
      </c>
      <c r="L61" s="142"/>
      <c r="M61" s="143"/>
      <c r="N61" s="136"/>
    </row>
    <row r="62" spans="2:14" s="104" customFormat="1" ht="17.25" x14ac:dyDescent="0.25">
      <c r="B62" s="117" t="s">
        <v>365</v>
      </c>
      <c r="C62" s="255" t="s">
        <v>500</v>
      </c>
      <c r="D62" s="256"/>
      <c r="E62" s="257"/>
      <c r="F62" s="118" t="s">
        <v>186</v>
      </c>
      <c r="G62" s="118" t="s">
        <v>187</v>
      </c>
      <c r="H62" s="119"/>
      <c r="I62" s="120"/>
      <c r="J62" s="121">
        <v>-189.2</v>
      </c>
      <c r="L62" s="142"/>
      <c r="M62" s="143"/>
      <c r="N62" s="136"/>
    </row>
    <row r="63" spans="2:14" s="104" customFormat="1" ht="17.25" x14ac:dyDescent="0.25">
      <c r="B63" s="117" t="s">
        <v>366</v>
      </c>
      <c r="C63" s="255" t="s">
        <v>500</v>
      </c>
      <c r="D63" s="256"/>
      <c r="E63" s="257"/>
      <c r="F63" s="118" t="s">
        <v>186</v>
      </c>
      <c r="G63" s="118" t="s">
        <v>187</v>
      </c>
      <c r="H63" s="119"/>
      <c r="I63" s="120"/>
      <c r="J63" s="121">
        <v>-128</v>
      </c>
      <c r="L63" s="142"/>
      <c r="M63" s="143"/>
      <c r="N63" s="136"/>
    </row>
    <row r="64" spans="2:14" s="104" customFormat="1" ht="17.25" x14ac:dyDescent="0.25">
      <c r="B64" s="117" t="s">
        <v>367</v>
      </c>
      <c r="C64" s="255" t="s">
        <v>500</v>
      </c>
      <c r="D64" s="256"/>
      <c r="E64" s="257"/>
      <c r="F64" s="118" t="s">
        <v>186</v>
      </c>
      <c r="G64" s="118" t="s">
        <v>187</v>
      </c>
      <c r="H64" s="119"/>
      <c r="I64" s="120"/>
      <c r="J64" s="121">
        <v>-152.00020000000001</v>
      </c>
      <c r="L64" s="142"/>
      <c r="M64" s="143"/>
      <c r="N64" s="136"/>
    </row>
    <row r="65" spans="2:14" s="104" customFormat="1" ht="17.25" x14ac:dyDescent="0.25">
      <c r="B65" s="117" t="s">
        <v>372</v>
      </c>
      <c r="C65" s="255" t="s">
        <v>430</v>
      </c>
      <c r="D65" s="256"/>
      <c r="E65" s="257"/>
      <c r="F65" s="118" t="s">
        <v>186</v>
      </c>
      <c r="G65" s="118" t="s">
        <v>187</v>
      </c>
      <c r="H65" s="119"/>
      <c r="I65" s="120"/>
      <c r="J65" s="121">
        <v>-1408</v>
      </c>
      <c r="L65" s="142"/>
      <c r="M65" s="143"/>
      <c r="N65" s="136"/>
    </row>
    <row r="66" spans="2:14" s="104" customFormat="1" ht="17.25" x14ac:dyDescent="0.25">
      <c r="B66" s="117" t="s">
        <v>373</v>
      </c>
      <c r="C66" s="255" t="s">
        <v>500</v>
      </c>
      <c r="D66" s="256"/>
      <c r="E66" s="257"/>
      <c r="F66" s="118" t="s">
        <v>186</v>
      </c>
      <c r="G66" s="118" t="s">
        <v>187</v>
      </c>
      <c r="H66" s="119"/>
      <c r="I66" s="120"/>
      <c r="J66" s="121">
        <v>-712</v>
      </c>
      <c r="L66" s="142"/>
      <c r="M66" s="143"/>
      <c r="N66" s="136"/>
    </row>
    <row r="67" spans="2:14" s="104" customFormat="1" ht="17.25" x14ac:dyDescent="0.25">
      <c r="B67" s="117" t="s">
        <v>374</v>
      </c>
      <c r="C67" s="255" t="s">
        <v>500</v>
      </c>
      <c r="D67" s="256"/>
      <c r="E67" s="257"/>
      <c r="F67" s="118" t="s">
        <v>186</v>
      </c>
      <c r="G67" s="118" t="s">
        <v>187</v>
      </c>
      <c r="H67" s="119"/>
      <c r="I67" s="120"/>
      <c r="J67" s="121">
        <v>-104.16</v>
      </c>
      <c r="L67" s="142"/>
      <c r="M67" s="143"/>
      <c r="N67" s="136"/>
    </row>
    <row r="68" spans="2:14" s="104" customFormat="1" ht="17.25" x14ac:dyDescent="0.25">
      <c r="B68" s="117" t="s">
        <v>375</v>
      </c>
      <c r="C68" s="255" t="s">
        <v>500</v>
      </c>
      <c r="D68" s="256"/>
      <c r="E68" s="257"/>
      <c r="F68" s="118" t="s">
        <v>186</v>
      </c>
      <c r="G68" s="118" t="s">
        <v>187</v>
      </c>
      <c r="H68" s="119"/>
      <c r="I68" s="120"/>
      <c r="J68" s="156">
        <v>-627.13499999999999</v>
      </c>
      <c r="L68" s="142"/>
      <c r="M68" s="143"/>
      <c r="N68" s="136"/>
    </row>
    <row r="69" spans="2:14" s="104" customFormat="1" ht="17.25" x14ac:dyDescent="0.25">
      <c r="B69" s="117" t="s">
        <v>376</v>
      </c>
      <c r="C69" s="255" t="s">
        <v>501</v>
      </c>
      <c r="D69" s="256"/>
      <c r="E69" s="257"/>
      <c r="F69" s="118" t="s">
        <v>186</v>
      </c>
      <c r="G69" s="118" t="s">
        <v>513</v>
      </c>
      <c r="H69" s="119"/>
      <c r="I69" s="120"/>
      <c r="J69" s="121">
        <v>-122.5</v>
      </c>
      <c r="L69" s="142"/>
      <c r="M69" s="143"/>
      <c r="N69" s="136"/>
    </row>
    <row r="70" spans="2:14" s="104" customFormat="1" ht="17.25" x14ac:dyDescent="0.25">
      <c r="B70" s="117" t="s">
        <v>377</v>
      </c>
      <c r="C70" s="255" t="s">
        <v>500</v>
      </c>
      <c r="D70" s="256"/>
      <c r="E70" s="257"/>
      <c r="F70" s="118" t="s">
        <v>186</v>
      </c>
      <c r="G70" s="118" t="s">
        <v>187</v>
      </c>
      <c r="H70" s="119"/>
      <c r="I70" s="120"/>
      <c r="J70" s="121">
        <v>-106.00017999999999</v>
      </c>
      <c r="L70" s="142"/>
      <c r="M70" s="143"/>
      <c r="N70" s="136"/>
    </row>
    <row r="71" spans="2:14" s="104" customFormat="1" ht="17.25" x14ac:dyDescent="0.25">
      <c r="B71" s="117" t="s">
        <v>378</v>
      </c>
      <c r="C71" s="255" t="s">
        <v>500</v>
      </c>
      <c r="D71" s="256"/>
      <c r="E71" s="257"/>
      <c r="F71" s="118" t="s">
        <v>186</v>
      </c>
      <c r="G71" s="118" t="s">
        <v>187</v>
      </c>
      <c r="H71" s="119"/>
      <c r="I71" s="120"/>
      <c r="J71" s="121">
        <v>-272</v>
      </c>
      <c r="L71" s="142"/>
      <c r="M71" s="143"/>
      <c r="N71" s="136"/>
    </row>
    <row r="72" spans="2:14" s="104" customFormat="1" ht="17.25" x14ac:dyDescent="0.25">
      <c r="B72" s="117" t="s">
        <v>379</v>
      </c>
      <c r="C72" s="255" t="s">
        <v>500</v>
      </c>
      <c r="D72" s="256"/>
      <c r="E72" s="257"/>
      <c r="F72" s="118" t="s">
        <v>186</v>
      </c>
      <c r="G72" s="118" t="s">
        <v>187</v>
      </c>
      <c r="H72" s="119"/>
      <c r="I72" s="120"/>
      <c r="J72" s="121">
        <v>-292</v>
      </c>
      <c r="L72" s="142"/>
      <c r="M72" s="143"/>
      <c r="N72" s="136"/>
    </row>
    <row r="73" spans="2:14" s="104" customFormat="1" ht="17.25" x14ac:dyDescent="0.25">
      <c r="B73" s="117" t="s">
        <v>380</v>
      </c>
      <c r="C73" s="255" t="s">
        <v>500</v>
      </c>
      <c r="D73" s="256"/>
      <c r="E73" s="257"/>
      <c r="F73" s="118" t="s">
        <v>186</v>
      </c>
      <c r="G73" s="118" t="s">
        <v>187</v>
      </c>
      <c r="H73" s="119"/>
      <c r="I73" s="120"/>
      <c r="J73" s="121">
        <v>-106.00017999999999</v>
      </c>
      <c r="L73" s="142"/>
      <c r="M73" s="143"/>
      <c r="N73" s="136"/>
    </row>
    <row r="74" spans="2:14" s="104" customFormat="1" ht="17.25" x14ac:dyDescent="0.25">
      <c r="B74" s="117" t="s">
        <v>368</v>
      </c>
      <c r="C74" s="255" t="s">
        <v>500</v>
      </c>
      <c r="D74" s="256"/>
      <c r="E74" s="257"/>
      <c r="F74" s="118" t="s">
        <v>186</v>
      </c>
      <c r="G74" s="118" t="s">
        <v>187</v>
      </c>
      <c r="H74" s="119"/>
      <c r="I74" s="120"/>
      <c r="J74" s="121">
        <v>-106.00017999999999</v>
      </c>
      <c r="L74" s="142"/>
      <c r="M74" s="143"/>
      <c r="N74" s="136"/>
    </row>
    <row r="75" spans="2:14" s="104" customFormat="1" ht="17.25" x14ac:dyDescent="0.25">
      <c r="B75" s="117" t="s">
        <v>369</v>
      </c>
      <c r="C75" s="255" t="s">
        <v>500</v>
      </c>
      <c r="D75" s="256"/>
      <c r="E75" s="257"/>
      <c r="F75" s="118" t="s">
        <v>186</v>
      </c>
      <c r="G75" s="118" t="s">
        <v>187</v>
      </c>
      <c r="H75" s="119"/>
      <c r="I75" s="120"/>
      <c r="J75" s="121">
        <v>-332</v>
      </c>
      <c r="L75" s="142"/>
      <c r="M75" s="143"/>
      <c r="N75" s="136"/>
    </row>
    <row r="76" spans="2:14" s="104" customFormat="1" ht="17.25" x14ac:dyDescent="0.25">
      <c r="B76" s="117" t="s">
        <v>302</v>
      </c>
      <c r="C76" s="255" t="s">
        <v>489</v>
      </c>
      <c r="D76" s="256"/>
      <c r="E76" s="257"/>
      <c r="F76" s="118" t="s">
        <v>186</v>
      </c>
      <c r="G76" s="118" t="s">
        <v>187</v>
      </c>
      <c r="H76" s="119"/>
      <c r="I76" s="120"/>
      <c r="J76" s="121">
        <v>-320</v>
      </c>
      <c r="L76" s="142"/>
      <c r="M76" s="143"/>
      <c r="N76" s="136"/>
    </row>
    <row r="77" spans="2:14" s="104" customFormat="1" ht="17.25" x14ac:dyDescent="0.25">
      <c r="B77" s="117" t="s">
        <v>304</v>
      </c>
      <c r="C77" s="255" t="s">
        <v>490</v>
      </c>
      <c r="D77" s="256"/>
      <c r="E77" s="257"/>
      <c r="F77" s="118" t="s">
        <v>186</v>
      </c>
      <c r="G77" s="118" t="s">
        <v>187</v>
      </c>
      <c r="H77" s="119"/>
      <c r="I77" s="120"/>
      <c r="J77" s="121">
        <v>-192</v>
      </c>
      <c r="L77" s="142"/>
      <c r="M77" s="143"/>
      <c r="N77" s="136"/>
    </row>
    <row r="78" spans="2:14" s="104" customFormat="1" ht="17.25" x14ac:dyDescent="0.25">
      <c r="B78" s="117" t="s">
        <v>340</v>
      </c>
      <c r="C78" s="255" t="s">
        <v>502</v>
      </c>
      <c r="D78" s="256"/>
      <c r="E78" s="257"/>
      <c r="F78" s="118" t="s">
        <v>186</v>
      </c>
      <c r="G78" s="118" t="s">
        <v>187</v>
      </c>
      <c r="H78" s="119"/>
      <c r="I78" s="120"/>
      <c r="J78" s="121">
        <v>-127.2</v>
      </c>
      <c r="L78" s="142"/>
      <c r="M78" s="143"/>
      <c r="N78" s="136"/>
    </row>
    <row r="79" spans="2:14" s="104" customFormat="1" ht="17.25" x14ac:dyDescent="0.25">
      <c r="B79" s="117" t="s">
        <v>348</v>
      </c>
      <c r="C79" s="255" t="s">
        <v>502</v>
      </c>
      <c r="D79" s="256"/>
      <c r="E79" s="257"/>
      <c r="F79" s="118" t="s">
        <v>186</v>
      </c>
      <c r="G79" s="118" t="s">
        <v>187</v>
      </c>
      <c r="H79" s="119"/>
      <c r="I79" s="120"/>
      <c r="J79" s="121">
        <v>-113.92</v>
      </c>
      <c r="L79" s="142"/>
      <c r="M79" s="143"/>
      <c r="N79" s="136"/>
    </row>
    <row r="80" spans="2:14" s="104" customFormat="1" ht="17.25" x14ac:dyDescent="0.25">
      <c r="B80" s="117" t="s">
        <v>349</v>
      </c>
      <c r="C80" s="255" t="s">
        <v>488</v>
      </c>
      <c r="D80" s="256"/>
      <c r="E80" s="257"/>
      <c r="F80" s="118" t="s">
        <v>186</v>
      </c>
      <c r="G80" s="118" t="s">
        <v>187</v>
      </c>
      <c r="H80" s="119"/>
      <c r="I80" s="120"/>
      <c r="J80" s="121">
        <v>-19994.400000000001</v>
      </c>
      <c r="L80" s="142"/>
      <c r="M80" s="143"/>
      <c r="N80" s="136"/>
    </row>
    <row r="81" spans="2:14" s="104" customFormat="1" ht="17.25" x14ac:dyDescent="0.25">
      <c r="B81" s="117" t="s">
        <v>350</v>
      </c>
      <c r="C81" s="255" t="s">
        <v>488</v>
      </c>
      <c r="D81" s="256"/>
      <c r="E81" s="257"/>
      <c r="F81" s="118" t="s">
        <v>186</v>
      </c>
      <c r="G81" s="118" t="s">
        <v>187</v>
      </c>
      <c r="H81" s="119"/>
      <c r="I81" s="120"/>
      <c r="J81" s="121">
        <v>-9548.64</v>
      </c>
      <c r="L81" s="142"/>
      <c r="M81" s="143"/>
      <c r="N81" s="136"/>
    </row>
    <row r="82" spans="2:14" s="104" customFormat="1" ht="17.25" x14ac:dyDescent="0.25">
      <c r="B82" s="117" t="s">
        <v>351</v>
      </c>
      <c r="C82" s="255" t="s">
        <v>488</v>
      </c>
      <c r="D82" s="256"/>
      <c r="E82" s="257"/>
      <c r="F82" s="118" t="s">
        <v>186</v>
      </c>
      <c r="G82" s="118" t="s">
        <v>187</v>
      </c>
      <c r="H82" s="119"/>
      <c r="I82" s="120"/>
      <c r="J82" s="121">
        <v>-571.03200000000004</v>
      </c>
      <c r="L82" s="142"/>
      <c r="M82" s="143"/>
      <c r="N82" s="136"/>
    </row>
    <row r="83" spans="2:14" s="104" customFormat="1" ht="17.25" x14ac:dyDescent="0.25">
      <c r="B83" s="117" t="s">
        <v>352</v>
      </c>
      <c r="C83" s="255" t="s">
        <v>488</v>
      </c>
      <c r="D83" s="256"/>
      <c r="E83" s="257"/>
      <c r="F83" s="118" t="s">
        <v>186</v>
      </c>
      <c r="G83" s="118" t="s">
        <v>187</v>
      </c>
      <c r="H83" s="119"/>
      <c r="I83" s="120"/>
      <c r="J83" s="121">
        <v>-109.29600000000001</v>
      </c>
      <c r="L83" s="142"/>
      <c r="M83" s="143"/>
      <c r="N83" s="136"/>
    </row>
    <row r="84" spans="2:14" s="104" customFormat="1" ht="17.25" x14ac:dyDescent="0.25">
      <c r="B84" s="117" t="s">
        <v>353</v>
      </c>
      <c r="C84" s="255" t="s">
        <v>488</v>
      </c>
      <c r="D84" s="256"/>
      <c r="E84" s="257"/>
      <c r="F84" s="118" t="s">
        <v>186</v>
      </c>
      <c r="G84" s="118" t="s">
        <v>187</v>
      </c>
      <c r="H84" s="119"/>
      <c r="I84" s="120"/>
      <c r="J84" s="121">
        <v>-399.88799999999998</v>
      </c>
      <c r="L84" s="142"/>
      <c r="M84" s="143"/>
      <c r="N84" s="136"/>
    </row>
    <row r="85" spans="2:14" s="104" customFormat="1" ht="17.25" x14ac:dyDescent="0.25">
      <c r="B85" s="117" t="s">
        <v>354</v>
      </c>
      <c r="C85" s="255" t="s">
        <v>488</v>
      </c>
      <c r="D85" s="256"/>
      <c r="E85" s="257"/>
      <c r="F85" s="118" t="s">
        <v>186</v>
      </c>
      <c r="G85" s="118" t="s">
        <v>187</v>
      </c>
      <c r="H85" s="119"/>
      <c r="I85" s="120"/>
      <c r="J85" s="121">
        <v>-213.29599999999999</v>
      </c>
      <c r="L85" s="142"/>
      <c r="M85" s="143"/>
      <c r="N85" s="136"/>
    </row>
    <row r="86" spans="2:14" s="104" customFormat="1" ht="17.25" x14ac:dyDescent="0.25">
      <c r="B86" s="117" t="s">
        <v>355</v>
      </c>
      <c r="C86" s="255" t="s">
        <v>488</v>
      </c>
      <c r="D86" s="256"/>
      <c r="E86" s="257"/>
      <c r="F86" s="118" t="s">
        <v>186</v>
      </c>
      <c r="G86" s="118" t="s">
        <v>187</v>
      </c>
      <c r="H86" s="119"/>
      <c r="I86" s="120"/>
      <c r="J86" s="121">
        <v>-172.8</v>
      </c>
      <c r="L86" s="142"/>
      <c r="M86" s="143"/>
      <c r="N86" s="136"/>
    </row>
    <row r="87" spans="2:14" s="104" customFormat="1" ht="17.25" x14ac:dyDescent="0.25">
      <c r="B87" s="117" t="s">
        <v>356</v>
      </c>
      <c r="C87" s="255" t="s">
        <v>488</v>
      </c>
      <c r="D87" s="256"/>
      <c r="E87" s="257"/>
      <c r="F87" s="118" t="s">
        <v>186</v>
      </c>
      <c r="G87" s="118" t="s">
        <v>187</v>
      </c>
      <c r="H87" s="119"/>
      <c r="I87" s="120"/>
      <c r="J87" s="121">
        <v>-261.79199999999997</v>
      </c>
      <c r="L87" s="142"/>
      <c r="M87" s="143"/>
      <c r="N87" s="136"/>
    </row>
    <row r="88" spans="2:14" s="104" customFormat="1" ht="17.25" x14ac:dyDescent="0.25">
      <c r="B88" s="117" t="s">
        <v>357</v>
      </c>
      <c r="C88" s="255" t="s">
        <v>488</v>
      </c>
      <c r="D88" s="256"/>
      <c r="E88" s="257"/>
      <c r="F88" s="118" t="s">
        <v>186</v>
      </c>
      <c r="G88" s="118" t="s">
        <v>187</v>
      </c>
      <c r="H88" s="119"/>
      <c r="I88" s="120"/>
      <c r="J88" s="121">
        <v>-1539.72</v>
      </c>
      <c r="L88" s="142"/>
      <c r="M88" s="143"/>
      <c r="N88" s="136"/>
    </row>
    <row r="89" spans="2:14" s="104" customFormat="1" ht="17.25" x14ac:dyDescent="0.25">
      <c r="B89" s="117" t="s">
        <v>358</v>
      </c>
      <c r="C89" s="255" t="s">
        <v>488</v>
      </c>
      <c r="D89" s="256"/>
      <c r="E89" s="257"/>
      <c r="F89" s="118" t="s">
        <v>186</v>
      </c>
      <c r="G89" s="118" t="s">
        <v>187</v>
      </c>
      <c r="H89" s="119"/>
      <c r="I89" s="120"/>
      <c r="J89" s="121">
        <v>-639.72</v>
      </c>
      <c r="L89" s="142"/>
      <c r="M89" s="143"/>
      <c r="N89" s="136"/>
    </row>
    <row r="90" spans="2:14" s="104" customFormat="1" ht="17.25" x14ac:dyDescent="0.25">
      <c r="B90" s="117" t="s">
        <v>359</v>
      </c>
      <c r="C90" s="255" t="s">
        <v>488</v>
      </c>
      <c r="D90" s="256"/>
      <c r="E90" s="257"/>
      <c r="F90" s="118" t="s">
        <v>190</v>
      </c>
      <c r="G90" s="118" t="s">
        <v>187</v>
      </c>
      <c r="H90" s="119"/>
      <c r="I90" s="120"/>
      <c r="J90" s="121">
        <v>-199.44</v>
      </c>
      <c r="L90" s="142"/>
      <c r="M90" s="143"/>
      <c r="N90" s="136"/>
    </row>
    <row r="91" spans="2:14" s="104" customFormat="1" ht="17.25" x14ac:dyDescent="0.25">
      <c r="B91" s="117" t="s">
        <v>360</v>
      </c>
      <c r="C91" s="255" t="s">
        <v>488</v>
      </c>
      <c r="D91" s="256"/>
      <c r="E91" s="257"/>
      <c r="F91" s="118" t="s">
        <v>190</v>
      </c>
      <c r="G91" s="118" t="s">
        <v>187</v>
      </c>
      <c r="H91" s="119"/>
      <c r="I91" s="120"/>
      <c r="J91" s="121">
        <v>-1257.8</v>
      </c>
      <c r="L91" s="142"/>
      <c r="M91" s="143"/>
      <c r="N91" s="136"/>
    </row>
    <row r="92" spans="2:14" s="104" customFormat="1" ht="17.25" x14ac:dyDescent="0.25">
      <c r="B92" s="117" t="s">
        <v>361</v>
      </c>
      <c r="C92" s="255" t="s">
        <v>488</v>
      </c>
      <c r="D92" s="256"/>
      <c r="E92" s="257"/>
      <c r="F92" s="118" t="s">
        <v>190</v>
      </c>
      <c r="G92" s="118" t="s">
        <v>187</v>
      </c>
      <c r="H92" s="119"/>
      <c r="I92" s="120"/>
      <c r="J92" s="121">
        <v>-1191.5999999999999</v>
      </c>
      <c r="L92" s="142"/>
      <c r="M92" s="143"/>
      <c r="N92" s="136"/>
    </row>
    <row r="93" spans="2:14" s="104" customFormat="1" ht="17.25" x14ac:dyDescent="0.25">
      <c r="B93" s="117" t="s">
        <v>362</v>
      </c>
      <c r="C93" s="255" t="s">
        <v>488</v>
      </c>
      <c r="D93" s="256"/>
      <c r="E93" s="257"/>
      <c r="F93" s="118" t="s">
        <v>190</v>
      </c>
      <c r="G93" s="118" t="s">
        <v>187</v>
      </c>
      <c r="H93" s="119"/>
      <c r="I93" s="120"/>
      <c r="J93" s="121">
        <v>-2160.6</v>
      </c>
      <c r="L93" s="142"/>
      <c r="M93" s="143"/>
      <c r="N93" s="136"/>
    </row>
    <row r="94" spans="2:14" s="104" customFormat="1" ht="17.25" x14ac:dyDescent="0.25">
      <c r="B94" s="117" t="s">
        <v>386</v>
      </c>
      <c r="C94" s="255" t="s">
        <v>463</v>
      </c>
      <c r="D94" s="256"/>
      <c r="E94" s="257"/>
      <c r="F94" s="118" t="s">
        <v>186</v>
      </c>
      <c r="G94" s="118" t="s">
        <v>188</v>
      </c>
      <c r="H94" s="119"/>
      <c r="I94" s="120"/>
      <c r="J94" s="121">
        <v>-12525</v>
      </c>
      <c r="L94" s="142"/>
      <c r="M94" s="143"/>
      <c r="N94" s="136"/>
    </row>
    <row r="95" spans="2:14" s="104" customFormat="1" ht="17.25" x14ac:dyDescent="0.25">
      <c r="B95" s="117" t="s">
        <v>387</v>
      </c>
      <c r="C95" s="255" t="s">
        <v>488</v>
      </c>
      <c r="D95" s="256"/>
      <c r="E95" s="257"/>
      <c r="F95" s="118" t="s">
        <v>186</v>
      </c>
      <c r="G95" s="118" t="s">
        <v>187</v>
      </c>
      <c r="H95" s="119"/>
      <c r="I95" s="120"/>
      <c r="J95" s="121">
        <v>-452.96</v>
      </c>
      <c r="L95" s="142"/>
      <c r="M95" s="143"/>
      <c r="N95" s="136"/>
    </row>
    <row r="96" spans="2:14" s="104" customFormat="1" ht="17.25" x14ac:dyDescent="0.25">
      <c r="B96" s="117" t="s">
        <v>388</v>
      </c>
      <c r="C96" s="255" t="s">
        <v>488</v>
      </c>
      <c r="D96" s="256"/>
      <c r="E96" s="257"/>
      <c r="F96" s="118" t="s">
        <v>186</v>
      </c>
      <c r="G96" s="118" t="s">
        <v>187</v>
      </c>
      <c r="H96" s="119"/>
      <c r="I96" s="120"/>
      <c r="J96" s="121">
        <v>-114.648</v>
      </c>
      <c r="L96" s="142"/>
      <c r="M96" s="143"/>
      <c r="N96" s="136"/>
    </row>
    <row r="97" spans="2:14" s="104" customFormat="1" ht="17.25" x14ac:dyDescent="0.25">
      <c r="B97" s="117" t="s">
        <v>389</v>
      </c>
      <c r="C97" s="255" t="s">
        <v>488</v>
      </c>
      <c r="D97" s="256"/>
      <c r="E97" s="257"/>
      <c r="F97" s="118" t="s">
        <v>186</v>
      </c>
      <c r="G97" s="118" t="s">
        <v>187</v>
      </c>
      <c r="H97" s="119"/>
      <c r="I97" s="120"/>
      <c r="J97" s="121">
        <v>-5148.96</v>
      </c>
      <c r="L97" s="142"/>
      <c r="M97" s="143"/>
      <c r="N97" s="136"/>
    </row>
    <row r="98" spans="2:14" s="104" customFormat="1" ht="17.25" x14ac:dyDescent="0.25">
      <c r="B98" s="117" t="s">
        <v>390</v>
      </c>
      <c r="C98" s="255" t="s">
        <v>488</v>
      </c>
      <c r="D98" s="256"/>
      <c r="E98" s="257"/>
      <c r="F98" s="118" t="s">
        <v>186</v>
      </c>
      <c r="G98" s="118" t="s">
        <v>187</v>
      </c>
      <c r="H98" s="119"/>
      <c r="I98" s="120"/>
      <c r="J98" s="121">
        <v>-236.62</v>
      </c>
      <c r="L98" s="142"/>
      <c r="M98" s="143"/>
      <c r="N98" s="136"/>
    </row>
    <row r="99" spans="2:14" s="104" customFormat="1" ht="17.25" x14ac:dyDescent="0.25">
      <c r="B99" s="117" t="s">
        <v>391</v>
      </c>
      <c r="C99" s="255" t="s">
        <v>488</v>
      </c>
      <c r="D99" s="256"/>
      <c r="E99" s="257"/>
      <c r="F99" s="118" t="s">
        <v>186</v>
      </c>
      <c r="G99" s="118" t="s">
        <v>187</v>
      </c>
      <c r="H99" s="119"/>
      <c r="I99" s="120"/>
      <c r="J99" s="121">
        <v>-109.29600000000001</v>
      </c>
      <c r="L99" s="142"/>
      <c r="M99" s="143"/>
      <c r="N99" s="136"/>
    </row>
    <row r="100" spans="2:14" s="104" customFormat="1" ht="17.25" x14ac:dyDescent="0.25">
      <c r="B100" s="117" t="s">
        <v>392</v>
      </c>
      <c r="C100" s="255" t="s">
        <v>488</v>
      </c>
      <c r="D100" s="256"/>
      <c r="E100" s="257"/>
      <c r="F100" s="118" t="s">
        <v>186</v>
      </c>
      <c r="G100" s="118" t="s">
        <v>187</v>
      </c>
      <c r="H100" s="119"/>
      <c r="I100" s="120"/>
      <c r="J100" s="121">
        <v>-303.88799999999998</v>
      </c>
      <c r="L100" s="142"/>
      <c r="M100" s="143"/>
      <c r="N100" s="136"/>
    </row>
    <row r="101" spans="2:14" s="104" customFormat="1" ht="17.25" x14ac:dyDescent="0.25">
      <c r="B101" s="117" t="s">
        <v>393</v>
      </c>
      <c r="C101" s="255" t="s">
        <v>488</v>
      </c>
      <c r="D101" s="256"/>
      <c r="E101" s="257"/>
      <c r="F101" s="118" t="s">
        <v>186</v>
      </c>
      <c r="G101" s="118" t="s">
        <v>187</v>
      </c>
      <c r="H101" s="119"/>
      <c r="I101" s="120"/>
      <c r="J101" s="121">
        <v>-117.29600000000001</v>
      </c>
      <c r="L101" s="142"/>
      <c r="M101" s="143"/>
      <c r="N101" s="136"/>
    </row>
    <row r="102" spans="2:14" s="104" customFormat="1" ht="17.25" x14ac:dyDescent="0.25">
      <c r="B102" s="117" t="s">
        <v>394</v>
      </c>
      <c r="C102" s="255" t="s">
        <v>488</v>
      </c>
      <c r="D102" s="256"/>
      <c r="E102" s="257"/>
      <c r="F102" s="118" t="s">
        <v>186</v>
      </c>
      <c r="G102" s="118" t="s">
        <v>187</v>
      </c>
      <c r="H102" s="119"/>
      <c r="I102" s="120"/>
      <c r="J102" s="121">
        <v>-340.34399999999999</v>
      </c>
      <c r="L102" s="142"/>
      <c r="M102" s="143"/>
      <c r="N102" s="136"/>
    </row>
    <row r="103" spans="2:14" s="104" customFormat="1" ht="17.25" x14ac:dyDescent="0.25">
      <c r="B103" s="117" t="s">
        <v>395</v>
      </c>
      <c r="C103" s="255" t="s">
        <v>488</v>
      </c>
      <c r="D103" s="256"/>
      <c r="E103" s="257"/>
      <c r="F103" s="118" t="s">
        <v>186</v>
      </c>
      <c r="G103" s="118" t="s">
        <v>187</v>
      </c>
      <c r="H103" s="119"/>
      <c r="I103" s="120"/>
      <c r="J103" s="121">
        <v>-453.62</v>
      </c>
      <c r="L103" s="142"/>
      <c r="M103" s="143"/>
      <c r="N103" s="136"/>
    </row>
    <row r="104" spans="2:14" s="104" customFormat="1" ht="17.25" x14ac:dyDescent="0.25">
      <c r="B104" s="117" t="s">
        <v>396</v>
      </c>
      <c r="C104" s="255" t="s">
        <v>488</v>
      </c>
      <c r="D104" s="256"/>
      <c r="E104" s="257"/>
      <c r="F104" s="118" t="s">
        <v>186</v>
      </c>
      <c r="G104" s="118" t="s">
        <v>187</v>
      </c>
      <c r="H104" s="119"/>
      <c r="I104" s="120"/>
      <c r="J104" s="121">
        <v>-126.896</v>
      </c>
      <c r="L104" s="142"/>
      <c r="M104" s="143"/>
      <c r="N104" s="136"/>
    </row>
    <row r="105" spans="2:14" s="104" customFormat="1" ht="17.25" x14ac:dyDescent="0.25">
      <c r="B105" s="117" t="s">
        <v>397</v>
      </c>
      <c r="C105" s="255" t="s">
        <v>488</v>
      </c>
      <c r="D105" s="256"/>
      <c r="E105" s="257"/>
      <c r="F105" s="118" t="s">
        <v>186</v>
      </c>
      <c r="G105" s="118" t="s">
        <v>187</v>
      </c>
      <c r="H105" s="119"/>
      <c r="I105" s="120"/>
      <c r="J105" s="121">
        <v>-321.72000000000003</v>
      </c>
      <c r="L105" s="142"/>
      <c r="M105" s="143"/>
      <c r="N105" s="136"/>
    </row>
    <row r="106" spans="2:14" s="104" customFormat="1" ht="17.25" x14ac:dyDescent="0.25">
      <c r="B106" s="117" t="s">
        <v>398</v>
      </c>
      <c r="C106" s="255" t="s">
        <v>488</v>
      </c>
      <c r="D106" s="256"/>
      <c r="E106" s="257"/>
      <c r="F106" s="118" t="s">
        <v>186</v>
      </c>
      <c r="G106" s="118" t="s">
        <v>187</v>
      </c>
      <c r="H106" s="119"/>
      <c r="I106" s="120"/>
      <c r="J106" s="121">
        <v>-1266.2</v>
      </c>
      <c r="L106" s="142"/>
      <c r="M106" s="143"/>
      <c r="N106" s="136"/>
    </row>
    <row r="107" spans="2:14" s="104" customFormat="1" ht="17.25" x14ac:dyDescent="0.25">
      <c r="B107" s="117" t="s">
        <v>399</v>
      </c>
      <c r="C107" s="255" t="s">
        <v>488</v>
      </c>
      <c r="D107" s="256"/>
      <c r="E107" s="257"/>
      <c r="F107" s="118" t="s">
        <v>186</v>
      </c>
      <c r="G107" s="118" t="s">
        <v>187</v>
      </c>
      <c r="H107" s="119"/>
      <c r="I107" s="120"/>
      <c r="J107" s="121">
        <v>-149.29599999999999</v>
      </c>
      <c r="L107" s="142"/>
      <c r="M107" s="143"/>
      <c r="N107" s="136"/>
    </row>
    <row r="108" spans="2:14" s="104" customFormat="1" ht="17.25" x14ac:dyDescent="0.25">
      <c r="B108" s="117" t="s">
        <v>400</v>
      </c>
      <c r="C108" s="255" t="s">
        <v>505</v>
      </c>
      <c r="D108" s="256"/>
      <c r="E108" s="257"/>
      <c r="F108" s="118" t="s">
        <v>186</v>
      </c>
      <c r="G108" s="118" t="s">
        <v>187</v>
      </c>
      <c r="H108" s="119"/>
      <c r="I108" s="120"/>
      <c r="J108" s="121">
        <v>-550.5</v>
      </c>
      <c r="L108" s="142"/>
      <c r="M108" s="143"/>
      <c r="N108" s="136"/>
    </row>
    <row r="109" spans="2:14" s="104" customFormat="1" ht="17.25" x14ac:dyDescent="0.25">
      <c r="B109" s="117" t="s">
        <v>401</v>
      </c>
      <c r="C109" s="255" t="s">
        <v>488</v>
      </c>
      <c r="D109" s="256"/>
      <c r="E109" s="257"/>
      <c r="F109" s="118" t="s">
        <v>186</v>
      </c>
      <c r="G109" s="118" t="s">
        <v>187</v>
      </c>
      <c r="H109" s="119"/>
      <c r="I109" s="120"/>
      <c r="J109" s="121">
        <v>-296.62</v>
      </c>
      <c r="L109" s="142"/>
      <c r="M109" s="143"/>
      <c r="N109" s="136"/>
    </row>
    <row r="110" spans="2:14" s="104" customFormat="1" ht="17.25" x14ac:dyDescent="0.25">
      <c r="B110" s="117" t="s">
        <v>402</v>
      </c>
      <c r="C110" s="255" t="s">
        <v>488</v>
      </c>
      <c r="D110" s="256"/>
      <c r="E110" s="257"/>
      <c r="F110" s="118" t="s">
        <v>186</v>
      </c>
      <c r="G110" s="118" t="s">
        <v>187</v>
      </c>
      <c r="H110" s="119"/>
      <c r="I110" s="120"/>
      <c r="J110" s="121">
        <v>-1359.72</v>
      </c>
      <c r="L110" s="142"/>
      <c r="M110" s="143"/>
      <c r="N110" s="136"/>
    </row>
    <row r="111" spans="2:14" s="104" customFormat="1" ht="17.25" x14ac:dyDescent="0.25">
      <c r="B111" s="117" t="s">
        <v>403</v>
      </c>
      <c r="C111" s="255" t="s">
        <v>488</v>
      </c>
      <c r="D111" s="256"/>
      <c r="E111" s="257"/>
      <c r="F111" s="118" t="s">
        <v>186</v>
      </c>
      <c r="G111" s="118" t="s">
        <v>187</v>
      </c>
      <c r="H111" s="119"/>
      <c r="I111" s="120"/>
      <c r="J111" s="121">
        <v>-2075.8319999999999</v>
      </c>
      <c r="L111" s="142"/>
      <c r="M111" s="143"/>
      <c r="N111" s="136"/>
    </row>
    <row r="112" spans="2:14" s="104" customFormat="1" ht="17.25" x14ac:dyDescent="0.25">
      <c r="B112" s="117" t="s">
        <v>404</v>
      </c>
      <c r="C112" s="255" t="s">
        <v>488</v>
      </c>
      <c r="D112" s="256"/>
      <c r="E112" s="257"/>
      <c r="F112" s="118" t="s">
        <v>186</v>
      </c>
      <c r="G112" s="118" t="s">
        <v>187</v>
      </c>
      <c r="H112" s="119"/>
      <c r="I112" s="120"/>
      <c r="J112" s="121">
        <v>-178.89599999999999</v>
      </c>
      <c r="L112" s="142"/>
      <c r="M112" s="143"/>
      <c r="N112" s="136"/>
    </row>
    <row r="113" spans="2:14" s="104" customFormat="1" ht="17.25" x14ac:dyDescent="0.25">
      <c r="B113" s="117" t="s">
        <v>405</v>
      </c>
      <c r="C113" s="255" t="s">
        <v>488</v>
      </c>
      <c r="D113" s="256"/>
      <c r="E113" s="257"/>
      <c r="F113" s="118" t="s">
        <v>186</v>
      </c>
      <c r="G113" s="118" t="s">
        <v>187</v>
      </c>
      <c r="H113" s="119"/>
      <c r="I113" s="120"/>
      <c r="J113" s="121">
        <v>-1412.96</v>
      </c>
      <c r="L113" s="142"/>
      <c r="M113" s="143"/>
      <c r="N113" s="136"/>
    </row>
    <row r="114" spans="2:14" s="104" customFormat="1" ht="17.25" x14ac:dyDescent="0.25">
      <c r="B114" s="117" t="s">
        <v>406</v>
      </c>
      <c r="C114" s="255" t="s">
        <v>488</v>
      </c>
      <c r="D114" s="256"/>
      <c r="E114" s="257"/>
      <c r="F114" s="118" t="s">
        <v>186</v>
      </c>
      <c r="G114" s="118" t="s">
        <v>187</v>
      </c>
      <c r="H114" s="119"/>
      <c r="I114" s="120"/>
      <c r="J114" s="121">
        <v>-796.62</v>
      </c>
      <c r="L114" s="142"/>
      <c r="M114" s="143"/>
      <c r="N114" s="136"/>
    </row>
    <row r="115" spans="2:14" s="104" customFormat="1" ht="17.25" x14ac:dyDescent="0.25">
      <c r="B115" s="117" t="s">
        <v>407</v>
      </c>
      <c r="C115" s="255" t="s">
        <v>488</v>
      </c>
      <c r="D115" s="256"/>
      <c r="E115" s="257"/>
      <c r="F115" s="118" t="s">
        <v>186</v>
      </c>
      <c r="G115" s="118" t="s">
        <v>187</v>
      </c>
      <c r="H115" s="119"/>
      <c r="I115" s="120"/>
      <c r="J115" s="121">
        <v>-5892.96</v>
      </c>
      <c r="L115" s="142"/>
      <c r="M115" s="143"/>
      <c r="N115" s="136"/>
    </row>
    <row r="116" spans="2:14" s="104" customFormat="1" ht="17.25" x14ac:dyDescent="0.25">
      <c r="B116" s="117" t="s">
        <v>408</v>
      </c>
      <c r="C116" s="255" t="s">
        <v>505</v>
      </c>
      <c r="D116" s="256"/>
      <c r="E116" s="257"/>
      <c r="F116" s="118" t="s">
        <v>186</v>
      </c>
      <c r="G116" s="118" t="s">
        <v>187</v>
      </c>
      <c r="H116" s="119"/>
      <c r="I116" s="120"/>
      <c r="J116" s="121">
        <v>-220.2</v>
      </c>
      <c r="L116" s="142"/>
      <c r="M116" s="143"/>
      <c r="N116" s="136"/>
    </row>
    <row r="117" spans="2:14" s="104" customFormat="1" ht="17.25" x14ac:dyDescent="0.25">
      <c r="B117" s="117" t="s">
        <v>409</v>
      </c>
      <c r="C117" s="255" t="s">
        <v>488</v>
      </c>
      <c r="D117" s="256"/>
      <c r="E117" s="257"/>
      <c r="F117" s="118" t="s">
        <v>186</v>
      </c>
      <c r="G117" s="118" t="s">
        <v>187</v>
      </c>
      <c r="H117" s="119"/>
      <c r="I117" s="120"/>
      <c r="J117" s="121">
        <v>-205.29599999999999</v>
      </c>
      <c r="L117" s="142"/>
      <c r="M117" s="143"/>
      <c r="N117" s="136"/>
    </row>
    <row r="118" spans="2:14" s="104" customFormat="1" ht="17.25" x14ac:dyDescent="0.25">
      <c r="B118" s="117" t="s">
        <v>410</v>
      </c>
      <c r="C118" s="255" t="s">
        <v>505</v>
      </c>
      <c r="D118" s="256"/>
      <c r="E118" s="257"/>
      <c r="F118" s="118" t="s">
        <v>186</v>
      </c>
      <c r="G118" s="118" t="s">
        <v>187</v>
      </c>
      <c r="H118" s="119"/>
      <c r="I118" s="120"/>
      <c r="J118" s="121">
        <v>-440.4</v>
      </c>
      <c r="L118" s="142"/>
      <c r="M118" s="143"/>
      <c r="N118" s="136"/>
    </row>
    <row r="119" spans="2:14" s="104" customFormat="1" ht="17.25" x14ac:dyDescent="0.25">
      <c r="B119" s="117" t="s">
        <v>411</v>
      </c>
      <c r="C119" s="255" t="s">
        <v>488</v>
      </c>
      <c r="D119" s="256"/>
      <c r="E119" s="257"/>
      <c r="F119" s="118" t="s">
        <v>186</v>
      </c>
      <c r="G119" s="118" t="s">
        <v>187</v>
      </c>
      <c r="H119" s="119"/>
      <c r="I119" s="120"/>
      <c r="J119" s="121">
        <v>-575.24</v>
      </c>
      <c r="L119" s="142"/>
      <c r="M119" s="143"/>
      <c r="N119" s="136"/>
    </row>
    <row r="120" spans="2:14" s="104" customFormat="1" ht="17.25" x14ac:dyDescent="0.25">
      <c r="B120" s="117" t="s">
        <v>412</v>
      </c>
      <c r="C120" s="255" t="s">
        <v>488</v>
      </c>
      <c r="D120" s="256"/>
      <c r="E120" s="257"/>
      <c r="F120" s="118" t="s">
        <v>186</v>
      </c>
      <c r="G120" s="118" t="s">
        <v>187</v>
      </c>
      <c r="H120" s="119"/>
      <c r="I120" s="120"/>
      <c r="J120" s="121">
        <v>-101.29600000000001</v>
      </c>
      <c r="L120" s="142"/>
      <c r="M120" s="143"/>
      <c r="N120" s="136"/>
    </row>
    <row r="121" spans="2:14" s="104" customFormat="1" ht="17.25" x14ac:dyDescent="0.25">
      <c r="B121" s="117" t="s">
        <v>413</v>
      </c>
      <c r="C121" s="255" t="s">
        <v>488</v>
      </c>
      <c r="D121" s="256"/>
      <c r="E121" s="257"/>
      <c r="F121" s="118" t="s">
        <v>186</v>
      </c>
      <c r="G121" s="118" t="s">
        <v>187</v>
      </c>
      <c r="H121" s="119"/>
      <c r="I121" s="120"/>
      <c r="J121" s="121">
        <v>-124.34399999999999</v>
      </c>
      <c r="L121" s="142"/>
      <c r="M121" s="143"/>
      <c r="N121" s="136"/>
    </row>
    <row r="122" spans="2:14" s="104" customFormat="1" ht="17.25" x14ac:dyDescent="0.25">
      <c r="B122" s="117" t="s">
        <v>414</v>
      </c>
      <c r="C122" s="255" t="s">
        <v>488</v>
      </c>
      <c r="D122" s="256"/>
      <c r="E122" s="257"/>
      <c r="F122" s="118" t="s">
        <v>186</v>
      </c>
      <c r="G122" s="118" t="s">
        <v>187</v>
      </c>
      <c r="H122" s="119"/>
      <c r="I122" s="120"/>
      <c r="J122" s="121">
        <v>-2668.96</v>
      </c>
      <c r="L122" s="142"/>
      <c r="M122" s="143"/>
      <c r="N122" s="136"/>
    </row>
    <row r="123" spans="2:14" s="104" customFormat="1" ht="17.25" x14ac:dyDescent="0.25">
      <c r="B123" s="117" t="s">
        <v>415</v>
      </c>
      <c r="C123" s="255" t="s">
        <v>488</v>
      </c>
      <c r="D123" s="256"/>
      <c r="E123" s="257"/>
      <c r="F123" s="118" t="s">
        <v>186</v>
      </c>
      <c r="G123" s="118" t="s">
        <v>187</v>
      </c>
      <c r="H123" s="119"/>
      <c r="I123" s="120"/>
      <c r="J123" s="156">
        <v>-553.20000000000005</v>
      </c>
      <c r="L123" s="142"/>
      <c r="M123" s="143"/>
      <c r="N123" s="136"/>
    </row>
    <row r="124" spans="2:14" s="104" customFormat="1" ht="17.25" x14ac:dyDescent="0.25">
      <c r="B124" s="117" t="s">
        <v>416</v>
      </c>
      <c r="C124" s="255" t="s">
        <v>488</v>
      </c>
      <c r="D124" s="256"/>
      <c r="E124" s="257"/>
      <c r="F124" s="118" t="s">
        <v>186</v>
      </c>
      <c r="G124" s="118" t="s">
        <v>187</v>
      </c>
      <c r="H124" s="119"/>
      <c r="I124" s="120"/>
      <c r="J124" s="121">
        <v>-3026.48</v>
      </c>
      <c r="L124" s="142"/>
      <c r="M124" s="143"/>
      <c r="N124" s="136"/>
    </row>
    <row r="125" spans="2:14" s="104" customFormat="1" ht="17.25" x14ac:dyDescent="0.25">
      <c r="B125" s="117" t="s">
        <v>417</v>
      </c>
      <c r="C125" s="255" t="s">
        <v>488</v>
      </c>
      <c r="D125" s="256"/>
      <c r="E125" s="257"/>
      <c r="F125" s="118" t="s">
        <v>186</v>
      </c>
      <c r="G125" s="118" t="s">
        <v>187</v>
      </c>
      <c r="H125" s="119"/>
      <c r="I125" s="120"/>
      <c r="J125" s="121">
        <v>-109.29600000000001</v>
      </c>
      <c r="L125" s="142"/>
      <c r="M125" s="143"/>
      <c r="N125" s="136"/>
    </row>
    <row r="126" spans="2:14" s="104" customFormat="1" ht="17.25" x14ac:dyDescent="0.25">
      <c r="B126" s="117" t="s">
        <v>418</v>
      </c>
      <c r="C126" s="255" t="s">
        <v>488</v>
      </c>
      <c r="D126" s="256"/>
      <c r="E126" s="257"/>
      <c r="F126" s="118" t="s">
        <v>186</v>
      </c>
      <c r="G126" s="118" t="s">
        <v>187</v>
      </c>
      <c r="H126" s="119"/>
      <c r="I126" s="120"/>
      <c r="J126" s="121">
        <v>-114.896</v>
      </c>
      <c r="L126" s="142"/>
      <c r="M126" s="143"/>
      <c r="N126" s="136"/>
    </row>
    <row r="127" spans="2:14" s="104" customFormat="1" ht="17.25" x14ac:dyDescent="0.25">
      <c r="B127" s="117" t="s">
        <v>419</v>
      </c>
      <c r="C127" s="255" t="s">
        <v>488</v>
      </c>
      <c r="D127" s="256"/>
      <c r="E127" s="257"/>
      <c r="F127" s="118" t="s">
        <v>186</v>
      </c>
      <c r="G127" s="118" t="s">
        <v>187</v>
      </c>
      <c r="H127" s="119"/>
      <c r="I127" s="120"/>
      <c r="J127" s="121">
        <v>-205.29599999999999</v>
      </c>
      <c r="L127" s="142"/>
      <c r="M127" s="143"/>
      <c r="N127" s="136"/>
    </row>
    <row r="128" spans="2:14" s="104" customFormat="1" ht="17.25" x14ac:dyDescent="0.25">
      <c r="B128" s="117" t="s">
        <v>300</v>
      </c>
      <c r="C128" s="255" t="s">
        <v>484</v>
      </c>
      <c r="D128" s="256"/>
      <c r="E128" s="257"/>
      <c r="F128" s="118" t="s">
        <v>186</v>
      </c>
      <c r="G128" s="118" t="s">
        <v>187</v>
      </c>
      <c r="H128" s="119"/>
      <c r="I128" s="120"/>
      <c r="J128" s="121">
        <v>-500</v>
      </c>
      <c r="L128" s="142"/>
      <c r="M128" s="143"/>
      <c r="N128" s="136"/>
    </row>
    <row r="129" spans="2:14" s="104" customFormat="1" ht="17.25" x14ac:dyDescent="0.25">
      <c r="B129" s="117" t="s">
        <v>305</v>
      </c>
      <c r="C129" s="255" t="s">
        <v>488</v>
      </c>
      <c r="D129" s="256"/>
      <c r="E129" s="257"/>
      <c r="F129" s="118" t="s">
        <v>186</v>
      </c>
      <c r="G129" s="118" t="s">
        <v>187</v>
      </c>
      <c r="H129" s="119"/>
      <c r="I129" s="120"/>
      <c r="J129" s="121">
        <v>-679.524</v>
      </c>
      <c r="L129" s="142"/>
      <c r="M129" s="143"/>
      <c r="N129" s="136"/>
    </row>
    <row r="130" spans="2:14" s="104" customFormat="1" ht="17.25" x14ac:dyDescent="0.25">
      <c r="B130" s="117" t="s">
        <v>303</v>
      </c>
      <c r="C130" s="255" t="s">
        <v>488</v>
      </c>
      <c r="D130" s="256"/>
      <c r="E130" s="257"/>
      <c r="F130" s="118" t="s">
        <v>186</v>
      </c>
      <c r="G130" s="118" t="s">
        <v>187</v>
      </c>
      <c r="H130" s="119"/>
      <c r="I130" s="120"/>
      <c r="J130" s="121">
        <v>-626.48</v>
      </c>
      <c r="L130" s="142"/>
      <c r="M130" s="143"/>
      <c r="N130" s="136"/>
    </row>
    <row r="131" spans="2:14" s="104" customFormat="1" ht="17.25" x14ac:dyDescent="0.25">
      <c r="B131" s="117" t="s">
        <v>301</v>
      </c>
      <c r="C131" s="255" t="s">
        <v>488</v>
      </c>
      <c r="D131" s="256"/>
      <c r="E131" s="257"/>
      <c r="F131" s="118" t="s">
        <v>186</v>
      </c>
      <c r="G131" s="118" t="s">
        <v>187</v>
      </c>
      <c r="H131" s="119"/>
      <c r="I131" s="120"/>
      <c r="J131" s="121">
        <v>-196.34399999999999</v>
      </c>
      <c r="L131" s="142"/>
      <c r="M131" s="143"/>
      <c r="N131" s="136"/>
    </row>
    <row r="132" spans="2:14" s="104" customFormat="1" ht="36" customHeight="1" x14ac:dyDescent="0.25">
      <c r="B132" s="117" t="s">
        <v>306</v>
      </c>
      <c r="C132" s="255" t="s">
        <v>467</v>
      </c>
      <c r="D132" s="256"/>
      <c r="E132" s="257"/>
      <c r="F132" s="118" t="s">
        <v>186</v>
      </c>
      <c r="G132" s="118" t="s">
        <v>188</v>
      </c>
      <c r="H132" s="119"/>
      <c r="I132" s="120"/>
      <c r="J132" s="121">
        <v>-227.5</v>
      </c>
      <c r="L132" s="142"/>
      <c r="M132" s="143"/>
      <c r="N132" s="136"/>
    </row>
    <row r="133" spans="2:14" s="104" customFormat="1" ht="17.25" x14ac:dyDescent="0.25">
      <c r="B133" s="117" t="s">
        <v>307</v>
      </c>
      <c r="C133" s="255" t="s">
        <v>463</v>
      </c>
      <c r="D133" s="256"/>
      <c r="E133" s="257"/>
      <c r="F133" s="118" t="s">
        <v>186</v>
      </c>
      <c r="G133" s="118" t="s">
        <v>188</v>
      </c>
      <c r="H133" s="119"/>
      <c r="I133" s="120"/>
      <c r="J133" s="121">
        <v>-840</v>
      </c>
      <c r="L133" s="142"/>
      <c r="M133" s="143"/>
      <c r="N133" s="136"/>
    </row>
    <row r="134" spans="2:14" s="104" customFormat="1" ht="17.25" x14ac:dyDescent="0.25">
      <c r="B134" s="117" t="s">
        <v>308</v>
      </c>
      <c r="C134" s="255" t="s">
        <v>491</v>
      </c>
      <c r="D134" s="256"/>
      <c r="E134" s="257"/>
      <c r="F134" s="118" t="s">
        <v>186</v>
      </c>
      <c r="G134" s="118" t="s">
        <v>187</v>
      </c>
      <c r="H134" s="119"/>
      <c r="I134" s="120"/>
      <c r="J134" s="121">
        <v>-1562.5</v>
      </c>
      <c r="L134" s="142"/>
      <c r="M134" s="143"/>
      <c r="N134" s="136"/>
    </row>
    <row r="135" spans="2:14" s="104" customFormat="1" ht="17.25" x14ac:dyDescent="0.25">
      <c r="B135" s="117" t="s">
        <v>309</v>
      </c>
      <c r="C135" s="255" t="s">
        <v>491</v>
      </c>
      <c r="D135" s="256"/>
      <c r="E135" s="257"/>
      <c r="F135" s="118" t="s">
        <v>186</v>
      </c>
      <c r="G135" s="118" t="s">
        <v>187</v>
      </c>
      <c r="H135" s="119"/>
      <c r="I135" s="120"/>
      <c r="J135" s="121">
        <v>-1811.2</v>
      </c>
      <c r="L135" s="142"/>
      <c r="M135" s="143"/>
      <c r="N135" s="136"/>
    </row>
    <row r="136" spans="2:14" s="104" customFormat="1" ht="17.25" x14ac:dyDescent="0.25">
      <c r="B136" s="117" t="s">
        <v>310</v>
      </c>
      <c r="C136" s="255" t="s">
        <v>464</v>
      </c>
      <c r="D136" s="256"/>
      <c r="E136" s="257"/>
      <c r="F136" s="118" t="s">
        <v>186</v>
      </c>
      <c r="G136" s="118" t="s">
        <v>188</v>
      </c>
      <c r="H136" s="119"/>
      <c r="I136" s="120"/>
      <c r="J136" s="121">
        <v>-207</v>
      </c>
      <c r="L136" s="142"/>
      <c r="M136" s="143"/>
      <c r="N136" s="136"/>
    </row>
    <row r="137" spans="2:14" s="104" customFormat="1" ht="17.25" x14ac:dyDescent="0.25">
      <c r="B137" s="117" t="s">
        <v>311</v>
      </c>
      <c r="C137" s="255" t="s">
        <v>492</v>
      </c>
      <c r="D137" s="256"/>
      <c r="E137" s="257"/>
      <c r="F137" s="118" t="s">
        <v>186</v>
      </c>
      <c r="G137" s="118" t="s">
        <v>187</v>
      </c>
      <c r="H137" s="119"/>
      <c r="I137" s="120"/>
      <c r="J137" s="121">
        <v>-150</v>
      </c>
      <c r="L137" s="142"/>
      <c r="M137" s="143"/>
      <c r="N137" s="136"/>
    </row>
    <row r="138" spans="2:14" s="104" customFormat="1" ht="17.25" x14ac:dyDescent="0.25">
      <c r="B138" s="117" t="s">
        <v>312</v>
      </c>
      <c r="C138" s="255" t="s">
        <v>492</v>
      </c>
      <c r="D138" s="256"/>
      <c r="E138" s="257"/>
      <c r="F138" s="118" t="s">
        <v>186</v>
      </c>
      <c r="G138" s="118" t="s">
        <v>187</v>
      </c>
      <c r="H138" s="119"/>
      <c r="I138" s="120"/>
      <c r="J138" s="121">
        <v>-300.39999999999998</v>
      </c>
      <c r="L138" s="142"/>
      <c r="M138" s="143"/>
      <c r="N138" s="136"/>
    </row>
    <row r="139" spans="2:14" s="104" customFormat="1" ht="17.25" x14ac:dyDescent="0.25">
      <c r="B139" s="117" t="s">
        <v>313</v>
      </c>
      <c r="C139" s="255" t="s">
        <v>463</v>
      </c>
      <c r="D139" s="256"/>
      <c r="E139" s="257"/>
      <c r="F139" s="118" t="s">
        <v>186</v>
      </c>
      <c r="G139" s="118" t="s">
        <v>188</v>
      </c>
      <c r="H139" s="119"/>
      <c r="I139" s="120"/>
      <c r="J139" s="121">
        <v>-139.08000000000001</v>
      </c>
      <c r="L139" s="142"/>
      <c r="M139" s="143"/>
      <c r="N139" s="136"/>
    </row>
    <row r="140" spans="2:14" s="104" customFormat="1" ht="17.25" x14ac:dyDescent="0.25">
      <c r="B140" s="117" t="s">
        <v>314</v>
      </c>
      <c r="C140" s="255" t="s">
        <v>493</v>
      </c>
      <c r="D140" s="256"/>
      <c r="E140" s="257"/>
      <c r="F140" s="118" t="s">
        <v>186</v>
      </c>
      <c r="G140" s="118" t="s">
        <v>187</v>
      </c>
      <c r="H140" s="119"/>
      <c r="I140" s="120"/>
      <c r="J140" s="121">
        <v>-2012</v>
      </c>
      <c r="L140" s="142"/>
      <c r="M140" s="143"/>
      <c r="N140" s="136"/>
    </row>
    <row r="141" spans="2:14" s="104" customFormat="1" ht="17.25" x14ac:dyDescent="0.25">
      <c r="B141" s="117" t="s">
        <v>315</v>
      </c>
      <c r="C141" s="255" t="s">
        <v>463</v>
      </c>
      <c r="D141" s="256"/>
      <c r="E141" s="257"/>
      <c r="F141" s="118" t="s">
        <v>186</v>
      </c>
      <c r="G141" s="118" t="s">
        <v>188</v>
      </c>
      <c r="H141" s="119"/>
      <c r="I141" s="120"/>
      <c r="J141" s="121">
        <v>-392.4</v>
      </c>
      <c r="L141" s="142"/>
      <c r="M141" s="143"/>
      <c r="N141" s="136"/>
    </row>
    <row r="142" spans="2:14" s="104" customFormat="1" ht="17.25" x14ac:dyDescent="0.25">
      <c r="B142" s="117" t="s">
        <v>316</v>
      </c>
      <c r="C142" s="255" t="s">
        <v>494</v>
      </c>
      <c r="D142" s="256"/>
      <c r="E142" s="257"/>
      <c r="F142" s="118" t="s">
        <v>186</v>
      </c>
      <c r="G142" s="118" t="s">
        <v>512</v>
      </c>
      <c r="H142" s="119"/>
      <c r="I142" s="120"/>
      <c r="J142" s="121">
        <v>-270</v>
      </c>
      <c r="L142" s="142"/>
      <c r="M142" s="143"/>
      <c r="N142" s="136"/>
    </row>
    <row r="143" spans="2:14" s="104" customFormat="1" ht="17.25" x14ac:dyDescent="0.25">
      <c r="B143" s="117" t="s">
        <v>317</v>
      </c>
      <c r="C143" s="255" t="s">
        <v>495</v>
      </c>
      <c r="D143" s="256"/>
      <c r="E143" s="257"/>
      <c r="F143" s="118" t="s">
        <v>186</v>
      </c>
      <c r="G143" s="118" t="s">
        <v>187</v>
      </c>
      <c r="H143" s="119"/>
      <c r="I143" s="120"/>
      <c r="J143" s="121">
        <v>-129</v>
      </c>
      <c r="L143" s="142"/>
      <c r="M143" s="143"/>
      <c r="N143" s="136"/>
    </row>
    <row r="144" spans="2:14" s="104" customFormat="1" ht="17.25" x14ac:dyDescent="0.25">
      <c r="B144" s="117" t="s">
        <v>318</v>
      </c>
      <c r="C144" s="255" t="s">
        <v>462</v>
      </c>
      <c r="D144" s="256"/>
      <c r="E144" s="257"/>
      <c r="F144" s="118" t="s">
        <v>186</v>
      </c>
      <c r="G144" s="118" t="s">
        <v>187</v>
      </c>
      <c r="H144" s="119"/>
      <c r="I144" s="120"/>
      <c r="J144" s="121">
        <v>-306</v>
      </c>
      <c r="L144" s="142"/>
      <c r="M144" s="143"/>
      <c r="N144" s="136"/>
    </row>
    <row r="145" spans="2:14" s="104" customFormat="1" ht="17.25" x14ac:dyDescent="0.25">
      <c r="B145" s="117" t="s">
        <v>319</v>
      </c>
      <c r="C145" s="255" t="s">
        <v>490</v>
      </c>
      <c r="D145" s="256"/>
      <c r="E145" s="257"/>
      <c r="F145" s="118" t="s">
        <v>186</v>
      </c>
      <c r="G145" s="118" t="s">
        <v>187</v>
      </c>
      <c r="H145" s="119"/>
      <c r="I145" s="120"/>
      <c r="J145" s="121">
        <v>-110</v>
      </c>
      <c r="L145" s="142"/>
      <c r="M145" s="143"/>
      <c r="N145" s="136"/>
    </row>
    <row r="146" spans="2:14" s="104" customFormat="1" ht="17.25" x14ac:dyDescent="0.25">
      <c r="B146" s="117" t="s">
        <v>320</v>
      </c>
      <c r="C146" s="255" t="s">
        <v>496</v>
      </c>
      <c r="D146" s="256"/>
      <c r="E146" s="257"/>
      <c r="F146" s="118" t="s">
        <v>186</v>
      </c>
      <c r="G146" s="118" t="s">
        <v>187</v>
      </c>
      <c r="H146" s="119"/>
      <c r="I146" s="120"/>
      <c r="J146" s="121">
        <v>-177.4</v>
      </c>
      <c r="L146" s="142"/>
      <c r="M146" s="143"/>
      <c r="N146" s="136"/>
    </row>
    <row r="147" spans="2:14" s="104" customFormat="1" ht="17.25" x14ac:dyDescent="0.25">
      <c r="B147" s="117" t="s">
        <v>321</v>
      </c>
      <c r="C147" s="255" t="s">
        <v>497</v>
      </c>
      <c r="D147" s="256"/>
      <c r="E147" s="257"/>
      <c r="F147" s="118" t="s">
        <v>186</v>
      </c>
      <c r="G147" s="118" t="s">
        <v>187</v>
      </c>
      <c r="H147" s="119"/>
      <c r="I147" s="120"/>
      <c r="J147" s="121">
        <v>-128</v>
      </c>
      <c r="L147" s="142"/>
      <c r="M147" s="143"/>
      <c r="N147" s="136"/>
    </row>
    <row r="148" spans="2:14" s="104" customFormat="1" ht="17.25" x14ac:dyDescent="0.25">
      <c r="B148" s="117" t="s">
        <v>322</v>
      </c>
      <c r="C148" s="255" t="s">
        <v>497</v>
      </c>
      <c r="D148" s="256"/>
      <c r="E148" s="257"/>
      <c r="F148" s="118" t="s">
        <v>186</v>
      </c>
      <c r="G148" s="118" t="s">
        <v>187</v>
      </c>
      <c r="H148" s="119"/>
      <c r="I148" s="120"/>
      <c r="J148" s="121">
        <v>-240</v>
      </c>
      <c r="L148" s="142"/>
      <c r="M148" s="143"/>
      <c r="N148" s="136"/>
    </row>
    <row r="149" spans="2:14" s="104" customFormat="1" ht="17.25" x14ac:dyDescent="0.25">
      <c r="B149" s="117" t="s">
        <v>323</v>
      </c>
      <c r="C149" s="255" t="s">
        <v>498</v>
      </c>
      <c r="D149" s="256"/>
      <c r="E149" s="257"/>
      <c r="F149" s="118" t="s">
        <v>186</v>
      </c>
      <c r="G149" s="118" t="s">
        <v>187</v>
      </c>
      <c r="H149" s="119"/>
      <c r="I149" s="120"/>
      <c r="J149" s="121">
        <v>-1602</v>
      </c>
      <c r="L149" s="142"/>
      <c r="M149" s="143"/>
      <c r="N149" s="136"/>
    </row>
    <row r="150" spans="2:14" s="104" customFormat="1" ht="17.25" x14ac:dyDescent="0.25">
      <c r="B150" s="117" t="s">
        <v>324</v>
      </c>
      <c r="C150" s="255" t="s">
        <v>490</v>
      </c>
      <c r="D150" s="256"/>
      <c r="E150" s="257"/>
      <c r="F150" s="118" t="s">
        <v>186</v>
      </c>
      <c r="G150" s="118" t="s">
        <v>187</v>
      </c>
      <c r="H150" s="119"/>
      <c r="I150" s="120"/>
      <c r="J150" s="121">
        <v>-176</v>
      </c>
      <c r="L150" s="142"/>
      <c r="M150" s="143"/>
      <c r="N150" s="136"/>
    </row>
    <row r="151" spans="2:14" s="104" customFormat="1" ht="17.25" x14ac:dyDescent="0.25">
      <c r="B151" s="117" t="s">
        <v>325</v>
      </c>
      <c r="C151" s="255" t="s">
        <v>497</v>
      </c>
      <c r="D151" s="256"/>
      <c r="E151" s="257"/>
      <c r="F151" s="118" t="s">
        <v>186</v>
      </c>
      <c r="G151" s="118" t="s">
        <v>187</v>
      </c>
      <c r="H151" s="119"/>
      <c r="I151" s="120"/>
      <c r="J151" s="121">
        <v>-332</v>
      </c>
      <c r="L151" s="142"/>
      <c r="M151" s="143"/>
      <c r="N151" s="136"/>
    </row>
    <row r="152" spans="2:14" s="104" customFormat="1" ht="17.25" x14ac:dyDescent="0.25">
      <c r="B152" s="117" t="s">
        <v>326</v>
      </c>
      <c r="C152" s="255" t="s">
        <v>490</v>
      </c>
      <c r="D152" s="256"/>
      <c r="E152" s="257"/>
      <c r="F152" s="118" t="s">
        <v>186</v>
      </c>
      <c r="G152" s="118" t="s">
        <v>187</v>
      </c>
      <c r="H152" s="119"/>
      <c r="I152" s="120"/>
      <c r="J152" s="121">
        <v>-240</v>
      </c>
      <c r="L152" s="142"/>
      <c r="M152" s="143"/>
      <c r="N152" s="136"/>
    </row>
    <row r="153" spans="2:14" s="104" customFormat="1" ht="17.25" x14ac:dyDescent="0.25">
      <c r="B153" s="117" t="s">
        <v>191</v>
      </c>
      <c r="C153" s="255" t="s">
        <v>430</v>
      </c>
      <c r="D153" s="256"/>
      <c r="E153" s="257"/>
      <c r="F153" s="118" t="s">
        <v>186</v>
      </c>
      <c r="G153" s="118" t="s">
        <v>187</v>
      </c>
      <c r="H153" s="119"/>
      <c r="I153" s="120"/>
      <c r="J153" s="121">
        <v>-1012</v>
      </c>
      <c r="L153" s="142"/>
      <c r="M153" s="143"/>
      <c r="N153" s="136"/>
    </row>
    <row r="154" spans="2:14" s="104" customFormat="1" ht="17.25" x14ac:dyDescent="0.25">
      <c r="B154" s="117" t="s">
        <v>192</v>
      </c>
      <c r="C154" s="255" t="s">
        <v>431</v>
      </c>
      <c r="D154" s="256"/>
      <c r="E154" s="257"/>
      <c r="F154" s="118" t="s">
        <v>186</v>
      </c>
      <c r="G154" s="118" t="s">
        <v>513</v>
      </c>
      <c r="H154" s="119"/>
      <c r="I154" s="120"/>
      <c r="J154" s="121">
        <v>-255</v>
      </c>
      <c r="L154" s="142"/>
      <c r="M154" s="143"/>
      <c r="N154" s="136"/>
    </row>
    <row r="155" spans="2:14" s="104" customFormat="1" ht="17.25" x14ac:dyDescent="0.25">
      <c r="B155" s="117" t="s">
        <v>193</v>
      </c>
      <c r="C155" s="255" t="s">
        <v>431</v>
      </c>
      <c r="D155" s="256"/>
      <c r="E155" s="257"/>
      <c r="F155" s="118" t="s">
        <v>186</v>
      </c>
      <c r="G155" s="118" t="s">
        <v>513</v>
      </c>
      <c r="H155" s="119"/>
      <c r="I155" s="120"/>
      <c r="J155" s="121">
        <v>-399</v>
      </c>
      <c r="L155" s="142"/>
      <c r="M155" s="143"/>
      <c r="N155" s="136"/>
    </row>
    <row r="156" spans="2:14" s="104" customFormat="1" ht="17.25" x14ac:dyDescent="0.25">
      <c r="B156" s="117" t="s">
        <v>194</v>
      </c>
      <c r="C156" s="255" t="s">
        <v>432</v>
      </c>
      <c r="D156" s="256"/>
      <c r="E156" s="257"/>
      <c r="F156" s="118" t="s">
        <v>186</v>
      </c>
      <c r="G156" s="118" t="s">
        <v>187</v>
      </c>
      <c r="H156" s="119"/>
      <c r="I156" s="120"/>
      <c r="J156" s="121">
        <v>-330.6</v>
      </c>
      <c r="L156" s="142"/>
      <c r="M156" s="143"/>
      <c r="N156" s="136"/>
    </row>
    <row r="157" spans="2:14" s="104" customFormat="1" ht="17.25" x14ac:dyDescent="0.25">
      <c r="B157" s="117" t="s">
        <v>195</v>
      </c>
      <c r="C157" s="255" t="s">
        <v>433</v>
      </c>
      <c r="D157" s="256"/>
      <c r="E157" s="257"/>
      <c r="F157" s="118" t="s">
        <v>186</v>
      </c>
      <c r="G157" s="118" t="s">
        <v>513</v>
      </c>
      <c r="H157" s="119"/>
      <c r="I157" s="120"/>
      <c r="J157" s="121">
        <v>-352</v>
      </c>
      <c r="L157" s="142"/>
      <c r="M157" s="143"/>
      <c r="N157" s="136"/>
    </row>
    <row r="158" spans="2:14" s="104" customFormat="1" ht="17.25" x14ac:dyDescent="0.25">
      <c r="B158" s="117" t="s">
        <v>196</v>
      </c>
      <c r="C158" s="255" t="s">
        <v>434</v>
      </c>
      <c r="D158" s="256"/>
      <c r="E158" s="257"/>
      <c r="F158" s="118" t="s">
        <v>186</v>
      </c>
      <c r="G158" s="118" t="s">
        <v>187</v>
      </c>
      <c r="H158" s="119"/>
      <c r="I158" s="120"/>
      <c r="J158" s="121">
        <v>-510</v>
      </c>
      <c r="L158" s="142"/>
      <c r="M158" s="143"/>
      <c r="N158" s="136"/>
    </row>
    <row r="159" spans="2:14" s="104" customFormat="1" ht="17.25" x14ac:dyDescent="0.25">
      <c r="B159" s="117" t="s">
        <v>197</v>
      </c>
      <c r="C159" s="255" t="s">
        <v>435</v>
      </c>
      <c r="D159" s="256"/>
      <c r="E159" s="257"/>
      <c r="F159" s="118" t="s">
        <v>186</v>
      </c>
      <c r="G159" s="118" t="s">
        <v>187</v>
      </c>
      <c r="H159" s="119"/>
      <c r="I159" s="120"/>
      <c r="J159" s="121">
        <v>-1280</v>
      </c>
      <c r="L159" s="142"/>
      <c r="M159" s="143"/>
      <c r="N159" s="136"/>
    </row>
    <row r="160" spans="2:14" s="104" customFormat="1" ht="17.25" x14ac:dyDescent="0.25">
      <c r="B160" s="117" t="s">
        <v>198</v>
      </c>
      <c r="C160" s="255" t="s">
        <v>436</v>
      </c>
      <c r="D160" s="256"/>
      <c r="E160" s="257"/>
      <c r="F160" s="118" t="s">
        <v>186</v>
      </c>
      <c r="G160" s="118" t="s">
        <v>187</v>
      </c>
      <c r="H160" s="119"/>
      <c r="I160" s="120"/>
      <c r="J160" s="121">
        <v>-206.60499999999999</v>
      </c>
      <c r="L160" s="142"/>
      <c r="M160" s="143"/>
      <c r="N160" s="136"/>
    </row>
    <row r="161" spans="2:14" s="104" customFormat="1" ht="17.25" x14ac:dyDescent="0.25">
      <c r="B161" s="117" t="s">
        <v>199</v>
      </c>
      <c r="C161" s="255" t="s">
        <v>431</v>
      </c>
      <c r="D161" s="256"/>
      <c r="E161" s="257"/>
      <c r="F161" s="118" t="s">
        <v>186</v>
      </c>
      <c r="G161" s="118" t="s">
        <v>513</v>
      </c>
      <c r="H161" s="119"/>
      <c r="I161" s="120"/>
      <c r="J161" s="121">
        <v>-700</v>
      </c>
      <c r="L161" s="142"/>
      <c r="M161" s="143"/>
      <c r="N161" s="136"/>
    </row>
    <row r="162" spans="2:14" s="104" customFormat="1" ht="17.25" x14ac:dyDescent="0.25">
      <c r="B162" s="117" t="s">
        <v>200</v>
      </c>
      <c r="C162" s="255" t="s">
        <v>432</v>
      </c>
      <c r="D162" s="256"/>
      <c r="E162" s="257"/>
      <c r="F162" s="118" t="s">
        <v>186</v>
      </c>
      <c r="G162" s="118" t="s">
        <v>187</v>
      </c>
      <c r="H162" s="119"/>
      <c r="I162" s="120"/>
      <c r="J162" s="121">
        <v>-522.6</v>
      </c>
      <c r="L162" s="142"/>
      <c r="M162" s="143"/>
      <c r="N162" s="136"/>
    </row>
    <row r="163" spans="2:14" s="104" customFormat="1" ht="17.25" x14ac:dyDescent="0.25">
      <c r="B163" s="117" t="s">
        <v>201</v>
      </c>
      <c r="C163" s="255" t="s">
        <v>433</v>
      </c>
      <c r="D163" s="256"/>
      <c r="E163" s="257"/>
      <c r="F163" s="118" t="s">
        <v>186</v>
      </c>
      <c r="G163" s="118" t="s">
        <v>513</v>
      </c>
      <c r="H163" s="119"/>
      <c r="I163" s="120"/>
      <c r="J163" s="121">
        <v>-352</v>
      </c>
      <c r="L163" s="142"/>
      <c r="M163" s="143"/>
      <c r="N163" s="136"/>
    </row>
    <row r="164" spans="2:14" s="104" customFormat="1" ht="17.25" x14ac:dyDescent="0.25">
      <c r="B164" s="117" t="s">
        <v>202</v>
      </c>
      <c r="C164" s="255" t="s">
        <v>437</v>
      </c>
      <c r="D164" s="256"/>
      <c r="E164" s="257"/>
      <c r="F164" s="118" t="s">
        <v>186</v>
      </c>
      <c r="G164" s="118" t="s">
        <v>187</v>
      </c>
      <c r="H164" s="119"/>
      <c r="I164" s="120"/>
      <c r="J164" s="121">
        <v>-640</v>
      </c>
      <c r="L164" s="142"/>
      <c r="M164" s="143"/>
      <c r="N164" s="136"/>
    </row>
    <row r="165" spans="2:14" s="104" customFormat="1" ht="17.25" x14ac:dyDescent="0.25">
      <c r="B165" s="117" t="s">
        <v>203</v>
      </c>
      <c r="C165" s="255" t="s">
        <v>436</v>
      </c>
      <c r="D165" s="256"/>
      <c r="E165" s="257"/>
      <c r="F165" s="118" t="s">
        <v>186</v>
      </c>
      <c r="G165" s="118" t="s">
        <v>187</v>
      </c>
      <c r="H165" s="119"/>
      <c r="I165" s="120"/>
      <c r="J165" s="121">
        <v>-320</v>
      </c>
      <c r="L165" s="142"/>
      <c r="M165" s="143"/>
      <c r="N165" s="136"/>
    </row>
    <row r="166" spans="2:14" s="104" customFormat="1" ht="17.25" x14ac:dyDescent="0.25">
      <c r="B166" s="117" t="s">
        <v>204</v>
      </c>
      <c r="C166" s="255" t="s">
        <v>438</v>
      </c>
      <c r="D166" s="256"/>
      <c r="E166" s="257"/>
      <c r="F166" s="118" t="s">
        <v>186</v>
      </c>
      <c r="G166" s="118" t="s">
        <v>187</v>
      </c>
      <c r="H166" s="119"/>
      <c r="I166" s="120"/>
      <c r="J166" s="121">
        <v>-120</v>
      </c>
      <c r="L166" s="142"/>
      <c r="M166" s="143"/>
      <c r="N166" s="136"/>
    </row>
    <row r="167" spans="2:14" s="104" customFormat="1" ht="17.25" x14ac:dyDescent="0.25">
      <c r="B167" s="117" t="s">
        <v>205</v>
      </c>
      <c r="C167" s="255" t="s">
        <v>435</v>
      </c>
      <c r="D167" s="256"/>
      <c r="E167" s="257"/>
      <c r="F167" s="118" t="s">
        <v>186</v>
      </c>
      <c r="G167" s="118" t="s">
        <v>187</v>
      </c>
      <c r="H167" s="119"/>
      <c r="I167" s="120"/>
      <c r="J167" s="121">
        <v>-2500</v>
      </c>
      <c r="L167" s="142"/>
      <c r="M167" s="143"/>
      <c r="N167" s="136"/>
    </row>
    <row r="168" spans="2:14" s="104" customFormat="1" ht="17.25" x14ac:dyDescent="0.25">
      <c r="B168" s="117" t="s">
        <v>206</v>
      </c>
      <c r="C168" s="255" t="s">
        <v>434</v>
      </c>
      <c r="D168" s="256"/>
      <c r="E168" s="257"/>
      <c r="F168" s="118" t="s">
        <v>186</v>
      </c>
      <c r="G168" s="118" t="s">
        <v>187</v>
      </c>
      <c r="H168" s="119"/>
      <c r="I168" s="120"/>
      <c r="J168" s="121">
        <v>-576</v>
      </c>
      <c r="L168" s="142"/>
      <c r="M168" s="143"/>
      <c r="N168" s="136"/>
    </row>
    <row r="169" spans="2:14" s="104" customFormat="1" ht="17.25" x14ac:dyDescent="0.25">
      <c r="B169" s="117" t="s">
        <v>207</v>
      </c>
      <c r="C169" s="255" t="s">
        <v>432</v>
      </c>
      <c r="D169" s="256"/>
      <c r="E169" s="257"/>
      <c r="F169" s="118" t="s">
        <v>186</v>
      </c>
      <c r="G169" s="118" t="s">
        <v>187</v>
      </c>
      <c r="H169" s="119"/>
      <c r="I169" s="120"/>
      <c r="J169" s="121">
        <v>-501</v>
      </c>
      <c r="L169" s="142"/>
      <c r="M169" s="143"/>
      <c r="N169" s="136"/>
    </row>
    <row r="170" spans="2:14" s="104" customFormat="1" ht="17.25" x14ac:dyDescent="0.25">
      <c r="B170" s="117" t="s">
        <v>208</v>
      </c>
      <c r="C170" s="255" t="s">
        <v>439</v>
      </c>
      <c r="D170" s="256"/>
      <c r="E170" s="257"/>
      <c r="F170" s="118" t="s">
        <v>186</v>
      </c>
      <c r="G170" s="118" t="s">
        <v>187</v>
      </c>
      <c r="H170" s="119"/>
      <c r="I170" s="120"/>
      <c r="J170" s="121">
        <v>-110</v>
      </c>
      <c r="L170" s="142"/>
      <c r="M170" s="143"/>
      <c r="N170" s="136"/>
    </row>
    <row r="171" spans="2:14" s="104" customFormat="1" ht="17.25" x14ac:dyDescent="0.25">
      <c r="B171" s="117" t="s">
        <v>209</v>
      </c>
      <c r="C171" s="255" t="s">
        <v>440</v>
      </c>
      <c r="D171" s="256"/>
      <c r="E171" s="257"/>
      <c r="F171" s="118" t="s">
        <v>186</v>
      </c>
      <c r="G171" s="118" t="s">
        <v>189</v>
      </c>
      <c r="H171" s="119"/>
      <c r="I171" s="120"/>
      <c r="J171" s="121">
        <v>-8400</v>
      </c>
      <c r="L171" s="142"/>
      <c r="M171" s="143"/>
      <c r="N171" s="136"/>
    </row>
    <row r="172" spans="2:14" s="104" customFormat="1" ht="17.25" x14ac:dyDescent="0.25">
      <c r="B172" s="117" t="s">
        <v>210</v>
      </c>
      <c r="C172" s="255" t="s">
        <v>441</v>
      </c>
      <c r="D172" s="256"/>
      <c r="E172" s="257"/>
      <c r="F172" s="118" t="s">
        <v>186</v>
      </c>
      <c r="G172" s="118" t="s">
        <v>513</v>
      </c>
      <c r="H172" s="119"/>
      <c r="I172" s="120"/>
      <c r="J172" s="121">
        <v>-244</v>
      </c>
      <c r="L172" s="142"/>
      <c r="M172" s="143"/>
      <c r="N172" s="136"/>
    </row>
    <row r="173" spans="2:14" s="104" customFormat="1" ht="17.25" x14ac:dyDescent="0.25">
      <c r="B173" s="117" t="s">
        <v>211</v>
      </c>
      <c r="C173" s="255" t="s">
        <v>442</v>
      </c>
      <c r="D173" s="256"/>
      <c r="E173" s="257"/>
      <c r="F173" s="118" t="s">
        <v>186</v>
      </c>
      <c r="G173" s="118" t="s">
        <v>187</v>
      </c>
      <c r="H173" s="119"/>
      <c r="I173" s="120"/>
      <c r="J173" s="121">
        <v>-1048.5</v>
      </c>
      <c r="L173" s="142"/>
      <c r="M173" s="143"/>
      <c r="N173" s="136"/>
    </row>
    <row r="174" spans="2:14" s="104" customFormat="1" ht="17.25" x14ac:dyDescent="0.25">
      <c r="B174" s="117" t="s">
        <v>212</v>
      </c>
      <c r="C174" s="255" t="s">
        <v>442</v>
      </c>
      <c r="D174" s="256"/>
      <c r="E174" s="257"/>
      <c r="F174" s="118" t="s">
        <v>186</v>
      </c>
      <c r="G174" s="118" t="s">
        <v>187</v>
      </c>
      <c r="H174" s="119"/>
      <c r="I174" s="120"/>
      <c r="J174" s="121">
        <v>-218</v>
      </c>
      <c r="L174" s="142"/>
      <c r="M174" s="143"/>
      <c r="N174" s="136"/>
    </row>
    <row r="175" spans="2:14" s="104" customFormat="1" ht="17.25" x14ac:dyDescent="0.25">
      <c r="B175" s="117" t="s">
        <v>213</v>
      </c>
      <c r="C175" s="255" t="s">
        <v>443</v>
      </c>
      <c r="D175" s="256"/>
      <c r="E175" s="257"/>
      <c r="F175" s="118" t="s">
        <v>186</v>
      </c>
      <c r="G175" s="118" t="s">
        <v>189</v>
      </c>
      <c r="H175" s="119"/>
      <c r="I175" s="120"/>
      <c r="J175" s="121">
        <v>-680</v>
      </c>
      <c r="L175" s="142"/>
      <c r="M175" s="143"/>
      <c r="N175" s="136"/>
    </row>
    <row r="176" spans="2:14" s="104" customFormat="1" ht="17.25" x14ac:dyDescent="0.25">
      <c r="B176" s="117" t="s">
        <v>214</v>
      </c>
      <c r="C176" s="255" t="s">
        <v>444</v>
      </c>
      <c r="D176" s="256"/>
      <c r="E176" s="257"/>
      <c r="F176" s="118" t="s">
        <v>186</v>
      </c>
      <c r="G176" s="118" t="s">
        <v>187</v>
      </c>
      <c r="H176" s="119"/>
      <c r="I176" s="120"/>
      <c r="J176" s="121">
        <v>-2100</v>
      </c>
      <c r="L176" s="142"/>
      <c r="M176" s="143"/>
      <c r="N176" s="136"/>
    </row>
    <row r="177" spans="2:14" s="104" customFormat="1" ht="17.25" x14ac:dyDescent="0.25">
      <c r="B177" s="117" t="s">
        <v>215</v>
      </c>
      <c r="C177" s="255" t="s">
        <v>433</v>
      </c>
      <c r="D177" s="256"/>
      <c r="E177" s="257"/>
      <c r="F177" s="118" t="s">
        <v>186</v>
      </c>
      <c r="G177" s="118" t="s">
        <v>513</v>
      </c>
      <c r="H177" s="119"/>
      <c r="I177" s="120"/>
      <c r="J177" s="121">
        <v>-286.7</v>
      </c>
      <c r="L177" s="142"/>
      <c r="M177" s="143"/>
      <c r="N177" s="136"/>
    </row>
    <row r="178" spans="2:14" s="104" customFormat="1" ht="17.25" x14ac:dyDescent="0.25">
      <c r="B178" s="117" t="s">
        <v>216</v>
      </c>
      <c r="C178" s="255" t="s">
        <v>445</v>
      </c>
      <c r="D178" s="256"/>
      <c r="E178" s="257"/>
      <c r="F178" s="118" t="s">
        <v>186</v>
      </c>
      <c r="G178" s="118" t="s">
        <v>189</v>
      </c>
      <c r="H178" s="119"/>
      <c r="I178" s="120"/>
      <c r="J178" s="121">
        <v>-366</v>
      </c>
      <c r="L178" s="142"/>
      <c r="M178" s="143"/>
      <c r="N178" s="136"/>
    </row>
    <row r="179" spans="2:14" s="104" customFormat="1" ht="17.25" x14ac:dyDescent="0.25">
      <c r="B179" s="117" t="s">
        <v>217</v>
      </c>
      <c r="C179" s="255" t="s">
        <v>433</v>
      </c>
      <c r="D179" s="256"/>
      <c r="E179" s="257"/>
      <c r="F179" s="118" t="s">
        <v>186</v>
      </c>
      <c r="G179" s="118" t="s">
        <v>513</v>
      </c>
      <c r="H179" s="119"/>
      <c r="I179" s="120"/>
      <c r="J179" s="121">
        <v>-815</v>
      </c>
      <c r="L179" s="142"/>
      <c r="M179" s="143"/>
      <c r="N179" s="136"/>
    </row>
    <row r="180" spans="2:14" s="104" customFormat="1" ht="17.25" x14ac:dyDescent="0.25">
      <c r="B180" s="117" t="s">
        <v>218</v>
      </c>
      <c r="C180" s="255" t="s">
        <v>446</v>
      </c>
      <c r="D180" s="256"/>
      <c r="E180" s="257"/>
      <c r="F180" s="118" t="s">
        <v>186</v>
      </c>
      <c r="G180" s="118" t="s">
        <v>187</v>
      </c>
      <c r="H180" s="119"/>
      <c r="I180" s="120"/>
      <c r="J180" s="121">
        <v>-465.8</v>
      </c>
      <c r="L180" s="142"/>
      <c r="M180" s="143"/>
      <c r="N180" s="136"/>
    </row>
    <row r="181" spans="2:14" s="104" customFormat="1" ht="17.25" x14ac:dyDescent="0.25">
      <c r="B181" s="117" t="s">
        <v>219</v>
      </c>
      <c r="C181" s="255" t="s">
        <v>447</v>
      </c>
      <c r="D181" s="256"/>
      <c r="E181" s="257"/>
      <c r="F181" s="118" t="s">
        <v>186</v>
      </c>
      <c r="G181" s="118" t="s">
        <v>187</v>
      </c>
      <c r="H181" s="119"/>
      <c r="I181" s="120"/>
      <c r="J181" s="121">
        <v>-220</v>
      </c>
      <c r="L181" s="142"/>
      <c r="M181" s="143"/>
      <c r="N181" s="136"/>
    </row>
    <row r="182" spans="2:14" s="104" customFormat="1" ht="17.25" x14ac:dyDescent="0.25">
      <c r="B182" s="117" t="s">
        <v>220</v>
      </c>
      <c r="C182" s="255" t="s">
        <v>448</v>
      </c>
      <c r="D182" s="256"/>
      <c r="E182" s="257"/>
      <c r="F182" s="118" t="s">
        <v>186</v>
      </c>
      <c r="G182" s="118" t="s">
        <v>189</v>
      </c>
      <c r="H182" s="119"/>
      <c r="I182" s="120"/>
      <c r="J182" s="121">
        <v>-744</v>
      </c>
      <c r="L182" s="142"/>
      <c r="M182" s="143"/>
      <c r="N182" s="136"/>
    </row>
    <row r="183" spans="2:14" s="104" customFormat="1" ht="17.25" x14ac:dyDescent="0.25">
      <c r="B183" s="117" t="s">
        <v>221</v>
      </c>
      <c r="C183" s="255" t="s">
        <v>449</v>
      </c>
      <c r="D183" s="256"/>
      <c r="E183" s="257"/>
      <c r="F183" s="118" t="s">
        <v>186</v>
      </c>
      <c r="G183" s="118" t="s">
        <v>513</v>
      </c>
      <c r="H183" s="119"/>
      <c r="I183" s="120"/>
      <c r="J183" s="121">
        <v>-224</v>
      </c>
      <c r="L183" s="142"/>
      <c r="M183" s="143"/>
      <c r="N183" s="136"/>
    </row>
    <row r="184" spans="2:14" s="104" customFormat="1" ht="17.25" x14ac:dyDescent="0.25">
      <c r="B184" s="117" t="s">
        <v>222</v>
      </c>
      <c r="C184" s="255" t="s">
        <v>450</v>
      </c>
      <c r="D184" s="256"/>
      <c r="E184" s="257"/>
      <c r="F184" s="118" t="s">
        <v>186</v>
      </c>
      <c r="G184" s="118" t="s">
        <v>513</v>
      </c>
      <c r="H184" s="119"/>
      <c r="I184" s="120"/>
      <c r="J184" s="121">
        <v>-2725</v>
      </c>
      <c r="L184" s="142"/>
      <c r="M184" s="143"/>
      <c r="N184" s="136"/>
    </row>
    <row r="185" spans="2:14" s="104" customFormat="1" ht="17.25" x14ac:dyDescent="0.25">
      <c r="B185" s="117" t="s">
        <v>223</v>
      </c>
      <c r="C185" s="255" t="s">
        <v>433</v>
      </c>
      <c r="D185" s="256"/>
      <c r="E185" s="257"/>
      <c r="F185" s="118" t="s">
        <v>186</v>
      </c>
      <c r="G185" s="118" t="s">
        <v>513</v>
      </c>
      <c r="H185" s="119"/>
      <c r="I185" s="120"/>
      <c r="J185" s="121">
        <v>-316.42200000000003</v>
      </c>
      <c r="L185" s="142"/>
      <c r="M185" s="143"/>
      <c r="N185" s="136"/>
    </row>
    <row r="186" spans="2:14" s="104" customFormat="1" ht="17.25" x14ac:dyDescent="0.25">
      <c r="B186" s="117" t="s">
        <v>224</v>
      </c>
      <c r="C186" s="255" t="s">
        <v>451</v>
      </c>
      <c r="D186" s="256"/>
      <c r="E186" s="257"/>
      <c r="F186" s="118" t="s">
        <v>186</v>
      </c>
      <c r="G186" s="118" t="s">
        <v>188</v>
      </c>
      <c r="H186" s="119"/>
      <c r="I186" s="120"/>
      <c r="J186" s="121">
        <v>-432.9</v>
      </c>
      <c r="L186" s="142"/>
      <c r="M186" s="143"/>
      <c r="N186" s="136"/>
    </row>
    <row r="187" spans="2:14" s="104" customFormat="1" ht="17.25" x14ac:dyDescent="0.25">
      <c r="B187" s="117" t="s">
        <v>225</v>
      </c>
      <c r="C187" s="255" t="s">
        <v>452</v>
      </c>
      <c r="D187" s="256"/>
      <c r="E187" s="257"/>
      <c r="F187" s="118" t="s">
        <v>186</v>
      </c>
      <c r="G187" s="118" t="s">
        <v>189</v>
      </c>
      <c r="H187" s="119"/>
      <c r="I187" s="120"/>
      <c r="J187" s="121">
        <v>-150.80000000000001</v>
      </c>
      <c r="L187" s="142"/>
      <c r="M187" s="143"/>
      <c r="N187" s="136"/>
    </row>
    <row r="188" spans="2:14" s="104" customFormat="1" ht="17.25" x14ac:dyDescent="0.25">
      <c r="B188" s="117" t="s">
        <v>226</v>
      </c>
      <c r="C188" s="255" t="s">
        <v>452</v>
      </c>
      <c r="D188" s="256"/>
      <c r="E188" s="257"/>
      <c r="F188" s="118" t="s">
        <v>186</v>
      </c>
      <c r="G188" s="118" t="s">
        <v>189</v>
      </c>
      <c r="H188" s="119"/>
      <c r="I188" s="120"/>
      <c r="J188" s="121">
        <v>-282.60000000000002</v>
      </c>
      <c r="L188" s="142"/>
      <c r="M188" s="143"/>
      <c r="N188" s="136"/>
    </row>
    <row r="189" spans="2:14" s="104" customFormat="1" ht="17.25" x14ac:dyDescent="0.25">
      <c r="B189" s="117" t="s">
        <v>227</v>
      </c>
      <c r="C189" s="255" t="s">
        <v>433</v>
      </c>
      <c r="D189" s="256"/>
      <c r="E189" s="257"/>
      <c r="F189" s="118" t="s">
        <v>186</v>
      </c>
      <c r="G189" s="118" t="s">
        <v>513</v>
      </c>
      <c r="H189" s="119"/>
      <c r="I189" s="120"/>
      <c r="J189" s="121">
        <v>-855</v>
      </c>
      <c r="L189" s="142"/>
      <c r="M189" s="143"/>
      <c r="N189" s="136"/>
    </row>
    <row r="190" spans="2:14" s="104" customFormat="1" ht="17.25" x14ac:dyDescent="0.25">
      <c r="B190" s="117" t="s">
        <v>228</v>
      </c>
      <c r="C190" s="255" t="s">
        <v>453</v>
      </c>
      <c r="D190" s="256"/>
      <c r="E190" s="257"/>
      <c r="F190" s="118" t="s">
        <v>186</v>
      </c>
      <c r="G190" s="118" t="s">
        <v>189</v>
      </c>
      <c r="H190" s="119"/>
      <c r="I190" s="120"/>
      <c r="J190" s="121">
        <v>-760</v>
      </c>
      <c r="L190" s="142"/>
      <c r="M190" s="143"/>
      <c r="N190" s="136"/>
    </row>
    <row r="191" spans="2:14" s="104" customFormat="1" ht="17.25" x14ac:dyDescent="0.25">
      <c r="B191" s="117" t="s">
        <v>229</v>
      </c>
      <c r="C191" s="255" t="s">
        <v>454</v>
      </c>
      <c r="D191" s="256"/>
      <c r="E191" s="257"/>
      <c r="F191" s="118" t="s">
        <v>186</v>
      </c>
      <c r="G191" s="118" t="s">
        <v>187</v>
      </c>
      <c r="H191" s="119"/>
      <c r="I191" s="120"/>
      <c r="J191" s="121">
        <v>-172</v>
      </c>
      <c r="L191" s="142"/>
      <c r="M191" s="143"/>
      <c r="N191" s="136"/>
    </row>
    <row r="192" spans="2:14" s="104" customFormat="1" ht="17.25" x14ac:dyDescent="0.25">
      <c r="B192" s="117" t="s">
        <v>230</v>
      </c>
      <c r="C192" s="255" t="s">
        <v>455</v>
      </c>
      <c r="D192" s="256"/>
      <c r="E192" s="257"/>
      <c r="F192" s="118" t="s">
        <v>186</v>
      </c>
      <c r="G192" s="118" t="s">
        <v>189</v>
      </c>
      <c r="H192" s="119"/>
      <c r="I192" s="120"/>
      <c r="J192" s="121">
        <v>-5000</v>
      </c>
      <c r="L192" s="142"/>
      <c r="M192" s="143"/>
      <c r="N192" s="136"/>
    </row>
    <row r="193" spans="2:14" s="104" customFormat="1" ht="17.25" x14ac:dyDescent="0.25">
      <c r="B193" s="117" t="s">
        <v>231</v>
      </c>
      <c r="C193" s="255" t="s">
        <v>456</v>
      </c>
      <c r="D193" s="256"/>
      <c r="E193" s="257"/>
      <c r="F193" s="118" t="s">
        <v>186</v>
      </c>
      <c r="G193" s="118" t="s">
        <v>513</v>
      </c>
      <c r="H193" s="119"/>
      <c r="I193" s="120"/>
      <c r="J193" s="121">
        <v>-460</v>
      </c>
      <c r="L193" s="142"/>
      <c r="M193" s="143"/>
      <c r="N193" s="136"/>
    </row>
    <row r="194" spans="2:14" s="104" customFormat="1" ht="17.25" x14ac:dyDescent="0.25">
      <c r="B194" s="117" t="s">
        <v>232</v>
      </c>
      <c r="C194" s="255" t="s">
        <v>457</v>
      </c>
      <c r="D194" s="256"/>
      <c r="E194" s="257"/>
      <c r="F194" s="118" t="s">
        <v>186</v>
      </c>
      <c r="G194" s="118" t="s">
        <v>187</v>
      </c>
      <c r="H194" s="119"/>
      <c r="I194" s="120"/>
      <c r="J194" s="121">
        <v>-210</v>
      </c>
      <c r="L194" s="142"/>
      <c r="M194" s="143"/>
      <c r="N194" s="136"/>
    </row>
    <row r="195" spans="2:14" s="104" customFormat="1" ht="17.25" x14ac:dyDescent="0.25">
      <c r="B195" s="117" t="s">
        <v>233</v>
      </c>
      <c r="C195" s="255" t="s">
        <v>458</v>
      </c>
      <c r="D195" s="256"/>
      <c r="E195" s="257"/>
      <c r="F195" s="118" t="s">
        <v>186</v>
      </c>
      <c r="G195" s="118" t="s">
        <v>189</v>
      </c>
      <c r="H195" s="119"/>
      <c r="I195" s="120"/>
      <c r="J195" s="121">
        <v>-306</v>
      </c>
      <c r="L195" s="142"/>
      <c r="M195" s="143"/>
      <c r="N195" s="136"/>
    </row>
    <row r="196" spans="2:14" s="104" customFormat="1" ht="17.25" x14ac:dyDescent="0.25">
      <c r="B196" s="117" t="s">
        <v>234</v>
      </c>
      <c r="C196" s="255" t="s">
        <v>458</v>
      </c>
      <c r="D196" s="256"/>
      <c r="E196" s="257"/>
      <c r="F196" s="118" t="s">
        <v>186</v>
      </c>
      <c r="G196" s="118" t="s">
        <v>189</v>
      </c>
      <c r="H196" s="119"/>
      <c r="I196" s="120"/>
      <c r="J196" s="121">
        <v>-1550</v>
      </c>
      <c r="L196" s="142"/>
      <c r="M196" s="143"/>
      <c r="N196" s="136"/>
    </row>
    <row r="197" spans="2:14" s="104" customFormat="1" ht="17.25" x14ac:dyDescent="0.25">
      <c r="B197" s="117" t="s">
        <v>235</v>
      </c>
      <c r="C197" s="255" t="s">
        <v>459</v>
      </c>
      <c r="D197" s="256"/>
      <c r="E197" s="257"/>
      <c r="F197" s="118" t="s">
        <v>186</v>
      </c>
      <c r="G197" s="118" t="s">
        <v>513</v>
      </c>
      <c r="H197" s="119"/>
      <c r="I197" s="120"/>
      <c r="J197" s="121">
        <v>-330</v>
      </c>
      <c r="L197" s="142"/>
      <c r="M197" s="143"/>
      <c r="N197" s="136"/>
    </row>
    <row r="198" spans="2:14" s="104" customFormat="1" ht="17.25" x14ac:dyDescent="0.25">
      <c r="B198" s="117" t="s">
        <v>236</v>
      </c>
      <c r="C198" s="255" t="s">
        <v>441</v>
      </c>
      <c r="D198" s="256"/>
      <c r="E198" s="257"/>
      <c r="F198" s="118" t="s">
        <v>186</v>
      </c>
      <c r="G198" s="118" t="s">
        <v>513</v>
      </c>
      <c r="H198" s="119"/>
      <c r="I198" s="120"/>
      <c r="J198" s="121">
        <v>-1224</v>
      </c>
      <c r="L198" s="142"/>
      <c r="M198" s="143"/>
      <c r="N198" s="136"/>
    </row>
    <row r="199" spans="2:14" s="104" customFormat="1" ht="17.25" x14ac:dyDescent="0.25">
      <c r="B199" s="117" t="s">
        <v>237</v>
      </c>
      <c r="C199" s="255" t="s">
        <v>460</v>
      </c>
      <c r="D199" s="256"/>
      <c r="E199" s="257"/>
      <c r="F199" s="118" t="s">
        <v>186</v>
      </c>
      <c r="G199" s="118" t="s">
        <v>513</v>
      </c>
      <c r="H199" s="119"/>
      <c r="I199" s="120"/>
      <c r="J199" s="121">
        <v>-250.02</v>
      </c>
      <c r="L199" s="142"/>
      <c r="M199" s="143"/>
      <c r="N199" s="136"/>
    </row>
    <row r="200" spans="2:14" s="104" customFormat="1" ht="17.25" x14ac:dyDescent="0.25">
      <c r="B200" s="117" t="s">
        <v>238</v>
      </c>
      <c r="C200" s="255" t="s">
        <v>461</v>
      </c>
      <c r="D200" s="256"/>
      <c r="E200" s="257"/>
      <c r="F200" s="118" t="s">
        <v>186</v>
      </c>
      <c r="G200" s="118" t="s">
        <v>187</v>
      </c>
      <c r="H200" s="119"/>
      <c r="I200" s="120"/>
      <c r="J200" s="121">
        <v>-180</v>
      </c>
      <c r="L200" s="142"/>
      <c r="M200" s="143"/>
      <c r="N200" s="136"/>
    </row>
    <row r="201" spans="2:14" s="104" customFormat="1" ht="17.25" x14ac:dyDescent="0.25">
      <c r="B201" s="117" t="s">
        <v>239</v>
      </c>
      <c r="C201" s="255" t="s">
        <v>461</v>
      </c>
      <c r="D201" s="256"/>
      <c r="E201" s="257"/>
      <c r="F201" s="118" t="s">
        <v>186</v>
      </c>
      <c r="G201" s="118" t="s">
        <v>187</v>
      </c>
      <c r="H201" s="119"/>
      <c r="I201" s="120"/>
      <c r="J201" s="121">
        <v>-227.5</v>
      </c>
      <c r="L201" s="142"/>
      <c r="M201" s="143"/>
      <c r="N201" s="136"/>
    </row>
    <row r="202" spans="2:14" s="104" customFormat="1" ht="17.25" x14ac:dyDescent="0.25">
      <c r="B202" s="117" t="s">
        <v>240</v>
      </c>
      <c r="C202" s="255" t="s">
        <v>461</v>
      </c>
      <c r="D202" s="256"/>
      <c r="E202" s="257"/>
      <c r="F202" s="118" t="s">
        <v>186</v>
      </c>
      <c r="G202" s="118" t="s">
        <v>187</v>
      </c>
      <c r="H202" s="119"/>
      <c r="I202" s="120"/>
      <c r="J202" s="121">
        <v>-381</v>
      </c>
      <c r="L202" s="142"/>
      <c r="M202" s="143"/>
      <c r="N202" s="136"/>
    </row>
    <row r="203" spans="2:14" s="104" customFormat="1" ht="17.25" x14ac:dyDescent="0.25">
      <c r="B203" s="117" t="s">
        <v>241</v>
      </c>
      <c r="C203" s="255" t="s">
        <v>461</v>
      </c>
      <c r="D203" s="256"/>
      <c r="E203" s="257"/>
      <c r="F203" s="118" t="s">
        <v>186</v>
      </c>
      <c r="G203" s="118" t="s">
        <v>187</v>
      </c>
      <c r="H203" s="119"/>
      <c r="I203" s="120"/>
      <c r="J203" s="121">
        <v>-322.5</v>
      </c>
      <c r="L203" s="142"/>
      <c r="M203" s="143"/>
      <c r="N203" s="136"/>
    </row>
    <row r="204" spans="2:14" s="104" customFormat="1" ht="17.25" x14ac:dyDescent="0.25">
      <c r="B204" s="117" t="s">
        <v>242</v>
      </c>
      <c r="C204" s="255" t="s">
        <v>462</v>
      </c>
      <c r="D204" s="256"/>
      <c r="E204" s="257"/>
      <c r="F204" s="118" t="s">
        <v>186</v>
      </c>
      <c r="G204" s="118" t="s">
        <v>187</v>
      </c>
      <c r="H204" s="119"/>
      <c r="I204" s="120"/>
      <c r="J204" s="121">
        <v>-410</v>
      </c>
      <c r="L204" s="142"/>
      <c r="M204" s="143"/>
      <c r="N204" s="136"/>
    </row>
    <row r="205" spans="2:14" s="104" customFormat="1" ht="17.25" x14ac:dyDescent="0.25">
      <c r="B205" s="117" t="s">
        <v>243</v>
      </c>
      <c r="C205" s="255" t="s">
        <v>463</v>
      </c>
      <c r="D205" s="256"/>
      <c r="E205" s="257"/>
      <c r="F205" s="118" t="s">
        <v>186</v>
      </c>
      <c r="G205" s="118" t="s">
        <v>188</v>
      </c>
      <c r="H205" s="119"/>
      <c r="I205" s="120"/>
      <c r="J205" s="121">
        <v>-840</v>
      </c>
      <c r="L205" s="142"/>
      <c r="M205" s="143"/>
      <c r="N205" s="136"/>
    </row>
    <row r="206" spans="2:14" s="104" customFormat="1" ht="17.25" x14ac:dyDescent="0.25">
      <c r="B206" s="117" t="s">
        <v>244</v>
      </c>
      <c r="C206" s="255" t="s">
        <v>464</v>
      </c>
      <c r="D206" s="256"/>
      <c r="E206" s="257"/>
      <c r="F206" s="118" t="s">
        <v>186</v>
      </c>
      <c r="G206" s="118" t="s">
        <v>188</v>
      </c>
      <c r="H206" s="119"/>
      <c r="I206" s="120"/>
      <c r="J206" s="121">
        <v>-124</v>
      </c>
      <c r="L206" s="142"/>
      <c r="M206" s="143"/>
      <c r="N206" s="136"/>
    </row>
    <row r="207" spans="2:14" s="104" customFormat="1" ht="17.25" x14ac:dyDescent="0.25">
      <c r="B207" s="117" t="s">
        <v>245</v>
      </c>
      <c r="C207" s="255" t="s">
        <v>465</v>
      </c>
      <c r="D207" s="256"/>
      <c r="E207" s="257"/>
      <c r="F207" s="118" t="s">
        <v>186</v>
      </c>
      <c r="G207" s="118" t="s">
        <v>188</v>
      </c>
      <c r="H207" s="119"/>
      <c r="I207" s="120"/>
      <c r="J207" s="121">
        <v>-654</v>
      </c>
      <c r="L207" s="142"/>
      <c r="M207" s="143"/>
      <c r="N207" s="136"/>
    </row>
    <row r="208" spans="2:14" s="104" customFormat="1" ht="17.25" x14ac:dyDescent="0.25">
      <c r="B208" s="117" t="s">
        <v>246</v>
      </c>
      <c r="C208" s="255" t="s">
        <v>465</v>
      </c>
      <c r="D208" s="256"/>
      <c r="E208" s="257"/>
      <c r="F208" s="118" t="s">
        <v>186</v>
      </c>
      <c r="G208" s="118" t="s">
        <v>188</v>
      </c>
      <c r="H208" s="119"/>
      <c r="I208" s="120"/>
      <c r="J208" s="121">
        <v>-438</v>
      </c>
      <c r="L208" s="142"/>
      <c r="M208" s="143"/>
      <c r="N208" s="136"/>
    </row>
    <row r="209" spans="2:14" s="104" customFormat="1" ht="17.25" x14ac:dyDescent="0.25">
      <c r="B209" s="117" t="s">
        <v>247</v>
      </c>
      <c r="C209" s="255" t="s">
        <v>466</v>
      </c>
      <c r="D209" s="256"/>
      <c r="E209" s="257"/>
      <c r="F209" s="118" t="s">
        <v>186</v>
      </c>
      <c r="G209" s="118" t="s">
        <v>187</v>
      </c>
      <c r="H209" s="119"/>
      <c r="I209" s="120"/>
      <c r="J209" s="121">
        <v>-702.8</v>
      </c>
      <c r="L209" s="142"/>
      <c r="M209" s="143"/>
      <c r="N209" s="136"/>
    </row>
    <row r="210" spans="2:14" s="104" customFormat="1" ht="17.25" x14ac:dyDescent="0.25">
      <c r="B210" s="117" t="s">
        <v>248</v>
      </c>
      <c r="C210" s="255" t="s">
        <v>467</v>
      </c>
      <c r="D210" s="256"/>
      <c r="E210" s="257"/>
      <c r="F210" s="118" t="s">
        <v>186</v>
      </c>
      <c r="G210" s="118" t="s">
        <v>188</v>
      </c>
      <c r="H210" s="119"/>
      <c r="I210" s="120"/>
      <c r="J210" s="121">
        <v>-450</v>
      </c>
      <c r="L210" s="142"/>
      <c r="M210" s="143"/>
      <c r="N210" s="136"/>
    </row>
    <row r="211" spans="2:14" s="104" customFormat="1" ht="17.25" x14ac:dyDescent="0.25">
      <c r="B211" s="117" t="s">
        <v>249</v>
      </c>
      <c r="C211" s="255" t="s">
        <v>462</v>
      </c>
      <c r="D211" s="256"/>
      <c r="E211" s="257"/>
      <c r="F211" s="118" t="s">
        <v>186</v>
      </c>
      <c r="G211" s="118" t="s">
        <v>187</v>
      </c>
      <c r="H211" s="119"/>
      <c r="I211" s="120"/>
      <c r="J211" s="121">
        <v>-3900</v>
      </c>
      <c r="L211" s="142"/>
      <c r="M211" s="143"/>
      <c r="N211" s="136"/>
    </row>
    <row r="212" spans="2:14" s="104" customFormat="1" ht="17.25" x14ac:dyDescent="0.25">
      <c r="B212" s="117" t="s">
        <v>250</v>
      </c>
      <c r="C212" s="255" t="s">
        <v>465</v>
      </c>
      <c r="D212" s="256"/>
      <c r="E212" s="257"/>
      <c r="F212" s="118" t="s">
        <v>186</v>
      </c>
      <c r="G212" s="118" t="s">
        <v>188</v>
      </c>
      <c r="H212" s="119"/>
      <c r="I212" s="120"/>
      <c r="J212" s="121">
        <v>-150</v>
      </c>
      <c r="L212" s="142"/>
      <c r="M212" s="143"/>
      <c r="N212" s="136"/>
    </row>
    <row r="213" spans="2:14" s="104" customFormat="1" ht="17.25" x14ac:dyDescent="0.25">
      <c r="B213" s="117" t="s">
        <v>251</v>
      </c>
      <c r="C213" s="255" t="s">
        <v>468</v>
      </c>
      <c r="D213" s="256"/>
      <c r="E213" s="257"/>
      <c r="F213" s="118" t="s">
        <v>186</v>
      </c>
      <c r="G213" s="118" t="s">
        <v>187</v>
      </c>
      <c r="H213" s="119"/>
      <c r="I213" s="120"/>
      <c r="J213" s="121">
        <v>-2400</v>
      </c>
      <c r="L213" s="142"/>
      <c r="M213" s="143"/>
      <c r="N213" s="136"/>
    </row>
    <row r="214" spans="2:14" s="104" customFormat="1" ht="17.25" x14ac:dyDescent="0.25">
      <c r="B214" s="117" t="s">
        <v>252</v>
      </c>
      <c r="C214" s="255" t="s">
        <v>469</v>
      </c>
      <c r="D214" s="256"/>
      <c r="E214" s="257"/>
      <c r="F214" s="118" t="s">
        <v>186</v>
      </c>
      <c r="G214" s="118" t="s">
        <v>187</v>
      </c>
      <c r="H214" s="119"/>
      <c r="I214" s="120"/>
      <c r="J214" s="121">
        <v>-912</v>
      </c>
      <c r="L214" s="142"/>
      <c r="M214" s="143"/>
      <c r="N214" s="136"/>
    </row>
    <row r="215" spans="2:14" s="104" customFormat="1" ht="17.25" x14ac:dyDescent="0.25">
      <c r="B215" s="117" t="s">
        <v>253</v>
      </c>
      <c r="C215" s="255" t="s">
        <v>470</v>
      </c>
      <c r="D215" s="256"/>
      <c r="E215" s="257"/>
      <c r="F215" s="118" t="s">
        <v>186</v>
      </c>
      <c r="G215" s="118" t="s">
        <v>189</v>
      </c>
      <c r="H215" s="119"/>
      <c r="I215" s="120"/>
      <c r="J215" s="121">
        <v>-440</v>
      </c>
      <c r="L215" s="142"/>
      <c r="M215" s="143"/>
      <c r="N215" s="136"/>
    </row>
    <row r="216" spans="2:14" s="104" customFormat="1" ht="17.25" x14ac:dyDescent="0.25">
      <c r="B216" s="117" t="s">
        <v>254</v>
      </c>
      <c r="C216" s="255" t="s">
        <v>471</v>
      </c>
      <c r="D216" s="256"/>
      <c r="E216" s="257"/>
      <c r="F216" s="118" t="s">
        <v>186</v>
      </c>
      <c r="G216" s="118" t="s">
        <v>187</v>
      </c>
      <c r="H216" s="119"/>
      <c r="I216" s="120"/>
      <c r="J216" s="121">
        <v>-1500</v>
      </c>
      <c r="L216" s="142"/>
      <c r="M216" s="143"/>
      <c r="N216" s="136"/>
    </row>
    <row r="217" spans="2:14" s="104" customFormat="1" ht="17.25" x14ac:dyDescent="0.25">
      <c r="B217" s="117" t="s">
        <v>255</v>
      </c>
      <c r="C217" s="255" t="s">
        <v>472</v>
      </c>
      <c r="D217" s="256"/>
      <c r="E217" s="257"/>
      <c r="F217" s="118" t="s">
        <v>186</v>
      </c>
      <c r="G217" s="118" t="s">
        <v>188</v>
      </c>
      <c r="H217" s="119"/>
      <c r="I217" s="120"/>
      <c r="J217" s="121">
        <v>-120</v>
      </c>
      <c r="L217" s="142"/>
      <c r="M217" s="143"/>
      <c r="N217" s="136"/>
    </row>
    <row r="218" spans="2:14" s="104" customFormat="1" ht="17.25" x14ac:dyDescent="0.25">
      <c r="B218" s="117" t="s">
        <v>256</v>
      </c>
      <c r="C218" s="255" t="s">
        <v>473</v>
      </c>
      <c r="D218" s="256"/>
      <c r="E218" s="257"/>
      <c r="F218" s="118" t="s">
        <v>186</v>
      </c>
      <c r="G218" s="118" t="s">
        <v>188</v>
      </c>
      <c r="H218" s="119"/>
      <c r="I218" s="120"/>
      <c r="J218" s="121">
        <v>-510</v>
      </c>
      <c r="L218" s="142"/>
      <c r="M218" s="143"/>
      <c r="N218" s="136"/>
    </row>
    <row r="219" spans="2:14" s="104" customFormat="1" ht="17.25" x14ac:dyDescent="0.25">
      <c r="B219" s="117" t="s">
        <v>257</v>
      </c>
      <c r="C219" s="255" t="s">
        <v>474</v>
      </c>
      <c r="D219" s="256"/>
      <c r="E219" s="257"/>
      <c r="F219" s="118" t="s">
        <v>186</v>
      </c>
      <c r="G219" s="118" t="s">
        <v>187</v>
      </c>
      <c r="H219" s="119"/>
      <c r="I219" s="120"/>
      <c r="J219" s="121">
        <v>-240</v>
      </c>
      <c r="L219" s="142"/>
      <c r="M219" s="143"/>
      <c r="N219" s="136"/>
    </row>
    <row r="220" spans="2:14" s="104" customFormat="1" ht="17.25" x14ac:dyDescent="0.25">
      <c r="B220" s="117" t="s">
        <v>258</v>
      </c>
      <c r="C220" s="255" t="s">
        <v>475</v>
      </c>
      <c r="D220" s="256"/>
      <c r="E220" s="257"/>
      <c r="F220" s="118" t="s">
        <v>186</v>
      </c>
      <c r="G220" s="118" t="s">
        <v>188</v>
      </c>
      <c r="H220" s="119"/>
      <c r="I220" s="120"/>
      <c r="J220" s="121">
        <v>-300</v>
      </c>
      <c r="L220" s="142"/>
      <c r="M220" s="143"/>
      <c r="N220" s="136"/>
    </row>
    <row r="221" spans="2:14" s="104" customFormat="1" ht="17.25" x14ac:dyDescent="0.25">
      <c r="B221" s="117" t="s">
        <v>259</v>
      </c>
      <c r="C221" s="255" t="s">
        <v>475</v>
      </c>
      <c r="D221" s="256"/>
      <c r="E221" s="257"/>
      <c r="F221" s="118" t="s">
        <v>186</v>
      </c>
      <c r="G221" s="118" t="s">
        <v>188</v>
      </c>
      <c r="H221" s="119"/>
      <c r="I221" s="120"/>
      <c r="J221" s="121">
        <v>-600</v>
      </c>
      <c r="L221" s="142"/>
      <c r="M221" s="143"/>
      <c r="N221" s="136"/>
    </row>
    <row r="222" spans="2:14" s="104" customFormat="1" ht="17.25" x14ac:dyDescent="0.25">
      <c r="B222" s="117" t="s">
        <v>287</v>
      </c>
      <c r="C222" s="255" t="s">
        <v>478</v>
      </c>
      <c r="D222" s="256"/>
      <c r="E222" s="257"/>
      <c r="F222" s="118" t="s">
        <v>186</v>
      </c>
      <c r="G222" s="118" t="s">
        <v>187</v>
      </c>
      <c r="H222" s="119"/>
      <c r="I222" s="120"/>
      <c r="J222" s="121">
        <v>-171.6</v>
      </c>
      <c r="L222" s="142"/>
      <c r="M222" s="143"/>
      <c r="N222" s="136"/>
    </row>
    <row r="223" spans="2:14" s="104" customFormat="1" ht="17.25" x14ac:dyDescent="0.25">
      <c r="B223" s="117" t="s">
        <v>288</v>
      </c>
      <c r="C223" s="255" t="s">
        <v>459</v>
      </c>
      <c r="D223" s="256"/>
      <c r="E223" s="257"/>
      <c r="F223" s="118" t="s">
        <v>186</v>
      </c>
      <c r="G223" s="118" t="s">
        <v>513</v>
      </c>
      <c r="H223" s="119"/>
      <c r="I223" s="120"/>
      <c r="J223" s="121">
        <v>-495</v>
      </c>
      <c r="L223" s="142"/>
      <c r="M223" s="143"/>
      <c r="N223" s="136"/>
    </row>
    <row r="224" spans="2:14" s="104" customFormat="1" ht="17.25" x14ac:dyDescent="0.25">
      <c r="B224" s="117" t="s">
        <v>289</v>
      </c>
      <c r="C224" s="255" t="s">
        <v>479</v>
      </c>
      <c r="D224" s="256"/>
      <c r="E224" s="257"/>
      <c r="F224" s="118" t="s">
        <v>186</v>
      </c>
      <c r="G224" s="118" t="s">
        <v>187</v>
      </c>
      <c r="H224" s="119"/>
      <c r="I224" s="120"/>
      <c r="J224" s="121">
        <v>-117</v>
      </c>
      <c r="L224" s="142"/>
      <c r="M224" s="143"/>
      <c r="N224" s="136"/>
    </row>
    <row r="225" spans="2:14" s="104" customFormat="1" ht="17.25" x14ac:dyDescent="0.25">
      <c r="B225" s="117" t="s">
        <v>290</v>
      </c>
      <c r="C225" s="255" t="s">
        <v>480</v>
      </c>
      <c r="D225" s="256"/>
      <c r="E225" s="257"/>
      <c r="F225" s="118" t="s">
        <v>186</v>
      </c>
      <c r="G225" s="118" t="s">
        <v>187</v>
      </c>
      <c r="H225" s="119"/>
      <c r="I225" s="120"/>
      <c r="J225" s="121">
        <v>-580</v>
      </c>
      <c r="L225" s="142"/>
      <c r="M225" s="143"/>
      <c r="N225" s="136"/>
    </row>
    <row r="226" spans="2:14" s="104" customFormat="1" ht="17.25" x14ac:dyDescent="0.25">
      <c r="B226" s="117" t="s">
        <v>291</v>
      </c>
      <c r="C226" s="255" t="s">
        <v>481</v>
      </c>
      <c r="D226" s="256"/>
      <c r="E226" s="257"/>
      <c r="F226" s="118" t="s">
        <v>186</v>
      </c>
      <c r="G226" s="118" t="s">
        <v>510</v>
      </c>
      <c r="H226" s="119"/>
      <c r="I226" s="120"/>
      <c r="J226" s="121">
        <v>-196.8</v>
      </c>
      <c r="L226" s="142"/>
      <c r="M226" s="143"/>
      <c r="N226" s="136"/>
    </row>
    <row r="227" spans="2:14" s="104" customFormat="1" ht="17.25" x14ac:dyDescent="0.25">
      <c r="B227" s="117" t="s">
        <v>292</v>
      </c>
      <c r="C227" s="255" t="s">
        <v>431</v>
      </c>
      <c r="D227" s="256"/>
      <c r="E227" s="257"/>
      <c r="F227" s="118" t="s">
        <v>186</v>
      </c>
      <c r="G227" s="118" t="s">
        <v>513</v>
      </c>
      <c r="H227" s="119"/>
      <c r="I227" s="120"/>
      <c r="J227" s="121">
        <v>-450.05</v>
      </c>
      <c r="L227" s="142"/>
      <c r="M227" s="143"/>
      <c r="N227" s="136"/>
    </row>
    <row r="228" spans="2:14" s="104" customFormat="1" ht="17.25" x14ac:dyDescent="0.25">
      <c r="B228" s="117" t="s">
        <v>293</v>
      </c>
      <c r="C228" s="255" t="s">
        <v>482</v>
      </c>
      <c r="D228" s="256"/>
      <c r="E228" s="257"/>
      <c r="F228" s="118" t="s">
        <v>186</v>
      </c>
      <c r="G228" s="118" t="s">
        <v>189</v>
      </c>
      <c r="H228" s="119"/>
      <c r="I228" s="120"/>
      <c r="J228" s="121">
        <v>-3198</v>
      </c>
      <c r="L228" s="142"/>
      <c r="M228" s="143"/>
      <c r="N228" s="136"/>
    </row>
    <row r="229" spans="2:14" s="104" customFormat="1" ht="17.25" x14ac:dyDescent="0.25">
      <c r="B229" s="117" t="s">
        <v>294</v>
      </c>
      <c r="C229" s="255" t="s">
        <v>483</v>
      </c>
      <c r="D229" s="256"/>
      <c r="E229" s="257"/>
      <c r="F229" s="118" t="s">
        <v>186</v>
      </c>
      <c r="G229" s="118" t="s">
        <v>511</v>
      </c>
      <c r="H229" s="119"/>
      <c r="I229" s="120"/>
      <c r="J229" s="121">
        <v>-1350</v>
      </c>
      <c r="L229" s="142"/>
      <c r="M229" s="143"/>
      <c r="N229" s="136"/>
    </row>
    <row r="230" spans="2:14" s="104" customFormat="1" ht="17.25" x14ac:dyDescent="0.25">
      <c r="B230" s="117" t="s">
        <v>295</v>
      </c>
      <c r="C230" s="255" t="s">
        <v>484</v>
      </c>
      <c r="D230" s="256"/>
      <c r="E230" s="257"/>
      <c r="F230" s="118" t="s">
        <v>186</v>
      </c>
      <c r="G230" s="118" t="s">
        <v>187</v>
      </c>
      <c r="H230" s="119"/>
      <c r="I230" s="120"/>
      <c r="J230" s="121">
        <v>-280</v>
      </c>
      <c r="L230" s="142"/>
      <c r="M230" s="143"/>
      <c r="N230" s="136"/>
    </row>
    <row r="231" spans="2:14" s="104" customFormat="1" ht="17.25" x14ac:dyDescent="0.25">
      <c r="B231" s="117" t="s">
        <v>296</v>
      </c>
      <c r="C231" s="255" t="s">
        <v>485</v>
      </c>
      <c r="D231" s="256"/>
      <c r="E231" s="257"/>
      <c r="F231" s="118" t="s">
        <v>186</v>
      </c>
      <c r="G231" s="118" t="s">
        <v>187</v>
      </c>
      <c r="H231" s="119"/>
      <c r="I231" s="120"/>
      <c r="J231" s="121">
        <v>-210</v>
      </c>
      <c r="L231" s="142"/>
      <c r="M231" s="143"/>
      <c r="N231" s="136"/>
    </row>
    <row r="232" spans="2:14" s="104" customFormat="1" ht="17.25" x14ac:dyDescent="0.25">
      <c r="B232" s="117" t="s">
        <v>297</v>
      </c>
      <c r="C232" s="255" t="s">
        <v>486</v>
      </c>
      <c r="D232" s="256"/>
      <c r="E232" s="257"/>
      <c r="F232" s="118" t="s">
        <v>186</v>
      </c>
      <c r="G232" s="118" t="s">
        <v>511</v>
      </c>
      <c r="H232" s="119"/>
      <c r="I232" s="120"/>
      <c r="J232" s="121">
        <v>-1404</v>
      </c>
      <c r="L232" s="142"/>
      <c r="M232" s="143"/>
      <c r="N232" s="136"/>
    </row>
    <row r="233" spans="2:14" s="104" customFormat="1" ht="17.25" x14ac:dyDescent="0.25">
      <c r="B233" s="117" t="s">
        <v>298</v>
      </c>
      <c r="C233" s="255" t="s">
        <v>487</v>
      </c>
      <c r="D233" s="256"/>
      <c r="E233" s="257"/>
      <c r="F233" s="118" t="s">
        <v>186</v>
      </c>
      <c r="G233" s="118" t="s">
        <v>187</v>
      </c>
      <c r="H233" s="119"/>
      <c r="I233" s="120"/>
      <c r="J233" s="121">
        <v>-135</v>
      </c>
      <c r="L233" s="142"/>
      <c r="M233" s="143"/>
      <c r="N233" s="136"/>
    </row>
    <row r="234" spans="2:14" s="104" customFormat="1" ht="17.25" x14ac:dyDescent="0.25">
      <c r="B234" s="117" t="s">
        <v>299</v>
      </c>
      <c r="C234" s="255" t="s">
        <v>487</v>
      </c>
      <c r="D234" s="256"/>
      <c r="E234" s="257"/>
      <c r="F234" s="118" t="s">
        <v>186</v>
      </c>
      <c r="G234" s="118" t="s">
        <v>187</v>
      </c>
      <c r="H234" s="119"/>
      <c r="I234" s="120"/>
      <c r="J234" s="121">
        <v>-6885.9</v>
      </c>
      <c r="L234" s="142"/>
      <c r="M234" s="143"/>
      <c r="N234" s="136"/>
    </row>
    <row r="235" spans="2:14" s="104" customFormat="1" ht="17.25" x14ac:dyDescent="0.25">
      <c r="B235" s="117" t="s">
        <v>370</v>
      </c>
      <c r="C235" s="255" t="s">
        <v>500</v>
      </c>
      <c r="D235" s="256"/>
      <c r="E235" s="257"/>
      <c r="F235" s="118" t="s">
        <v>186</v>
      </c>
      <c r="G235" s="118" t="s">
        <v>187</v>
      </c>
      <c r="H235" s="119"/>
      <c r="I235" s="120"/>
      <c r="J235" s="121">
        <v>-117.6</v>
      </c>
      <c r="L235" s="142"/>
      <c r="M235" s="143"/>
      <c r="N235" s="136"/>
    </row>
    <row r="236" spans="2:14" s="104" customFormat="1" ht="17.25" x14ac:dyDescent="0.25">
      <c r="B236" s="117" t="s">
        <v>371</v>
      </c>
      <c r="C236" s="255" t="s">
        <v>471</v>
      </c>
      <c r="D236" s="256"/>
      <c r="E236" s="257"/>
      <c r="F236" s="118" t="s">
        <v>186</v>
      </c>
      <c r="G236" s="118" t="s">
        <v>187</v>
      </c>
      <c r="H236" s="119"/>
      <c r="I236" s="120"/>
      <c r="J236" s="121">
        <v>-283</v>
      </c>
      <c r="L236" s="142"/>
      <c r="M236" s="143"/>
      <c r="N236" s="136"/>
    </row>
    <row r="237" spans="2:14" s="104" customFormat="1" ht="17.25" x14ac:dyDescent="0.25">
      <c r="B237" s="117" t="s">
        <v>381</v>
      </c>
      <c r="C237" s="255" t="s">
        <v>500</v>
      </c>
      <c r="D237" s="256"/>
      <c r="E237" s="257"/>
      <c r="F237" s="118" t="s">
        <v>186</v>
      </c>
      <c r="G237" s="118" t="s">
        <v>187</v>
      </c>
      <c r="H237" s="119"/>
      <c r="I237" s="120"/>
      <c r="J237" s="121">
        <v>-208.32</v>
      </c>
      <c r="L237" s="142"/>
      <c r="M237" s="143"/>
      <c r="N237" s="136"/>
    </row>
    <row r="238" spans="2:14" s="104" customFormat="1" ht="17.25" x14ac:dyDescent="0.25">
      <c r="B238" s="117" t="s">
        <v>382</v>
      </c>
      <c r="C238" s="255" t="s">
        <v>436</v>
      </c>
      <c r="D238" s="256"/>
      <c r="E238" s="257"/>
      <c r="F238" s="118" t="s">
        <v>186</v>
      </c>
      <c r="G238" s="118" t="s">
        <v>187</v>
      </c>
      <c r="H238" s="119"/>
      <c r="I238" s="120"/>
      <c r="J238" s="121">
        <v>-152</v>
      </c>
      <c r="L238" s="142"/>
      <c r="M238" s="143"/>
      <c r="N238" s="136"/>
    </row>
    <row r="239" spans="2:14" s="104" customFormat="1" ht="17.25" x14ac:dyDescent="0.25">
      <c r="B239" s="117" t="s">
        <v>383</v>
      </c>
      <c r="C239" s="255" t="s">
        <v>506</v>
      </c>
      <c r="D239" s="256"/>
      <c r="E239" s="257"/>
      <c r="F239" s="118" t="s">
        <v>186</v>
      </c>
      <c r="G239" s="118" t="s">
        <v>188</v>
      </c>
      <c r="H239" s="119"/>
      <c r="I239" s="120"/>
      <c r="J239" s="121">
        <v>-144</v>
      </c>
      <c r="L239" s="142"/>
      <c r="M239" s="143"/>
      <c r="N239" s="136"/>
    </row>
    <row r="240" spans="2:14" s="104" customFormat="1" ht="17.25" x14ac:dyDescent="0.25">
      <c r="B240" s="117" t="s">
        <v>384</v>
      </c>
      <c r="C240" s="255" t="s">
        <v>437</v>
      </c>
      <c r="D240" s="256"/>
      <c r="E240" s="257"/>
      <c r="F240" s="118" t="s">
        <v>186</v>
      </c>
      <c r="G240" s="118" t="s">
        <v>187</v>
      </c>
      <c r="H240" s="119"/>
      <c r="I240" s="120"/>
      <c r="J240" s="121">
        <v>-270</v>
      </c>
      <c r="L240" s="142"/>
      <c r="M240" s="143"/>
      <c r="N240" s="136"/>
    </row>
    <row r="241" spans="2:14" s="104" customFormat="1" ht="17.25" x14ac:dyDescent="0.25">
      <c r="B241" s="117" t="s">
        <v>385</v>
      </c>
      <c r="C241" s="255" t="s">
        <v>451</v>
      </c>
      <c r="D241" s="256"/>
      <c r="E241" s="257"/>
      <c r="F241" s="118" t="s">
        <v>186</v>
      </c>
      <c r="G241" s="118" t="s">
        <v>188</v>
      </c>
      <c r="H241" s="119"/>
      <c r="I241" s="120"/>
      <c r="J241" s="156">
        <v>-677.15499999999997</v>
      </c>
      <c r="L241" s="142"/>
      <c r="M241" s="143"/>
      <c r="N241" s="136"/>
    </row>
    <row r="242" spans="2:14" s="104" customFormat="1" ht="17.25" x14ac:dyDescent="0.25">
      <c r="B242" s="117" t="s">
        <v>420</v>
      </c>
      <c r="C242" s="255" t="s">
        <v>505</v>
      </c>
      <c r="D242" s="256"/>
      <c r="E242" s="257"/>
      <c r="F242" s="118" t="s">
        <v>186</v>
      </c>
      <c r="G242" s="118" t="s">
        <v>187</v>
      </c>
      <c r="H242" s="119"/>
      <c r="I242" s="120"/>
      <c r="J242" s="121">
        <v>-440.4</v>
      </c>
      <c r="L242" s="142"/>
      <c r="M242" s="143"/>
      <c r="N242" s="136"/>
    </row>
    <row r="243" spans="2:14" s="104" customFormat="1" ht="17.25" x14ac:dyDescent="0.25">
      <c r="B243" s="117" t="s">
        <v>421</v>
      </c>
      <c r="C243" s="255" t="s">
        <v>515</v>
      </c>
      <c r="D243" s="256"/>
      <c r="E243" s="257"/>
      <c r="F243" s="118" t="s">
        <v>186</v>
      </c>
      <c r="G243" s="118" t="s">
        <v>187</v>
      </c>
      <c r="H243" s="119"/>
      <c r="I243" s="120"/>
      <c r="J243" s="121">
        <v>-13130.8</v>
      </c>
      <c r="L243" s="142"/>
      <c r="M243" s="143"/>
      <c r="N243" s="136"/>
    </row>
    <row r="244" spans="2:14" s="104" customFormat="1" ht="17.25" x14ac:dyDescent="0.25">
      <c r="B244" s="117" t="s">
        <v>422</v>
      </c>
      <c r="C244" s="255" t="s">
        <v>461</v>
      </c>
      <c r="D244" s="256"/>
      <c r="E244" s="257"/>
      <c r="F244" s="118" t="s">
        <v>186</v>
      </c>
      <c r="G244" s="118" t="s">
        <v>187</v>
      </c>
      <c r="H244" s="119"/>
      <c r="I244" s="120"/>
      <c r="J244" s="121">
        <v>-460</v>
      </c>
      <c r="L244" s="142"/>
      <c r="M244" s="143"/>
      <c r="N244" s="136"/>
    </row>
    <row r="245" spans="2:14" s="104" customFormat="1" ht="17.25" x14ac:dyDescent="0.25">
      <c r="B245" s="117" t="s">
        <v>423</v>
      </c>
      <c r="C245" s="255" t="s">
        <v>459</v>
      </c>
      <c r="D245" s="256"/>
      <c r="E245" s="257"/>
      <c r="F245" s="118" t="s">
        <v>186</v>
      </c>
      <c r="G245" s="118" t="s">
        <v>513</v>
      </c>
      <c r="H245" s="119"/>
      <c r="I245" s="120"/>
      <c r="J245" s="121">
        <v>-19082</v>
      </c>
      <c r="L245" s="142"/>
      <c r="M245" s="143"/>
      <c r="N245" s="136"/>
    </row>
    <row r="246" spans="2:14" s="104" customFormat="1" ht="17.25" x14ac:dyDescent="0.25">
      <c r="B246" s="117" t="s">
        <v>424</v>
      </c>
      <c r="C246" s="255" t="s">
        <v>459</v>
      </c>
      <c r="D246" s="256"/>
      <c r="E246" s="257"/>
      <c r="F246" s="118" t="s">
        <v>186</v>
      </c>
      <c r="G246" s="118" t="s">
        <v>513</v>
      </c>
      <c r="H246" s="119"/>
      <c r="I246" s="120"/>
      <c r="J246" s="121">
        <v>-462</v>
      </c>
      <c r="L246" s="142"/>
      <c r="M246" s="143"/>
      <c r="N246" s="136"/>
    </row>
    <row r="247" spans="2:14" s="104" customFormat="1" ht="17.25" x14ac:dyDescent="0.25">
      <c r="B247" s="117" t="s">
        <v>425</v>
      </c>
      <c r="C247" s="255" t="s">
        <v>507</v>
      </c>
      <c r="D247" s="256"/>
      <c r="E247" s="257"/>
      <c r="F247" s="118" t="s">
        <v>186</v>
      </c>
      <c r="G247" s="118" t="s">
        <v>187</v>
      </c>
      <c r="H247" s="119"/>
      <c r="I247" s="120"/>
      <c r="J247" s="121">
        <v>-168</v>
      </c>
      <c r="L247" s="142"/>
      <c r="M247" s="143"/>
      <c r="N247" s="136"/>
    </row>
    <row r="248" spans="2:14" s="104" customFormat="1" ht="17.25" x14ac:dyDescent="0.25">
      <c r="B248" s="117" t="s">
        <v>426</v>
      </c>
      <c r="C248" s="255" t="s">
        <v>506</v>
      </c>
      <c r="D248" s="256"/>
      <c r="E248" s="257"/>
      <c r="F248" s="118" t="s">
        <v>186</v>
      </c>
      <c r="G248" s="118" t="s">
        <v>188</v>
      </c>
      <c r="H248" s="119"/>
      <c r="I248" s="120"/>
      <c r="J248" s="121">
        <v>-465.6</v>
      </c>
      <c r="L248" s="142"/>
      <c r="M248" s="143"/>
      <c r="N248" s="136"/>
    </row>
    <row r="249" spans="2:14" s="104" customFormat="1" ht="17.25" x14ac:dyDescent="0.25">
      <c r="B249" s="117" t="s">
        <v>427</v>
      </c>
      <c r="C249" s="255" t="s">
        <v>506</v>
      </c>
      <c r="D249" s="256"/>
      <c r="E249" s="257"/>
      <c r="F249" s="118" t="s">
        <v>186</v>
      </c>
      <c r="G249" s="118" t="s">
        <v>188</v>
      </c>
      <c r="H249" s="119"/>
      <c r="I249" s="120"/>
      <c r="J249" s="121">
        <v>-288</v>
      </c>
      <c r="L249" s="142"/>
      <c r="M249" s="143"/>
      <c r="N249" s="136"/>
    </row>
    <row r="250" spans="2:14" s="104" customFormat="1" ht="17.25" x14ac:dyDescent="0.25">
      <c r="B250" s="117" t="s">
        <v>428</v>
      </c>
      <c r="C250" s="255" t="s">
        <v>432</v>
      </c>
      <c r="D250" s="256"/>
      <c r="E250" s="257"/>
      <c r="F250" s="118" t="s">
        <v>186</v>
      </c>
      <c r="G250" s="118" t="s">
        <v>187</v>
      </c>
      <c r="H250" s="119"/>
      <c r="I250" s="120"/>
      <c r="J250" s="121">
        <v>-178.2</v>
      </c>
      <c r="L250" s="142"/>
      <c r="M250" s="143"/>
      <c r="N250" s="136"/>
    </row>
    <row r="251" spans="2:14" s="104" customFormat="1" ht="17.25" x14ac:dyDescent="0.25">
      <c r="B251" s="117" t="s">
        <v>429</v>
      </c>
      <c r="C251" s="255" t="s">
        <v>508</v>
      </c>
      <c r="D251" s="256"/>
      <c r="E251" s="257"/>
      <c r="F251" s="118" t="s">
        <v>186</v>
      </c>
      <c r="G251" s="118" t="s">
        <v>187</v>
      </c>
      <c r="H251" s="119"/>
      <c r="I251" s="120"/>
      <c r="J251" s="121">
        <v>-3000</v>
      </c>
      <c r="L251" s="142"/>
      <c r="M251" s="143"/>
      <c r="N251" s="136"/>
    </row>
    <row r="252" spans="2:14" s="104" customFormat="1" ht="16.5" customHeight="1" x14ac:dyDescent="0.25">
      <c r="B252" s="139" t="s">
        <v>103</v>
      </c>
      <c r="C252" s="152" t="s">
        <v>104</v>
      </c>
      <c r="D252" s="153"/>
      <c r="E252" s="153"/>
      <c r="F252" s="153"/>
      <c r="G252" s="153"/>
      <c r="H252" s="153"/>
      <c r="I252" s="154"/>
      <c r="J252" s="114">
        <f>J253</f>
        <v>214506.09678999998</v>
      </c>
      <c r="L252" s="142"/>
      <c r="M252" s="143"/>
      <c r="N252" s="136"/>
    </row>
    <row r="253" spans="2:14" s="104" customFormat="1" x14ac:dyDescent="0.25">
      <c r="B253" s="127"/>
      <c r="C253" s="149" t="s">
        <v>563</v>
      </c>
      <c r="D253" s="150"/>
      <c r="E253" s="150"/>
      <c r="F253" s="150"/>
      <c r="G253" s="150"/>
      <c r="H253" s="150"/>
      <c r="I253" s="151"/>
      <c r="J253" s="109">
        <f>SUM(J254:J327)</f>
        <v>214506.09678999998</v>
      </c>
      <c r="L253" s="142"/>
      <c r="M253" s="143"/>
      <c r="N253" s="136"/>
    </row>
    <row r="254" spans="2:14" s="104" customFormat="1" ht="17.25" x14ac:dyDescent="0.25">
      <c r="B254" s="117" t="s">
        <v>110</v>
      </c>
      <c r="C254" s="255" t="s">
        <v>162</v>
      </c>
      <c r="D254" s="256"/>
      <c r="E254" s="257"/>
      <c r="F254" s="118" t="s">
        <v>186</v>
      </c>
      <c r="G254" s="118" t="s">
        <v>187</v>
      </c>
      <c r="H254" s="122"/>
      <c r="I254" s="123"/>
      <c r="J254" s="124">
        <v>-250</v>
      </c>
      <c r="L254" s="142"/>
      <c r="M254" s="143"/>
      <c r="N254" s="136"/>
    </row>
    <row r="255" spans="2:14" s="104" customFormat="1" ht="17.25" x14ac:dyDescent="0.25">
      <c r="B255" s="117" t="s">
        <v>111</v>
      </c>
      <c r="C255" s="255" t="s">
        <v>163</v>
      </c>
      <c r="D255" s="256"/>
      <c r="E255" s="257"/>
      <c r="F255" s="118" t="s">
        <v>186</v>
      </c>
      <c r="G255" s="118" t="s">
        <v>187</v>
      </c>
      <c r="H255" s="122"/>
      <c r="I255" s="123"/>
      <c r="J255" s="124">
        <v>-406.8</v>
      </c>
      <c r="L255" s="142"/>
      <c r="M255" s="143"/>
      <c r="N255" s="136"/>
    </row>
    <row r="256" spans="2:14" s="104" customFormat="1" ht="17.25" x14ac:dyDescent="0.25">
      <c r="B256" s="117" t="s">
        <v>112</v>
      </c>
      <c r="C256" s="255" t="s">
        <v>164</v>
      </c>
      <c r="D256" s="256"/>
      <c r="E256" s="257"/>
      <c r="F256" s="118" t="s">
        <v>186</v>
      </c>
      <c r="G256" s="118" t="s">
        <v>187</v>
      </c>
      <c r="H256" s="122"/>
      <c r="I256" s="123"/>
      <c r="J256" s="124">
        <v>-3300</v>
      </c>
      <c r="L256" s="142"/>
      <c r="M256" s="143"/>
      <c r="N256" s="136"/>
    </row>
    <row r="257" spans="2:14" s="104" customFormat="1" ht="17.25" x14ac:dyDescent="0.25">
      <c r="B257" s="117" t="s">
        <v>113</v>
      </c>
      <c r="C257" s="255" t="s">
        <v>165</v>
      </c>
      <c r="D257" s="256"/>
      <c r="E257" s="257"/>
      <c r="F257" s="118" t="s">
        <v>186</v>
      </c>
      <c r="G257" s="118" t="s">
        <v>187</v>
      </c>
      <c r="H257" s="122"/>
      <c r="I257" s="123"/>
      <c r="J257" s="124">
        <v>-100</v>
      </c>
      <c r="L257" s="142"/>
      <c r="M257" s="143"/>
      <c r="N257" s="136"/>
    </row>
    <row r="258" spans="2:14" s="104" customFormat="1" ht="17.25" x14ac:dyDescent="0.25">
      <c r="B258" s="117" t="s">
        <v>114</v>
      </c>
      <c r="C258" s="255" t="s">
        <v>166</v>
      </c>
      <c r="D258" s="256"/>
      <c r="E258" s="257"/>
      <c r="F258" s="118" t="s">
        <v>186</v>
      </c>
      <c r="G258" s="118" t="s">
        <v>187</v>
      </c>
      <c r="H258" s="122"/>
      <c r="I258" s="123"/>
      <c r="J258" s="155">
        <v>-165.01</v>
      </c>
      <c r="L258" s="142"/>
      <c r="M258" s="143"/>
      <c r="N258" s="136"/>
    </row>
    <row r="259" spans="2:14" s="104" customFormat="1" ht="17.25" x14ac:dyDescent="0.25">
      <c r="B259" s="117" t="s">
        <v>115</v>
      </c>
      <c r="C259" s="255" t="s">
        <v>167</v>
      </c>
      <c r="D259" s="256"/>
      <c r="E259" s="257"/>
      <c r="F259" s="118" t="s">
        <v>186</v>
      </c>
      <c r="G259" s="118" t="s">
        <v>187</v>
      </c>
      <c r="H259" s="122"/>
      <c r="I259" s="123"/>
      <c r="J259" s="124">
        <v>-105</v>
      </c>
      <c r="L259" s="142"/>
      <c r="M259" s="143"/>
      <c r="N259" s="136"/>
    </row>
    <row r="260" spans="2:14" s="104" customFormat="1" ht="17.25" x14ac:dyDescent="0.25">
      <c r="B260" s="117" t="s">
        <v>116</v>
      </c>
      <c r="C260" s="255" t="s">
        <v>168</v>
      </c>
      <c r="D260" s="256"/>
      <c r="E260" s="257"/>
      <c r="F260" s="118" t="s">
        <v>186</v>
      </c>
      <c r="G260" s="118" t="s">
        <v>187</v>
      </c>
      <c r="H260" s="122"/>
      <c r="I260" s="123"/>
      <c r="J260" s="124">
        <v>-155</v>
      </c>
      <c r="L260" s="142"/>
      <c r="M260" s="143"/>
      <c r="N260" s="136"/>
    </row>
    <row r="261" spans="2:14" s="104" customFormat="1" ht="33" customHeight="1" x14ac:dyDescent="0.25">
      <c r="B261" s="117" t="s">
        <v>552</v>
      </c>
      <c r="C261" s="255" t="s">
        <v>553</v>
      </c>
      <c r="D261" s="256"/>
      <c r="E261" s="257"/>
      <c r="F261" s="118" t="s">
        <v>186</v>
      </c>
      <c r="G261" s="118" t="s">
        <v>187</v>
      </c>
      <c r="H261" s="122">
        <v>1200000</v>
      </c>
      <c r="I261" s="123">
        <v>10</v>
      </c>
      <c r="J261" s="124">
        <f>+I261*H261/1000</f>
        <v>12000</v>
      </c>
      <c r="L261" s="142"/>
      <c r="M261" s="143"/>
      <c r="N261" s="136"/>
    </row>
    <row r="262" spans="2:14" s="104" customFormat="1" ht="17.25" x14ac:dyDescent="0.25">
      <c r="B262" s="117" t="s">
        <v>554</v>
      </c>
      <c r="C262" s="255" t="s">
        <v>555</v>
      </c>
      <c r="D262" s="256"/>
      <c r="E262" s="257"/>
      <c r="F262" s="118" t="s">
        <v>186</v>
      </c>
      <c r="G262" s="118" t="s">
        <v>187</v>
      </c>
      <c r="H262" s="122">
        <v>2450000</v>
      </c>
      <c r="I262" s="123">
        <v>10</v>
      </c>
      <c r="J262" s="124">
        <f>+I262*H262/1000</f>
        <v>24500</v>
      </c>
      <c r="L262" s="142"/>
      <c r="M262" s="143"/>
      <c r="N262" s="136"/>
    </row>
    <row r="263" spans="2:14" s="104" customFormat="1" ht="17.25" x14ac:dyDescent="0.25">
      <c r="B263" s="117" t="s">
        <v>556</v>
      </c>
      <c r="C263" s="255" t="s">
        <v>557</v>
      </c>
      <c r="D263" s="256"/>
      <c r="E263" s="257"/>
      <c r="F263" s="118" t="s">
        <v>186</v>
      </c>
      <c r="G263" s="118" t="s">
        <v>187</v>
      </c>
      <c r="H263" s="122">
        <v>400000</v>
      </c>
      <c r="I263" s="123">
        <v>10</v>
      </c>
      <c r="J263" s="124">
        <f>+I263*H263/1000</f>
        <v>4000</v>
      </c>
      <c r="L263" s="142"/>
      <c r="M263" s="143"/>
      <c r="N263" s="136"/>
    </row>
    <row r="264" spans="2:14" s="104" customFormat="1" ht="17.25" x14ac:dyDescent="0.25">
      <c r="B264" s="117" t="s">
        <v>117</v>
      </c>
      <c r="C264" s="255" t="s">
        <v>162</v>
      </c>
      <c r="D264" s="256"/>
      <c r="E264" s="257"/>
      <c r="F264" s="118" t="s">
        <v>186</v>
      </c>
      <c r="G264" s="118" t="s">
        <v>187</v>
      </c>
      <c r="H264" s="122"/>
      <c r="I264" s="123"/>
      <c r="J264" s="124">
        <v>-213.4</v>
      </c>
      <c r="L264" s="142"/>
      <c r="M264" s="143"/>
      <c r="N264" s="136"/>
    </row>
    <row r="265" spans="2:14" s="104" customFormat="1" ht="17.25" x14ac:dyDescent="0.25">
      <c r="B265" s="117" t="s">
        <v>118</v>
      </c>
      <c r="C265" s="255" t="s">
        <v>169</v>
      </c>
      <c r="D265" s="256"/>
      <c r="E265" s="257"/>
      <c r="F265" s="118" t="s">
        <v>186</v>
      </c>
      <c r="G265" s="118" t="s">
        <v>187</v>
      </c>
      <c r="H265" s="122"/>
      <c r="I265" s="123"/>
      <c r="J265" s="124">
        <v>-210</v>
      </c>
      <c r="L265" s="142"/>
      <c r="M265" s="143"/>
      <c r="N265" s="136"/>
    </row>
    <row r="266" spans="2:14" s="104" customFormat="1" ht="17.25" x14ac:dyDescent="0.25">
      <c r="B266" s="117" t="s">
        <v>122</v>
      </c>
      <c r="C266" s="255" t="s">
        <v>172</v>
      </c>
      <c r="D266" s="256"/>
      <c r="E266" s="257"/>
      <c r="F266" s="118" t="s">
        <v>186</v>
      </c>
      <c r="G266" s="118" t="s">
        <v>187</v>
      </c>
      <c r="H266" s="122"/>
      <c r="I266" s="123"/>
      <c r="J266" s="124">
        <v>-229.8</v>
      </c>
      <c r="L266" s="142"/>
      <c r="M266" s="143"/>
      <c r="N266" s="136"/>
    </row>
    <row r="267" spans="2:14" s="104" customFormat="1" ht="17.25" x14ac:dyDescent="0.25">
      <c r="B267" s="117" t="s">
        <v>123</v>
      </c>
      <c r="C267" s="255" t="s">
        <v>173</v>
      </c>
      <c r="D267" s="256"/>
      <c r="E267" s="257"/>
      <c r="F267" s="118" t="s">
        <v>186</v>
      </c>
      <c r="G267" s="118" t="s">
        <v>187</v>
      </c>
      <c r="H267" s="122"/>
      <c r="I267" s="123"/>
      <c r="J267" s="124">
        <v>-1288.8</v>
      </c>
      <c r="L267" s="142"/>
      <c r="M267" s="143"/>
      <c r="N267" s="136"/>
    </row>
    <row r="268" spans="2:14" s="104" customFormat="1" ht="17.25" x14ac:dyDescent="0.25">
      <c r="B268" s="117" t="s">
        <v>124</v>
      </c>
      <c r="C268" s="255" t="s">
        <v>163</v>
      </c>
      <c r="D268" s="256"/>
      <c r="E268" s="257"/>
      <c r="F268" s="118" t="s">
        <v>186</v>
      </c>
      <c r="G268" s="118" t="s">
        <v>187</v>
      </c>
      <c r="H268" s="122"/>
      <c r="I268" s="123"/>
      <c r="J268" s="124">
        <v>-2236</v>
      </c>
      <c r="L268" s="142"/>
      <c r="M268" s="143"/>
      <c r="N268" s="136"/>
    </row>
    <row r="269" spans="2:14" s="104" customFormat="1" ht="17.25" x14ac:dyDescent="0.25">
      <c r="B269" s="117" t="s">
        <v>125</v>
      </c>
      <c r="C269" s="255" t="s">
        <v>174</v>
      </c>
      <c r="D269" s="256"/>
      <c r="E269" s="257"/>
      <c r="F269" s="118" t="s">
        <v>186</v>
      </c>
      <c r="G269" s="118" t="s">
        <v>187</v>
      </c>
      <c r="H269" s="122"/>
      <c r="I269" s="123"/>
      <c r="J269" s="124">
        <v>-175</v>
      </c>
      <c r="L269" s="142"/>
      <c r="M269" s="143"/>
      <c r="N269" s="136"/>
    </row>
    <row r="270" spans="2:14" s="104" customFormat="1" ht="17.25" x14ac:dyDescent="0.25">
      <c r="B270" s="117" t="s">
        <v>126</v>
      </c>
      <c r="C270" s="255" t="s">
        <v>176</v>
      </c>
      <c r="D270" s="256"/>
      <c r="E270" s="257"/>
      <c r="F270" s="118" t="s">
        <v>186</v>
      </c>
      <c r="G270" s="118" t="s">
        <v>187</v>
      </c>
      <c r="H270" s="122"/>
      <c r="I270" s="123"/>
      <c r="J270" s="124">
        <v>-139</v>
      </c>
      <c r="L270" s="142"/>
      <c r="M270" s="143"/>
      <c r="N270" s="136"/>
    </row>
    <row r="271" spans="2:14" s="104" customFormat="1" ht="17.25" x14ac:dyDescent="0.25">
      <c r="B271" s="117" t="s">
        <v>127</v>
      </c>
      <c r="C271" s="255" t="s">
        <v>516</v>
      </c>
      <c r="D271" s="256"/>
      <c r="E271" s="257"/>
      <c r="F271" s="118" t="s">
        <v>186</v>
      </c>
      <c r="G271" s="118" t="s">
        <v>187</v>
      </c>
      <c r="H271" s="122"/>
      <c r="I271" s="123"/>
      <c r="J271" s="124">
        <v>-3612</v>
      </c>
      <c r="L271" s="142"/>
      <c r="M271" s="143"/>
      <c r="N271" s="136"/>
    </row>
    <row r="272" spans="2:14" s="104" customFormat="1" ht="17.25" x14ac:dyDescent="0.25">
      <c r="B272" s="117" t="s">
        <v>128</v>
      </c>
      <c r="C272" s="255" t="s">
        <v>516</v>
      </c>
      <c r="D272" s="256"/>
      <c r="E272" s="257"/>
      <c r="F272" s="118" t="s">
        <v>186</v>
      </c>
      <c r="G272" s="118" t="s">
        <v>187</v>
      </c>
      <c r="H272" s="122"/>
      <c r="I272" s="123"/>
      <c r="J272" s="124">
        <v>-1525</v>
      </c>
      <c r="L272" s="142"/>
      <c r="M272" s="143"/>
      <c r="N272" s="136"/>
    </row>
    <row r="273" spans="2:14" s="104" customFormat="1" ht="17.25" x14ac:dyDescent="0.25">
      <c r="B273" s="117" t="s">
        <v>129</v>
      </c>
      <c r="C273" s="255" t="s">
        <v>177</v>
      </c>
      <c r="D273" s="256"/>
      <c r="E273" s="257"/>
      <c r="F273" s="118" t="s">
        <v>186</v>
      </c>
      <c r="G273" s="118" t="s">
        <v>187</v>
      </c>
      <c r="H273" s="122"/>
      <c r="I273" s="123"/>
      <c r="J273" s="124">
        <v>-360</v>
      </c>
      <c r="L273" s="142"/>
      <c r="M273" s="143"/>
      <c r="N273" s="136"/>
    </row>
    <row r="274" spans="2:14" s="104" customFormat="1" ht="17.25" x14ac:dyDescent="0.25">
      <c r="B274" s="117" t="s">
        <v>130</v>
      </c>
      <c r="C274" s="255" t="s">
        <v>178</v>
      </c>
      <c r="D274" s="256"/>
      <c r="E274" s="257"/>
      <c r="F274" s="118" t="s">
        <v>186</v>
      </c>
      <c r="G274" s="118" t="s">
        <v>187</v>
      </c>
      <c r="H274" s="122"/>
      <c r="I274" s="123"/>
      <c r="J274" s="124">
        <v>-750</v>
      </c>
      <c r="L274" s="142"/>
      <c r="M274" s="143"/>
      <c r="N274" s="136"/>
    </row>
    <row r="275" spans="2:14" s="104" customFormat="1" ht="17.25" x14ac:dyDescent="0.25">
      <c r="B275" s="117" t="s">
        <v>131</v>
      </c>
      <c r="C275" s="255" t="s">
        <v>179</v>
      </c>
      <c r="D275" s="256"/>
      <c r="E275" s="257"/>
      <c r="F275" s="118" t="s">
        <v>186</v>
      </c>
      <c r="G275" s="118" t="s">
        <v>187</v>
      </c>
      <c r="H275" s="122"/>
      <c r="I275" s="123"/>
      <c r="J275" s="124">
        <v>-1541.4</v>
      </c>
      <c r="L275" s="142"/>
      <c r="M275" s="143"/>
      <c r="N275" s="136"/>
    </row>
    <row r="276" spans="2:14" s="104" customFormat="1" ht="17.25" x14ac:dyDescent="0.25">
      <c r="B276" s="117" t="s">
        <v>132</v>
      </c>
      <c r="C276" s="255" t="s">
        <v>180</v>
      </c>
      <c r="D276" s="256"/>
      <c r="E276" s="257"/>
      <c r="F276" s="118" t="s">
        <v>186</v>
      </c>
      <c r="G276" s="118" t="s">
        <v>187</v>
      </c>
      <c r="H276" s="122"/>
      <c r="I276" s="123"/>
      <c r="J276" s="124">
        <v>-111</v>
      </c>
      <c r="L276" s="142"/>
      <c r="M276" s="143"/>
      <c r="N276" s="136"/>
    </row>
    <row r="277" spans="2:14" s="104" customFormat="1" ht="17.25" x14ac:dyDescent="0.25">
      <c r="B277" s="117" t="s">
        <v>133</v>
      </c>
      <c r="C277" s="255" t="s">
        <v>181</v>
      </c>
      <c r="D277" s="256"/>
      <c r="E277" s="257"/>
      <c r="F277" s="118" t="s">
        <v>186</v>
      </c>
      <c r="G277" s="118" t="s">
        <v>187</v>
      </c>
      <c r="H277" s="122"/>
      <c r="I277" s="123"/>
      <c r="J277" s="124">
        <v>-100</v>
      </c>
      <c r="L277" s="142"/>
      <c r="M277" s="143"/>
      <c r="N277" s="136"/>
    </row>
    <row r="278" spans="2:14" s="104" customFormat="1" ht="17.25" x14ac:dyDescent="0.25">
      <c r="B278" s="117" t="s">
        <v>134</v>
      </c>
      <c r="C278" s="255" t="s">
        <v>516</v>
      </c>
      <c r="D278" s="256"/>
      <c r="E278" s="257"/>
      <c r="F278" s="118" t="s">
        <v>186</v>
      </c>
      <c r="G278" s="118" t="s">
        <v>187</v>
      </c>
      <c r="H278" s="122"/>
      <c r="I278" s="123"/>
      <c r="J278" s="124">
        <v>-1489.6</v>
      </c>
      <c r="L278" s="142"/>
      <c r="M278" s="143"/>
      <c r="N278" s="136"/>
    </row>
    <row r="279" spans="2:14" s="104" customFormat="1" ht="17.25" x14ac:dyDescent="0.25">
      <c r="B279" s="117" t="s">
        <v>135</v>
      </c>
      <c r="C279" s="255" t="s">
        <v>172</v>
      </c>
      <c r="D279" s="256"/>
      <c r="E279" s="257"/>
      <c r="F279" s="118" t="s">
        <v>186</v>
      </c>
      <c r="G279" s="118" t="s">
        <v>187</v>
      </c>
      <c r="H279" s="122"/>
      <c r="I279" s="123"/>
      <c r="J279" s="124">
        <v>-339.6</v>
      </c>
      <c r="L279" s="142"/>
      <c r="M279" s="143"/>
      <c r="N279" s="136"/>
    </row>
    <row r="280" spans="2:14" s="104" customFormat="1" ht="17.25" x14ac:dyDescent="0.25">
      <c r="B280" s="117" t="s">
        <v>136</v>
      </c>
      <c r="C280" s="255" t="s">
        <v>182</v>
      </c>
      <c r="D280" s="256"/>
      <c r="E280" s="257"/>
      <c r="F280" s="118" t="s">
        <v>186</v>
      </c>
      <c r="G280" s="118" t="s">
        <v>187</v>
      </c>
      <c r="H280" s="122"/>
      <c r="I280" s="123"/>
      <c r="J280" s="124">
        <v>-557</v>
      </c>
      <c r="L280" s="142"/>
      <c r="M280" s="143"/>
      <c r="N280" s="136"/>
    </row>
    <row r="281" spans="2:14" s="104" customFormat="1" ht="17.25" x14ac:dyDescent="0.25">
      <c r="B281" s="117" t="s">
        <v>137</v>
      </c>
      <c r="C281" s="255" t="s">
        <v>182</v>
      </c>
      <c r="D281" s="256"/>
      <c r="E281" s="257"/>
      <c r="F281" s="118" t="s">
        <v>186</v>
      </c>
      <c r="G281" s="118" t="s">
        <v>187</v>
      </c>
      <c r="H281" s="122"/>
      <c r="I281" s="123"/>
      <c r="J281" s="124">
        <v>-281.10000000000002</v>
      </c>
      <c r="L281" s="142"/>
      <c r="M281" s="143"/>
      <c r="N281" s="136"/>
    </row>
    <row r="282" spans="2:14" s="104" customFormat="1" ht="17.25" x14ac:dyDescent="0.25">
      <c r="B282" s="117" t="s">
        <v>138</v>
      </c>
      <c r="C282" s="255" t="s">
        <v>162</v>
      </c>
      <c r="D282" s="256"/>
      <c r="E282" s="257"/>
      <c r="F282" s="118" t="s">
        <v>186</v>
      </c>
      <c r="G282" s="118" t="s">
        <v>187</v>
      </c>
      <c r="H282" s="122"/>
      <c r="I282" s="123"/>
      <c r="J282" s="124">
        <v>-284.89999999999998</v>
      </c>
      <c r="L282" s="142"/>
      <c r="M282" s="143"/>
      <c r="N282" s="136"/>
    </row>
    <row r="283" spans="2:14" s="104" customFormat="1" ht="17.25" x14ac:dyDescent="0.25">
      <c r="B283" s="117" t="s">
        <v>139</v>
      </c>
      <c r="C283" s="255" t="s">
        <v>178</v>
      </c>
      <c r="D283" s="256"/>
      <c r="E283" s="257"/>
      <c r="F283" s="118" t="s">
        <v>186</v>
      </c>
      <c r="G283" s="118" t="s">
        <v>187</v>
      </c>
      <c r="H283" s="122"/>
      <c r="I283" s="123"/>
      <c r="J283" s="124">
        <v>-483.2</v>
      </c>
      <c r="L283" s="142"/>
      <c r="M283" s="143"/>
      <c r="N283" s="136"/>
    </row>
    <row r="284" spans="2:14" s="104" customFormat="1" ht="17.25" x14ac:dyDescent="0.25">
      <c r="B284" s="117" t="s">
        <v>140</v>
      </c>
      <c r="C284" s="255" t="s">
        <v>175</v>
      </c>
      <c r="D284" s="256"/>
      <c r="E284" s="257"/>
      <c r="F284" s="118" t="s">
        <v>186</v>
      </c>
      <c r="G284" s="118" t="s">
        <v>187</v>
      </c>
      <c r="H284" s="122"/>
      <c r="I284" s="123"/>
      <c r="J284" s="124">
        <v>-108.2</v>
      </c>
      <c r="L284" s="142"/>
      <c r="M284" s="143"/>
      <c r="N284" s="136"/>
    </row>
    <row r="285" spans="2:14" s="104" customFormat="1" ht="17.25" x14ac:dyDescent="0.25">
      <c r="B285" s="117" t="s">
        <v>141</v>
      </c>
      <c r="C285" s="255" t="s">
        <v>183</v>
      </c>
      <c r="D285" s="256"/>
      <c r="E285" s="257"/>
      <c r="F285" s="118" t="s">
        <v>186</v>
      </c>
      <c r="G285" s="118" t="s">
        <v>187</v>
      </c>
      <c r="H285" s="122"/>
      <c r="I285" s="123"/>
      <c r="J285" s="124">
        <v>-481.5</v>
      </c>
      <c r="L285" s="142"/>
      <c r="M285" s="143"/>
      <c r="N285" s="136"/>
    </row>
    <row r="286" spans="2:14" s="104" customFormat="1" ht="17.25" x14ac:dyDescent="0.25">
      <c r="B286" s="117" t="s">
        <v>142</v>
      </c>
      <c r="C286" s="255" t="s">
        <v>182</v>
      </c>
      <c r="D286" s="256"/>
      <c r="E286" s="257"/>
      <c r="F286" s="118" t="s">
        <v>186</v>
      </c>
      <c r="G286" s="118" t="s">
        <v>187</v>
      </c>
      <c r="H286" s="122"/>
      <c r="I286" s="123"/>
      <c r="J286" s="124">
        <v>-731.2</v>
      </c>
      <c r="L286" s="142"/>
      <c r="M286" s="143"/>
      <c r="N286" s="136"/>
    </row>
    <row r="287" spans="2:14" s="104" customFormat="1" ht="17.25" x14ac:dyDescent="0.25">
      <c r="B287" s="117" t="s">
        <v>143</v>
      </c>
      <c r="C287" s="255" t="s">
        <v>179</v>
      </c>
      <c r="D287" s="256"/>
      <c r="E287" s="257"/>
      <c r="F287" s="118" t="s">
        <v>186</v>
      </c>
      <c r="G287" s="118" t="s">
        <v>187</v>
      </c>
      <c r="H287" s="122"/>
      <c r="I287" s="123"/>
      <c r="J287" s="124">
        <v>-335</v>
      </c>
      <c r="L287" s="142"/>
      <c r="M287" s="143"/>
      <c r="N287" s="136"/>
    </row>
    <row r="288" spans="2:14" s="104" customFormat="1" ht="17.25" x14ac:dyDescent="0.25">
      <c r="B288" s="117" t="s">
        <v>144</v>
      </c>
      <c r="C288" s="255" t="s">
        <v>162</v>
      </c>
      <c r="D288" s="256"/>
      <c r="E288" s="257"/>
      <c r="F288" s="118" t="s">
        <v>186</v>
      </c>
      <c r="G288" s="118" t="s">
        <v>187</v>
      </c>
      <c r="H288" s="122"/>
      <c r="I288" s="123"/>
      <c r="J288" s="124">
        <v>-544.64</v>
      </c>
      <c r="L288" s="142"/>
      <c r="M288" s="143"/>
      <c r="N288" s="136"/>
    </row>
    <row r="289" spans="2:14" s="104" customFormat="1" ht="17.25" x14ac:dyDescent="0.25">
      <c r="B289" s="117" t="s">
        <v>145</v>
      </c>
      <c r="C289" s="255" t="s">
        <v>184</v>
      </c>
      <c r="D289" s="256"/>
      <c r="E289" s="257"/>
      <c r="F289" s="118" t="s">
        <v>186</v>
      </c>
      <c r="G289" s="118" t="s">
        <v>189</v>
      </c>
      <c r="H289" s="122"/>
      <c r="I289" s="123"/>
      <c r="J289" s="124">
        <v>-360</v>
      </c>
      <c r="L289" s="142"/>
      <c r="M289" s="143"/>
      <c r="N289" s="136"/>
    </row>
    <row r="290" spans="2:14" s="104" customFormat="1" ht="17.25" x14ac:dyDescent="0.25">
      <c r="B290" s="117" t="s">
        <v>146</v>
      </c>
      <c r="C290" s="255" t="s">
        <v>175</v>
      </c>
      <c r="D290" s="256"/>
      <c r="E290" s="257"/>
      <c r="F290" s="118" t="s">
        <v>186</v>
      </c>
      <c r="G290" s="118" t="s">
        <v>187</v>
      </c>
      <c r="H290" s="122"/>
      <c r="I290" s="123"/>
      <c r="J290" s="124">
        <v>-370.2</v>
      </c>
      <c r="L290" s="142"/>
      <c r="M290" s="143"/>
      <c r="N290" s="136"/>
    </row>
    <row r="291" spans="2:14" s="104" customFormat="1" ht="17.25" x14ac:dyDescent="0.25">
      <c r="B291" s="117" t="s">
        <v>147</v>
      </c>
      <c r="C291" s="255" t="s">
        <v>183</v>
      </c>
      <c r="D291" s="256"/>
      <c r="E291" s="257"/>
      <c r="F291" s="118" t="s">
        <v>186</v>
      </c>
      <c r="G291" s="118" t="s">
        <v>187</v>
      </c>
      <c r="H291" s="122"/>
      <c r="I291" s="123"/>
      <c r="J291" s="124">
        <v>-943.8</v>
      </c>
      <c r="L291" s="142"/>
      <c r="M291" s="143"/>
      <c r="N291" s="136"/>
    </row>
    <row r="292" spans="2:14" s="104" customFormat="1" ht="17.25" x14ac:dyDescent="0.25">
      <c r="B292" s="117" t="s">
        <v>148</v>
      </c>
      <c r="C292" s="255" t="s">
        <v>185</v>
      </c>
      <c r="D292" s="256"/>
      <c r="E292" s="257"/>
      <c r="F292" s="118" t="s">
        <v>186</v>
      </c>
      <c r="G292" s="118" t="s">
        <v>187</v>
      </c>
      <c r="H292" s="122"/>
      <c r="I292" s="123"/>
      <c r="J292" s="124">
        <v>-190.5</v>
      </c>
      <c r="L292" s="142"/>
      <c r="M292" s="143"/>
      <c r="N292" s="136"/>
    </row>
    <row r="293" spans="2:14" s="104" customFormat="1" ht="17.25" x14ac:dyDescent="0.25">
      <c r="B293" s="117" t="s">
        <v>149</v>
      </c>
      <c r="C293" s="255" t="s">
        <v>166</v>
      </c>
      <c r="D293" s="256"/>
      <c r="E293" s="257"/>
      <c r="F293" s="118" t="s">
        <v>186</v>
      </c>
      <c r="G293" s="118" t="s">
        <v>187</v>
      </c>
      <c r="H293" s="122"/>
      <c r="I293" s="123"/>
      <c r="J293" s="124">
        <v>-122.5</v>
      </c>
      <c r="L293" s="142"/>
      <c r="M293" s="143"/>
      <c r="N293" s="136"/>
    </row>
    <row r="294" spans="2:14" s="104" customFormat="1" ht="17.25" x14ac:dyDescent="0.25">
      <c r="B294" s="117" t="s">
        <v>150</v>
      </c>
      <c r="C294" s="255" t="s">
        <v>182</v>
      </c>
      <c r="D294" s="256"/>
      <c r="E294" s="257"/>
      <c r="F294" s="118" t="s">
        <v>186</v>
      </c>
      <c r="G294" s="118" t="s">
        <v>187</v>
      </c>
      <c r="H294" s="122"/>
      <c r="I294" s="123"/>
      <c r="J294" s="124">
        <v>-1412.4</v>
      </c>
      <c r="L294" s="142"/>
      <c r="M294" s="143"/>
      <c r="N294" s="136"/>
    </row>
    <row r="295" spans="2:14" s="104" customFormat="1" ht="17.25" x14ac:dyDescent="0.25">
      <c r="B295" s="117" t="s">
        <v>151</v>
      </c>
      <c r="C295" s="255" t="s">
        <v>182</v>
      </c>
      <c r="D295" s="256"/>
      <c r="E295" s="257"/>
      <c r="F295" s="118" t="s">
        <v>186</v>
      </c>
      <c r="G295" s="118" t="s">
        <v>187</v>
      </c>
      <c r="H295" s="122"/>
      <c r="I295" s="123"/>
      <c r="J295" s="124">
        <v>-439.8</v>
      </c>
      <c r="L295" s="142"/>
      <c r="M295" s="143"/>
      <c r="N295" s="136"/>
    </row>
    <row r="296" spans="2:14" s="104" customFormat="1" ht="17.25" x14ac:dyDescent="0.25">
      <c r="B296" s="117" t="s">
        <v>152</v>
      </c>
      <c r="C296" s="255" t="s">
        <v>182</v>
      </c>
      <c r="D296" s="256"/>
      <c r="E296" s="257"/>
      <c r="F296" s="118" t="s">
        <v>186</v>
      </c>
      <c r="G296" s="118" t="s">
        <v>187</v>
      </c>
      <c r="H296" s="122"/>
      <c r="I296" s="123"/>
      <c r="J296" s="124">
        <v>-942.8</v>
      </c>
      <c r="L296" s="142"/>
      <c r="M296" s="143"/>
      <c r="N296" s="136"/>
    </row>
    <row r="297" spans="2:14" s="104" customFormat="1" ht="17.25" x14ac:dyDescent="0.25">
      <c r="B297" s="117" t="s">
        <v>153</v>
      </c>
      <c r="C297" s="255" t="s">
        <v>180</v>
      </c>
      <c r="D297" s="256"/>
      <c r="E297" s="257"/>
      <c r="F297" s="118" t="s">
        <v>186</v>
      </c>
      <c r="G297" s="118" t="s">
        <v>187</v>
      </c>
      <c r="H297" s="122"/>
      <c r="I297" s="123"/>
      <c r="J297" s="124">
        <v>-211.35</v>
      </c>
      <c r="L297" s="142"/>
      <c r="M297" s="143"/>
      <c r="N297" s="136"/>
    </row>
    <row r="298" spans="2:14" s="104" customFormat="1" ht="17.25" x14ac:dyDescent="0.25">
      <c r="B298" s="117" t="s">
        <v>154</v>
      </c>
      <c r="C298" s="255" t="s">
        <v>516</v>
      </c>
      <c r="D298" s="256"/>
      <c r="E298" s="257"/>
      <c r="F298" s="118" t="s">
        <v>186</v>
      </c>
      <c r="G298" s="118" t="s">
        <v>187</v>
      </c>
      <c r="H298" s="122"/>
      <c r="I298" s="123"/>
      <c r="J298" s="124">
        <v>-151.19999999999999</v>
      </c>
      <c r="L298" s="142"/>
      <c r="M298" s="143"/>
      <c r="N298" s="136"/>
    </row>
    <row r="299" spans="2:14" s="104" customFormat="1" ht="17.25" x14ac:dyDescent="0.25">
      <c r="B299" s="117" t="s">
        <v>155</v>
      </c>
      <c r="C299" s="255" t="s">
        <v>517</v>
      </c>
      <c r="D299" s="256"/>
      <c r="E299" s="257"/>
      <c r="F299" s="118" t="s">
        <v>186</v>
      </c>
      <c r="G299" s="118" t="s">
        <v>187</v>
      </c>
      <c r="H299" s="122"/>
      <c r="I299" s="123"/>
      <c r="J299" s="124">
        <v>-100</v>
      </c>
      <c r="L299" s="142"/>
      <c r="M299" s="143"/>
      <c r="N299" s="136"/>
    </row>
    <row r="300" spans="2:14" s="104" customFormat="1" ht="17.25" x14ac:dyDescent="0.25">
      <c r="B300" s="117" t="s">
        <v>156</v>
      </c>
      <c r="C300" s="255" t="s">
        <v>182</v>
      </c>
      <c r="D300" s="256"/>
      <c r="E300" s="257"/>
      <c r="F300" s="118" t="s">
        <v>190</v>
      </c>
      <c r="G300" s="118" t="s">
        <v>187</v>
      </c>
      <c r="H300" s="122"/>
      <c r="I300" s="123"/>
      <c r="J300" s="124">
        <v>-28032.6</v>
      </c>
      <c r="L300" s="142"/>
      <c r="M300" s="143"/>
      <c r="N300" s="136"/>
    </row>
    <row r="301" spans="2:14" s="104" customFormat="1" ht="17.25" x14ac:dyDescent="0.25">
      <c r="B301" s="117" t="s">
        <v>528</v>
      </c>
      <c r="C301" s="255" t="s">
        <v>529</v>
      </c>
      <c r="D301" s="256"/>
      <c r="E301" s="257"/>
      <c r="F301" s="118" t="s">
        <v>186</v>
      </c>
      <c r="G301" s="118" t="s">
        <v>187</v>
      </c>
      <c r="H301" s="122">
        <v>274800</v>
      </c>
      <c r="I301" s="123">
        <v>150</v>
      </c>
      <c r="J301" s="124">
        <f>+I301*H301/1000</f>
        <v>41220</v>
      </c>
      <c r="L301" s="142"/>
      <c r="M301" s="143"/>
      <c r="N301" s="136"/>
    </row>
    <row r="302" spans="2:14" s="104" customFormat="1" ht="17.25" x14ac:dyDescent="0.25">
      <c r="B302" s="117" t="s">
        <v>530</v>
      </c>
      <c r="C302" s="255" t="s">
        <v>531</v>
      </c>
      <c r="D302" s="256"/>
      <c r="E302" s="257"/>
      <c r="F302" s="118" t="s">
        <v>186</v>
      </c>
      <c r="G302" s="118" t="s">
        <v>187</v>
      </c>
      <c r="H302" s="122">
        <v>263700</v>
      </c>
      <c r="I302" s="123">
        <v>150</v>
      </c>
      <c r="J302" s="124">
        <f t="shared" ref="J302:J327" si="0">+I302*H302/1000</f>
        <v>39555</v>
      </c>
      <c r="L302" s="142"/>
      <c r="M302" s="143"/>
      <c r="N302" s="136"/>
    </row>
    <row r="303" spans="2:14" s="104" customFormat="1" ht="17.25" x14ac:dyDescent="0.25">
      <c r="B303" s="117" t="s">
        <v>532</v>
      </c>
      <c r="C303" s="255" t="s">
        <v>531</v>
      </c>
      <c r="D303" s="256"/>
      <c r="E303" s="257"/>
      <c r="F303" s="118" t="s">
        <v>186</v>
      </c>
      <c r="G303" s="118" t="s">
        <v>187</v>
      </c>
      <c r="H303" s="122">
        <v>179400</v>
      </c>
      <c r="I303" s="123">
        <v>206</v>
      </c>
      <c r="J303" s="124">
        <f t="shared" si="0"/>
        <v>36956.400000000001</v>
      </c>
      <c r="L303" s="142"/>
      <c r="M303" s="143"/>
      <c r="N303" s="136"/>
    </row>
    <row r="304" spans="2:14" s="104" customFormat="1" ht="17.25" x14ac:dyDescent="0.25">
      <c r="B304" s="117" t="s">
        <v>119</v>
      </c>
      <c r="C304" s="255" t="s">
        <v>170</v>
      </c>
      <c r="D304" s="256"/>
      <c r="E304" s="257"/>
      <c r="F304" s="118" t="s">
        <v>186</v>
      </c>
      <c r="G304" s="118" t="s">
        <v>187</v>
      </c>
      <c r="H304" s="122"/>
      <c r="I304" s="123"/>
      <c r="J304" s="124">
        <v>-718.00000999999997</v>
      </c>
      <c r="L304" s="142"/>
      <c r="M304" s="143"/>
      <c r="N304" s="136"/>
    </row>
    <row r="305" spans="2:14" s="104" customFormat="1" ht="17.25" x14ac:dyDescent="0.25">
      <c r="B305" s="117" t="s">
        <v>120</v>
      </c>
      <c r="C305" s="255" t="s">
        <v>170</v>
      </c>
      <c r="D305" s="256"/>
      <c r="E305" s="257"/>
      <c r="F305" s="118" t="s">
        <v>186</v>
      </c>
      <c r="G305" s="118" t="s">
        <v>187</v>
      </c>
      <c r="H305" s="122"/>
      <c r="I305" s="123"/>
      <c r="J305" s="124">
        <v>-427.6</v>
      </c>
      <c r="L305" s="142"/>
      <c r="M305" s="143"/>
      <c r="N305" s="136"/>
    </row>
    <row r="306" spans="2:14" s="104" customFormat="1" ht="17.25" x14ac:dyDescent="0.25">
      <c r="B306" s="117" t="s">
        <v>121</v>
      </c>
      <c r="C306" s="255" t="s">
        <v>171</v>
      </c>
      <c r="D306" s="256"/>
      <c r="E306" s="257"/>
      <c r="F306" s="118" t="s">
        <v>186</v>
      </c>
      <c r="G306" s="118" t="s">
        <v>187</v>
      </c>
      <c r="H306" s="122"/>
      <c r="I306" s="123"/>
      <c r="J306" s="124">
        <v>-149.44999999999999</v>
      </c>
      <c r="L306" s="142"/>
      <c r="M306" s="143"/>
      <c r="N306" s="136"/>
    </row>
    <row r="307" spans="2:14" s="104" customFormat="1" ht="17.25" x14ac:dyDescent="0.25">
      <c r="B307" s="117" t="s">
        <v>105</v>
      </c>
      <c r="C307" s="255" t="s">
        <v>157</v>
      </c>
      <c r="D307" s="256"/>
      <c r="E307" s="257"/>
      <c r="F307" s="118" t="s">
        <v>186</v>
      </c>
      <c r="G307" s="118" t="s">
        <v>187</v>
      </c>
      <c r="H307" s="122"/>
      <c r="I307" s="123"/>
      <c r="J307" s="124">
        <v>-487.60320000000002</v>
      </c>
      <c r="L307" s="142"/>
      <c r="M307" s="143"/>
      <c r="N307" s="136"/>
    </row>
    <row r="308" spans="2:14" s="104" customFormat="1" ht="17.25" x14ac:dyDescent="0.25">
      <c r="B308" s="117" t="s">
        <v>106</v>
      </c>
      <c r="C308" s="255" t="s">
        <v>158</v>
      </c>
      <c r="D308" s="256"/>
      <c r="E308" s="257"/>
      <c r="F308" s="118" t="s">
        <v>186</v>
      </c>
      <c r="G308" s="118" t="s">
        <v>187</v>
      </c>
      <c r="H308" s="122"/>
      <c r="I308" s="123"/>
      <c r="J308" s="124">
        <v>-2600</v>
      </c>
      <c r="L308" s="142"/>
      <c r="M308" s="143"/>
      <c r="N308" s="136"/>
    </row>
    <row r="309" spans="2:14" s="104" customFormat="1" ht="17.25" x14ac:dyDescent="0.25">
      <c r="B309" s="117" t="s">
        <v>107</v>
      </c>
      <c r="C309" s="255" t="s">
        <v>159</v>
      </c>
      <c r="D309" s="256"/>
      <c r="E309" s="257"/>
      <c r="F309" s="118" t="s">
        <v>186</v>
      </c>
      <c r="G309" s="118" t="s">
        <v>187</v>
      </c>
      <c r="H309" s="122"/>
      <c r="I309" s="123"/>
      <c r="J309" s="124">
        <v>-241.5</v>
      </c>
      <c r="L309" s="142"/>
      <c r="M309" s="143"/>
      <c r="N309" s="136"/>
    </row>
    <row r="310" spans="2:14" s="104" customFormat="1" ht="17.25" x14ac:dyDescent="0.25">
      <c r="B310" s="117" t="s">
        <v>108</v>
      </c>
      <c r="C310" s="255" t="s">
        <v>160</v>
      </c>
      <c r="D310" s="256"/>
      <c r="E310" s="257"/>
      <c r="F310" s="118" t="s">
        <v>186</v>
      </c>
      <c r="G310" s="118" t="s">
        <v>187</v>
      </c>
      <c r="H310" s="122"/>
      <c r="I310" s="123"/>
      <c r="J310" s="124">
        <v>-1699.2</v>
      </c>
      <c r="L310" s="142"/>
      <c r="M310" s="143"/>
      <c r="N310" s="136"/>
    </row>
    <row r="311" spans="2:14" s="104" customFormat="1" ht="17.25" x14ac:dyDescent="0.25">
      <c r="B311" s="117" t="s">
        <v>109</v>
      </c>
      <c r="C311" s="255" t="s">
        <v>161</v>
      </c>
      <c r="D311" s="256"/>
      <c r="E311" s="257"/>
      <c r="F311" s="118" t="s">
        <v>186</v>
      </c>
      <c r="G311" s="118" t="s">
        <v>187</v>
      </c>
      <c r="H311" s="122"/>
      <c r="I311" s="123"/>
      <c r="J311" s="124">
        <v>-1800.8</v>
      </c>
      <c r="L311" s="142"/>
      <c r="M311" s="143"/>
      <c r="N311" s="136"/>
    </row>
    <row r="312" spans="2:14" s="104" customFormat="1" ht="17.25" x14ac:dyDescent="0.25">
      <c r="B312" s="117" t="s">
        <v>533</v>
      </c>
      <c r="C312" s="255" t="s">
        <v>534</v>
      </c>
      <c r="D312" s="256"/>
      <c r="E312" s="257"/>
      <c r="F312" s="118" t="s">
        <v>186</v>
      </c>
      <c r="G312" s="118" t="s">
        <v>187</v>
      </c>
      <c r="H312" s="122">
        <v>368000</v>
      </c>
      <c r="I312" s="123">
        <v>15</v>
      </c>
      <c r="J312" s="124">
        <f t="shared" si="0"/>
        <v>5520</v>
      </c>
      <c r="L312" s="142"/>
      <c r="M312" s="143"/>
      <c r="N312" s="136"/>
    </row>
    <row r="313" spans="2:14" s="104" customFormat="1" ht="17.25" x14ac:dyDescent="0.25">
      <c r="B313" s="117" t="s">
        <v>535</v>
      </c>
      <c r="C313" s="255" t="s">
        <v>536</v>
      </c>
      <c r="D313" s="256"/>
      <c r="E313" s="257"/>
      <c r="F313" s="118" t="s">
        <v>186</v>
      </c>
      <c r="G313" s="118" t="s">
        <v>187</v>
      </c>
      <c r="H313" s="122">
        <v>1199000</v>
      </c>
      <c r="I313" s="123">
        <v>1</v>
      </c>
      <c r="J313" s="124">
        <f t="shared" si="0"/>
        <v>1199</v>
      </c>
      <c r="L313" s="142"/>
      <c r="M313" s="143"/>
      <c r="N313" s="136"/>
    </row>
    <row r="314" spans="2:14" s="104" customFormat="1" ht="17.25" x14ac:dyDescent="0.25">
      <c r="B314" s="117" t="s">
        <v>537</v>
      </c>
      <c r="C314" s="255" t="s">
        <v>538</v>
      </c>
      <c r="D314" s="256"/>
      <c r="E314" s="257"/>
      <c r="F314" s="118" t="s">
        <v>186</v>
      </c>
      <c r="G314" s="118" t="s">
        <v>187</v>
      </c>
      <c r="H314" s="122">
        <v>195000</v>
      </c>
      <c r="I314" s="123">
        <v>6</v>
      </c>
      <c r="J314" s="124">
        <f t="shared" si="0"/>
        <v>1170</v>
      </c>
      <c r="L314" s="142"/>
      <c r="M314" s="143"/>
      <c r="N314" s="136"/>
    </row>
    <row r="315" spans="2:14" s="104" customFormat="1" ht="17.25" x14ac:dyDescent="0.25">
      <c r="B315" s="117" t="s">
        <v>539</v>
      </c>
      <c r="C315" s="255" t="s">
        <v>517</v>
      </c>
      <c r="D315" s="256"/>
      <c r="E315" s="257"/>
      <c r="F315" s="118" t="s">
        <v>186</v>
      </c>
      <c r="G315" s="118" t="s">
        <v>187</v>
      </c>
      <c r="H315" s="122">
        <v>31140</v>
      </c>
      <c r="I315" s="123">
        <v>10</v>
      </c>
      <c r="J315" s="124">
        <f t="shared" si="0"/>
        <v>311.39999999999998</v>
      </c>
      <c r="L315" s="142"/>
      <c r="M315" s="143"/>
      <c r="N315" s="136"/>
    </row>
    <row r="316" spans="2:14" s="104" customFormat="1" ht="17.25" x14ac:dyDescent="0.25">
      <c r="B316" s="117" t="s">
        <v>540</v>
      </c>
      <c r="C316" s="255" t="s">
        <v>541</v>
      </c>
      <c r="D316" s="256"/>
      <c r="E316" s="257"/>
      <c r="F316" s="118" t="s">
        <v>186</v>
      </c>
      <c r="G316" s="118" t="s">
        <v>510</v>
      </c>
      <c r="H316" s="122">
        <v>15000000</v>
      </c>
      <c r="I316" s="123">
        <v>1</v>
      </c>
      <c r="J316" s="124">
        <f t="shared" si="0"/>
        <v>15000</v>
      </c>
      <c r="L316" s="142"/>
      <c r="M316" s="143"/>
      <c r="N316" s="136"/>
    </row>
    <row r="317" spans="2:14" s="104" customFormat="1" ht="17.25" x14ac:dyDescent="0.25">
      <c r="B317" s="117" t="s">
        <v>542</v>
      </c>
      <c r="C317" s="255" t="s">
        <v>541</v>
      </c>
      <c r="D317" s="256"/>
      <c r="E317" s="257"/>
      <c r="F317" s="118" t="s">
        <v>186</v>
      </c>
      <c r="G317" s="118" t="s">
        <v>510</v>
      </c>
      <c r="H317" s="122">
        <v>15300000</v>
      </c>
      <c r="I317" s="123">
        <v>1</v>
      </c>
      <c r="J317" s="124">
        <f t="shared" si="0"/>
        <v>15300</v>
      </c>
      <c r="L317" s="142"/>
      <c r="M317" s="143"/>
      <c r="N317" s="136"/>
    </row>
    <row r="318" spans="2:14" s="104" customFormat="1" ht="17.25" x14ac:dyDescent="0.25">
      <c r="B318" s="117" t="s">
        <v>543</v>
      </c>
      <c r="C318" s="255" t="s">
        <v>541</v>
      </c>
      <c r="D318" s="256"/>
      <c r="E318" s="257"/>
      <c r="F318" s="118" t="s">
        <v>186</v>
      </c>
      <c r="G318" s="118" t="s">
        <v>510</v>
      </c>
      <c r="H318" s="122">
        <v>16900000</v>
      </c>
      <c r="I318" s="123">
        <v>1</v>
      </c>
      <c r="J318" s="124">
        <f t="shared" si="0"/>
        <v>16900</v>
      </c>
      <c r="L318" s="142"/>
      <c r="M318" s="143"/>
      <c r="N318" s="136"/>
    </row>
    <row r="319" spans="2:14" s="104" customFormat="1" ht="17.25" x14ac:dyDescent="0.25">
      <c r="B319" s="117" t="s">
        <v>544</v>
      </c>
      <c r="C319" s="255" t="s">
        <v>545</v>
      </c>
      <c r="D319" s="256"/>
      <c r="E319" s="257"/>
      <c r="F319" s="118" t="s">
        <v>186</v>
      </c>
      <c r="G319" s="118" t="s">
        <v>187</v>
      </c>
      <c r="H319" s="122">
        <v>45600</v>
      </c>
      <c r="I319" s="123">
        <v>100</v>
      </c>
      <c r="J319" s="124">
        <f t="shared" si="0"/>
        <v>4560</v>
      </c>
      <c r="L319" s="142"/>
      <c r="M319" s="143"/>
      <c r="N319" s="136"/>
    </row>
    <row r="320" spans="2:14" s="104" customFormat="1" ht="17.25" x14ac:dyDescent="0.25">
      <c r="B320" s="117" t="s">
        <v>546</v>
      </c>
      <c r="C320" s="255" t="s">
        <v>547</v>
      </c>
      <c r="D320" s="256"/>
      <c r="E320" s="257"/>
      <c r="F320" s="118" t="s">
        <v>186</v>
      </c>
      <c r="G320" s="118" t="s">
        <v>187</v>
      </c>
      <c r="H320" s="122">
        <v>72000</v>
      </c>
      <c r="I320" s="123">
        <v>165</v>
      </c>
      <c r="J320" s="124">
        <f t="shared" si="0"/>
        <v>11880</v>
      </c>
      <c r="L320" s="142"/>
      <c r="M320" s="143"/>
      <c r="N320" s="136"/>
    </row>
    <row r="321" spans="2:14" s="104" customFormat="1" ht="17.25" x14ac:dyDescent="0.25">
      <c r="B321" s="117" t="s">
        <v>548</v>
      </c>
      <c r="C321" s="255" t="s">
        <v>167</v>
      </c>
      <c r="D321" s="256"/>
      <c r="E321" s="257"/>
      <c r="F321" s="118" t="s">
        <v>186</v>
      </c>
      <c r="G321" s="118" t="s">
        <v>187</v>
      </c>
      <c r="H321" s="122">
        <v>27000</v>
      </c>
      <c r="I321" s="123">
        <v>80</v>
      </c>
      <c r="J321" s="124">
        <f t="shared" si="0"/>
        <v>2160</v>
      </c>
      <c r="L321" s="142"/>
      <c r="M321" s="143"/>
      <c r="N321" s="136"/>
    </row>
    <row r="322" spans="2:14" s="104" customFormat="1" ht="17.25" x14ac:dyDescent="0.25">
      <c r="B322" s="117" t="s">
        <v>549</v>
      </c>
      <c r="C322" s="255" t="s">
        <v>550</v>
      </c>
      <c r="D322" s="256"/>
      <c r="E322" s="257"/>
      <c r="F322" s="118" t="s">
        <v>186</v>
      </c>
      <c r="G322" s="118" t="s">
        <v>187</v>
      </c>
      <c r="H322" s="122">
        <v>3660000</v>
      </c>
      <c r="I322" s="123">
        <v>2</v>
      </c>
      <c r="J322" s="124">
        <f t="shared" si="0"/>
        <v>7320</v>
      </c>
      <c r="L322" s="142"/>
      <c r="M322" s="143"/>
      <c r="N322" s="136"/>
    </row>
    <row r="323" spans="2:14" s="104" customFormat="1" ht="17.25" x14ac:dyDescent="0.25">
      <c r="B323" s="117" t="s">
        <v>551</v>
      </c>
      <c r="C323" s="255" t="s">
        <v>550</v>
      </c>
      <c r="D323" s="256"/>
      <c r="E323" s="257"/>
      <c r="F323" s="118" t="s">
        <v>186</v>
      </c>
      <c r="G323" s="118" t="s">
        <v>187</v>
      </c>
      <c r="H323" s="122">
        <v>2880000</v>
      </c>
      <c r="I323" s="123">
        <v>3</v>
      </c>
      <c r="J323" s="124">
        <f t="shared" si="0"/>
        <v>8640</v>
      </c>
      <c r="L323" s="142"/>
      <c r="M323" s="143"/>
      <c r="N323" s="136"/>
    </row>
    <row r="324" spans="2:14" s="104" customFormat="1" ht="17.25" x14ac:dyDescent="0.25">
      <c r="B324" s="117" t="s">
        <v>558</v>
      </c>
      <c r="C324" s="255" t="s">
        <v>487</v>
      </c>
      <c r="D324" s="256"/>
      <c r="E324" s="257"/>
      <c r="F324" s="118" t="s">
        <v>186</v>
      </c>
      <c r="G324" s="118" t="s">
        <v>187</v>
      </c>
      <c r="H324" s="122">
        <v>15000</v>
      </c>
      <c r="I324" s="123">
        <v>200</v>
      </c>
      <c r="J324" s="124">
        <f t="shared" si="0"/>
        <v>3000</v>
      </c>
      <c r="L324" s="142"/>
      <c r="M324" s="143"/>
      <c r="N324" s="136"/>
    </row>
    <row r="325" spans="2:14" s="104" customFormat="1" ht="17.25" x14ac:dyDescent="0.25">
      <c r="B325" s="117" t="s">
        <v>559</v>
      </c>
      <c r="C325" s="255" t="s">
        <v>487</v>
      </c>
      <c r="D325" s="256"/>
      <c r="E325" s="257"/>
      <c r="F325" s="118" t="s">
        <v>186</v>
      </c>
      <c r="G325" s="118" t="s">
        <v>187</v>
      </c>
      <c r="H325" s="122">
        <v>25899</v>
      </c>
      <c r="I325" s="123">
        <v>200</v>
      </c>
      <c r="J325" s="124">
        <f t="shared" si="0"/>
        <v>5179.8</v>
      </c>
      <c r="L325" s="142"/>
      <c r="M325" s="143"/>
      <c r="N325" s="136"/>
    </row>
    <row r="326" spans="2:14" s="104" customFormat="1" ht="17.25" x14ac:dyDescent="0.25">
      <c r="B326" s="117" t="s">
        <v>560</v>
      </c>
      <c r="C326" s="255" t="s">
        <v>487</v>
      </c>
      <c r="D326" s="256"/>
      <c r="E326" s="257"/>
      <c r="F326" s="118" t="s">
        <v>186</v>
      </c>
      <c r="G326" s="118" t="s">
        <v>187</v>
      </c>
      <c r="H326" s="122">
        <v>22899</v>
      </c>
      <c r="I326" s="123">
        <v>50</v>
      </c>
      <c r="J326" s="124">
        <f t="shared" si="0"/>
        <v>1144.95</v>
      </c>
      <c r="L326" s="142"/>
      <c r="M326" s="143"/>
      <c r="N326" s="136"/>
    </row>
    <row r="327" spans="2:14" s="104" customFormat="1" ht="17.25" x14ac:dyDescent="0.25">
      <c r="B327" s="117" t="s">
        <v>561</v>
      </c>
      <c r="C327" s="255" t="s">
        <v>562</v>
      </c>
      <c r="D327" s="256"/>
      <c r="E327" s="257"/>
      <c r="F327" s="118" t="s">
        <v>186</v>
      </c>
      <c r="G327" s="118" t="s">
        <v>187</v>
      </c>
      <c r="H327" s="122">
        <v>105000</v>
      </c>
      <c r="I327" s="123">
        <v>200</v>
      </c>
      <c r="J327" s="124">
        <f t="shared" si="0"/>
        <v>21000</v>
      </c>
      <c r="L327" s="142"/>
      <c r="M327" s="143"/>
      <c r="N327" s="136"/>
    </row>
    <row r="328" spans="2:14" x14ac:dyDescent="0.25">
      <c r="J328" s="126"/>
    </row>
  </sheetData>
  <mergeCells count="324">
    <mergeCell ref="C156:E156"/>
    <mergeCell ref="C157:E157"/>
    <mergeCell ref="C158:E158"/>
    <mergeCell ref="C159:E159"/>
    <mergeCell ref="C160:E160"/>
    <mergeCell ref="C161:E161"/>
    <mergeCell ref="C162:E162"/>
    <mergeCell ref="C155:E155"/>
    <mergeCell ref="H1:J1"/>
    <mergeCell ref="H2:J2"/>
    <mergeCell ref="H3:J3"/>
    <mergeCell ref="B5:J5"/>
    <mergeCell ref="B7:B8"/>
    <mergeCell ref="C7:E8"/>
    <mergeCell ref="F7:F8"/>
    <mergeCell ref="G7:G8"/>
    <mergeCell ref="H7:H8"/>
    <mergeCell ref="I7:J7"/>
    <mergeCell ref="E10:H10"/>
    <mergeCell ref="C153:E153"/>
    <mergeCell ref="C154:E154"/>
    <mergeCell ref="C15:E15"/>
    <mergeCell ref="C16:E16"/>
    <mergeCell ref="C17:E17"/>
    <mergeCell ref="C318:E318"/>
    <mergeCell ref="C287:E287"/>
    <mergeCell ref="C288:E288"/>
    <mergeCell ref="C311:E311"/>
    <mergeCell ref="C307:E307"/>
    <mergeCell ref="C308:E308"/>
    <mergeCell ref="C309:E309"/>
    <mergeCell ref="C310:E310"/>
    <mergeCell ref="C294:E294"/>
    <mergeCell ref="C295:E295"/>
    <mergeCell ref="C296:E296"/>
    <mergeCell ref="C300:E300"/>
    <mergeCell ref="C301:E301"/>
    <mergeCell ref="C326:E326"/>
    <mergeCell ref="C327:E327"/>
    <mergeCell ref="C293:E293"/>
    <mergeCell ref="C273:E273"/>
    <mergeCell ref="C277:E277"/>
    <mergeCell ref="C278:E278"/>
    <mergeCell ref="C279:E279"/>
    <mergeCell ref="C280:E280"/>
    <mergeCell ref="C274:E274"/>
    <mergeCell ref="C275:E275"/>
    <mergeCell ref="C276:E276"/>
    <mergeCell ref="C284:E284"/>
    <mergeCell ref="C313:E313"/>
    <mergeCell ref="C290:E290"/>
    <mergeCell ref="C291:E291"/>
    <mergeCell ref="C292:E292"/>
    <mergeCell ref="C281:E281"/>
    <mergeCell ref="C282:E282"/>
    <mergeCell ref="C283:E283"/>
    <mergeCell ref="C289:E289"/>
    <mergeCell ref="C285:E285"/>
    <mergeCell ref="C286:E286"/>
    <mergeCell ref="C302:E302"/>
    <mergeCell ref="C303:E303"/>
    <mergeCell ref="C262:E262"/>
    <mergeCell ref="C263:E263"/>
    <mergeCell ref="C319:E319"/>
    <mergeCell ref="C320:E320"/>
    <mergeCell ref="C321:E321"/>
    <mergeCell ref="C322:E322"/>
    <mergeCell ref="C323:E323"/>
    <mergeCell ref="C324:E324"/>
    <mergeCell ref="C325:E325"/>
    <mergeCell ref="C266:E266"/>
    <mergeCell ref="C267:E267"/>
    <mergeCell ref="C268:E268"/>
    <mergeCell ref="C269:E269"/>
    <mergeCell ref="C270:E270"/>
    <mergeCell ref="C271:E271"/>
    <mergeCell ref="C272:E272"/>
    <mergeCell ref="C312:E312"/>
    <mergeCell ref="C297:E297"/>
    <mergeCell ref="C298:E298"/>
    <mergeCell ref="C299:E299"/>
    <mergeCell ref="C314:E314"/>
    <mergeCell ref="C315:E315"/>
    <mergeCell ref="C316:E316"/>
    <mergeCell ref="C317:E317"/>
    <mergeCell ref="C163:E163"/>
    <mergeCell ref="C164:E164"/>
    <mergeCell ref="C304:E304"/>
    <mergeCell ref="C305:E305"/>
    <mergeCell ref="C179:E179"/>
    <mergeCell ref="C180:E180"/>
    <mergeCell ref="C181:E181"/>
    <mergeCell ref="C182:E182"/>
    <mergeCell ref="C183:E183"/>
    <mergeCell ref="C165:E165"/>
    <mergeCell ref="C166:E166"/>
    <mergeCell ref="C167:E167"/>
    <mergeCell ref="C168:E168"/>
    <mergeCell ref="C174:E174"/>
    <mergeCell ref="C175:E175"/>
    <mergeCell ref="C176:E176"/>
    <mergeCell ref="C177:E177"/>
    <mergeCell ref="C178:E178"/>
    <mergeCell ref="C169:E169"/>
    <mergeCell ref="C170:E170"/>
    <mergeCell ref="C171:E171"/>
    <mergeCell ref="C172:E172"/>
    <mergeCell ref="C173:E173"/>
    <mergeCell ref="C189:E189"/>
    <mergeCell ref="C184:E184"/>
    <mergeCell ref="C185:E185"/>
    <mergeCell ref="C186:E186"/>
    <mergeCell ref="C187:E187"/>
    <mergeCell ref="C188:E188"/>
    <mergeCell ref="C306:E306"/>
    <mergeCell ref="C264:E264"/>
    <mergeCell ref="C265:E265"/>
    <mergeCell ref="C259:E259"/>
    <mergeCell ref="C260:E260"/>
    <mergeCell ref="C254:E254"/>
    <mergeCell ref="C255:E255"/>
    <mergeCell ref="C256:E256"/>
    <mergeCell ref="C257:E257"/>
    <mergeCell ref="C258:E258"/>
    <mergeCell ref="C194:E194"/>
    <mergeCell ref="C195:E195"/>
    <mergeCell ref="C196:E196"/>
    <mergeCell ref="C197:E197"/>
    <mergeCell ref="C198:E198"/>
    <mergeCell ref="C190:E190"/>
    <mergeCell ref="C191:E191"/>
    <mergeCell ref="C192:E192"/>
    <mergeCell ref="C261:E261"/>
    <mergeCell ref="C209:E209"/>
    <mergeCell ref="C210:E210"/>
    <mergeCell ref="C211:E211"/>
    <mergeCell ref="C212:E212"/>
    <mergeCell ref="C213:E213"/>
    <mergeCell ref="C193:E193"/>
    <mergeCell ref="C204:E204"/>
    <mergeCell ref="C205:E205"/>
    <mergeCell ref="C206:E206"/>
    <mergeCell ref="C207:E207"/>
    <mergeCell ref="C208:E208"/>
    <mergeCell ref="C199:E199"/>
    <mergeCell ref="C200:E200"/>
    <mergeCell ref="C201:E201"/>
    <mergeCell ref="C202:E202"/>
    <mergeCell ref="C203:E203"/>
    <mergeCell ref="C18:E18"/>
    <mergeCell ref="C19:E19"/>
    <mergeCell ref="C219:E219"/>
    <mergeCell ref="C220:E220"/>
    <mergeCell ref="C221:E221"/>
    <mergeCell ref="C13:E13"/>
    <mergeCell ref="C14:E14"/>
    <mergeCell ref="C25:E25"/>
    <mergeCell ref="C26:E26"/>
    <mergeCell ref="C27:E27"/>
    <mergeCell ref="C28:E28"/>
    <mergeCell ref="C29:E29"/>
    <mergeCell ref="C20:E20"/>
    <mergeCell ref="C21:E21"/>
    <mergeCell ref="C22:E22"/>
    <mergeCell ref="C23:E23"/>
    <mergeCell ref="C24:E24"/>
    <mergeCell ref="C35:E35"/>
    <mergeCell ref="C36:E36"/>
    <mergeCell ref="C37:E37"/>
    <mergeCell ref="C38:E38"/>
    <mergeCell ref="C39:E39"/>
    <mergeCell ref="C30:E30"/>
    <mergeCell ref="C31:E31"/>
    <mergeCell ref="C32:E32"/>
    <mergeCell ref="C33:E33"/>
    <mergeCell ref="C34:E34"/>
    <mergeCell ref="C227:E227"/>
    <mergeCell ref="C228:E228"/>
    <mergeCell ref="C229:E229"/>
    <mergeCell ref="C230:E230"/>
    <mergeCell ref="C45:E45"/>
    <mergeCell ref="C46:E46"/>
    <mergeCell ref="C47:E47"/>
    <mergeCell ref="C48:E48"/>
    <mergeCell ref="C49:E49"/>
    <mergeCell ref="C40:E40"/>
    <mergeCell ref="C41:E41"/>
    <mergeCell ref="C42:E42"/>
    <mergeCell ref="C43:E43"/>
    <mergeCell ref="C44:E44"/>
    <mergeCell ref="C53:E53"/>
    <mergeCell ref="C54:E54"/>
    <mergeCell ref="C55:E55"/>
    <mergeCell ref="C56:E56"/>
    <mergeCell ref="C57:E57"/>
    <mergeCell ref="C148:E148"/>
    <mergeCell ref="C149:E149"/>
    <mergeCell ref="C231:E231"/>
    <mergeCell ref="C222:E222"/>
    <mergeCell ref="C223:E223"/>
    <mergeCell ref="C224:E224"/>
    <mergeCell ref="C225:E225"/>
    <mergeCell ref="C226:E226"/>
    <mergeCell ref="C76:E76"/>
    <mergeCell ref="C130:E130"/>
    <mergeCell ref="C77:E77"/>
    <mergeCell ref="C129:E129"/>
    <mergeCell ref="C132:E132"/>
    <mergeCell ref="C147:E147"/>
    <mergeCell ref="C87:E87"/>
    <mergeCell ref="C93:E93"/>
    <mergeCell ref="C88:E88"/>
    <mergeCell ref="C89:E89"/>
    <mergeCell ref="C90:E90"/>
    <mergeCell ref="C91:E91"/>
    <mergeCell ref="C92:E92"/>
    <mergeCell ref="C214:E214"/>
    <mergeCell ref="C215:E215"/>
    <mergeCell ref="C216:E216"/>
    <mergeCell ref="C217:E217"/>
    <mergeCell ref="C218:E218"/>
    <mergeCell ref="C150:E150"/>
    <mergeCell ref="C151:E151"/>
    <mergeCell ref="C152:E152"/>
    <mergeCell ref="C143:E143"/>
    <mergeCell ref="C144:E144"/>
    <mergeCell ref="C145:E145"/>
    <mergeCell ref="C146:E146"/>
    <mergeCell ref="C131:E131"/>
    <mergeCell ref="C138:E138"/>
    <mergeCell ref="C139:E139"/>
    <mergeCell ref="C140:E140"/>
    <mergeCell ref="C141:E141"/>
    <mergeCell ref="C142:E142"/>
    <mergeCell ref="C133:E133"/>
    <mergeCell ref="C134:E134"/>
    <mergeCell ref="C135:E135"/>
    <mergeCell ref="C136:E136"/>
    <mergeCell ref="C137:E137"/>
    <mergeCell ref="C50:E50"/>
    <mergeCell ref="C51:E51"/>
    <mergeCell ref="C59:E59"/>
    <mergeCell ref="C78:E78"/>
    <mergeCell ref="C52:E52"/>
    <mergeCell ref="C83:E83"/>
    <mergeCell ref="C84:E84"/>
    <mergeCell ref="C85:E85"/>
    <mergeCell ref="C86:E86"/>
    <mergeCell ref="C58:E58"/>
    <mergeCell ref="C79:E79"/>
    <mergeCell ref="C80:E80"/>
    <mergeCell ref="C81:E81"/>
    <mergeCell ref="C82:E82"/>
    <mergeCell ref="C60:E60"/>
    <mergeCell ref="C61:E61"/>
    <mergeCell ref="C62:E62"/>
    <mergeCell ref="C63:E63"/>
    <mergeCell ref="C65:E65"/>
    <mergeCell ref="C66:E66"/>
    <mergeCell ref="C67:E67"/>
    <mergeCell ref="C68:E68"/>
    <mergeCell ref="C69:E69"/>
    <mergeCell ref="C64:E64"/>
    <mergeCell ref="C110:E110"/>
    <mergeCell ref="C111:E111"/>
    <mergeCell ref="C112:E112"/>
    <mergeCell ref="C113:E113"/>
    <mergeCell ref="C114:E114"/>
    <mergeCell ref="C105:E105"/>
    <mergeCell ref="C106:E106"/>
    <mergeCell ref="C74:E74"/>
    <mergeCell ref="C75:E75"/>
    <mergeCell ref="C94:E94"/>
    <mergeCell ref="C107:E107"/>
    <mergeCell ref="C108:E108"/>
    <mergeCell ref="C109:E109"/>
    <mergeCell ref="C120:E120"/>
    <mergeCell ref="C121:E121"/>
    <mergeCell ref="C122:E122"/>
    <mergeCell ref="C123:E123"/>
    <mergeCell ref="C124:E124"/>
    <mergeCell ref="C115:E115"/>
    <mergeCell ref="C116:E116"/>
    <mergeCell ref="C117:E117"/>
    <mergeCell ref="C70:E70"/>
    <mergeCell ref="C71:E71"/>
    <mergeCell ref="C72:E72"/>
    <mergeCell ref="C73:E73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99:E99"/>
    <mergeCell ref="C118:E118"/>
    <mergeCell ref="C119:E119"/>
    <mergeCell ref="C249:E249"/>
    <mergeCell ref="C250:E250"/>
    <mergeCell ref="C251:E251"/>
    <mergeCell ref="C244:E244"/>
    <mergeCell ref="C245:E245"/>
    <mergeCell ref="C246:E246"/>
    <mergeCell ref="C247:E247"/>
    <mergeCell ref="C248:E248"/>
    <mergeCell ref="C125:E125"/>
    <mergeCell ref="C126:E126"/>
    <mergeCell ref="C127:E127"/>
    <mergeCell ref="C242:E242"/>
    <mergeCell ref="C243:E243"/>
    <mergeCell ref="C237:E237"/>
    <mergeCell ref="C235:E235"/>
    <mergeCell ref="C236:E236"/>
    <mergeCell ref="C238:E238"/>
    <mergeCell ref="C239:E239"/>
    <mergeCell ref="C240:E240"/>
    <mergeCell ref="C241:E241"/>
    <mergeCell ref="C232:E232"/>
    <mergeCell ref="C233:E233"/>
    <mergeCell ref="C234:E234"/>
    <mergeCell ref="C128:E128"/>
  </mergeCells>
  <printOptions horizontalCentered="1"/>
  <pageMargins left="0.2" right="0.2" top="0.5" bottom="0.5" header="0.3" footer="0.3"/>
  <pageSetup paperSize="9" scale="60" orientation="portrait" r:id="rId1"/>
  <ignoredErrors>
    <ignoredError sqref="J10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opLeftCell="A4" workbookViewId="0">
      <selection activeCell="B7" sqref="B7:B10"/>
    </sheetView>
  </sheetViews>
  <sheetFormatPr defaultRowHeight="15" x14ac:dyDescent="0.25"/>
  <cols>
    <col min="1" max="1" width="14.7109375" customWidth="1"/>
    <col min="2" max="2" width="16" customWidth="1"/>
  </cols>
  <sheetData>
    <row r="1" spans="1:2" ht="16.5" x14ac:dyDescent="0.25">
      <c r="A1" s="1">
        <v>4239</v>
      </c>
      <c r="B1" s="2">
        <v>20939.599999999999</v>
      </c>
    </row>
    <row r="2" spans="1:2" ht="16.5" x14ac:dyDescent="0.25">
      <c r="A2" s="1">
        <v>4252</v>
      </c>
      <c r="B2" s="2">
        <v>4001.2</v>
      </c>
    </row>
    <row r="3" spans="1:2" ht="16.5" x14ac:dyDescent="0.25">
      <c r="A3" s="1">
        <v>4261</v>
      </c>
      <c r="B3" s="2">
        <v>24221.5</v>
      </c>
    </row>
    <row r="4" spans="1:2" ht="16.5" x14ac:dyDescent="0.25">
      <c r="A4" s="1">
        <v>4264</v>
      </c>
      <c r="B4" s="2">
        <v>658398.19999999995</v>
      </c>
    </row>
    <row r="5" spans="1:2" ht="16.5" x14ac:dyDescent="0.25">
      <c r="A5" s="1">
        <v>4267</v>
      </c>
      <c r="B5" s="2">
        <v>51113.2</v>
      </c>
    </row>
    <row r="6" spans="1:2" ht="16.5" x14ac:dyDescent="0.25">
      <c r="A6" s="1">
        <v>4269</v>
      </c>
      <c r="B6" s="2">
        <v>58135.199999999997</v>
      </c>
    </row>
    <row r="7" spans="1:2" ht="16.5" x14ac:dyDescent="0.25">
      <c r="A7" s="1">
        <v>5121</v>
      </c>
      <c r="B7" s="2">
        <v>34800</v>
      </c>
    </row>
    <row r="8" spans="1:2" ht="16.5" x14ac:dyDescent="0.25">
      <c r="A8" s="1">
        <v>5122</v>
      </c>
      <c r="B8" s="2">
        <v>30780.6</v>
      </c>
    </row>
    <row r="9" spans="1:2" ht="16.5" x14ac:dyDescent="0.25">
      <c r="A9" s="1">
        <v>5129</v>
      </c>
      <c r="B9" s="2">
        <v>165718.20000000001</v>
      </c>
    </row>
    <row r="10" spans="1:2" ht="16.5" x14ac:dyDescent="0.2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10</vt:i4>
      </vt:variant>
    </vt:vector>
  </HeadingPairs>
  <TitlesOfParts>
    <vt:vector size="18" baseType="lpstr">
      <vt:lpstr>ՕՀ-1 Ա-2 և Հ-5 Ա-1</vt:lpstr>
      <vt:lpstr>ՕՀ-1 Ա-3</vt:lpstr>
      <vt:lpstr>Հ-3 և 4</vt:lpstr>
      <vt:lpstr>Հ-5 Ա-2</vt:lpstr>
      <vt:lpstr>Հ-9 Ա-9.14</vt:lpstr>
      <vt:lpstr>Հ-9.1 Ա-9.1.14</vt:lpstr>
      <vt:lpstr>Հ-10</vt:lpstr>
      <vt:lpstr>Sheet1</vt:lpstr>
      <vt:lpstr>'Հ-10'!Print_Area</vt:lpstr>
      <vt:lpstr>'Հ-3 և 4'!Print_Area</vt:lpstr>
      <vt:lpstr>'Հ-5 Ա-2'!Print_Area</vt:lpstr>
      <vt:lpstr>'Հ-9 Ա-9.14'!Print_Area</vt:lpstr>
      <vt:lpstr>'Հ-9.1 Ա-9.1.14'!Print_Area</vt:lpstr>
      <vt:lpstr>'ՕՀ-1 Ա-2 և Հ-5 Ա-1'!Print_Area</vt:lpstr>
      <vt:lpstr>'ՕՀ-1 Ա-3'!Print_Area</vt:lpstr>
      <vt:lpstr>'Հ-3 և 4'!Print_Titles</vt:lpstr>
      <vt:lpstr>'Հ-5 Ա-2'!Print_Titles</vt:lpstr>
      <vt:lpstr>'ՕՀ-1 Ա-2 և Հ-5 Ա-1'!Print_Titles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https:/mul2-minfin.gov.am/tasks/396899/oneclick/Havelvacner-1.xlsx?token=2826fc197426125bde5e36eb74f22a45</cp:keywords>
  <cp:lastModifiedBy>Susanna Arzumanyan</cp:lastModifiedBy>
  <cp:lastPrinted>2024-09-09T08:36:50Z</cp:lastPrinted>
  <dcterms:created xsi:type="dcterms:W3CDTF">2019-11-26T09:27:58Z</dcterms:created>
  <dcterms:modified xsi:type="dcterms:W3CDTF">2024-09-11T10:36:37Z</dcterms:modified>
</cp:coreProperties>
</file>