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098 12007-12008\"/>
    </mc:Choice>
  </mc:AlternateContent>
  <bookViews>
    <workbookView xWindow="0" yWindow="0" windowWidth="28560" windowHeight="10965" tabRatio="561"/>
  </bookViews>
  <sheets>
    <sheet name="1" sheetId="77" r:id="rId1"/>
    <sheet name="2" sheetId="76" r:id="rId2"/>
    <sheet name="3" sheetId="80" r:id="rId3"/>
    <sheet name="4" sheetId="90" r:id="rId4"/>
  </sheets>
  <definedNames>
    <definedName name="_xlnm._FilterDatabase" localSheetId="0" hidden="1">'1'!$A$11:$E$50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'1'!$A$1:$E$62</definedName>
    <definedName name="_xlnm.Print_Area" localSheetId="1">'2'!$A$1:$H$79</definedName>
    <definedName name="_xlnm.Print_Area" localSheetId="2">'3'!$A$1:$D$72</definedName>
    <definedName name="_xlnm.Print_Area" localSheetId="3">'4'!$A$1:$D$73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D38" i="77" l="1"/>
  <c r="B65" i="90"/>
  <c r="B66" i="90"/>
  <c r="B67" i="90"/>
  <c r="B68" i="90"/>
  <c r="B69" i="90"/>
  <c r="B64" i="90"/>
  <c r="A55" i="90"/>
  <c r="B55" i="90"/>
  <c r="A56" i="90"/>
  <c r="B56" i="90"/>
  <c r="A57" i="90"/>
  <c r="B57" i="90"/>
  <c r="A58" i="90"/>
  <c r="B58" i="90"/>
  <c r="A59" i="90"/>
  <c r="B59" i="90"/>
  <c r="B54" i="90"/>
  <c r="A54" i="90"/>
  <c r="B46" i="90"/>
  <c r="B47" i="90"/>
  <c r="B48" i="90"/>
  <c r="B49" i="90"/>
  <c r="B50" i="90"/>
  <c r="B45" i="90"/>
  <c r="B32" i="90"/>
  <c r="B33" i="90"/>
  <c r="B34" i="90"/>
  <c r="B35" i="90"/>
  <c r="B36" i="90"/>
  <c r="B31" i="90"/>
  <c r="B42" i="80"/>
  <c r="B42" i="90" s="1"/>
  <c r="D32" i="77" l="1"/>
  <c r="D72" i="90" l="1"/>
  <c r="C72" i="90"/>
  <c r="D62" i="90"/>
  <c r="C62" i="90"/>
  <c r="D52" i="90"/>
  <c r="C52" i="90"/>
  <c r="D25" i="90"/>
  <c r="C25" i="90"/>
  <c r="D22" i="90"/>
  <c r="C22" i="90"/>
  <c r="B12" i="90"/>
  <c r="A12" i="90"/>
  <c r="E12" i="77" l="1"/>
  <c r="D12" i="77"/>
  <c r="D25" i="77" l="1"/>
  <c r="C39" i="90"/>
  <c r="D72" i="80" l="1"/>
  <c r="C72" i="80"/>
  <c r="D62" i="80"/>
  <c r="C62" i="80"/>
  <c r="D52" i="80"/>
  <c r="C52" i="80"/>
  <c r="C39" i="80"/>
  <c r="H44" i="76" l="1"/>
  <c r="G44" i="76"/>
  <c r="H79" i="76"/>
  <c r="H78" i="76" s="1"/>
  <c r="H77" i="76" s="1"/>
  <c r="H76" i="76" s="1"/>
  <c r="H75" i="76" s="1"/>
  <c r="H73" i="76" s="1"/>
  <c r="H71" i="76" s="1"/>
  <c r="G79" i="76"/>
  <c r="G78" i="76" s="1"/>
  <c r="G77" i="76" s="1"/>
  <c r="G76" i="76" s="1"/>
  <c r="G75" i="76" s="1"/>
  <c r="G73" i="76" s="1"/>
  <c r="G71" i="76" s="1"/>
  <c r="H70" i="76"/>
  <c r="H69" i="76" s="1"/>
  <c r="H68" i="76" s="1"/>
  <c r="H67" i="76" s="1"/>
  <c r="H66" i="76" s="1"/>
  <c r="H64" i="76" s="1"/>
  <c r="H62" i="76" s="1"/>
  <c r="G70" i="76"/>
  <c r="G69" i="76" s="1"/>
  <c r="G68" i="76" s="1"/>
  <c r="G67" i="76" s="1"/>
  <c r="G66" i="76" s="1"/>
  <c r="G64" i="76" s="1"/>
  <c r="G62" i="76" s="1"/>
  <c r="H61" i="76"/>
  <c r="H60" i="76" s="1"/>
  <c r="H59" i="76" s="1"/>
  <c r="H58" i="76" s="1"/>
  <c r="H57" i="76" s="1"/>
  <c r="H55" i="76" s="1"/>
  <c r="H53" i="76" s="1"/>
  <c r="G61" i="76"/>
  <c r="G60" i="76" s="1"/>
  <c r="G59" i="76" s="1"/>
  <c r="G58" i="76" s="1"/>
  <c r="G57" i="76" s="1"/>
  <c r="G55" i="76" s="1"/>
  <c r="G53" i="76" s="1"/>
  <c r="G52" i="76" l="1"/>
  <c r="G51" i="76" s="1"/>
  <c r="G49" i="76" s="1"/>
  <c r="G47" i="76" s="1"/>
  <c r="G45" i="76" s="1"/>
  <c r="H52" i="76"/>
  <c r="H51" i="76" s="1"/>
  <c r="H49" i="76" s="1"/>
  <c r="H47" i="76" s="1"/>
  <c r="H45" i="76" s="1"/>
  <c r="H43" i="76"/>
  <c r="H42" i="76" s="1"/>
  <c r="H41" i="76" s="1"/>
  <c r="H40" i="76" s="1"/>
  <c r="H38" i="76" s="1"/>
  <c r="H36" i="76" s="1"/>
  <c r="H34" i="76" s="1"/>
  <c r="H32" i="76" s="1"/>
  <c r="G43" i="76"/>
  <c r="G42" i="76" s="1"/>
  <c r="G41" i="76" s="1"/>
  <c r="G40" i="76" s="1"/>
  <c r="G38" i="76" s="1"/>
  <c r="G36" i="76" s="1"/>
  <c r="G34" i="76" s="1"/>
  <c r="G32" i="76" s="1"/>
  <c r="G29" i="76"/>
  <c r="G28" i="76" s="1"/>
  <c r="G27" i="76" s="1"/>
  <c r="G26" i="76" s="1"/>
  <c r="E38" i="77"/>
  <c r="D11" i="77"/>
  <c r="H30" i="76" l="1"/>
  <c r="G25" i="76"/>
  <c r="G23" i="76" s="1"/>
  <c r="G21" i="76" s="1"/>
  <c r="G24" i="76"/>
  <c r="G19" i="76"/>
  <c r="G17" i="76" s="1"/>
  <c r="G15" i="76" s="1"/>
  <c r="G30" i="76"/>
  <c r="G13" i="76" s="1"/>
  <c r="G11" i="76" s="1"/>
  <c r="E32" i="77"/>
  <c r="E25" i="77" l="1"/>
  <c r="E11" i="77" s="1"/>
  <c r="E10" i="77" s="1"/>
  <c r="D39" i="90"/>
  <c r="D39" i="80"/>
  <c r="H29" i="76"/>
  <c r="H19" i="76" l="1"/>
  <c r="H17" i="76" s="1"/>
  <c r="H15" i="76" s="1"/>
  <c r="H13" i="76" s="1"/>
  <c r="H28" i="76"/>
  <c r="H27" i="76" s="1"/>
  <c r="H26" i="76" s="1"/>
  <c r="H24" i="76" l="1"/>
  <c r="H25" i="76"/>
  <c r="H23" i="76" s="1"/>
  <c r="H21" i="76" s="1"/>
  <c r="H11" i="76" l="1"/>
  <c r="H9" i="76" s="1"/>
  <c r="D22" i="80" l="1"/>
  <c r="C22" i="80" l="1"/>
  <c r="C25" i="80" l="1"/>
  <c r="D25" i="80"/>
  <c r="B12" i="80"/>
  <c r="A12" i="80"/>
  <c r="D10" i="77" l="1"/>
  <c r="G9" i="76" l="1"/>
</calcChain>
</file>

<file path=xl/sharedStrings.xml><?xml version="1.0" encoding="utf-8"?>
<sst xmlns="http://schemas.openxmlformats.org/spreadsheetml/2006/main" count="344" uniqueCount="121">
  <si>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</si>
  <si>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</si>
  <si>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</si>
  <si>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</si>
  <si>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</si>
  <si>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</si>
  <si>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</si>
  <si>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</si>
  <si>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</si>
  <si>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</si>
  <si>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</si>
  <si>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</si>
  <si>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</si>
  <si>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</si>
  <si>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</si>
  <si>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</si>
  <si>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</si>
  <si>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</si>
  <si>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</si>
  <si>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</si>
  <si>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</si>
  <si>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</si>
  <si>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</si>
  <si>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</si>
  <si>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</si>
  <si>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</si>
  <si>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</si>
  <si>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</si>
  <si>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</si>
  <si>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</si>
  <si>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</si>
  <si>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</si>
  <si>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</si>
  <si>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</si>
  <si>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</si>
  <si>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</si>
  <si>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</si>
  <si>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</si>
  <si>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</si>
  <si>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</si>
  <si>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</si>
  <si>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</si>
  <si>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այդ թվում՝</t>
  </si>
  <si>
    <t>(հազար դրամ)</t>
  </si>
  <si>
    <t>Հավելված N 4</t>
  </si>
  <si>
    <t xml:space="preserve"> ՀՀ  աշխատանքի և սոցիալական հարցերի նախարարություն</t>
  </si>
  <si>
    <t>Հավելված N 3</t>
  </si>
  <si>
    <t>Ծրագրի միջոցառումներ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</si>
  <si>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</si>
  <si>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</si>
  <si>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</si>
  <si>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</si>
  <si>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</si>
  <si>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</si>
  <si>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</si>
  <si>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>01</t>
  </si>
  <si>
    <t>Հավելված N 1</t>
  </si>
  <si>
    <t xml:space="preserve"> Ինն ամիս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</si>
  <si>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</si>
  <si>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</si>
  <si>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</si>
  <si>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ՀՀ աշխատանքի և սոցիալական հարցերի նախարարություն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</si>
  <si>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</si>
  <si>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այդ թվում` ըստ կատարողների</t>
  </si>
  <si>
    <t xml:space="preserve">  Շահառուների ընտրության չափանիշները </t>
  </si>
  <si>
    <t xml:space="preserve"> Բնակարանային ապահովում</t>
  </si>
  <si>
    <t xml:space="preserve"> Հանրապետությունում մշտական բնակության վայր չունեցող անօթևան անձանց բնակարանային ապահովմանն աջակցություն</t>
  </si>
  <si>
    <t xml:space="preserve"> Հանրապետությունում մշտական բնակության վայր չունեցող անօթևան անձանց բնակարանային ապահովվածության բարելավում</t>
  </si>
  <si>
    <t xml:space="preserve"> Լեռնային Ղարաբաղի առանձին շրջաններից բռնի տեղահանված ընտանիքների համար բնակարանային մատչելիության ապահովման պետական աջակցության տրամադրում</t>
  </si>
  <si>
    <t>06</t>
  </si>
  <si>
    <t xml:space="preserve"> 12007 </t>
  </si>
  <si>
    <t xml:space="preserve"> Լեռնային Ղարաբաղի առանձին շրջաններից բռնի տեղահանված ընտանիքների համար բնակարանային մատչելիության ապահովման պետական աջակցության տրամադրում </t>
  </si>
  <si>
    <t xml:space="preserve"> ՀՀ կառավարության 2022 թվականի փետրվարի 17-ի N 169-Լ որոշման 3-րդ կետի համաձայն՛ շահառուների ցանկը տրամադրելու է Արցախի Հանրապետության տարածքային կառավարման և ենթակառուցվածքների նախարարությունը՛ նույն որոշմամբ սահմանված պահանջներին համապատասխան </t>
  </si>
  <si>
    <t xml:space="preserve"> 1011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</si>
  <si>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</si>
  <si>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</si>
  <si>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</si>
  <si>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</si>
  <si>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</si>
  <si>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12001</t>
  </si>
  <si>
    <t xml:space="preserve"> - Երեխաների կամ ընտանեկան նպաստներ բյուջեից</t>
  </si>
  <si>
    <t xml:space="preserve"> Ընտանիքի անդամներ և զավակներ</t>
  </si>
  <si>
    <t xml:space="preserve"> 12001 </t>
  </si>
  <si>
    <t xml:space="preserve"> 1011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</si>
  <si>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</si>
  <si>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</si>
  <si>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 (ընտանիքի անապահովության միավորի հիման վրա) </t>
  </si>
  <si>
    <t xml:space="preserve"> Ընտանիքի կենսամակարդակի բարձրացմանն ուղղված նպաստներ ստացող ընտանիքների թիվ, հատ, այդ թվում՛ </t>
  </si>
  <si>
    <t xml:space="preserve"> Ընտանիքի կենսամակարդակի բարձրացմանն ուղղված նպաստներ ստացող ՀՀ ընտանիքների թիվ, հատ </t>
  </si>
  <si>
    <t xml:space="preserve"> Ընտանիքի կենսամակարդակի բարձրացմանն ուղղված նպաստներ ստացող ԼՂ ընտանիքների թիվ, հատ </t>
  </si>
  <si>
    <t xml:space="preserve"> ՀԱՅԱՍՏԱՆԻ ՀԱՆՐԱՊԵՏՈՒԹՅԱՆ ԿԱՌԱՎԱՐՈՒԹՅԱՆ 2023 ԹՎԱԿԱՆԻ ԴԵԿՏԵՄԲԵՐԻ 28-Ի N 2323-Ն ՈՐՈՇՄԱՆ N 9 ՀԱՎԵԼՎԱԾԻ N 9.15 ԱՂՅՈՒՍԱԿՈՒՄ ԿԱՏԱՐՎՈՂ ՓՈՓՈԽՈՒԹՅՈՒՆՆԵՐԸ ԵՎ ԼՐԱՑՈՒՄՆԵՐԸ</t>
  </si>
  <si>
    <t xml:space="preserve"> 01</t>
  </si>
  <si>
    <t xml:space="preserve"> Ծրագրի միջոցառումները </t>
  </si>
  <si>
    <t xml:space="preserve"> ՀԱՅԱՍՏԱՆԻ ՀԱՆՐԱՊԵՏՈՒԹՅԱՆ ԿԱՌԱՎԱՐՈՒԹՅԱՆ 2023 ԹՎԱԿԱՆԻ ԴԵԿՏԵՄԲԵՐԻ 28-Ի N 2323-Ն ՈՐՈՇՄԱՆ N 9.1 ՀԱՎԵԼՎԱԾԻ N 9.1.19  ԱՂՅՈՒՍԱԿՆԵՐՈՒՄ ԿԱՏԱՐՎՈՂ ՓՈՓՈԽՈՒԹՅՈՒՆՆԵՐԸ ԵՎ ԼՐԱՑՈՒՄՆԵՐԸ</t>
  </si>
  <si>
    <t xml:space="preserve"> Սահմանամերձ բնակավայրերում ընտանիքների բնակարանային մատչելիության ապահովման պետական աջակցություն </t>
  </si>
  <si>
    <t xml:space="preserve">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 </t>
  </si>
  <si>
    <t xml:space="preserve"> Բնակարանի վարձակալության վարձավճարի հատուցում </t>
  </si>
  <si>
    <t xml:space="preserve"> Անապահով ընտանիքներին և խոցելի այլ խմբերին ժամանակավոր կացարաններով ապահովելու նպատակով բնակարանի վարձակալության վարձավճարի հատուցման տրամադրում՛ 6 ամիս ժամկետով </t>
  </si>
  <si>
    <t xml:space="preserve"> Սոցիալական աջակցություն անաշխատունակության դեպքում</t>
  </si>
  <si>
    <t xml:space="preserve"> Կորցրած եկամուտների մասնակի փոխհատուցում</t>
  </si>
  <si>
    <t xml:space="preserve"> Անաշխատունակության հետևանքով եկամտի կորստի մասնակի փոխհատուցման ապահովում</t>
  </si>
  <si>
    <t xml:space="preserve"> 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փոխհատուցում</t>
  </si>
  <si>
    <t xml:space="preserve"> 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փոխհատուցման տրամադրում </t>
  </si>
  <si>
    <t xml:space="preserve"> Վատառողջություն և անաշխատունակություն</t>
  </si>
  <si>
    <t xml:space="preserve"> Վատառողջություն</t>
  </si>
  <si>
    <t xml:space="preserve"> Սոցիալական աջակցություն անաշխատունակության դեպքում </t>
  </si>
  <si>
    <t xml:space="preserve"> 10</t>
  </si>
  <si>
    <t xml:space="preserve"> 04</t>
  </si>
  <si>
    <t xml:space="preserve"> 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փոխհատուցում </t>
  </si>
  <si>
    <t xml:space="preserve"> Աշխատանքային պարտականությունների կատարման հետ կապված խեղում, մասնագիտական հիվանդություն և առողջության այլ վնաս ստացած աշխատող անձ </t>
  </si>
  <si>
    <t xml:space="preserve">Խեղում, մասնագիտական հիվանդություն և առողջության այլ վնասներ ստացածների թիվ, մարդ </t>
  </si>
  <si>
    <t xml:space="preserve"> 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</t>
  </si>
  <si>
    <t xml:space="preserve"> ՀՀ կառավարության որոշմամբ սոցիալապես անապահով ընտանիքներ և խոցելի այլ խմբեր </t>
  </si>
  <si>
    <t xml:space="preserve"> դատապարտյալների թիվ </t>
  </si>
  <si>
    <t>Շահառուների ընտրության չափանիշները</t>
  </si>
  <si>
    <t>Ցուցանիշների փոփոխությունները նվազեցումները նշված են  փակագծերում</t>
  </si>
  <si>
    <t xml:space="preserve">Ընտանիքների թիվ, հատ </t>
  </si>
  <si>
    <t xml:space="preserve">Ծրագրի անվանումը` </t>
  </si>
  <si>
    <t xml:space="preserve"> Ծրագրի անվանումը` </t>
  </si>
  <si>
    <t xml:space="preserve"> 1098 </t>
  </si>
  <si>
    <t xml:space="preserve"> 12008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</si>
</sst>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80" formatCode="_(* #,##0.0_);_(* \(#,##0.0\);_(* &quot;-&quot;?_);_(@_)"/>
  </numFmts>
  <fonts count="17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sz val="12"/>
      <name val="GHEA Grapalat"/>
      <family val="3"/>
    </font>
    <font>
      <b/>
      <i/>
      <sz val="12"/>
      <name val="GHEA Grapalat"/>
      <family val="3"/>
    </font>
    <font>
      <i/>
      <sz val="11"/>
      <name val="GHEA Grapalat"/>
      <family val="3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806">
    <xf numFmtId="0" fontId="0" fillId="0" borderId="0"/>
    <xf numFmtId="43" fontId="22" fillId="0" borderId="0" applyFont="0" applyFill="0" applyBorder="0" applyAlignment="0" applyProtection="0"/>
    <xf numFmtId="0" fontId="29" fillId="0" borderId="0">
      <alignment horizontal="left" vertical="top" wrapText="1"/>
    </xf>
    <xf numFmtId="0" fontId="30" fillId="0" borderId="0">
      <alignment horizontal="left" vertical="top" wrapText="1"/>
    </xf>
    <xf numFmtId="0" fontId="23" fillId="0" borderId="0"/>
    <xf numFmtId="0" fontId="22" fillId="0" borderId="0"/>
    <xf numFmtId="0" fontId="23" fillId="0" borderId="0"/>
    <xf numFmtId="0" fontId="28" fillId="0" borderId="0"/>
    <xf numFmtId="0" fontId="25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4" fillId="0" borderId="0"/>
    <xf numFmtId="9" fontId="28" fillId="0" borderId="0" applyFont="0" applyFill="0" applyBorder="0" applyAlignment="0" applyProtection="0"/>
    <xf numFmtId="166" fontId="30" fillId="0" borderId="0" applyFill="0" applyBorder="0" applyProtection="0">
      <alignment horizontal="right" vertical="top"/>
    </xf>
    <xf numFmtId="0" fontId="24" fillId="0" borderId="0"/>
    <xf numFmtId="0" fontId="32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10" applyNumberFormat="0" applyAlignment="0" applyProtection="0"/>
    <xf numFmtId="0" fontId="40" fillId="6" borderId="11" applyNumberFormat="0" applyAlignment="0" applyProtection="0"/>
    <xf numFmtId="0" fontId="41" fillId="6" borderId="10" applyNumberFormat="0" applyAlignment="0" applyProtection="0"/>
    <xf numFmtId="0" fontId="42" fillId="0" borderId="12" applyNumberFormat="0" applyFill="0" applyAlignment="0" applyProtection="0"/>
    <xf numFmtId="0" fontId="43" fillId="7" borderId="13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/>
    <xf numFmtId="0" fontId="47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47" fillId="32" borderId="0" applyNumberFormat="0" applyBorder="0" applyAlignment="0" applyProtection="0"/>
    <xf numFmtId="43" fontId="48" fillId="0" borderId="0" applyFont="0" applyFill="0" applyBorder="0" applyAlignment="0" applyProtection="0"/>
    <xf numFmtId="0" fontId="21" fillId="8" borderId="14" applyNumberFormat="0" applyFont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14" applyNumberFormat="0" applyFont="0" applyAlignment="0" applyProtection="0"/>
    <xf numFmtId="0" fontId="49" fillId="0" borderId="0"/>
    <xf numFmtId="0" fontId="19" fillId="10" borderId="0" applyNumberFormat="0" applyBorder="0" applyAlignment="0" applyProtection="0"/>
    <xf numFmtId="0" fontId="52" fillId="10" borderId="0" applyNumberFormat="0" applyBorder="0" applyAlignment="0" applyProtection="0"/>
    <xf numFmtId="0" fontId="19" fillId="14" borderId="0" applyNumberFormat="0" applyBorder="0" applyAlignment="0" applyProtection="0"/>
    <xf numFmtId="0" fontId="52" fillId="14" borderId="0" applyNumberFormat="0" applyBorder="0" applyAlignment="0" applyProtection="0"/>
    <xf numFmtId="0" fontId="19" fillId="18" borderId="0" applyNumberFormat="0" applyBorder="0" applyAlignment="0" applyProtection="0"/>
    <xf numFmtId="0" fontId="52" fillId="18" borderId="0" applyNumberFormat="0" applyBorder="0" applyAlignment="0" applyProtection="0"/>
    <xf numFmtId="0" fontId="19" fillId="22" borderId="0" applyNumberFormat="0" applyBorder="0" applyAlignment="0" applyProtection="0"/>
    <xf numFmtId="0" fontId="52" fillId="22" borderId="0" applyNumberFormat="0" applyBorder="0" applyAlignment="0" applyProtection="0"/>
    <xf numFmtId="0" fontId="19" fillId="26" borderId="0" applyNumberFormat="0" applyBorder="0" applyAlignment="0" applyProtection="0"/>
    <xf numFmtId="0" fontId="52" fillId="26" borderId="0" applyNumberFormat="0" applyBorder="0" applyAlignment="0" applyProtection="0"/>
    <xf numFmtId="0" fontId="19" fillId="30" borderId="0" applyNumberFormat="0" applyBorder="0" applyAlignment="0" applyProtection="0"/>
    <xf numFmtId="0" fontId="52" fillId="30" borderId="0" applyNumberFormat="0" applyBorder="0" applyAlignment="0" applyProtection="0"/>
    <xf numFmtId="0" fontId="19" fillId="11" borderId="0" applyNumberFormat="0" applyBorder="0" applyAlignment="0" applyProtection="0"/>
    <xf numFmtId="0" fontId="52" fillId="11" borderId="0" applyNumberFormat="0" applyBorder="0" applyAlignment="0" applyProtection="0"/>
    <xf numFmtId="0" fontId="19" fillId="15" borderId="0" applyNumberFormat="0" applyBorder="0" applyAlignment="0" applyProtection="0"/>
    <xf numFmtId="0" fontId="52" fillId="15" borderId="0" applyNumberFormat="0" applyBorder="0" applyAlignment="0" applyProtection="0"/>
    <xf numFmtId="0" fontId="19" fillId="19" borderId="0" applyNumberFormat="0" applyBorder="0" applyAlignment="0" applyProtection="0"/>
    <xf numFmtId="0" fontId="52" fillId="19" borderId="0" applyNumberFormat="0" applyBorder="0" applyAlignment="0" applyProtection="0"/>
    <xf numFmtId="0" fontId="19" fillId="23" borderId="0" applyNumberFormat="0" applyBorder="0" applyAlignment="0" applyProtection="0"/>
    <xf numFmtId="0" fontId="52" fillId="23" borderId="0" applyNumberFormat="0" applyBorder="0" applyAlignment="0" applyProtection="0"/>
    <xf numFmtId="0" fontId="19" fillId="27" borderId="0" applyNumberFormat="0" applyBorder="0" applyAlignment="0" applyProtection="0"/>
    <xf numFmtId="0" fontId="52" fillId="27" borderId="0" applyNumberFormat="0" applyBorder="0" applyAlignment="0" applyProtection="0"/>
    <xf numFmtId="0" fontId="19" fillId="31" borderId="0" applyNumberFormat="0" applyBorder="0" applyAlignment="0" applyProtection="0"/>
    <xf numFmtId="0" fontId="52" fillId="31" borderId="0" applyNumberFormat="0" applyBorder="0" applyAlignment="0" applyProtection="0"/>
    <xf numFmtId="0" fontId="53" fillId="12" borderId="0" applyNumberFormat="0" applyBorder="0" applyAlignment="0" applyProtection="0"/>
    <xf numFmtId="0" fontId="53" fillId="16" borderId="0" applyNumberFormat="0" applyBorder="0" applyAlignment="0" applyProtection="0"/>
    <xf numFmtId="0" fontId="53" fillId="20" borderId="0" applyNumberFormat="0" applyBorder="0" applyAlignment="0" applyProtection="0"/>
    <xf numFmtId="0" fontId="53" fillId="24" borderId="0" applyNumberFormat="0" applyBorder="0" applyAlignment="0" applyProtection="0"/>
    <xf numFmtId="0" fontId="53" fillId="28" borderId="0" applyNumberFormat="0" applyBorder="0" applyAlignment="0" applyProtection="0"/>
    <xf numFmtId="0" fontId="53" fillId="32" borderId="0" applyNumberFormat="0" applyBorder="0" applyAlignment="0" applyProtection="0"/>
    <xf numFmtId="0" fontId="53" fillId="9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4" fillId="3" borderId="0" applyNumberFormat="0" applyBorder="0" applyAlignment="0" applyProtection="0"/>
    <xf numFmtId="0" fontId="55" fillId="6" borderId="10" applyNumberFormat="0" applyAlignment="0" applyProtection="0"/>
    <xf numFmtId="0" fontId="56" fillId="7" borderId="13" applyNumberFormat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0" borderId="7" applyNumberFormat="0" applyFill="0" applyAlignment="0" applyProtection="0"/>
    <xf numFmtId="0" fontId="60" fillId="0" borderId="8" applyNumberFormat="0" applyFill="0" applyAlignment="0" applyProtection="0"/>
    <xf numFmtId="0" fontId="61" fillId="0" borderId="9" applyNumberFormat="0" applyFill="0" applyAlignment="0" applyProtection="0"/>
    <xf numFmtId="0" fontId="61" fillId="0" borderId="0" applyNumberFormat="0" applyFill="0" applyBorder="0" applyAlignment="0" applyProtection="0"/>
    <xf numFmtId="0" fontId="62" fillId="5" borderId="10" applyNumberFormat="0" applyAlignment="0" applyProtection="0"/>
    <xf numFmtId="0" fontId="63" fillId="0" borderId="12" applyNumberFormat="0" applyFill="0" applyAlignment="0" applyProtection="0"/>
    <xf numFmtId="0" fontId="64" fillId="4" borderId="0" applyNumberFormat="0" applyBorder="0" applyAlignment="0" applyProtection="0"/>
    <xf numFmtId="0" fontId="50" fillId="0" borderId="0"/>
    <xf numFmtId="0" fontId="50" fillId="0" borderId="0"/>
    <xf numFmtId="0" fontId="30" fillId="0" borderId="0">
      <alignment horizontal="left" vertical="top" wrapText="1"/>
    </xf>
    <xf numFmtId="0" fontId="65" fillId="0" borderId="0"/>
    <xf numFmtId="0" fontId="66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2" fillId="8" borderId="14" applyNumberFormat="0" applyFont="0" applyAlignment="0" applyProtection="0"/>
    <xf numFmtId="0" fontId="19" fillId="8" borderId="14" applyNumberFormat="0" applyFont="0" applyAlignment="0" applyProtection="0"/>
    <xf numFmtId="0" fontId="67" fillId="6" borderId="11" applyNumberFormat="0" applyAlignment="0" applyProtection="0"/>
    <xf numFmtId="0" fontId="68" fillId="0" borderId="0" applyNumberFormat="0" applyFill="0" applyBorder="0" applyAlignment="0" applyProtection="0"/>
    <xf numFmtId="0" fontId="69" fillId="0" borderId="15" applyNumberFormat="0" applyFill="0" applyAlignment="0" applyProtection="0"/>
    <xf numFmtId="0" fontId="70" fillId="0" borderId="0" applyNumberFormat="0" applyFill="0" applyBorder="0" applyAlignment="0" applyProtection="0"/>
    <xf numFmtId="0" fontId="51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166" fontId="71" fillId="0" borderId="0" applyFill="0" applyBorder="0" applyProtection="0">
      <alignment horizontal="right" vertical="top"/>
    </xf>
    <xf numFmtId="0" fontId="17" fillId="0" borderId="0"/>
    <xf numFmtId="43" fontId="17" fillId="0" borderId="0" applyFont="0" applyFill="0" applyBorder="0" applyAlignment="0" applyProtection="0"/>
    <xf numFmtId="6" fontId="72" fillId="0" borderId="0" applyFont="0" applyFill="0" applyBorder="0" applyAlignment="0" applyProtection="0"/>
    <xf numFmtId="6" fontId="72" fillId="0" borderId="0" applyFont="0" applyFill="0" applyBorder="0" applyAlignment="0" applyProtection="0"/>
    <xf numFmtId="0" fontId="22" fillId="0" borderId="0"/>
    <xf numFmtId="0" fontId="22" fillId="0" borderId="0"/>
    <xf numFmtId="0" fontId="73" fillId="0" borderId="0"/>
    <xf numFmtId="0" fontId="22" fillId="0" borderId="0"/>
    <xf numFmtId="0" fontId="22" fillId="0" borderId="0"/>
    <xf numFmtId="0" fontId="24" fillId="0" borderId="0"/>
    <xf numFmtId="0" fontId="74" fillId="33" borderId="0" applyNumberFormat="0" applyBorder="0" applyAlignment="0" applyProtection="0"/>
    <xf numFmtId="0" fontId="17" fillId="33" borderId="0" applyNumberFormat="0" applyBorder="0" applyAlignment="0" applyProtection="0"/>
    <xf numFmtId="0" fontId="52" fillId="10" borderId="0" applyNumberFormat="0" applyBorder="0" applyAlignment="0" applyProtection="0"/>
    <xf numFmtId="0" fontId="75" fillId="34" borderId="0" applyNumberFormat="0" applyBorder="0" applyAlignment="0" applyProtection="0"/>
    <xf numFmtId="0" fontId="74" fillId="33" borderId="0" applyNumberFormat="0" applyBorder="0" applyAlignment="0" applyProtection="0"/>
    <xf numFmtId="0" fontId="31" fillId="10" borderId="0" applyNumberFormat="0" applyBorder="0" applyAlignment="0" applyProtection="0"/>
    <xf numFmtId="0" fontId="76" fillId="35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74" fillId="36" borderId="0" applyNumberFormat="0" applyBorder="0" applyAlignment="0" applyProtection="0"/>
    <xf numFmtId="0" fontId="17" fillId="36" borderId="0" applyNumberFormat="0" applyBorder="0" applyAlignment="0" applyProtection="0"/>
    <xf numFmtId="0" fontId="52" fillId="14" borderId="0" applyNumberFormat="0" applyBorder="0" applyAlignment="0" applyProtection="0"/>
    <xf numFmtId="0" fontId="75" fillId="37" borderId="0" applyNumberFormat="0" applyBorder="0" applyAlignment="0" applyProtection="0"/>
    <xf numFmtId="0" fontId="74" fillId="36" borderId="0" applyNumberFormat="0" applyBorder="0" applyAlignment="0" applyProtection="0"/>
    <xf numFmtId="0" fontId="31" fillId="14" borderId="0" applyNumberFormat="0" applyBorder="0" applyAlignment="0" applyProtection="0"/>
    <xf numFmtId="0" fontId="76" fillId="3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74" fillId="38" borderId="0" applyNumberFormat="0" applyBorder="0" applyAlignment="0" applyProtection="0"/>
    <xf numFmtId="0" fontId="17" fillId="38" borderId="0" applyNumberFormat="0" applyBorder="0" applyAlignment="0" applyProtection="0"/>
    <xf numFmtId="0" fontId="52" fillId="18" borderId="0" applyNumberFormat="0" applyBorder="0" applyAlignment="0" applyProtection="0"/>
    <xf numFmtId="0" fontId="75" fillId="39" borderId="0" applyNumberFormat="0" applyBorder="0" applyAlignment="0" applyProtection="0"/>
    <xf numFmtId="0" fontId="74" fillId="38" borderId="0" applyNumberFormat="0" applyBorder="0" applyAlignment="0" applyProtection="0"/>
    <xf numFmtId="0" fontId="31" fillId="18" borderId="0" applyNumberFormat="0" applyBorder="0" applyAlignment="0" applyProtection="0"/>
    <xf numFmtId="0" fontId="76" fillId="39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74" fillId="40" borderId="0" applyNumberFormat="0" applyBorder="0" applyAlignment="0" applyProtection="0"/>
    <xf numFmtId="0" fontId="17" fillId="40" borderId="0" applyNumberFormat="0" applyBorder="0" applyAlignment="0" applyProtection="0"/>
    <xf numFmtId="0" fontId="52" fillId="22" borderId="0" applyNumberFormat="0" applyBorder="0" applyAlignment="0" applyProtection="0"/>
    <xf numFmtId="0" fontId="75" fillId="35" borderId="0" applyNumberFormat="0" applyBorder="0" applyAlignment="0" applyProtection="0"/>
    <xf numFmtId="0" fontId="74" fillId="40" borderId="0" applyNumberFormat="0" applyBorder="0" applyAlignment="0" applyProtection="0"/>
    <xf numFmtId="0" fontId="31" fillId="22" borderId="0" applyNumberFormat="0" applyBorder="0" applyAlignment="0" applyProtection="0"/>
    <xf numFmtId="0" fontId="76" fillId="35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74" fillId="41" borderId="0" applyNumberFormat="0" applyBorder="0" applyAlignment="0" applyProtection="0"/>
    <xf numFmtId="0" fontId="17" fillId="26" borderId="0" applyNumberFormat="0" applyBorder="0" applyAlignment="0" applyProtection="0"/>
    <xf numFmtId="0" fontId="52" fillId="26" borderId="0" applyNumberFormat="0" applyBorder="0" applyAlignment="0" applyProtection="0"/>
    <xf numFmtId="0" fontId="75" fillId="41" borderId="0" applyNumberFormat="0" applyBorder="0" applyAlignment="0" applyProtection="0"/>
    <xf numFmtId="0" fontId="74" fillId="41" borderId="0" applyNumberFormat="0" applyBorder="0" applyAlignment="0" applyProtection="0"/>
    <xf numFmtId="0" fontId="31" fillId="26" borderId="0" applyNumberFormat="0" applyBorder="0" applyAlignment="0" applyProtection="0"/>
    <xf numFmtId="0" fontId="76" fillId="41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74" fillId="35" borderId="0" applyNumberFormat="0" applyBorder="0" applyAlignment="0" applyProtection="0"/>
    <xf numFmtId="0" fontId="17" fillId="30" borderId="0" applyNumberFormat="0" applyBorder="0" applyAlignment="0" applyProtection="0"/>
    <xf numFmtId="0" fontId="52" fillId="30" borderId="0" applyNumberFormat="0" applyBorder="0" applyAlignment="0" applyProtection="0"/>
    <xf numFmtId="0" fontId="75" fillId="39" borderId="0" applyNumberFormat="0" applyBorder="0" applyAlignment="0" applyProtection="0"/>
    <xf numFmtId="0" fontId="74" fillId="35" borderId="0" applyNumberFormat="0" applyBorder="0" applyAlignment="0" applyProtection="0"/>
    <xf numFmtId="0" fontId="31" fillId="30" borderId="0" applyNumberFormat="0" applyBorder="0" applyAlignment="0" applyProtection="0"/>
    <xf numFmtId="0" fontId="76" fillId="3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74" fillId="34" borderId="0" applyNumberFormat="0" applyBorder="0" applyAlignment="0" applyProtection="0"/>
    <xf numFmtId="0" fontId="17" fillId="11" borderId="0" applyNumberFormat="0" applyBorder="0" applyAlignment="0" applyProtection="0"/>
    <xf numFmtId="0" fontId="52" fillId="11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11" borderId="0" applyNumberFormat="0" applyBorder="0" applyAlignment="0" applyProtection="0"/>
    <xf numFmtId="0" fontId="76" fillId="42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74" fillId="37" borderId="0" applyNumberFormat="0" applyBorder="0" applyAlignment="0" applyProtection="0"/>
    <xf numFmtId="0" fontId="17" fillId="15" borderId="0" applyNumberFormat="0" applyBorder="0" applyAlignment="0" applyProtection="0"/>
    <xf numFmtId="0" fontId="52" fillId="15" borderId="0" applyNumberFormat="0" applyBorder="0" applyAlignment="0" applyProtection="0"/>
    <xf numFmtId="0" fontId="75" fillId="37" borderId="0" applyNumberFormat="0" applyBorder="0" applyAlignment="0" applyProtection="0"/>
    <xf numFmtId="0" fontId="74" fillId="37" borderId="0" applyNumberFormat="0" applyBorder="0" applyAlignment="0" applyProtection="0"/>
    <xf numFmtId="0" fontId="31" fillId="15" borderId="0" applyNumberFormat="0" applyBorder="0" applyAlignment="0" applyProtection="0"/>
    <xf numFmtId="0" fontId="76" fillId="37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74" fillId="43" borderId="0" applyNumberFormat="0" applyBorder="0" applyAlignment="0" applyProtection="0"/>
    <xf numFmtId="0" fontId="17" fillId="43" borderId="0" applyNumberFormat="0" applyBorder="0" applyAlignment="0" applyProtection="0"/>
    <xf numFmtId="0" fontId="52" fillId="19" borderId="0" applyNumberFormat="0" applyBorder="0" applyAlignment="0" applyProtection="0"/>
    <xf numFmtId="0" fontId="75" fillId="44" borderId="0" applyNumberFormat="0" applyBorder="0" applyAlignment="0" applyProtection="0"/>
    <xf numFmtId="0" fontId="74" fillId="43" borderId="0" applyNumberFormat="0" applyBorder="0" applyAlignment="0" applyProtection="0"/>
    <xf numFmtId="0" fontId="31" fillId="19" borderId="0" applyNumberFormat="0" applyBorder="0" applyAlignment="0" applyProtection="0"/>
    <xf numFmtId="0" fontId="76" fillId="4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74" fillId="40" borderId="0" applyNumberFormat="0" applyBorder="0" applyAlignment="0" applyProtection="0"/>
    <xf numFmtId="0" fontId="17" fillId="23" borderId="0" applyNumberFormat="0" applyBorder="0" applyAlignment="0" applyProtection="0"/>
    <xf numFmtId="0" fontId="52" fillId="23" borderId="0" applyNumberFormat="0" applyBorder="0" applyAlignment="0" applyProtection="0"/>
    <xf numFmtId="0" fontId="75" fillId="36" borderId="0" applyNumberFormat="0" applyBorder="0" applyAlignment="0" applyProtection="0"/>
    <xf numFmtId="0" fontId="74" fillId="40" borderId="0" applyNumberFormat="0" applyBorder="0" applyAlignment="0" applyProtection="0"/>
    <xf numFmtId="0" fontId="31" fillId="23" borderId="0" applyNumberFormat="0" applyBorder="0" applyAlignment="0" applyProtection="0"/>
    <xf numFmtId="0" fontId="76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74" fillId="34" borderId="0" applyNumberFormat="0" applyBorder="0" applyAlignment="0" applyProtection="0"/>
    <xf numFmtId="0" fontId="17" fillId="27" borderId="0" applyNumberFormat="0" applyBorder="0" applyAlignment="0" applyProtection="0"/>
    <xf numFmtId="0" fontId="52" fillId="27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27" borderId="0" applyNumberFormat="0" applyBorder="0" applyAlignment="0" applyProtection="0"/>
    <xf numFmtId="0" fontId="76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74" fillId="45" borderId="0" applyNumberFormat="0" applyBorder="0" applyAlignment="0" applyProtection="0"/>
    <xf numFmtId="0" fontId="17" fillId="31" borderId="0" applyNumberFormat="0" applyBorder="0" applyAlignment="0" applyProtection="0"/>
    <xf numFmtId="0" fontId="52" fillId="31" borderId="0" applyNumberFormat="0" applyBorder="0" applyAlignment="0" applyProtection="0"/>
    <xf numFmtId="0" fontId="75" fillId="39" borderId="0" applyNumberFormat="0" applyBorder="0" applyAlignment="0" applyProtection="0"/>
    <xf numFmtId="0" fontId="74" fillId="45" borderId="0" applyNumberFormat="0" applyBorder="0" applyAlignment="0" applyProtection="0"/>
    <xf numFmtId="0" fontId="31" fillId="31" borderId="0" applyNumberFormat="0" applyBorder="0" applyAlignment="0" applyProtection="0"/>
    <xf numFmtId="0" fontId="76" fillId="4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77" fillId="46" borderId="0" applyNumberFormat="0" applyBorder="0" applyAlignment="0" applyProtection="0"/>
    <xf numFmtId="0" fontId="47" fillId="12" borderId="0" applyNumberFormat="0" applyBorder="0" applyAlignment="0" applyProtection="0"/>
    <xf numFmtId="0" fontId="53" fillId="12" borderId="0" applyNumberFormat="0" applyBorder="0" applyAlignment="0" applyProtection="0"/>
    <xf numFmtId="0" fontId="78" fillId="41" borderId="0" applyNumberFormat="0" applyBorder="0" applyAlignment="0" applyProtection="0"/>
    <xf numFmtId="0" fontId="79" fillId="12" borderId="0" applyNumberFormat="0" applyBorder="0" applyAlignment="0" applyProtection="0"/>
    <xf numFmtId="0" fontId="80" fillId="47" borderId="0" applyNumberFormat="0" applyBorder="0" applyAlignment="0" applyProtection="0"/>
    <xf numFmtId="0" fontId="47" fillId="12" borderId="0" applyNumberFormat="0" applyBorder="0" applyAlignment="0" applyProtection="0"/>
    <xf numFmtId="0" fontId="77" fillId="37" borderId="0" applyNumberFormat="0" applyBorder="0" applyAlignment="0" applyProtection="0"/>
    <xf numFmtId="0" fontId="47" fillId="16" borderId="0" applyNumberFormat="0" applyBorder="0" applyAlignment="0" applyProtection="0"/>
    <xf numFmtId="0" fontId="53" fillId="16" borderId="0" applyNumberFormat="0" applyBorder="0" applyAlignment="0" applyProtection="0"/>
    <xf numFmtId="0" fontId="78" fillId="48" borderId="0" applyNumberFormat="0" applyBorder="0" applyAlignment="0" applyProtection="0"/>
    <xf numFmtId="0" fontId="79" fillId="16" borderId="0" applyNumberFormat="0" applyBorder="0" applyAlignment="0" applyProtection="0"/>
    <xf numFmtId="0" fontId="80" fillId="37" borderId="0" applyNumberFormat="0" applyBorder="0" applyAlignment="0" applyProtection="0"/>
    <xf numFmtId="0" fontId="47" fillId="16" borderId="0" applyNumberFormat="0" applyBorder="0" applyAlignment="0" applyProtection="0"/>
    <xf numFmtId="0" fontId="77" fillId="43" borderId="0" applyNumberFormat="0" applyBorder="0" applyAlignment="0" applyProtection="0"/>
    <xf numFmtId="0" fontId="47" fillId="43" borderId="0" applyNumberFormat="0" applyBorder="0" applyAlignment="0" applyProtection="0"/>
    <xf numFmtId="0" fontId="53" fillId="20" borderId="0" applyNumberFormat="0" applyBorder="0" applyAlignment="0" applyProtection="0"/>
    <xf numFmtId="0" fontId="78" fillId="45" borderId="0" applyNumberFormat="0" applyBorder="0" applyAlignment="0" applyProtection="0"/>
    <xf numFmtId="0" fontId="79" fillId="20" borderId="0" applyNumberFormat="0" applyBorder="0" applyAlignment="0" applyProtection="0"/>
    <xf numFmtId="0" fontId="80" fillId="44" borderId="0" applyNumberFormat="0" applyBorder="0" applyAlignment="0" applyProtection="0"/>
    <xf numFmtId="0" fontId="47" fillId="20" borderId="0" applyNumberFormat="0" applyBorder="0" applyAlignment="0" applyProtection="0"/>
    <xf numFmtId="0" fontId="77" fillId="49" borderId="0" applyNumberFormat="0" applyBorder="0" applyAlignment="0" applyProtection="0"/>
    <xf numFmtId="0" fontId="47" fillId="49" borderId="0" applyNumberFormat="0" applyBorder="0" applyAlignment="0" applyProtection="0"/>
    <xf numFmtId="0" fontId="53" fillId="24" borderId="0" applyNumberFormat="0" applyBorder="0" applyAlignment="0" applyProtection="0"/>
    <xf numFmtId="0" fontId="78" fillId="36" borderId="0" applyNumberFormat="0" applyBorder="0" applyAlignment="0" applyProtection="0"/>
    <xf numFmtId="0" fontId="79" fillId="24" borderId="0" applyNumberFormat="0" applyBorder="0" applyAlignment="0" applyProtection="0"/>
    <xf numFmtId="0" fontId="80" fillId="42" borderId="0" applyNumberFormat="0" applyBorder="0" applyAlignment="0" applyProtection="0"/>
    <xf numFmtId="0" fontId="47" fillId="24" borderId="0" applyNumberFormat="0" applyBorder="0" applyAlignment="0" applyProtection="0"/>
    <xf numFmtId="0" fontId="77" fillId="47" borderId="0" applyNumberFormat="0" applyBorder="0" applyAlignment="0" applyProtection="0"/>
    <xf numFmtId="0" fontId="47" fillId="28" borderId="0" applyNumberFormat="0" applyBorder="0" applyAlignment="0" applyProtection="0"/>
    <xf numFmtId="0" fontId="53" fillId="28" borderId="0" applyNumberFormat="0" applyBorder="0" applyAlignment="0" applyProtection="0"/>
    <xf numFmtId="0" fontId="78" fillId="41" borderId="0" applyNumberFormat="0" applyBorder="0" applyAlignment="0" applyProtection="0"/>
    <xf numFmtId="0" fontId="79" fillId="28" borderId="0" applyNumberFormat="0" applyBorder="0" applyAlignment="0" applyProtection="0"/>
    <xf numFmtId="0" fontId="80" fillId="47" borderId="0" applyNumberFormat="0" applyBorder="0" applyAlignment="0" applyProtection="0"/>
    <xf numFmtId="0" fontId="47" fillId="28" borderId="0" applyNumberFormat="0" applyBorder="0" applyAlignment="0" applyProtection="0"/>
    <xf numFmtId="0" fontId="77" fillId="50" borderId="0" applyNumberFormat="0" applyBorder="0" applyAlignment="0" applyProtection="0"/>
    <xf numFmtId="0" fontId="47" fillId="50" borderId="0" applyNumberFormat="0" applyBorder="0" applyAlignment="0" applyProtection="0"/>
    <xf numFmtId="0" fontId="53" fillId="32" borderId="0" applyNumberFormat="0" applyBorder="0" applyAlignment="0" applyProtection="0"/>
    <xf numFmtId="0" fontId="78" fillId="37" borderId="0" applyNumberFormat="0" applyBorder="0" applyAlignment="0" applyProtection="0"/>
    <xf numFmtId="0" fontId="79" fillId="32" borderId="0" applyNumberFormat="0" applyBorder="0" applyAlignment="0" applyProtection="0"/>
    <xf numFmtId="0" fontId="80" fillId="37" borderId="0" applyNumberFormat="0" applyBorder="0" applyAlignment="0" applyProtection="0"/>
    <xf numFmtId="0" fontId="47" fillId="32" borderId="0" applyNumberFormat="0" applyBorder="0" applyAlignment="0" applyProtection="0"/>
    <xf numFmtId="0" fontId="81" fillId="51" borderId="0" applyNumberFormat="0" applyBorder="0" applyAlignment="0" applyProtection="0"/>
    <xf numFmtId="0" fontId="81" fillId="52" borderId="0" applyNumberFormat="0" applyBorder="0" applyAlignment="0" applyProtection="0"/>
    <xf numFmtId="0" fontId="82" fillId="53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77" fillId="55" borderId="0" applyNumberFormat="0" applyBorder="0" applyAlignment="0" applyProtection="0"/>
    <xf numFmtId="0" fontId="47" fillId="9" borderId="0" applyNumberFormat="0" applyBorder="0" applyAlignment="0" applyProtection="0"/>
    <xf numFmtId="0" fontId="53" fillId="9" borderId="0" applyNumberFormat="0" applyBorder="0" applyAlignment="0" applyProtection="0"/>
    <xf numFmtId="0" fontId="82" fillId="54" borderId="0" applyNumberFormat="0" applyBorder="0" applyAlignment="0" applyProtection="0"/>
    <xf numFmtId="0" fontId="79" fillId="9" borderId="0" applyNumberFormat="0" applyBorder="0" applyAlignment="0" applyProtection="0"/>
    <xf numFmtId="0" fontId="80" fillId="47" borderId="0" applyNumberFormat="0" applyBorder="0" applyAlignment="0" applyProtection="0"/>
    <xf numFmtId="0" fontId="47" fillId="9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57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77" fillId="59" borderId="0" applyNumberFormat="0" applyBorder="0" applyAlignment="0" applyProtection="0"/>
    <xf numFmtId="0" fontId="47" fillId="13" borderId="0" applyNumberFormat="0" applyBorder="0" applyAlignment="0" applyProtection="0"/>
    <xf numFmtId="0" fontId="53" fillId="13" borderId="0" applyNumberFormat="0" applyBorder="0" applyAlignment="0" applyProtection="0"/>
    <xf numFmtId="0" fontId="82" fillId="58" borderId="0" applyNumberFormat="0" applyBorder="0" applyAlignment="0" applyProtection="0"/>
    <xf numFmtId="0" fontId="79" fillId="13" borderId="0" applyNumberFormat="0" applyBorder="0" applyAlignment="0" applyProtection="0"/>
    <xf numFmtId="0" fontId="80" fillId="59" borderId="0" applyNumberFormat="0" applyBorder="0" applyAlignment="0" applyProtection="0"/>
    <xf numFmtId="0" fontId="47" fillId="13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1" fillId="51" borderId="0" applyNumberFormat="0" applyBorder="0" applyAlignment="0" applyProtection="0"/>
    <xf numFmtId="0" fontId="81" fillId="51" borderId="0" applyNumberFormat="0" applyBorder="0" applyAlignment="0" applyProtection="0"/>
    <xf numFmtId="0" fontId="82" fillId="56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77" fillId="61" borderId="0" applyNumberFormat="0" applyBorder="0" applyAlignment="0" applyProtection="0"/>
    <xf numFmtId="0" fontId="47" fillId="17" borderId="0" applyNumberFormat="0" applyBorder="0" applyAlignment="0" applyProtection="0"/>
    <xf numFmtId="0" fontId="53" fillId="17" borderId="0" applyNumberFormat="0" applyBorder="0" applyAlignment="0" applyProtection="0"/>
    <xf numFmtId="0" fontId="82" fillId="60" borderId="0" applyNumberFormat="0" applyBorder="0" applyAlignment="0" applyProtection="0"/>
    <xf numFmtId="0" fontId="79" fillId="17" borderId="0" applyNumberFormat="0" applyBorder="0" applyAlignment="0" applyProtection="0"/>
    <xf numFmtId="0" fontId="80" fillId="61" borderId="0" applyNumberFormat="0" applyBorder="0" applyAlignment="0" applyProtection="0"/>
    <xf numFmtId="0" fontId="47" fillId="17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62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77" fillId="49" borderId="0" applyNumberFormat="0" applyBorder="0" applyAlignment="0" applyProtection="0"/>
    <xf numFmtId="0" fontId="47" fillId="21" borderId="0" applyNumberFormat="0" applyBorder="0" applyAlignment="0" applyProtection="0"/>
    <xf numFmtId="0" fontId="53" fillId="21" borderId="0" applyNumberFormat="0" applyBorder="0" applyAlignment="0" applyProtection="0"/>
    <xf numFmtId="0" fontId="82" fillId="63" borderId="0" applyNumberFormat="0" applyBorder="0" applyAlignment="0" applyProtection="0"/>
    <xf numFmtId="0" fontId="79" fillId="21" borderId="0" applyNumberFormat="0" applyBorder="0" applyAlignment="0" applyProtection="0"/>
    <xf numFmtId="0" fontId="80" fillId="64" borderId="0" applyNumberFormat="0" applyBorder="0" applyAlignment="0" applyProtection="0"/>
    <xf numFmtId="0" fontId="47" fillId="21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1" fillId="51" borderId="0" applyNumberFormat="0" applyBorder="0" applyAlignment="0" applyProtection="0"/>
    <xf numFmtId="0" fontId="81" fillId="53" borderId="0" applyNumberFormat="0" applyBorder="0" applyAlignment="0" applyProtection="0"/>
    <xf numFmtId="0" fontId="82" fillId="53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77" fillId="47" borderId="0" applyNumberFormat="0" applyBorder="0" applyAlignment="0" applyProtection="0"/>
    <xf numFmtId="0" fontId="47" fillId="25" borderId="0" applyNumberFormat="0" applyBorder="0" applyAlignment="0" applyProtection="0"/>
    <xf numFmtId="0" fontId="53" fillId="25" borderId="0" applyNumberFormat="0" applyBorder="0" applyAlignment="0" applyProtection="0"/>
    <xf numFmtId="0" fontId="82" fillId="65" borderId="0" applyNumberFormat="0" applyBorder="0" applyAlignment="0" applyProtection="0"/>
    <xf numFmtId="0" fontId="79" fillId="25" borderId="0" applyNumberFormat="0" applyBorder="0" applyAlignment="0" applyProtection="0"/>
    <xf numFmtId="0" fontId="80" fillId="47" borderId="0" applyNumberFormat="0" applyBorder="0" applyAlignment="0" applyProtection="0"/>
    <xf numFmtId="0" fontId="47" fillId="2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1" fillId="51" borderId="0" applyNumberFormat="0" applyBorder="0" applyAlignment="0" applyProtection="0"/>
    <xf numFmtId="0" fontId="81" fillId="66" borderId="0" applyNumberFormat="0" applyBorder="0" applyAlignment="0" applyProtection="0"/>
    <xf numFmtId="0" fontId="82" fillId="67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77" fillId="48" borderId="0" applyNumberFormat="0" applyBorder="0" applyAlignment="0" applyProtection="0"/>
    <xf numFmtId="0" fontId="47" fillId="29" borderId="0" applyNumberFormat="0" applyBorder="0" applyAlignment="0" applyProtection="0"/>
    <xf numFmtId="0" fontId="53" fillId="29" borderId="0" applyNumberFormat="0" applyBorder="0" applyAlignment="0" applyProtection="0"/>
    <xf numFmtId="0" fontId="82" fillId="68" borderId="0" applyNumberFormat="0" applyBorder="0" applyAlignment="0" applyProtection="0"/>
    <xf numFmtId="0" fontId="79" fillId="29" borderId="0" applyNumberFormat="0" applyBorder="0" applyAlignment="0" applyProtection="0"/>
    <xf numFmtId="0" fontId="80" fillId="48" borderId="0" applyNumberFormat="0" applyBorder="0" applyAlignment="0" applyProtection="0"/>
    <xf numFmtId="0" fontId="47" fillId="29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6" fontId="72" fillId="0" borderId="0" applyFont="0" applyFill="0" applyBorder="0" applyAlignment="0" applyProtection="0"/>
    <xf numFmtId="0" fontId="83" fillId="36" borderId="0" applyNumberFormat="0" applyBorder="0" applyAlignment="0" applyProtection="0"/>
    <xf numFmtId="0" fontId="37" fillId="3" borderId="0" applyNumberFormat="0" applyBorder="0" applyAlignment="0" applyProtection="0"/>
    <xf numFmtId="0" fontId="54" fillId="3" borderId="0" applyNumberFormat="0" applyBorder="0" applyAlignment="0" applyProtection="0"/>
    <xf numFmtId="0" fontId="84" fillId="66" borderId="0" applyNumberFormat="0" applyBorder="0" applyAlignment="0" applyProtection="0"/>
    <xf numFmtId="0" fontId="85" fillId="3" borderId="0" applyNumberFormat="0" applyBorder="0" applyAlignment="0" applyProtection="0"/>
    <xf numFmtId="0" fontId="86" fillId="36" borderId="0" applyNumberFormat="0" applyBorder="0" applyAlignment="0" applyProtection="0"/>
    <xf numFmtId="0" fontId="37" fillId="3" borderId="0" applyNumberFormat="0" applyBorder="0" applyAlignment="0" applyProtection="0"/>
    <xf numFmtId="0" fontId="87" fillId="0" borderId="0" applyNumberFormat="0" applyFill="0" applyBorder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55" fillId="6" borderId="10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90" fillId="6" borderId="10" applyNumberFormat="0" applyAlignment="0" applyProtection="0"/>
    <xf numFmtId="0" fontId="88" fillId="42" borderId="17" applyNumberFormat="0" applyAlignment="0" applyProtection="0"/>
    <xf numFmtId="0" fontId="91" fillId="70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41" fillId="6" borderId="10" applyNumberFormat="0" applyAlignment="0" applyProtection="0"/>
    <xf numFmtId="0" fontId="92" fillId="71" borderId="18" applyNumberFormat="0" applyAlignment="0" applyProtection="0"/>
    <xf numFmtId="0" fontId="43" fillId="7" borderId="13" applyNumberFormat="0" applyAlignment="0" applyProtection="0"/>
    <xf numFmtId="0" fontId="56" fillId="7" borderId="13" applyNumberFormat="0" applyAlignment="0" applyProtection="0"/>
    <xf numFmtId="0" fontId="93" fillId="57" borderId="18" applyNumberFormat="0" applyAlignment="0" applyProtection="0"/>
    <xf numFmtId="0" fontId="94" fillId="7" borderId="13" applyNumberFormat="0" applyAlignment="0" applyProtection="0"/>
    <xf numFmtId="0" fontId="95" fillId="71" borderId="18" applyNumberFormat="0" applyAlignment="0" applyProtection="0"/>
    <xf numFmtId="0" fontId="43" fillId="7" borderId="13" applyNumberFormat="0" applyAlignment="0" applyProtection="0"/>
    <xf numFmtId="167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97" fillId="0" borderId="0" applyFont="0" applyFill="0" applyBorder="0" applyAlignment="0" applyProtection="0"/>
    <xf numFmtId="43" fontId="97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9" fillId="0" borderId="0" applyFont="0" applyFill="0" applyBorder="0" applyAlignment="0" applyProtection="0"/>
    <xf numFmtId="170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70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1" fontId="9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172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48" fillId="0" borderId="0" applyFont="0" applyFill="0" applyBorder="0" applyAlignment="0" applyProtection="0"/>
    <xf numFmtId="17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72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8" fontId="22" fillId="0" borderId="0" applyFont="0" applyFill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9" fillId="0" borderId="0" applyFont="0" applyFill="0" applyBorder="0" applyAlignment="0" applyProtection="0"/>
    <xf numFmtId="174" fontId="73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175" fontId="48" fillId="0" borderId="0" applyFont="0" applyFill="0" applyBorder="0" applyAlignment="0" applyProtection="0"/>
    <xf numFmtId="168" fontId="49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30" fillId="0" borderId="0" applyFont="0" applyFill="0" applyBorder="0" applyAlignment="0" applyProtection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168" fontId="17" fillId="0" borderId="0" applyFont="0" applyFill="0" applyBorder="0" applyAlignment="0" applyProtection="0"/>
    <xf numFmtId="43" fontId="48" fillId="0" borderId="0" applyFont="0" applyFill="0" applyBorder="0" applyAlignment="0" applyProtection="0"/>
    <xf numFmtId="17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8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176" fontId="17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72" borderId="0" applyNumberFormat="0" applyBorder="0" applyAlignment="0" applyProtection="0"/>
    <xf numFmtId="0" fontId="100" fillId="73" borderId="0" applyNumberFormat="0" applyBorder="0" applyAlignment="0" applyProtection="0"/>
    <xf numFmtId="0" fontId="100" fillId="74" borderId="0" applyNumberFormat="0" applyBorder="0" applyAlignment="0" applyProtection="0"/>
    <xf numFmtId="178" fontId="48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5" fillId="38" borderId="0" applyNumberFormat="0" applyBorder="0" applyAlignment="0" applyProtection="0"/>
    <xf numFmtId="0" fontId="36" fillId="2" borderId="0" applyNumberFormat="0" applyBorder="0" applyAlignment="0" applyProtection="0"/>
    <xf numFmtId="0" fontId="58" fillId="2" borderId="0" applyNumberFormat="0" applyBorder="0" applyAlignment="0" applyProtection="0"/>
    <xf numFmtId="0" fontId="106" fillId="75" borderId="0" applyNumberFormat="0" applyBorder="0" applyAlignment="0" applyProtection="0"/>
    <xf numFmtId="0" fontId="107" fillId="2" borderId="0" applyNumberFormat="0" applyBorder="0" applyAlignment="0" applyProtection="0"/>
    <xf numFmtId="0" fontId="108" fillId="38" borderId="0" applyNumberFormat="0" applyBorder="0" applyAlignment="0" applyProtection="0"/>
    <xf numFmtId="0" fontId="36" fillId="2" borderId="0" applyNumberFormat="0" applyBorder="0" applyAlignment="0" applyProtection="0"/>
    <xf numFmtId="0" fontId="109" fillId="0" borderId="19" applyNumberFormat="0" applyFill="0" applyAlignment="0" applyProtection="0"/>
    <xf numFmtId="0" fontId="33" fillId="0" borderId="7" applyNumberFormat="0" applyFill="0" applyAlignment="0" applyProtection="0"/>
    <xf numFmtId="0" fontId="59" fillId="0" borderId="7" applyNumberFormat="0" applyFill="0" applyAlignment="0" applyProtection="0"/>
    <xf numFmtId="0" fontId="110" fillId="0" borderId="20" applyNumberFormat="0" applyFill="0" applyAlignment="0" applyProtection="0"/>
    <xf numFmtId="0" fontId="111" fillId="0" borderId="7" applyNumberFormat="0" applyFill="0" applyAlignment="0" applyProtection="0"/>
    <xf numFmtId="0" fontId="112" fillId="0" borderId="21" applyNumberFormat="0" applyFill="0" applyAlignment="0" applyProtection="0"/>
    <xf numFmtId="0" fontId="33" fillId="0" borderId="7" applyNumberFormat="0" applyFill="0" applyAlignment="0" applyProtection="0"/>
    <xf numFmtId="0" fontId="113" fillId="0" borderId="22" applyNumberFormat="0" applyFill="0" applyAlignment="0" applyProtection="0"/>
    <xf numFmtId="0" fontId="34" fillId="0" borderId="8" applyNumberFormat="0" applyFill="0" applyAlignment="0" applyProtection="0"/>
    <xf numFmtId="0" fontId="60" fillId="0" borderId="8" applyNumberFormat="0" applyFill="0" applyAlignment="0" applyProtection="0"/>
    <xf numFmtId="0" fontId="114" fillId="0" borderId="23" applyNumberFormat="0" applyFill="0" applyAlignment="0" applyProtection="0"/>
    <xf numFmtId="0" fontId="115" fillId="0" borderId="8" applyNumberFormat="0" applyFill="0" applyAlignment="0" applyProtection="0"/>
    <xf numFmtId="0" fontId="116" fillId="0" borderId="22" applyNumberFormat="0" applyFill="0" applyAlignment="0" applyProtection="0"/>
    <xf numFmtId="0" fontId="34" fillId="0" borderId="8" applyNumberFormat="0" applyFill="0" applyAlignment="0" applyProtection="0"/>
    <xf numFmtId="0" fontId="117" fillId="0" borderId="24" applyNumberFormat="0" applyFill="0" applyAlignment="0" applyProtection="0"/>
    <xf numFmtId="0" fontId="35" fillId="0" borderId="9" applyNumberFormat="0" applyFill="0" applyAlignment="0" applyProtection="0"/>
    <xf numFmtId="0" fontId="61" fillId="0" borderId="9" applyNumberFormat="0" applyFill="0" applyAlignment="0" applyProtection="0"/>
    <xf numFmtId="0" fontId="118" fillId="0" borderId="25" applyNumberFormat="0" applyFill="0" applyAlignment="0" applyProtection="0"/>
    <xf numFmtId="0" fontId="119" fillId="0" borderId="9" applyNumberFormat="0" applyFill="0" applyAlignment="0" applyProtection="0"/>
    <xf numFmtId="0" fontId="120" fillId="0" borderId="26" applyNumberFormat="0" applyFill="0" applyAlignment="0" applyProtection="0"/>
    <xf numFmtId="0" fontId="35" fillId="0" borderId="9" applyNumberFormat="0" applyFill="0" applyAlignment="0" applyProtection="0"/>
    <xf numFmtId="0" fontId="1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62" fillId="5" borderId="10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6" fillId="5" borderId="10" applyNumberFormat="0" applyAlignment="0" applyProtection="0"/>
    <xf numFmtId="0" fontId="124" fillId="35" borderId="17" applyNumberFormat="0" applyAlignment="0" applyProtection="0"/>
    <xf numFmtId="0" fontId="127" fillId="44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39" fillId="5" borderId="10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34" fillId="0" borderId="27" applyNumberFormat="0" applyFill="0" applyAlignment="0" applyProtection="0"/>
    <xf numFmtId="0" fontId="42" fillId="0" borderId="12" applyNumberFormat="0" applyFill="0" applyAlignment="0" applyProtection="0"/>
    <xf numFmtId="0" fontId="63" fillId="0" borderId="12" applyNumberFormat="0" applyFill="0" applyAlignment="0" applyProtection="0"/>
    <xf numFmtId="0" fontId="135" fillId="0" borderId="28" applyNumberFormat="0" applyFill="0" applyAlignment="0" applyProtection="0"/>
    <xf numFmtId="0" fontId="136" fillId="0" borderId="12" applyNumberFormat="0" applyFill="0" applyAlignment="0" applyProtection="0"/>
    <xf numFmtId="0" fontId="137" fillId="0" borderId="27" applyNumberFormat="0" applyFill="0" applyAlignment="0" applyProtection="0"/>
    <xf numFmtId="0" fontId="42" fillId="0" borderId="12" applyNumberFormat="0" applyFill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8" fillId="4" borderId="0" applyNumberFormat="0" applyBorder="0" applyAlignment="0" applyProtection="0"/>
    <xf numFmtId="0" fontId="38" fillId="4" borderId="0" applyNumberFormat="0" applyBorder="0" applyAlignment="0" applyProtection="0"/>
    <xf numFmtId="0" fontId="64" fillId="4" borderId="0" applyNumberFormat="0" applyBorder="0" applyAlignment="0" applyProtection="0"/>
    <xf numFmtId="0" fontId="135" fillId="67" borderId="0" applyNumberFormat="0" applyBorder="0" applyAlignment="0" applyProtection="0"/>
    <xf numFmtId="0" fontId="139" fillId="4" borderId="0" applyNumberFormat="0" applyBorder="0" applyAlignment="0" applyProtection="0"/>
    <xf numFmtId="0" fontId="140" fillId="44" borderId="0" applyNumberFormat="0" applyBorder="0" applyAlignment="0" applyProtection="0"/>
    <xf numFmtId="0" fontId="141" fillId="44" borderId="0" applyNumberFormat="0" applyBorder="0" applyAlignment="0" applyProtection="0"/>
    <xf numFmtId="0" fontId="38" fillId="4" borderId="0" applyNumberFormat="0" applyBorder="0" applyAlignment="0" applyProtection="0"/>
    <xf numFmtId="37" fontId="142" fillId="0" borderId="0"/>
    <xf numFmtId="0" fontId="99" fillId="0" borderId="0"/>
    <xf numFmtId="0" fontId="143" fillId="0" borderId="0"/>
    <xf numFmtId="0" fontId="48" fillId="0" borderId="0"/>
    <xf numFmtId="0" fontId="49" fillId="0" borderId="0"/>
    <xf numFmtId="0" fontId="29" fillId="0" borderId="0">
      <alignment horizontal="left" vertical="top" wrapText="1"/>
    </xf>
    <xf numFmtId="0" fontId="49" fillId="0" borderId="0"/>
    <xf numFmtId="0" fontId="17" fillId="0" borderId="0"/>
    <xf numFmtId="0" fontId="74" fillId="0" borderId="0"/>
    <xf numFmtId="0" fontId="76" fillId="0" borderId="0"/>
    <xf numFmtId="0" fontId="48" fillId="0" borderId="0"/>
    <xf numFmtId="0" fontId="17" fillId="0" borderId="0"/>
    <xf numFmtId="0" fontId="17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17" fillId="0" borderId="0"/>
    <xf numFmtId="0" fontId="74" fillId="0" borderId="0"/>
    <xf numFmtId="0" fontId="48" fillId="0" borderId="0"/>
    <xf numFmtId="0" fontId="49" fillId="0" borderId="0"/>
    <xf numFmtId="0" fontId="30" fillId="0" borderId="0">
      <alignment horizontal="left" vertical="top" wrapText="1"/>
    </xf>
    <xf numFmtId="0" fontId="73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22" fillId="0" borderId="0"/>
    <xf numFmtId="0" fontId="49" fillId="0" borderId="0"/>
    <xf numFmtId="0" fontId="17" fillId="0" borderId="0"/>
    <xf numFmtId="0" fontId="22" fillId="0" borderId="0"/>
    <xf numFmtId="0" fontId="31" fillId="0" borderId="0"/>
    <xf numFmtId="0" fontId="49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22" fillId="0" borderId="0"/>
    <xf numFmtId="1" fontId="144" fillId="0" borderId="0"/>
    <xf numFmtId="0" fontId="145" fillId="0" borderId="0"/>
    <xf numFmtId="0" fontId="48" fillId="0" borderId="0"/>
    <xf numFmtId="0" fontId="17" fillId="0" borderId="0"/>
    <xf numFmtId="1" fontId="144" fillId="0" borderId="0"/>
    <xf numFmtId="1" fontId="144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1" fontId="144" fillId="0" borderId="0"/>
    <xf numFmtId="0" fontId="49" fillId="0" borderId="0"/>
    <xf numFmtId="0" fontId="22" fillId="0" borderId="0"/>
    <xf numFmtId="0" fontId="31" fillId="0" borderId="0"/>
    <xf numFmtId="0" fontId="146" fillId="0" borderId="0"/>
    <xf numFmtId="0" fontId="48" fillId="0" borderId="0"/>
    <xf numFmtId="0" fontId="49" fillId="0" borderId="0"/>
    <xf numFmtId="0" fontId="28" fillId="0" borderId="0"/>
    <xf numFmtId="0" fontId="66" fillId="0" borderId="0"/>
    <xf numFmtId="0" fontId="22" fillId="0" borderId="0"/>
    <xf numFmtId="0" fontId="49" fillId="0" borderId="0"/>
    <xf numFmtId="0" fontId="49" fillId="0" borderId="0"/>
    <xf numFmtId="0" fontId="30" fillId="0" borderId="0">
      <alignment horizontal="left" vertical="top" wrapText="1"/>
    </xf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6" fillId="0" borderId="0"/>
    <xf numFmtId="0" fontId="96" fillId="0" borderId="0"/>
    <xf numFmtId="0" fontId="96" fillId="0" borderId="0"/>
    <xf numFmtId="1" fontId="144" fillId="0" borderId="0"/>
    <xf numFmtId="0" fontId="73" fillId="0" borderId="0"/>
    <xf numFmtId="0" fontId="97" fillId="0" borderId="0"/>
    <xf numFmtId="0" fontId="22" fillId="0" borderId="0"/>
    <xf numFmtId="0" fontId="147" fillId="0" borderId="0"/>
    <xf numFmtId="0" fontId="49" fillId="0" borderId="0"/>
    <xf numFmtId="0" fontId="22" fillId="0" borderId="0"/>
    <xf numFmtId="0" fontId="48" fillId="0" borderId="0"/>
    <xf numFmtId="0" fontId="22" fillId="0" borderId="0"/>
    <xf numFmtId="0" fontId="148" fillId="0" borderId="0"/>
    <xf numFmtId="0" fontId="22" fillId="0" borderId="0"/>
    <xf numFmtId="0" fontId="49" fillId="0" borderId="0"/>
    <xf numFmtId="0" fontId="73" fillId="0" borderId="0"/>
    <xf numFmtId="0" fontId="97" fillId="0" borderId="0"/>
    <xf numFmtId="0" fontId="22" fillId="0" borderId="0"/>
    <xf numFmtId="0" fontId="30" fillId="0" borderId="0">
      <alignment horizontal="left" vertical="top" wrapText="1"/>
    </xf>
    <xf numFmtId="0" fontId="49" fillId="0" borderId="0"/>
    <xf numFmtId="0" fontId="17" fillId="0" borderId="0"/>
    <xf numFmtId="0" fontId="49" fillId="0" borderId="0"/>
    <xf numFmtId="0" fontId="96" fillId="0" borderId="0"/>
    <xf numFmtId="0" fontId="22" fillId="0" borderId="0"/>
    <xf numFmtId="0" fontId="96" fillId="0" borderId="0"/>
    <xf numFmtId="0" fontId="96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74" fillId="0" borderId="0"/>
    <xf numFmtId="0" fontId="74" fillId="0" borderId="0"/>
    <xf numFmtId="0" fontId="22" fillId="0" borderId="0"/>
    <xf numFmtId="0" fontId="22" fillId="0" borderId="0"/>
    <xf numFmtId="0" fontId="48" fillId="0" borderId="0"/>
    <xf numFmtId="0" fontId="14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47" fillId="0" borderId="0"/>
    <xf numFmtId="0" fontId="22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22" fillId="0" borderId="0"/>
    <xf numFmtId="0" fontId="31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8" fillId="0" borderId="0"/>
    <xf numFmtId="0" fontId="17" fillId="0" borderId="0"/>
    <xf numFmtId="0" fontId="48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48" fillId="0" borderId="0"/>
    <xf numFmtId="0" fontId="75" fillId="0" borderId="0"/>
    <xf numFmtId="0" fontId="143" fillId="0" borderId="0"/>
    <xf numFmtId="0" fontId="9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14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73" fillId="0" borderId="0"/>
    <xf numFmtId="0" fontId="48" fillId="0" borderId="0"/>
    <xf numFmtId="0" fontId="48" fillId="0" borderId="0"/>
    <xf numFmtId="0" fontId="48" fillId="0" borderId="0"/>
    <xf numFmtId="0" fontId="75" fillId="0" borderId="0"/>
    <xf numFmtId="0" fontId="143" fillId="0" borderId="0"/>
    <xf numFmtId="0" fontId="73" fillId="0" borderId="0"/>
    <xf numFmtId="0" fontId="22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5" fillId="0" borderId="0"/>
    <xf numFmtId="0" fontId="17" fillId="0" borderId="0"/>
    <xf numFmtId="0" fontId="22" fillId="0" borderId="0"/>
    <xf numFmtId="0" fontId="146" fillId="0" borderId="0"/>
    <xf numFmtId="0" fontId="30" fillId="0" borderId="0">
      <alignment horizontal="left" vertical="top" wrapText="1"/>
    </xf>
    <xf numFmtId="0" fontId="17" fillId="0" borderId="0"/>
    <xf numFmtId="0" fontId="29" fillId="0" borderId="0"/>
    <xf numFmtId="0" fontId="31" fillId="0" borderId="0"/>
    <xf numFmtId="0" fontId="74" fillId="0" borderId="0"/>
    <xf numFmtId="0" fontId="74" fillId="0" borderId="0"/>
    <xf numFmtId="0" fontId="149" fillId="0" borderId="0"/>
    <xf numFmtId="0" fontId="17" fillId="0" borderId="0"/>
    <xf numFmtId="0" fontId="73" fillId="0" borderId="0"/>
    <xf numFmtId="0" fontId="48" fillId="0" borderId="0"/>
    <xf numFmtId="0" fontId="22" fillId="0" borderId="0"/>
    <xf numFmtId="0" fontId="30" fillId="0" borderId="0">
      <alignment horizontal="left" vertical="top" wrapText="1"/>
    </xf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48" fillId="0" borderId="0"/>
    <xf numFmtId="0" fontId="22" fillId="0" borderId="0"/>
    <xf numFmtId="0" fontId="17" fillId="0" borderId="0"/>
    <xf numFmtId="0" fontId="17" fillId="0" borderId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52" fillId="8" borderId="14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31" fillId="8" borderId="14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17" fillId="8" borderId="14" applyNumberFormat="0" applyFont="0" applyAlignment="0" applyProtection="0"/>
    <xf numFmtId="0" fontId="48" fillId="39" borderId="29" applyNumberFormat="0" applyFont="0" applyAlignment="0" applyProtection="0"/>
    <xf numFmtId="0" fontId="22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74" fillId="8" borderId="14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31" fillId="8" borderId="14" applyNumberFormat="0" applyFon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67" fillId="6" borderId="11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2" fillId="6" borderId="11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3" fillId="70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40" fillId="6" borderId="11" applyNumberFormat="0" applyAlignment="0" applyProtection="0"/>
    <xf numFmtId="9" fontId="4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74" fillId="0" borderId="0" applyFont="0" applyFill="0" applyBorder="0" applyAlignment="0" applyProtection="0"/>
    <xf numFmtId="0" fontId="155" fillId="0" borderId="0"/>
    <xf numFmtId="0" fontId="156" fillId="0" borderId="0" applyNumberFormat="0" applyFill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0" fontId="51" fillId="0" borderId="0"/>
    <xf numFmtId="0" fontId="24" fillId="0" borderId="0"/>
    <xf numFmtId="0" fontId="73" fillId="0" borderId="0"/>
    <xf numFmtId="0" fontId="24" fillId="0" borderId="0"/>
    <xf numFmtId="6" fontId="72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69" fillId="0" borderId="15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2" fillId="0" borderId="15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3" fillId="0" borderId="33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46" fillId="0" borderId="15" applyNumberFormat="0" applyFill="0" applyAlignment="0" applyProtection="0"/>
    <xf numFmtId="0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4" fontId="168" fillId="0" borderId="34">
      <protection locked="0"/>
    </xf>
    <xf numFmtId="174" fontId="169" fillId="76" borderId="34"/>
    <xf numFmtId="0" fontId="73" fillId="0" borderId="0"/>
    <xf numFmtId="1" fontId="144" fillId="0" borderId="0"/>
    <xf numFmtId="0" fontId="73" fillId="0" borderId="0"/>
    <xf numFmtId="0" fontId="17" fillId="0" borderId="0"/>
    <xf numFmtId="0" fontId="48" fillId="0" borderId="0"/>
    <xf numFmtId="0" fontId="73" fillId="0" borderId="0"/>
    <xf numFmtId="0" fontId="30" fillId="0" borderId="0">
      <alignment horizontal="left" vertical="top" wrapText="1"/>
    </xf>
    <xf numFmtId="0" fontId="17" fillId="0" borderId="0"/>
    <xf numFmtId="0" fontId="73" fillId="0" borderId="0"/>
    <xf numFmtId="0" fontId="17" fillId="8" borderId="14" applyNumberFormat="0" applyFont="0" applyAlignment="0" applyProtection="0"/>
    <xf numFmtId="9" fontId="17" fillId="0" borderId="0" applyFont="0" applyFill="0" applyBorder="0" applyAlignment="0" applyProtection="0"/>
    <xf numFmtId="0" fontId="22" fillId="0" borderId="0"/>
    <xf numFmtId="0" fontId="24" fillId="0" borderId="0"/>
    <xf numFmtId="0" fontId="51" fillId="0" borderId="0"/>
    <xf numFmtId="172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72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0" fillId="0" borderId="0">
      <alignment horizontal="left" vertical="top" wrapText="1"/>
    </xf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30" fillId="0" borderId="0">
      <alignment horizontal="left" vertical="top" wrapText="1"/>
    </xf>
    <xf numFmtId="0" fontId="16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0" fontId="30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49" fillId="0" borderId="0"/>
    <xf numFmtId="0" fontId="49" fillId="0" borderId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3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36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3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40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43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0" borderId="0"/>
    <xf numFmtId="0" fontId="13" fillId="0" borderId="0"/>
    <xf numFmtId="0" fontId="13" fillId="8" borderId="14" applyNumberFormat="0" applyFont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70" fillId="0" borderId="0"/>
    <xf numFmtId="175" fontId="170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48" fillId="0" borderId="0"/>
    <xf numFmtId="175" fontId="48" fillId="0" borderId="0" applyFont="0" applyFill="0" applyBorder="0" applyAlignment="0" applyProtection="0"/>
    <xf numFmtId="0" fontId="30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0" fillId="0" borderId="0"/>
    <xf numFmtId="0" fontId="48" fillId="0" borderId="0"/>
    <xf numFmtId="43" fontId="49" fillId="0" borderId="0" applyFont="0" applyFill="0" applyBorder="0" applyAlignment="0" applyProtection="0"/>
    <xf numFmtId="175" fontId="48" fillId="0" borderId="0" applyFont="0" applyFill="0" applyBorder="0" applyAlignment="0" applyProtection="0"/>
    <xf numFmtId="0" fontId="9" fillId="0" borderId="0"/>
    <xf numFmtId="0" fontId="74" fillId="0" borderId="0"/>
    <xf numFmtId="0" fontId="8" fillId="0" borderId="0"/>
    <xf numFmtId="0" fontId="8" fillId="0" borderId="0"/>
    <xf numFmtId="0" fontId="8" fillId="0" borderId="0"/>
    <xf numFmtId="0" fontId="48" fillId="0" borderId="0"/>
    <xf numFmtId="172" fontId="2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30" fillId="0" borderId="0">
      <alignment horizontal="left" vertical="top" wrapText="1"/>
    </xf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0" fillId="0" borderId="0">
      <alignment horizontal="left" vertical="top" wrapText="1"/>
    </xf>
    <xf numFmtId="0" fontId="1" fillId="8" borderId="14" applyNumberFormat="0" applyFont="0" applyAlignment="0" applyProtection="0"/>
    <xf numFmtId="0" fontId="30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</cellStyleXfs>
  <cellXfs count="160">
    <xf numFmtId="0" fontId="0" fillId="0" borderId="0" xfId="0"/>
    <xf numFmtId="0" fontId="26" fillId="77" borderId="1" xfId="0" applyFont="1" applyFill="1" applyBorder="1" applyAlignment="1">
      <alignment horizontal="center" vertical="center"/>
    </xf>
    <xf numFmtId="164" fontId="26" fillId="77" borderId="0" xfId="0" applyNumberFormat="1" applyFont="1" applyFill="1" applyAlignment="1">
      <alignment wrapText="1"/>
    </xf>
    <xf numFmtId="0" fontId="26" fillId="77" borderId="0" xfId="0" applyFont="1" applyFill="1" applyAlignment="1">
      <alignment wrapText="1"/>
    </xf>
    <xf numFmtId="165" fontId="26" fillId="77" borderId="1" xfId="0" applyNumberFormat="1" applyFont="1" applyFill="1" applyBorder="1" applyAlignment="1">
      <alignment horizontal="center" wrapText="1"/>
    </xf>
    <xf numFmtId="165" fontId="26" fillId="77" borderId="1" xfId="0" applyNumberFormat="1" applyFont="1" applyFill="1" applyBorder="1" applyAlignment="1">
      <alignment horizontal="center"/>
    </xf>
    <xf numFmtId="0" fontId="27" fillId="77" borderId="0" xfId="0" applyFont="1" applyFill="1"/>
    <xf numFmtId="0" fontId="26" fillId="77" borderId="0" xfId="0" applyFont="1" applyFill="1"/>
    <xf numFmtId="0" fontId="26" fillId="77" borderId="1" xfId="0" applyFont="1" applyFill="1" applyBorder="1"/>
    <xf numFmtId="0" fontId="27" fillId="77" borderId="0" xfId="0" applyFont="1" applyFill="1" applyAlignment="1"/>
    <xf numFmtId="0" fontId="26" fillId="77" borderId="37" xfId="0" applyFont="1" applyFill="1" applyBorder="1" applyAlignment="1">
      <alignment horizontal="left" vertical="top" wrapText="1"/>
    </xf>
    <xf numFmtId="43" fontId="27" fillId="77" borderId="0" xfId="0" applyNumberFormat="1" applyFont="1" applyFill="1" applyAlignment="1"/>
    <xf numFmtId="0" fontId="26" fillId="77" borderId="0" xfId="0" applyFont="1" applyFill="1" applyBorder="1" applyAlignment="1">
      <alignment horizontal="left" wrapText="1"/>
    </xf>
    <xf numFmtId="165" fontId="26" fillId="77" borderId="0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center" wrapText="1"/>
    </xf>
    <xf numFmtId="165" fontId="26" fillId="77" borderId="1" xfId="0" applyNumberFormat="1" applyFont="1" applyFill="1" applyBorder="1" applyAlignment="1">
      <alignment horizontal="right" wrapText="1"/>
    </xf>
    <xf numFmtId="165" fontId="26" fillId="77" borderId="1" xfId="17" applyNumberFormat="1" applyFont="1" applyFill="1" applyBorder="1" applyAlignment="1">
      <alignment horizontal="center" wrapText="1"/>
    </xf>
    <xf numFmtId="165" fontId="26" fillId="77" borderId="1" xfId="1" applyNumberFormat="1" applyFont="1" applyFill="1" applyBorder="1" applyAlignment="1">
      <alignment horizontal="center" wrapText="1"/>
    </xf>
    <xf numFmtId="0" fontId="26" fillId="77" borderId="1" xfId="0" applyFont="1" applyFill="1" applyBorder="1" applyAlignment="1">
      <alignment vertical="center" wrapText="1"/>
    </xf>
    <xf numFmtId="165" fontId="26" fillId="77" borderId="0" xfId="0" applyNumberFormat="1" applyFont="1" applyFill="1" applyAlignment="1">
      <alignment horizontal="center"/>
    </xf>
    <xf numFmtId="0" fontId="26" fillId="77" borderId="0" xfId="14" applyFont="1" applyFill="1" applyAlignment="1">
      <alignment horizontal="center"/>
    </xf>
    <xf numFmtId="165" fontId="26" fillId="77" borderId="0" xfId="0" applyNumberFormat="1" applyFont="1" applyFill="1" applyBorder="1" applyAlignment="1">
      <alignment horizontal="center" wrapText="1"/>
    </xf>
    <xf numFmtId="0" fontId="27" fillId="77" borderId="1" xfId="0" applyFont="1" applyFill="1" applyBorder="1" applyAlignment="1">
      <alignment horizontal="left" vertical="top" wrapText="1"/>
    </xf>
    <xf numFmtId="0" fontId="171" fillId="77" borderId="1" xfId="0" applyFont="1" applyFill="1" applyBorder="1" applyAlignment="1">
      <alignment horizontal="left" vertical="top"/>
    </xf>
    <xf numFmtId="165" fontId="26" fillId="77" borderId="0" xfId="0" applyNumberFormat="1" applyFont="1" applyFill="1" applyAlignment="1"/>
    <xf numFmtId="0" fontId="26" fillId="77" borderId="0" xfId="0" applyFont="1" applyFill="1" applyAlignment="1">
      <alignment horizontal="left" indent="15"/>
    </xf>
    <xf numFmtId="0" fontId="26" fillId="77" borderId="4" xfId="0" applyFont="1" applyFill="1" applyBorder="1" applyAlignment="1">
      <alignment horizontal="center" textRotation="90" wrapText="1"/>
    </xf>
    <xf numFmtId="0" fontId="26" fillId="77" borderId="1" xfId="0" applyFont="1" applyFill="1" applyBorder="1" applyAlignment="1">
      <alignment horizontal="center" textRotation="90" wrapText="1"/>
    </xf>
    <xf numFmtId="0" fontId="26" fillId="77" borderId="6" xfId="0" applyFont="1" applyFill="1" applyBorder="1" applyAlignment="1">
      <alignment horizontal="center" textRotation="90" wrapText="1"/>
    </xf>
    <xf numFmtId="0" fontId="26" fillId="77" borderId="0" xfId="0" applyFont="1" applyFill="1" applyAlignment="1">
      <alignment horizontal="right" wrapText="1"/>
    </xf>
    <xf numFmtId="0" fontId="26" fillId="77" borderId="0" xfId="0" applyFont="1" applyFill="1" applyBorder="1" applyAlignment="1">
      <alignment horizontal="right" wrapText="1"/>
    </xf>
    <xf numFmtId="0" fontId="26" fillId="77" borderId="0" xfId="0" applyFont="1" applyFill="1" applyBorder="1" applyAlignment="1">
      <alignment horizontal="center" wrapText="1"/>
    </xf>
    <xf numFmtId="165" fontId="26" fillId="77" borderId="0" xfId="0" applyNumberFormat="1" applyFont="1" applyFill="1" applyAlignment="1">
      <alignment wrapText="1"/>
    </xf>
    <xf numFmtId="0" fontId="26" fillId="77" borderId="0" xfId="0" applyFont="1" applyFill="1" applyAlignment="1">
      <alignment horizontal="center" wrapText="1"/>
    </xf>
    <xf numFmtId="0" fontId="26" fillId="77" borderId="0" xfId="0" applyFont="1" applyFill="1" applyAlignment="1">
      <alignment horizontal="center"/>
    </xf>
    <xf numFmtId="0" fontId="26" fillId="77" borderId="0" xfId="0" applyFont="1" applyFill="1" applyAlignment="1"/>
    <xf numFmtId="165" fontId="26" fillId="78" borderId="1" xfId="0" applyNumberFormat="1" applyFont="1" applyFill="1" applyBorder="1" applyAlignment="1">
      <alignment horizontal="center" wrapText="1"/>
    </xf>
    <xf numFmtId="0" fontId="171" fillId="77" borderId="1" xfId="2755" applyFont="1" applyFill="1" applyBorder="1" applyAlignment="1">
      <alignment horizontal="left" vertical="top"/>
    </xf>
    <xf numFmtId="0" fontId="26" fillId="77" borderId="1" xfId="2755" applyFont="1" applyFill="1" applyBorder="1" applyAlignment="1">
      <alignment horizontal="left" wrapText="1"/>
    </xf>
    <xf numFmtId="165" fontId="26" fillId="78" borderId="37" xfId="0" applyNumberFormat="1" applyFont="1" applyFill="1" applyBorder="1" applyAlignment="1">
      <alignment horizontal="center" wrapText="1"/>
    </xf>
    <xf numFmtId="0" fontId="26" fillId="77" borderId="38" xfId="0" applyFont="1" applyFill="1" applyBorder="1" applyAlignment="1"/>
    <xf numFmtId="0" fontId="26" fillId="77" borderId="39" xfId="0" applyFont="1" applyFill="1" applyBorder="1" applyAlignment="1"/>
    <xf numFmtId="0" fontId="26" fillId="77" borderId="37" xfId="0" applyFont="1" applyFill="1" applyBorder="1" applyAlignment="1"/>
    <xf numFmtId="0" fontId="171" fillId="77" borderId="1" xfId="0" applyFont="1" applyFill="1" applyBorder="1" applyAlignment="1">
      <alignment horizontal="left" wrapText="1"/>
    </xf>
    <xf numFmtId="0" fontId="171" fillId="77" borderId="37" xfId="0" applyFont="1" applyFill="1" applyBorder="1" applyAlignment="1">
      <alignment horizontal="left" vertical="top" wrapText="1"/>
    </xf>
    <xf numFmtId="0" fontId="26" fillId="77" borderId="36" xfId="0" applyFont="1" applyFill="1" applyBorder="1" applyAlignment="1">
      <alignment wrapText="1"/>
    </xf>
    <xf numFmtId="180" fontId="26" fillId="77" borderId="0" xfId="0" applyNumberFormat="1" applyFont="1" applyFill="1"/>
    <xf numFmtId="0" fontId="171" fillId="77" borderId="0" xfId="0" applyFont="1" applyFill="1" applyBorder="1" applyAlignment="1">
      <alignment horizontal="left" wrapText="1"/>
    </xf>
    <xf numFmtId="165" fontId="171" fillId="77" borderId="1" xfId="17" applyNumberFormat="1" applyFont="1" applyFill="1" applyBorder="1" applyAlignment="1">
      <alignment horizontal="center" wrapText="1"/>
    </xf>
    <xf numFmtId="165" fontId="171" fillId="77" borderId="1" xfId="0" applyNumberFormat="1" applyFont="1" applyFill="1" applyBorder="1" applyAlignment="1">
      <alignment horizontal="center" wrapText="1"/>
    </xf>
    <xf numFmtId="0" fontId="171" fillId="77" borderId="1" xfId="0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right"/>
    </xf>
    <xf numFmtId="0" fontId="26" fillId="77" borderId="0" xfId="14" applyFont="1" applyFill="1" applyAlignment="1"/>
    <xf numFmtId="0" fontId="27" fillId="77" borderId="6" xfId="0" applyFont="1" applyFill="1" applyBorder="1" applyAlignment="1">
      <alignment horizontal="left" vertical="top" wrapText="1"/>
    </xf>
    <xf numFmtId="0" fontId="171" fillId="77" borderId="6" xfId="0" applyFont="1" applyFill="1" applyBorder="1" applyAlignment="1">
      <alignment horizontal="left" vertical="top" wrapText="1"/>
    </xf>
    <xf numFmtId="165" fontId="26" fillId="77" borderId="1" xfId="1" applyNumberFormat="1" applyFont="1" applyFill="1" applyBorder="1" applyAlignment="1">
      <alignment horizontal="left"/>
    </xf>
    <xf numFmtId="166" fontId="26" fillId="77" borderId="0" xfId="0" applyNumberFormat="1" applyFont="1" applyFill="1" applyAlignment="1">
      <alignment wrapText="1"/>
    </xf>
    <xf numFmtId="165" fontId="171" fillId="77" borderId="1" xfId="152" applyNumberFormat="1" applyFont="1" applyFill="1" applyBorder="1" applyAlignment="1">
      <alignment horizontal="center"/>
    </xf>
    <xf numFmtId="165" fontId="171" fillId="77" borderId="37" xfId="152" applyNumberFormat="1" applyFont="1" applyFill="1" applyBorder="1" applyAlignment="1">
      <alignment horizontal="center"/>
    </xf>
    <xf numFmtId="166" fontId="171" fillId="77" borderId="1" xfId="152" applyNumberFormat="1" applyFont="1" applyFill="1" applyBorder="1" applyAlignment="1">
      <alignment horizontal="center"/>
    </xf>
    <xf numFmtId="166" fontId="171" fillId="77" borderId="37" xfId="0" applyNumberFormat="1" applyFont="1" applyFill="1" applyBorder="1" applyAlignment="1">
      <alignment horizontal="center" wrapText="1"/>
    </xf>
    <xf numFmtId="166" fontId="26" fillId="77" borderId="1" xfId="17" applyNumberFormat="1" applyFont="1" applyFill="1" applyBorder="1" applyAlignment="1">
      <alignment horizontal="center"/>
    </xf>
    <xf numFmtId="165" fontId="26" fillId="77" borderId="1" xfId="17" applyNumberFormat="1" applyFont="1" applyFill="1" applyBorder="1" applyAlignment="1">
      <alignment horizontal="center"/>
    </xf>
    <xf numFmtId="166" fontId="171" fillId="77" borderId="37" xfId="17" applyNumberFormat="1" applyFont="1" applyFill="1" applyBorder="1" applyAlignment="1">
      <alignment horizontal="center"/>
    </xf>
    <xf numFmtId="166" fontId="171" fillId="77" borderId="1" xfId="17" applyNumberFormat="1" applyFont="1" applyFill="1" applyBorder="1" applyAlignment="1">
      <alignment horizontal="center"/>
    </xf>
    <xf numFmtId="0" fontId="26" fillId="77" borderId="1" xfId="0" applyFont="1" applyFill="1" applyBorder="1" applyAlignment="1">
      <alignment wrapText="1"/>
    </xf>
    <xf numFmtId="49" fontId="171" fillId="77" borderId="1" xfId="0" applyNumberFormat="1" applyFont="1" applyFill="1" applyBorder="1" applyAlignment="1">
      <alignment horizontal="left" vertical="center" wrapText="1"/>
    </xf>
    <xf numFmtId="0" fontId="171" fillId="77" borderId="38" xfId="0" applyFont="1" applyFill="1" applyBorder="1" applyAlignment="1">
      <alignment vertical="top" wrapText="1"/>
    </xf>
    <xf numFmtId="0" fontId="172" fillId="77" borderId="1" xfId="0" applyFont="1" applyFill="1" applyBorder="1" applyAlignment="1">
      <alignment horizontal="center" vertical="top"/>
    </xf>
    <xf numFmtId="0" fontId="26" fillId="77" borderId="1" xfId="0" applyFont="1" applyFill="1" applyBorder="1" applyAlignment="1">
      <alignment horizontal="right" wrapText="1"/>
    </xf>
    <xf numFmtId="0" fontId="26" fillId="77" borderId="38" xfId="0" applyFont="1" applyFill="1" applyBorder="1" applyAlignment="1">
      <alignment horizontal="left" wrapText="1"/>
    </xf>
    <xf numFmtId="0" fontId="171" fillId="77" borderId="38" xfId="0" applyNumberFormat="1" applyFont="1" applyFill="1" applyBorder="1" applyAlignment="1">
      <alignment horizontal="right" wrapText="1"/>
    </xf>
    <xf numFmtId="165" fontId="171" fillId="77" borderId="1" xfId="1" applyNumberFormat="1" applyFont="1" applyFill="1" applyBorder="1" applyAlignment="1"/>
    <xf numFmtId="0" fontId="26" fillId="77" borderId="42" xfId="0" applyFont="1" applyFill="1" applyBorder="1" applyAlignment="1">
      <alignment horizontal="center" wrapText="1"/>
    </xf>
    <xf numFmtId="0" fontId="26" fillId="77" borderId="38" xfId="0" applyFont="1" applyFill="1" applyBorder="1" applyAlignment="1">
      <alignment wrapText="1"/>
    </xf>
    <xf numFmtId="0" fontId="26" fillId="77" borderId="39" xfId="0" applyFont="1" applyFill="1" applyBorder="1" applyAlignment="1">
      <alignment wrapText="1"/>
    </xf>
    <xf numFmtId="0" fontId="26" fillId="77" borderId="37" xfId="0" applyFont="1" applyFill="1" applyBorder="1" applyAlignment="1">
      <alignment wrapText="1"/>
    </xf>
    <xf numFmtId="0" fontId="171" fillId="77" borderId="41" xfId="0" applyFont="1" applyFill="1" applyBorder="1" applyAlignment="1">
      <alignment horizontal="right" wrapText="1"/>
    </xf>
    <xf numFmtId="0" fontId="26" fillId="77" borderId="42" xfId="0" applyFont="1" applyFill="1" applyBorder="1" applyAlignment="1">
      <alignment horizontal="right" wrapText="1"/>
    </xf>
    <xf numFmtId="0" fontId="26" fillId="77" borderId="40" xfId="0" applyFont="1" applyFill="1" applyBorder="1" applyAlignment="1">
      <alignment horizontal="right" wrapText="1"/>
    </xf>
    <xf numFmtId="0" fontId="171" fillId="77" borderId="38" xfId="0" applyFont="1" applyFill="1" applyBorder="1" applyAlignment="1">
      <alignment horizontal="right" wrapText="1"/>
    </xf>
    <xf numFmtId="0" fontId="26" fillId="77" borderId="40" xfId="0" applyFont="1" applyFill="1" applyBorder="1" applyAlignment="1">
      <alignment horizontal="center" wrapText="1"/>
    </xf>
    <xf numFmtId="0" fontId="27" fillId="77" borderId="3" xfId="0" applyFont="1" applyFill="1" applyBorder="1" applyAlignment="1">
      <alignment horizontal="left" wrapText="1"/>
    </xf>
    <xf numFmtId="0" fontId="171" fillId="77" borderId="3" xfId="0" applyFont="1" applyFill="1" applyBorder="1" applyAlignment="1">
      <alignment horizontal="left" wrapText="1"/>
    </xf>
    <xf numFmtId="0" fontId="26" fillId="77" borderId="3" xfId="0" applyFont="1" applyFill="1" applyBorder="1" applyAlignment="1">
      <alignment horizontal="left" wrapText="1"/>
    </xf>
    <xf numFmtId="0" fontId="27" fillId="77" borderId="35" xfId="2763" applyFont="1" applyFill="1" applyBorder="1" applyAlignment="1">
      <alignment horizontal="left" wrapText="1"/>
    </xf>
    <xf numFmtId="0" fontId="171" fillId="77" borderId="35" xfId="2763" applyFont="1" applyFill="1" applyBorder="1" applyAlignment="1">
      <alignment horizontal="left" wrapText="1"/>
    </xf>
    <xf numFmtId="0" fontId="26" fillId="77" borderId="35" xfId="2763" applyFont="1" applyFill="1" applyBorder="1" applyAlignment="1">
      <alignment horizontal="left" wrapText="1"/>
    </xf>
    <xf numFmtId="0" fontId="26" fillId="77" borderId="35" xfId="0" applyFont="1" applyFill="1" applyBorder="1" applyAlignment="1">
      <alignment horizontal="left" wrapText="1"/>
    </xf>
    <xf numFmtId="0" fontId="26" fillId="77" borderId="0" xfId="0" applyFont="1" applyFill="1" applyAlignment="1">
      <alignment horizontal="left"/>
    </xf>
    <xf numFmtId="37" fontId="26" fillId="77" borderId="37" xfId="0" applyNumberFormat="1" applyFont="1" applyFill="1" applyBorder="1" applyAlignment="1">
      <alignment horizontal="right" wrapText="1"/>
    </xf>
    <xf numFmtId="0" fontId="171" fillId="77" borderId="1" xfId="2766" applyFont="1" applyFill="1" applyBorder="1" applyAlignment="1">
      <alignment horizontal="left" vertical="center" wrapText="1"/>
    </xf>
    <xf numFmtId="0" fontId="172" fillId="77" borderId="1" xfId="2766" applyFont="1" applyFill="1" applyBorder="1" applyAlignment="1">
      <alignment horizontal="left" vertical="center" wrapText="1"/>
    </xf>
    <xf numFmtId="0" fontId="171" fillId="77" borderId="1" xfId="2766" applyFont="1" applyFill="1" applyBorder="1" applyAlignment="1">
      <alignment horizontal="left"/>
    </xf>
    <xf numFmtId="0" fontId="26" fillId="77" borderId="38" xfId="0" applyFont="1" applyFill="1" applyBorder="1" applyAlignment="1">
      <alignment horizontal="right" wrapText="1"/>
    </xf>
    <xf numFmtId="0" fontId="26" fillId="77" borderId="39" xfId="0" applyFont="1" applyFill="1" applyBorder="1" applyAlignment="1">
      <alignment horizontal="right" wrapText="1"/>
    </xf>
    <xf numFmtId="0" fontId="26" fillId="77" borderId="37" xfId="0" applyFont="1" applyFill="1" applyBorder="1" applyAlignment="1">
      <alignment horizontal="right" wrapText="1"/>
    </xf>
    <xf numFmtId="37" fontId="171" fillId="77" borderId="37" xfId="0" applyNumberFormat="1" applyFont="1" applyFill="1" applyBorder="1" applyAlignment="1">
      <alignment horizontal="right" wrapText="1"/>
    </xf>
    <xf numFmtId="37" fontId="26" fillId="77" borderId="1" xfId="0" applyNumberFormat="1" applyFont="1" applyFill="1" applyBorder="1" applyAlignment="1">
      <alignment horizontal="right"/>
    </xf>
    <xf numFmtId="37" fontId="26" fillId="77" borderId="1" xfId="0" applyNumberFormat="1" applyFont="1" applyFill="1" applyBorder="1" applyAlignment="1">
      <alignment horizontal="right" wrapText="1"/>
    </xf>
    <xf numFmtId="0" fontId="26" fillId="77" borderId="1" xfId="0" applyFont="1" applyFill="1" applyBorder="1" applyAlignment="1">
      <alignment horizontal="center" vertical="top" wrapText="1"/>
    </xf>
    <xf numFmtId="165" fontId="26" fillId="77" borderId="0" xfId="0" applyNumberFormat="1" applyFont="1" applyFill="1"/>
    <xf numFmtId="0" fontId="26" fillId="77" borderId="1" xfId="0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wrapText="1"/>
    </xf>
    <xf numFmtId="0" fontId="26" fillId="77" borderId="6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0" xfId="0" applyFont="1" applyFill="1" applyBorder="1" applyAlignment="1">
      <alignment horizontal="center" vertical="center" wrapText="1"/>
    </xf>
    <xf numFmtId="0" fontId="27" fillId="77" borderId="1" xfId="0" applyFont="1" applyFill="1" applyBorder="1" applyAlignment="1">
      <alignment horizontal="left" wrapText="1"/>
    </xf>
    <xf numFmtId="165" fontId="26" fillId="77" borderId="1" xfId="1" applyNumberFormat="1" applyFont="1" applyFill="1" applyBorder="1" applyAlignment="1">
      <alignment horizontal="right"/>
    </xf>
    <xf numFmtId="0" fontId="26" fillId="77" borderId="0" xfId="2803" applyFont="1" applyFill="1" applyAlignment="1">
      <alignment horizontal="left" wrapText="1"/>
    </xf>
    <xf numFmtId="165" fontId="26" fillId="77" borderId="1" xfId="1" applyNumberFormat="1" applyFont="1" applyFill="1" applyBorder="1" applyAlignment="1"/>
    <xf numFmtId="0" fontId="171" fillId="77" borderId="0" xfId="0" applyFont="1" applyFill="1" applyBorder="1" applyAlignment="1">
      <alignment horizontal="left"/>
    </xf>
    <xf numFmtId="0" fontId="26" fillId="77" borderId="1" xfId="15" applyFont="1" applyFill="1" applyBorder="1" applyAlignment="1">
      <alignment horizontal="right" vertical="center" wrapText="1"/>
    </xf>
    <xf numFmtId="0" fontId="171" fillId="77" borderId="0" xfId="0" applyFont="1" applyFill="1" applyBorder="1" applyAlignment="1">
      <alignment horizontal="left" vertical="top" wrapText="1"/>
    </xf>
    <xf numFmtId="0" fontId="171" fillId="77" borderId="0" xfId="0" applyFont="1" applyFill="1" applyBorder="1" applyAlignment="1">
      <alignment horizontal="left" vertical="top"/>
    </xf>
    <xf numFmtId="0" fontId="171" fillId="77" borderId="1" xfId="0" applyFont="1" applyFill="1" applyBorder="1" applyAlignment="1">
      <alignment horizontal="center" vertical="top"/>
    </xf>
    <xf numFmtId="165" fontId="26" fillId="77" borderId="37" xfId="0" applyNumberFormat="1" applyFont="1" applyFill="1" applyBorder="1" applyAlignment="1">
      <alignment horizontal="center" wrapText="1"/>
    </xf>
    <xf numFmtId="0" fontId="26" fillId="77" borderId="0" xfId="0" applyFont="1" applyFill="1" applyBorder="1" applyAlignment="1">
      <alignment horizontal="left" vertical="top" wrapText="1"/>
    </xf>
    <xf numFmtId="43" fontId="26" fillId="77" borderId="1" xfId="1" applyFont="1" applyFill="1" applyBorder="1"/>
    <xf numFmtId="0" fontId="26" fillId="77" borderId="6" xfId="0" applyFont="1" applyFill="1" applyBorder="1" applyAlignment="1">
      <alignment horizontal="right" vertical="top" wrapText="1"/>
    </xf>
    <xf numFmtId="0" fontId="27" fillId="77" borderId="1" xfId="2766" applyFont="1" applyFill="1" applyBorder="1" applyAlignment="1">
      <alignment horizontal="left" wrapText="1"/>
    </xf>
    <xf numFmtId="0" fontId="26" fillId="77" borderId="6" xfId="0" applyFont="1" applyFill="1" applyBorder="1" applyAlignment="1">
      <alignment horizontal="center" vertical="top" wrapText="1"/>
    </xf>
    <xf numFmtId="0" fontId="27" fillId="77" borderId="6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6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center" wrapText="1"/>
    </xf>
    <xf numFmtId="0" fontId="26" fillId="77" borderId="35" xfId="0" applyFont="1" applyFill="1" applyBorder="1" applyAlignment="1">
      <alignment horizontal="center" wrapText="1"/>
    </xf>
    <xf numFmtId="0" fontId="26" fillId="77" borderId="6" xfId="0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center" wrapText="1"/>
    </xf>
    <xf numFmtId="0" fontId="26" fillId="77" borderId="36" xfId="0" applyFont="1" applyFill="1" applyBorder="1" applyAlignment="1">
      <alignment horizontal="center" wrapText="1"/>
    </xf>
    <xf numFmtId="0" fontId="26" fillId="77" borderId="0" xfId="0" applyFont="1" applyFill="1" applyAlignment="1">
      <alignment horizontal="center" vertical="center" wrapText="1"/>
    </xf>
    <xf numFmtId="0" fontId="26" fillId="77" borderId="1" xfId="15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3" xfId="0" applyFont="1" applyFill="1" applyBorder="1" applyAlignment="1">
      <alignment horizontal="center" vertical="top" wrapText="1"/>
    </xf>
    <xf numFmtId="0" fontId="26" fillId="77" borderId="6" xfId="0" applyFont="1" applyFill="1" applyBorder="1" applyAlignment="1">
      <alignment horizontal="center" vertical="top" wrapText="1"/>
    </xf>
    <xf numFmtId="0" fontId="26" fillId="77" borderId="2" xfId="0" applyFont="1" applyFill="1" applyBorder="1" applyAlignment="1">
      <alignment horizontal="center" vertical="center" wrapText="1"/>
    </xf>
    <xf numFmtId="0" fontId="26" fillId="77" borderId="5" xfId="0" applyFont="1" applyFill="1" applyBorder="1" applyAlignment="1">
      <alignment horizontal="center" vertical="center" wrapText="1"/>
    </xf>
    <xf numFmtId="0" fontId="26" fillId="77" borderId="16" xfId="0" applyFont="1" applyFill="1" applyBorder="1" applyAlignment="1">
      <alignment horizontal="center" vertical="center" wrapText="1"/>
    </xf>
    <xf numFmtId="165" fontId="26" fillId="77" borderId="3" xfId="0" applyNumberFormat="1" applyFont="1" applyFill="1" applyBorder="1" applyAlignment="1">
      <alignment horizontal="center" vertical="center" wrapText="1"/>
    </xf>
    <xf numFmtId="165" fontId="26" fillId="77" borderId="6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wrapText="1"/>
    </xf>
    <xf numFmtId="0" fontId="173" fillId="77" borderId="44" xfId="0" applyFont="1" applyFill="1" applyBorder="1" applyAlignment="1">
      <alignment horizontal="left" vertical="top" wrapText="1"/>
    </xf>
    <xf numFmtId="0" fontId="173" fillId="77" borderId="43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6" xfId="0" applyFont="1" applyFill="1" applyBorder="1" applyAlignment="1">
      <alignment horizontal="left" vertical="top" wrapText="1"/>
    </xf>
    <xf numFmtId="0" fontId="27" fillId="77" borderId="35" xfId="0" applyFont="1" applyFill="1" applyBorder="1" applyAlignment="1">
      <alignment horizontal="left" vertical="top" wrapText="1"/>
    </xf>
    <xf numFmtId="0" fontId="27" fillId="77" borderId="6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27" fillId="77" borderId="1" xfId="0" applyFont="1" applyFill="1" applyBorder="1" applyAlignment="1">
      <alignment horizontal="left" vertical="top" wrapText="1"/>
    </xf>
    <xf numFmtId="0" fontId="26" fillId="77" borderId="1" xfId="2766" applyFont="1" applyFill="1" applyBorder="1" applyAlignment="1">
      <alignment horizontal="left" wrapText="1"/>
    </xf>
    <xf numFmtId="0" fontId="26" fillId="77" borderId="0" xfId="0" applyFont="1" applyFill="1" applyBorder="1" applyAlignment="1">
      <alignment horizontal="right" vertical="center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center" vertical="top" wrapText="1"/>
    </xf>
    <xf numFmtId="0" fontId="26" fillId="77" borderId="1" xfId="0" applyFont="1" applyFill="1" applyBorder="1" applyAlignment="1">
      <alignment horizontal="center" vertical="top" wrapText="1"/>
    </xf>
    <xf numFmtId="0" fontId="171" fillId="77" borderId="0" xfId="0" applyFont="1" applyFill="1" applyBorder="1" applyAlignment="1">
      <alignment horizontal="left" vertical="center" wrapText="1"/>
    </xf>
    <xf numFmtId="0" fontId="174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</cellXfs>
  <cellStyles count="280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13" xfId="2789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13" xfId="2791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13" xfId="279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13" xfId="2795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13" xfId="2797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13" xfId="2799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13" xfId="2790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13" xfId="2792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13" xfId="2794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13" xfId="2796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13" xfId="2798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13" xfId="2800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5 2 2 2" xfId="2785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786"/>
    <cellStyle name="Normal 81" xfId="2788"/>
    <cellStyle name="Normal 84" xfId="2803"/>
    <cellStyle name="Normal 88" xfId="2805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 92" xfId="2802"/>
    <cellStyle name="Normal 93" xfId="2801"/>
    <cellStyle name="Normal 97" xfId="2804"/>
    <cellStyle name="Normal_PahustafondGortsazrk.NpastVoroshSocap- 2" xfId="15"/>
    <cellStyle name="Note 10" xfId="2787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15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view="pageBreakPreview" zoomScale="115" zoomScaleNormal="115" zoomScaleSheetLayoutView="115" workbookViewId="0">
      <selection activeCell="D39" sqref="D39"/>
    </sheetView>
  </sheetViews>
  <sheetFormatPr defaultRowHeight="17.25"/>
  <cols>
    <col min="1" max="1" width="11.28515625" style="29" customWidth="1"/>
    <col min="2" max="2" width="15.28515625" style="29" customWidth="1"/>
    <col min="3" max="3" width="73.7109375" style="3" customWidth="1"/>
    <col min="4" max="4" width="16.42578125" style="3" customWidth="1"/>
    <col min="5" max="5" width="17.140625" style="3" customWidth="1"/>
    <col min="6" max="6" width="18" style="3" customWidth="1"/>
    <col min="7" max="7" width="16" style="3" bestFit="1" customWidth="1"/>
    <col min="8" max="8" width="14.85546875" style="3" bestFit="1" customWidth="1"/>
    <col min="9" max="16384" width="9.140625" style="3"/>
  </cols>
  <sheetData>
    <row r="1" spans="1:7">
      <c r="E1" s="34" t="s">
        <v>56</v>
      </c>
    </row>
    <row r="2" spans="1:7">
      <c r="D2" s="35"/>
      <c r="E2" s="51" t="s">
        <v>59</v>
      </c>
      <c r="F2" s="34"/>
    </row>
    <row r="3" spans="1:7">
      <c r="A3" s="29" t="s">
        <v>0</v>
      </c>
      <c r="D3" s="35"/>
      <c r="E3" s="51" t="s">
        <v>1</v>
      </c>
      <c r="F3" s="35"/>
    </row>
    <row r="4" spans="1:7" ht="17.25" customHeight="1">
      <c r="E4" s="33"/>
    </row>
    <row r="5" spans="1:7">
      <c r="E5" s="29"/>
    </row>
    <row r="6" spans="1:7" ht="67.5" customHeight="1">
      <c r="A6" s="132" t="s">
        <v>62</v>
      </c>
      <c r="B6" s="132"/>
      <c r="C6" s="132"/>
      <c r="D6" s="132"/>
      <c r="E6" s="132"/>
    </row>
    <row r="7" spans="1:7">
      <c r="A7" s="30"/>
      <c r="B7" s="30"/>
      <c r="C7" s="31"/>
      <c r="D7" s="131" t="s">
        <v>43</v>
      </c>
      <c r="E7" s="131"/>
    </row>
    <row r="8" spans="1:7" ht="54" customHeight="1">
      <c r="A8" s="133" t="s">
        <v>3</v>
      </c>
      <c r="B8" s="133"/>
      <c r="C8" s="134" t="s">
        <v>15</v>
      </c>
      <c r="D8" s="135" t="s">
        <v>40</v>
      </c>
      <c r="E8" s="136"/>
    </row>
    <row r="9" spans="1:7" ht="34.5">
      <c r="A9" s="113" t="s">
        <v>4</v>
      </c>
      <c r="B9" s="113" t="s">
        <v>5</v>
      </c>
      <c r="C9" s="134"/>
      <c r="D9" s="103" t="s">
        <v>57</v>
      </c>
      <c r="E9" s="1" t="s">
        <v>58</v>
      </c>
    </row>
    <row r="10" spans="1:7" ht="33.75" customHeight="1">
      <c r="A10" s="69"/>
      <c r="B10" s="69"/>
      <c r="C10" s="43" t="s">
        <v>32</v>
      </c>
      <c r="D10" s="48">
        <f>D11</f>
        <v>0</v>
      </c>
      <c r="E10" s="48">
        <f>E11</f>
        <v>0</v>
      </c>
    </row>
    <row r="11" spans="1:7" ht="35.25" customHeight="1">
      <c r="A11" s="70"/>
      <c r="B11" s="104"/>
      <c r="C11" s="104" t="s">
        <v>45</v>
      </c>
      <c r="D11" s="16">
        <f>SUM(D12,D25,D38)</f>
        <v>0</v>
      </c>
      <c r="E11" s="16">
        <f>SUM(E12,E25,E38)</f>
        <v>0</v>
      </c>
      <c r="F11" s="32"/>
      <c r="G11" s="32"/>
    </row>
    <row r="12" spans="1:7">
      <c r="A12" s="71" t="s">
        <v>73</v>
      </c>
      <c r="B12" s="71"/>
      <c r="C12" s="108" t="s">
        <v>33</v>
      </c>
      <c r="D12" s="49">
        <f>SUM(D19)</f>
        <v>-320000</v>
      </c>
      <c r="E12" s="49">
        <f>SUM(E19)</f>
        <v>-2320000</v>
      </c>
      <c r="F12" s="32"/>
      <c r="G12" s="32"/>
    </row>
    <row r="13" spans="1:7">
      <c r="A13" s="95"/>
      <c r="B13" s="95"/>
      <c r="C13" s="104" t="s">
        <v>74</v>
      </c>
      <c r="D13" s="102"/>
      <c r="E13" s="102"/>
      <c r="F13" s="32"/>
      <c r="G13" s="32"/>
    </row>
    <row r="14" spans="1:7">
      <c r="A14" s="95"/>
      <c r="B14" s="95"/>
      <c r="C14" s="108" t="s">
        <v>34</v>
      </c>
      <c r="D14" s="102"/>
      <c r="E14" s="102"/>
      <c r="F14" s="32"/>
      <c r="G14" s="32"/>
    </row>
    <row r="15" spans="1:7" ht="34.5">
      <c r="A15" s="95"/>
      <c r="B15" s="95"/>
      <c r="C15" s="104" t="s">
        <v>75</v>
      </c>
      <c r="D15" s="102"/>
      <c r="E15" s="102"/>
      <c r="F15" s="32"/>
      <c r="G15" s="32"/>
    </row>
    <row r="16" spans="1:7">
      <c r="A16" s="95"/>
      <c r="B16" s="95"/>
      <c r="C16" s="108" t="s">
        <v>35</v>
      </c>
      <c r="D16" s="102"/>
      <c r="E16" s="102"/>
      <c r="F16" s="32"/>
      <c r="G16" s="32"/>
    </row>
    <row r="17" spans="1:7" ht="21" customHeight="1">
      <c r="A17" s="95"/>
      <c r="B17" s="95"/>
      <c r="C17" s="70" t="s">
        <v>76</v>
      </c>
      <c r="D17" s="102"/>
      <c r="E17" s="102"/>
      <c r="F17" s="32"/>
      <c r="G17" s="32"/>
    </row>
    <row r="18" spans="1:7" ht="31.5" customHeight="1">
      <c r="A18" s="127" t="s">
        <v>36</v>
      </c>
      <c r="B18" s="128"/>
      <c r="C18" s="129"/>
      <c r="D18" s="102"/>
      <c r="E18" s="102"/>
      <c r="F18" s="32"/>
      <c r="G18" s="32"/>
    </row>
    <row r="19" spans="1:7">
      <c r="A19" s="130"/>
      <c r="B19" s="74">
        <v>12001</v>
      </c>
      <c r="C19" s="82" t="s">
        <v>6</v>
      </c>
      <c r="D19" s="4">
        <v>-320000</v>
      </c>
      <c r="E19" s="4">
        <v>-2320000</v>
      </c>
      <c r="F19" s="32"/>
      <c r="G19" s="32"/>
    </row>
    <row r="20" spans="1:7" ht="34.5">
      <c r="A20" s="130"/>
      <c r="B20" s="75"/>
      <c r="C20" s="83" t="s">
        <v>77</v>
      </c>
      <c r="D20" s="102"/>
      <c r="E20" s="102"/>
      <c r="F20" s="32"/>
      <c r="G20" s="32"/>
    </row>
    <row r="21" spans="1:7">
      <c r="A21" s="130"/>
      <c r="B21" s="75"/>
      <c r="C21" s="82" t="s">
        <v>7</v>
      </c>
      <c r="D21" s="102"/>
      <c r="E21" s="102"/>
      <c r="F21" s="32"/>
      <c r="G21" s="32"/>
    </row>
    <row r="22" spans="1:7" ht="51.75">
      <c r="A22" s="130"/>
      <c r="B22" s="75"/>
      <c r="C22" s="84" t="s">
        <v>78</v>
      </c>
      <c r="D22" s="102"/>
      <c r="E22" s="102"/>
      <c r="F22" s="32"/>
      <c r="G22" s="32"/>
    </row>
    <row r="23" spans="1:7">
      <c r="A23" s="130"/>
      <c r="B23" s="75"/>
      <c r="C23" s="82" t="s">
        <v>21</v>
      </c>
      <c r="D23" s="102"/>
      <c r="E23" s="102"/>
      <c r="F23" s="32"/>
      <c r="G23" s="32"/>
    </row>
    <row r="24" spans="1:7">
      <c r="A24" s="130"/>
      <c r="B24" s="76"/>
      <c r="C24" s="84" t="s">
        <v>17</v>
      </c>
      <c r="D24" s="102"/>
      <c r="E24" s="102"/>
      <c r="F24" s="32"/>
      <c r="G24" s="32"/>
    </row>
    <row r="25" spans="1:7">
      <c r="A25" s="77">
        <v>1082</v>
      </c>
      <c r="B25" s="94"/>
      <c r="C25" s="85" t="s">
        <v>33</v>
      </c>
      <c r="D25" s="72">
        <f>SUM(D32)</f>
        <v>-80000</v>
      </c>
      <c r="E25" s="72">
        <f>SUM(E32)</f>
        <v>-100000</v>
      </c>
    </row>
    <row r="26" spans="1:7" ht="34.5" customHeight="1">
      <c r="A26" s="78"/>
      <c r="B26" s="95"/>
      <c r="C26" s="86" t="s">
        <v>98</v>
      </c>
      <c r="D26" s="72"/>
      <c r="E26" s="72"/>
    </row>
    <row r="27" spans="1:7">
      <c r="A27" s="78"/>
      <c r="B27" s="95"/>
      <c r="C27" s="85" t="s">
        <v>34</v>
      </c>
      <c r="D27" s="72"/>
      <c r="E27" s="72"/>
    </row>
    <row r="28" spans="1:7">
      <c r="A28" s="78"/>
      <c r="B28" s="95"/>
      <c r="C28" s="87" t="s">
        <v>99</v>
      </c>
      <c r="D28" s="72"/>
      <c r="E28" s="72"/>
    </row>
    <row r="29" spans="1:7">
      <c r="A29" s="78"/>
      <c r="B29" s="95"/>
      <c r="C29" s="85" t="s">
        <v>35</v>
      </c>
      <c r="D29" s="72"/>
      <c r="E29" s="72"/>
    </row>
    <row r="30" spans="1:7" ht="34.5">
      <c r="A30" s="79"/>
      <c r="B30" s="96"/>
      <c r="C30" s="87" t="s">
        <v>100</v>
      </c>
      <c r="D30" s="72"/>
      <c r="E30" s="72"/>
    </row>
    <row r="31" spans="1:7" ht="28.5" customHeight="1">
      <c r="A31" s="127" t="s">
        <v>36</v>
      </c>
      <c r="B31" s="128"/>
      <c r="C31" s="128"/>
      <c r="D31" s="72"/>
      <c r="E31" s="65"/>
    </row>
    <row r="32" spans="1:7">
      <c r="A32" s="78"/>
      <c r="B32" s="94">
        <v>12003</v>
      </c>
      <c r="C32" s="82" t="s">
        <v>6</v>
      </c>
      <c r="D32" s="109">
        <f>-80000</f>
        <v>-80000</v>
      </c>
      <c r="E32" s="109">
        <f>-100000</f>
        <v>-100000</v>
      </c>
      <c r="F32" s="32"/>
    </row>
    <row r="33" spans="1:8" ht="69">
      <c r="A33" s="78"/>
      <c r="B33" s="95"/>
      <c r="C33" s="83" t="s">
        <v>101</v>
      </c>
      <c r="D33" s="55"/>
      <c r="E33" s="55"/>
      <c r="F33" s="32"/>
    </row>
    <row r="34" spans="1:8">
      <c r="A34" s="78"/>
      <c r="B34" s="95"/>
      <c r="C34" s="82" t="s">
        <v>7</v>
      </c>
      <c r="D34" s="55"/>
      <c r="E34" s="55"/>
      <c r="F34" s="32"/>
    </row>
    <row r="35" spans="1:8" ht="69">
      <c r="A35" s="78"/>
      <c r="B35" s="95"/>
      <c r="C35" s="110" t="s">
        <v>102</v>
      </c>
      <c r="D35" s="55"/>
      <c r="E35" s="55"/>
      <c r="F35" s="32"/>
    </row>
    <row r="36" spans="1:8">
      <c r="A36" s="78"/>
      <c r="B36" s="95"/>
      <c r="C36" s="82" t="s">
        <v>21</v>
      </c>
      <c r="D36" s="55"/>
      <c r="E36" s="55"/>
      <c r="F36" s="32"/>
    </row>
    <row r="37" spans="1:8">
      <c r="A37" s="78"/>
      <c r="B37" s="96"/>
      <c r="C37" s="84" t="s">
        <v>17</v>
      </c>
      <c r="D37" s="55"/>
      <c r="E37" s="55"/>
      <c r="F37" s="32"/>
    </row>
    <row r="38" spans="1:8">
      <c r="A38" s="80">
        <v>1098</v>
      </c>
      <c r="B38" s="74"/>
      <c r="C38" s="82" t="s">
        <v>33</v>
      </c>
      <c r="D38" s="48">
        <f>SUM(D45,D51,D57)</f>
        <v>400000</v>
      </c>
      <c r="E38" s="48">
        <f>SUM(E45,E51,E57)</f>
        <v>2420000</v>
      </c>
      <c r="F38" s="2"/>
    </row>
    <row r="39" spans="1:8">
      <c r="A39" s="95"/>
      <c r="B39" s="75"/>
      <c r="C39" s="84" t="s">
        <v>65</v>
      </c>
      <c r="D39" s="17"/>
      <c r="E39" s="17"/>
    </row>
    <row r="40" spans="1:8">
      <c r="A40" s="95"/>
      <c r="B40" s="75"/>
      <c r="C40" s="82" t="s">
        <v>34</v>
      </c>
      <c r="D40" s="4"/>
      <c r="E40" s="4"/>
    </row>
    <row r="41" spans="1:8" ht="45.75" customHeight="1">
      <c r="A41" s="95"/>
      <c r="B41" s="75"/>
      <c r="C41" s="84" t="s">
        <v>66</v>
      </c>
      <c r="D41" s="4"/>
      <c r="E41" s="4"/>
    </row>
    <row r="42" spans="1:8">
      <c r="A42" s="95"/>
      <c r="B42" s="75"/>
      <c r="C42" s="82" t="s">
        <v>35</v>
      </c>
      <c r="D42" s="4"/>
      <c r="E42" s="4"/>
    </row>
    <row r="43" spans="1:8" ht="50.25" customHeight="1">
      <c r="A43" s="96"/>
      <c r="B43" s="76"/>
      <c r="C43" s="84" t="s">
        <v>67</v>
      </c>
      <c r="D43" s="4"/>
      <c r="E43" s="4"/>
    </row>
    <row r="44" spans="1:8" ht="33" customHeight="1">
      <c r="A44" s="127" t="s">
        <v>36</v>
      </c>
      <c r="B44" s="128"/>
      <c r="C44" s="128"/>
      <c r="D44" s="15"/>
      <c r="E44" s="15"/>
    </row>
    <row r="45" spans="1:8" ht="17.25" customHeight="1">
      <c r="A45" s="73"/>
      <c r="B45" s="74">
        <v>12007</v>
      </c>
      <c r="C45" s="88" t="s">
        <v>6</v>
      </c>
      <c r="D45" s="111">
        <v>212000</v>
      </c>
      <c r="E45" s="111">
        <v>1465000</v>
      </c>
      <c r="H45" s="32"/>
    </row>
    <row r="46" spans="1:8" ht="69">
      <c r="A46" s="73"/>
      <c r="B46" s="75"/>
      <c r="C46" s="83" t="s">
        <v>68</v>
      </c>
      <c r="D46" s="4"/>
      <c r="E46" s="4"/>
    </row>
    <row r="47" spans="1:8" ht="17.25" customHeight="1">
      <c r="A47" s="73"/>
      <c r="B47" s="75"/>
      <c r="C47" s="88" t="s">
        <v>7</v>
      </c>
      <c r="D47" s="4"/>
      <c r="E47" s="4"/>
      <c r="H47" s="32"/>
    </row>
    <row r="48" spans="1:8" ht="69">
      <c r="A48" s="73"/>
      <c r="B48" s="75"/>
      <c r="C48" s="84" t="s">
        <v>68</v>
      </c>
      <c r="D48" s="4"/>
      <c r="E48" s="4"/>
    </row>
    <row r="49" spans="1:5" ht="17.25" customHeight="1">
      <c r="A49" s="73"/>
      <c r="B49" s="75"/>
      <c r="C49" s="88" t="s">
        <v>21</v>
      </c>
      <c r="D49" s="4"/>
      <c r="E49" s="4"/>
    </row>
    <row r="50" spans="1:5" ht="17.25" customHeight="1">
      <c r="A50" s="81"/>
      <c r="B50" s="76"/>
      <c r="C50" s="88" t="s">
        <v>17</v>
      </c>
      <c r="D50" s="4"/>
      <c r="E50" s="4"/>
    </row>
    <row r="51" spans="1:5" ht="17.25" customHeight="1">
      <c r="A51" s="73"/>
      <c r="B51" s="74">
        <v>12008</v>
      </c>
      <c r="C51" s="88" t="s">
        <v>6</v>
      </c>
      <c r="D51" s="4">
        <v>288000</v>
      </c>
      <c r="E51" s="4">
        <v>1055000</v>
      </c>
    </row>
    <row r="52" spans="1:5" ht="44.25" customHeight="1">
      <c r="A52" s="73"/>
      <c r="B52" s="75"/>
      <c r="C52" s="47" t="s">
        <v>94</v>
      </c>
      <c r="D52" s="4"/>
      <c r="E52" s="4"/>
    </row>
    <row r="53" spans="1:5" ht="17.25" customHeight="1">
      <c r="A53" s="73"/>
      <c r="B53" s="75"/>
      <c r="C53" s="88" t="s">
        <v>7</v>
      </c>
      <c r="D53" s="4"/>
      <c r="E53" s="4"/>
    </row>
    <row r="54" spans="1:5" ht="72.75" customHeight="1">
      <c r="A54" s="73"/>
      <c r="B54" s="75"/>
      <c r="C54" s="12" t="s">
        <v>95</v>
      </c>
      <c r="D54" s="4"/>
      <c r="E54" s="4"/>
    </row>
    <row r="55" spans="1:5" ht="17.25" customHeight="1">
      <c r="A55" s="73"/>
      <c r="B55" s="75"/>
      <c r="C55" s="88" t="s">
        <v>21</v>
      </c>
      <c r="D55" s="4"/>
      <c r="E55" s="4"/>
    </row>
    <row r="56" spans="1:5" ht="17.25" customHeight="1">
      <c r="A56" s="73"/>
      <c r="B56" s="76"/>
      <c r="C56" s="88" t="s">
        <v>17</v>
      </c>
      <c r="D56" s="4"/>
      <c r="E56" s="4"/>
    </row>
    <row r="57" spans="1:5" ht="17.25" customHeight="1">
      <c r="A57" s="73"/>
      <c r="B57" s="74">
        <v>12009</v>
      </c>
      <c r="C57" s="88" t="s">
        <v>6</v>
      </c>
      <c r="D57" s="4">
        <v>-100000</v>
      </c>
      <c r="E57" s="4">
        <v>-100000</v>
      </c>
    </row>
    <row r="58" spans="1:5">
      <c r="A58" s="73"/>
      <c r="B58" s="75"/>
      <c r="C58" s="112" t="s">
        <v>96</v>
      </c>
      <c r="D58" s="4"/>
      <c r="E58" s="4"/>
    </row>
    <row r="59" spans="1:5" ht="17.25" customHeight="1">
      <c r="A59" s="73"/>
      <c r="B59" s="75"/>
      <c r="C59" s="88" t="s">
        <v>7</v>
      </c>
      <c r="D59" s="4"/>
      <c r="E59" s="4"/>
    </row>
    <row r="60" spans="1:5" ht="67.5" customHeight="1">
      <c r="A60" s="73"/>
      <c r="B60" s="75"/>
      <c r="C60" s="12" t="s">
        <v>97</v>
      </c>
      <c r="D60" s="4"/>
      <c r="E60" s="4"/>
    </row>
    <row r="61" spans="1:5" ht="17.25" customHeight="1">
      <c r="A61" s="73"/>
      <c r="B61" s="75"/>
      <c r="C61" s="88" t="s">
        <v>21</v>
      </c>
      <c r="D61" s="4"/>
      <c r="E61" s="4"/>
    </row>
    <row r="62" spans="1:5" ht="17.25" customHeight="1">
      <c r="A62" s="73"/>
      <c r="B62" s="76"/>
      <c r="C62" s="88" t="s">
        <v>17</v>
      </c>
      <c r="D62" s="4"/>
      <c r="E62" s="4"/>
    </row>
    <row r="63" spans="1:5">
      <c r="D63" s="56"/>
      <c r="E63" s="56"/>
    </row>
  </sheetData>
  <mergeCells count="9">
    <mergeCell ref="A44:C44"/>
    <mergeCell ref="A18:C18"/>
    <mergeCell ref="A19:A24"/>
    <mergeCell ref="D7:E7"/>
    <mergeCell ref="A6:E6"/>
    <mergeCell ref="A8:B8"/>
    <mergeCell ref="C8:C9"/>
    <mergeCell ref="D8:E8"/>
    <mergeCell ref="A31:C31"/>
  </mergeCells>
  <conditionalFormatting sqref="C46">
    <cfRule type="expression" dxfId="14" priority="41" stopIfTrue="1">
      <formula>#REF!=1</formula>
    </cfRule>
  </conditionalFormatting>
  <conditionalFormatting sqref="C48">
    <cfRule type="expression" dxfId="13" priority="40" stopIfTrue="1">
      <formula>#REF!=1</formula>
    </cfRule>
  </conditionalFormatting>
  <conditionalFormatting sqref="A45:A62">
    <cfRule type="expression" dxfId="12" priority="34" stopIfTrue="1">
      <formula>#REF!=1</formula>
    </cfRule>
  </conditionalFormatting>
  <conditionalFormatting sqref="C52">
    <cfRule type="expression" dxfId="11" priority="30" stopIfTrue="1">
      <formula>#REF!=1</formula>
    </cfRule>
  </conditionalFormatting>
  <conditionalFormatting sqref="C54">
    <cfRule type="expression" dxfId="10" priority="29" stopIfTrue="1">
      <formula>#REF!=1</formula>
    </cfRule>
  </conditionalFormatting>
  <conditionalFormatting sqref="C58">
    <cfRule type="expression" dxfId="9" priority="28" stopIfTrue="1">
      <formula>#REF!=1</formula>
    </cfRule>
  </conditionalFormatting>
  <conditionalFormatting sqref="C60">
    <cfRule type="expression" dxfId="8" priority="27" stopIfTrue="1">
      <formula>#REF!=1</formula>
    </cfRule>
  </conditionalFormatting>
  <conditionalFormatting sqref="C28 C26 C30">
    <cfRule type="expression" dxfId="7" priority="17" stopIfTrue="1">
      <formula>#REF!=1</formula>
    </cfRule>
  </conditionalFormatting>
  <conditionalFormatting sqref="C32">
    <cfRule type="expression" dxfId="6" priority="10" stopIfTrue="1">
      <formula>#REF!=1</formula>
    </cfRule>
  </conditionalFormatting>
  <conditionalFormatting sqref="C34">
    <cfRule type="expression" dxfId="5" priority="9" stopIfTrue="1">
      <formula>#REF!=1</formula>
    </cfRule>
  </conditionalFormatting>
  <conditionalFormatting sqref="C36">
    <cfRule type="expression" dxfId="4" priority="8" stopIfTrue="1">
      <formula>#REF!=1</formula>
    </cfRule>
  </conditionalFormatting>
  <conditionalFormatting sqref="A17:B17">
    <cfRule type="expression" dxfId="3" priority="7" stopIfTrue="1">
      <formula>#REF!=1</formula>
    </cfRule>
  </conditionalFormatting>
  <pageMargins left="0.25" right="0" top="0" bottom="0" header="0.05" footer="0"/>
  <pageSetup paperSize="9" scale="75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view="pageBreakPreview" topLeftCell="A31" zoomScaleNormal="100" zoomScaleSheetLayoutView="100" workbookViewId="0">
      <selection activeCell="I53" sqref="I53"/>
    </sheetView>
  </sheetViews>
  <sheetFormatPr defaultRowHeight="17.25"/>
  <cols>
    <col min="1" max="1" width="7.5703125" style="7" customWidth="1"/>
    <col min="2" max="2" width="8.28515625" style="7" customWidth="1"/>
    <col min="3" max="3" width="7.85546875" style="7" customWidth="1"/>
    <col min="4" max="4" width="11.140625" style="7" customWidth="1"/>
    <col min="5" max="5" width="13.42578125" style="7" customWidth="1"/>
    <col min="6" max="6" width="65.7109375" style="7" customWidth="1"/>
    <col min="7" max="7" width="16.85546875" style="7" bestFit="1" customWidth="1"/>
    <col min="8" max="8" width="17.140625" style="19" bestFit="1" customWidth="1"/>
    <col min="9" max="9" width="18.42578125" style="6" customWidth="1"/>
    <col min="10" max="10" width="18.85546875" style="7" bestFit="1" customWidth="1"/>
    <col min="11" max="11" width="16.140625" style="7" bestFit="1" customWidth="1"/>
    <col min="12" max="12" width="12.85546875" style="7" bestFit="1" customWidth="1"/>
    <col min="13" max="13" width="14.28515625" style="7" bestFit="1" customWidth="1"/>
    <col min="14" max="14" width="10.85546875" style="7" bestFit="1" customWidth="1"/>
    <col min="15" max="16384" width="9.140625" style="7"/>
  </cols>
  <sheetData>
    <row r="1" spans="1:10">
      <c r="H1" s="19" t="s">
        <v>2</v>
      </c>
    </row>
    <row r="2" spans="1:10">
      <c r="A2" s="25" t="s">
        <v>0</v>
      </c>
      <c r="D2" s="25" t="s">
        <v>0</v>
      </c>
      <c r="G2" s="35"/>
      <c r="H2" s="51" t="s">
        <v>59</v>
      </c>
    </row>
    <row r="3" spans="1:10">
      <c r="G3" s="35"/>
      <c r="H3" s="51" t="s">
        <v>1</v>
      </c>
    </row>
    <row r="4" spans="1:10">
      <c r="F4" s="51"/>
      <c r="G4" s="51"/>
    </row>
    <row r="5" spans="1:10" ht="39" customHeight="1">
      <c r="A5" s="132" t="s">
        <v>60</v>
      </c>
      <c r="B5" s="132"/>
      <c r="C5" s="132"/>
      <c r="D5" s="132"/>
      <c r="E5" s="132"/>
      <c r="F5" s="132"/>
      <c r="G5" s="132"/>
      <c r="H5" s="132"/>
    </row>
    <row r="6" spans="1:10" ht="18" thickBot="1">
      <c r="H6" s="45" t="s">
        <v>43</v>
      </c>
    </row>
    <row r="7" spans="1:10" ht="74.25" customHeight="1">
      <c r="A7" s="137" t="s">
        <v>16</v>
      </c>
      <c r="B7" s="138"/>
      <c r="C7" s="138"/>
      <c r="D7" s="139" t="s">
        <v>3</v>
      </c>
      <c r="E7" s="138"/>
      <c r="F7" s="138" t="s">
        <v>13</v>
      </c>
      <c r="G7" s="140" t="s">
        <v>40</v>
      </c>
      <c r="H7" s="141"/>
      <c r="J7" s="3"/>
    </row>
    <row r="8" spans="1:10" ht="48.75">
      <c r="A8" s="26" t="s">
        <v>8</v>
      </c>
      <c r="B8" s="27" t="s">
        <v>9</v>
      </c>
      <c r="C8" s="27" t="s">
        <v>10</v>
      </c>
      <c r="D8" s="28" t="s">
        <v>11</v>
      </c>
      <c r="E8" s="27" t="s">
        <v>12</v>
      </c>
      <c r="F8" s="134"/>
      <c r="G8" s="103" t="s">
        <v>57</v>
      </c>
      <c r="H8" s="1" t="s">
        <v>58</v>
      </c>
    </row>
    <row r="9" spans="1:10" ht="24.75" customHeight="1">
      <c r="A9" s="50"/>
      <c r="B9" s="50"/>
      <c r="C9" s="50"/>
      <c r="D9" s="50"/>
      <c r="E9" s="50"/>
      <c r="F9" s="50" t="s">
        <v>29</v>
      </c>
      <c r="G9" s="57">
        <f>G11</f>
        <v>0</v>
      </c>
      <c r="H9" s="57">
        <f>H11</f>
        <v>0</v>
      </c>
      <c r="I9" s="9"/>
    </row>
    <row r="10" spans="1:10" ht="25.5" customHeight="1">
      <c r="A10" s="106"/>
      <c r="B10" s="106"/>
      <c r="C10" s="106"/>
      <c r="D10" s="106"/>
      <c r="E10" s="50"/>
      <c r="F10" s="106" t="s">
        <v>28</v>
      </c>
      <c r="G10" s="36"/>
      <c r="H10" s="36"/>
      <c r="I10" s="9"/>
    </row>
    <row r="11" spans="1:10" ht="25.5" customHeight="1">
      <c r="A11" s="10"/>
      <c r="B11" s="10"/>
      <c r="C11" s="10"/>
      <c r="D11" s="10"/>
      <c r="E11" s="44"/>
      <c r="F11" s="54" t="s">
        <v>45</v>
      </c>
      <c r="G11" s="57">
        <f>SUM(G13)</f>
        <v>0</v>
      </c>
      <c r="H11" s="57">
        <f>SUM(H13)</f>
        <v>0</v>
      </c>
      <c r="I11" s="11"/>
    </row>
    <row r="12" spans="1:10" ht="25.5" customHeight="1">
      <c r="A12" s="10"/>
      <c r="B12" s="10"/>
      <c r="C12" s="10"/>
      <c r="D12" s="10"/>
      <c r="E12" s="44"/>
      <c r="F12" s="106" t="s">
        <v>28</v>
      </c>
      <c r="G12" s="58"/>
      <c r="H12" s="58"/>
      <c r="I12" s="11"/>
    </row>
    <row r="13" spans="1:10" ht="25.5" customHeight="1">
      <c r="A13" s="44" t="s">
        <v>106</v>
      </c>
      <c r="B13" s="10"/>
      <c r="C13" s="10"/>
      <c r="D13" s="10"/>
      <c r="E13" s="44"/>
      <c r="F13" s="44" t="s">
        <v>30</v>
      </c>
      <c r="G13" s="57">
        <f>SUM(G15,G30,G45)</f>
        <v>0</v>
      </c>
      <c r="H13" s="57">
        <f>SUM(H15,H30,H45)</f>
        <v>0</v>
      </c>
    </row>
    <row r="14" spans="1:10" ht="25.5" customHeight="1">
      <c r="A14" s="106"/>
      <c r="B14" s="106"/>
      <c r="C14" s="106"/>
      <c r="D14" s="106"/>
      <c r="E14" s="50"/>
      <c r="F14" s="106" t="s">
        <v>28</v>
      </c>
      <c r="G14" s="4"/>
      <c r="H14" s="106"/>
    </row>
    <row r="15" spans="1:10" ht="25.5" customHeight="1">
      <c r="A15" s="106"/>
      <c r="B15" s="50" t="s">
        <v>91</v>
      </c>
      <c r="C15" s="106"/>
      <c r="D15" s="106"/>
      <c r="E15" s="106"/>
      <c r="F15" s="50" t="s">
        <v>103</v>
      </c>
      <c r="G15" s="59">
        <f>G17</f>
        <v>-80000</v>
      </c>
      <c r="H15" s="59">
        <f>H17</f>
        <v>-100000</v>
      </c>
    </row>
    <row r="16" spans="1:10" ht="25.5" customHeight="1">
      <c r="A16" s="106"/>
      <c r="B16" s="106"/>
      <c r="C16" s="106"/>
      <c r="D16" s="106"/>
      <c r="E16" s="106"/>
      <c r="F16" s="106" t="s">
        <v>28</v>
      </c>
      <c r="G16" s="4"/>
      <c r="H16" s="4"/>
    </row>
    <row r="17" spans="1:11" ht="25.5" customHeight="1">
      <c r="A17" s="106"/>
      <c r="B17" s="106"/>
      <c r="C17" s="50" t="s">
        <v>91</v>
      </c>
      <c r="D17" s="106"/>
      <c r="E17" s="106"/>
      <c r="F17" s="50" t="s">
        <v>104</v>
      </c>
      <c r="G17" s="57">
        <f>+G19</f>
        <v>-80000</v>
      </c>
      <c r="H17" s="57">
        <f>+H19</f>
        <v>-100000</v>
      </c>
    </row>
    <row r="18" spans="1:11" ht="25.5" customHeight="1">
      <c r="A18" s="106"/>
      <c r="B18" s="106"/>
      <c r="C18" s="106"/>
      <c r="D18" s="106"/>
      <c r="E18" s="106"/>
      <c r="F18" s="106" t="s">
        <v>28</v>
      </c>
      <c r="G18" s="58"/>
      <c r="H18" s="58"/>
    </row>
    <row r="19" spans="1:11" ht="35.25" customHeight="1">
      <c r="A19" s="106"/>
      <c r="B19" s="106"/>
      <c r="C19" s="106"/>
      <c r="D19" s="50">
        <v>1082</v>
      </c>
      <c r="E19" s="50"/>
      <c r="F19" s="50" t="s">
        <v>105</v>
      </c>
      <c r="G19" s="60">
        <f>+G29</f>
        <v>-80000</v>
      </c>
      <c r="H19" s="60">
        <f>+H29</f>
        <v>-100000</v>
      </c>
    </row>
    <row r="20" spans="1:11" ht="25.5" customHeight="1">
      <c r="A20" s="106"/>
      <c r="B20" s="106"/>
      <c r="C20" s="106"/>
      <c r="D20" s="106"/>
      <c r="E20" s="50"/>
      <c r="F20" s="106" t="s">
        <v>28</v>
      </c>
      <c r="G20" s="61"/>
      <c r="H20" s="61"/>
      <c r="I20" s="11"/>
      <c r="J20" s="46"/>
      <c r="K20" s="46"/>
    </row>
    <row r="21" spans="1:11" ht="81" customHeight="1">
      <c r="A21" s="106"/>
      <c r="B21" s="106"/>
      <c r="C21" s="106"/>
      <c r="D21" s="106"/>
      <c r="E21" s="50">
        <v>12003</v>
      </c>
      <c r="F21" s="106" t="s">
        <v>101</v>
      </c>
      <c r="G21" s="61">
        <f>+G23</f>
        <v>-80000</v>
      </c>
      <c r="H21" s="61">
        <f>+H23</f>
        <v>-100000</v>
      </c>
      <c r="I21" s="11"/>
      <c r="J21" s="46"/>
      <c r="K21" s="46"/>
    </row>
    <row r="22" spans="1:11" ht="25.5" customHeight="1">
      <c r="A22" s="106"/>
      <c r="B22" s="106"/>
      <c r="C22" s="106"/>
      <c r="D22" s="106"/>
      <c r="E22" s="50"/>
      <c r="F22" s="106" t="s">
        <v>63</v>
      </c>
      <c r="G22" s="61"/>
      <c r="H22" s="61"/>
      <c r="I22" s="11"/>
      <c r="J22" s="46"/>
      <c r="K22" s="46"/>
    </row>
    <row r="23" spans="1:11" ht="35.25" customHeight="1">
      <c r="A23" s="106"/>
      <c r="B23" s="106"/>
      <c r="C23" s="106"/>
      <c r="D23" s="106"/>
      <c r="E23" s="50"/>
      <c r="F23" s="22" t="s">
        <v>53</v>
      </c>
      <c r="G23" s="61">
        <f>+G25</f>
        <v>-80000</v>
      </c>
      <c r="H23" s="61">
        <f>+H25</f>
        <v>-100000</v>
      </c>
      <c r="I23" s="11"/>
      <c r="J23" s="46"/>
      <c r="K23" s="46"/>
    </row>
    <row r="24" spans="1:11" ht="35.25" customHeight="1">
      <c r="A24" s="106"/>
      <c r="B24" s="106"/>
      <c r="C24" s="106"/>
      <c r="D24" s="106"/>
      <c r="E24" s="50"/>
      <c r="F24" s="106" t="s">
        <v>20</v>
      </c>
      <c r="G24" s="62">
        <f>+G26</f>
        <v>-80000</v>
      </c>
      <c r="H24" s="62">
        <f>+H26</f>
        <v>-100000</v>
      </c>
      <c r="I24" s="11"/>
      <c r="J24" s="46"/>
      <c r="K24" s="46"/>
    </row>
    <row r="25" spans="1:11" ht="25.5" customHeight="1">
      <c r="A25" s="106"/>
      <c r="B25" s="106"/>
      <c r="C25" s="106"/>
      <c r="D25" s="106"/>
      <c r="E25" s="50"/>
      <c r="F25" s="106" t="s">
        <v>29</v>
      </c>
      <c r="G25" s="61">
        <f t="shared" ref="G25:H28" si="0">+G26</f>
        <v>-80000</v>
      </c>
      <c r="H25" s="61">
        <f t="shared" si="0"/>
        <v>-100000</v>
      </c>
      <c r="I25" s="11"/>
      <c r="J25" s="46"/>
      <c r="K25" s="46"/>
    </row>
    <row r="26" spans="1:11" ht="25.5" customHeight="1">
      <c r="A26" s="106"/>
      <c r="B26" s="106"/>
      <c r="C26" s="106"/>
      <c r="D26" s="106"/>
      <c r="E26" s="50"/>
      <c r="F26" s="106" t="s">
        <v>31</v>
      </c>
      <c r="G26" s="61">
        <f t="shared" si="0"/>
        <v>-80000</v>
      </c>
      <c r="H26" s="61">
        <f t="shared" si="0"/>
        <v>-100000</v>
      </c>
      <c r="I26" s="11"/>
      <c r="J26" s="46"/>
      <c r="K26" s="46"/>
    </row>
    <row r="27" spans="1:11" ht="25.5" customHeight="1">
      <c r="A27" s="106"/>
      <c r="B27" s="106"/>
      <c r="C27" s="106"/>
      <c r="D27" s="106"/>
      <c r="E27" s="50"/>
      <c r="F27" s="106" t="s">
        <v>50</v>
      </c>
      <c r="G27" s="61">
        <f t="shared" si="0"/>
        <v>-80000</v>
      </c>
      <c r="H27" s="61">
        <f t="shared" si="0"/>
        <v>-100000</v>
      </c>
      <c r="I27" s="11"/>
      <c r="J27" s="46"/>
      <c r="K27" s="46"/>
    </row>
    <row r="28" spans="1:11" ht="35.25" customHeight="1">
      <c r="A28" s="106"/>
      <c r="B28" s="106"/>
      <c r="C28" s="106"/>
      <c r="D28" s="106"/>
      <c r="E28" s="50"/>
      <c r="F28" s="106" t="s">
        <v>51</v>
      </c>
      <c r="G28" s="61">
        <f t="shared" si="0"/>
        <v>-80000</v>
      </c>
      <c r="H28" s="61">
        <f t="shared" si="0"/>
        <v>-100000</v>
      </c>
      <c r="I28" s="11"/>
      <c r="J28" s="46"/>
      <c r="K28" s="46"/>
    </row>
    <row r="29" spans="1:11" ht="25.5" customHeight="1">
      <c r="A29" s="106"/>
      <c r="B29" s="106"/>
      <c r="C29" s="106"/>
      <c r="D29" s="106"/>
      <c r="E29" s="50"/>
      <c r="F29" s="106" t="s">
        <v>52</v>
      </c>
      <c r="G29" s="61">
        <f>SUM('1'!D32)</f>
        <v>-80000</v>
      </c>
      <c r="H29" s="61">
        <f>SUM('1'!E32)</f>
        <v>-100000</v>
      </c>
      <c r="I29" s="11"/>
      <c r="J29" s="46"/>
      <c r="K29" s="46"/>
    </row>
    <row r="30" spans="1:11">
      <c r="A30" s="10"/>
      <c r="B30" s="44" t="s">
        <v>107</v>
      </c>
      <c r="C30" s="10"/>
      <c r="D30" s="10"/>
      <c r="E30" s="44"/>
      <c r="F30" s="10" t="s">
        <v>81</v>
      </c>
      <c r="G30" s="63">
        <f>+G32</f>
        <v>-320000</v>
      </c>
      <c r="H30" s="63">
        <f>+H32</f>
        <v>-2320000</v>
      </c>
    </row>
    <row r="31" spans="1:11">
      <c r="A31" s="106"/>
      <c r="B31" s="106"/>
      <c r="C31" s="106"/>
      <c r="D31" s="106"/>
      <c r="E31" s="50"/>
      <c r="F31" s="106" t="s">
        <v>28</v>
      </c>
      <c r="G31" s="102"/>
      <c r="H31" s="102"/>
    </row>
    <row r="32" spans="1:11">
      <c r="A32" s="106"/>
      <c r="B32" s="106"/>
      <c r="C32" s="50" t="s">
        <v>91</v>
      </c>
      <c r="D32" s="106"/>
      <c r="E32" s="50"/>
      <c r="F32" s="106" t="s">
        <v>81</v>
      </c>
      <c r="G32" s="64">
        <f>SUM(G34)</f>
        <v>-320000</v>
      </c>
      <c r="H32" s="64">
        <f>SUM(H34)</f>
        <v>-2320000</v>
      </c>
    </row>
    <row r="33" spans="1:8">
      <c r="A33" s="106"/>
      <c r="B33" s="106"/>
      <c r="C33" s="106"/>
      <c r="D33" s="106"/>
      <c r="E33" s="50"/>
      <c r="F33" s="106" t="s">
        <v>28</v>
      </c>
      <c r="G33" s="102"/>
      <c r="H33" s="102"/>
    </row>
    <row r="34" spans="1:8">
      <c r="A34" s="106"/>
      <c r="B34" s="106"/>
      <c r="C34" s="106"/>
      <c r="D34" s="50" t="s">
        <v>73</v>
      </c>
      <c r="E34" s="50"/>
      <c r="F34" s="106" t="s">
        <v>74</v>
      </c>
      <c r="G34" s="64">
        <f>+G36</f>
        <v>-320000</v>
      </c>
      <c r="H34" s="64">
        <f>+H36</f>
        <v>-2320000</v>
      </c>
    </row>
    <row r="35" spans="1:8">
      <c r="A35" s="106"/>
      <c r="B35" s="106"/>
      <c r="C35" s="106"/>
      <c r="D35" s="106"/>
      <c r="E35" s="50"/>
      <c r="F35" s="106" t="s">
        <v>28</v>
      </c>
      <c r="G35" s="102"/>
      <c r="H35" s="102"/>
    </row>
    <row r="36" spans="1:8" ht="34.5">
      <c r="A36" s="106"/>
      <c r="B36" s="106"/>
      <c r="C36" s="106"/>
      <c r="D36" s="106"/>
      <c r="E36" s="50" t="s">
        <v>79</v>
      </c>
      <c r="F36" s="50" t="s">
        <v>77</v>
      </c>
      <c r="G36" s="61">
        <f>+G38</f>
        <v>-320000</v>
      </c>
      <c r="H36" s="61">
        <f>+H38</f>
        <v>-2320000</v>
      </c>
    </row>
    <row r="37" spans="1:8">
      <c r="A37" s="106"/>
      <c r="B37" s="106"/>
      <c r="C37" s="106"/>
      <c r="D37" s="106"/>
      <c r="E37" s="50"/>
      <c r="F37" s="106" t="s">
        <v>63</v>
      </c>
      <c r="G37" s="61"/>
      <c r="H37" s="61"/>
    </row>
    <row r="38" spans="1:8" ht="34.5">
      <c r="A38" s="106"/>
      <c r="B38" s="106"/>
      <c r="C38" s="106"/>
      <c r="D38" s="106"/>
      <c r="E38" s="50"/>
      <c r="F38" s="22" t="s">
        <v>53</v>
      </c>
      <c r="G38" s="61">
        <f>+G40</f>
        <v>-320000</v>
      </c>
      <c r="H38" s="61">
        <f>+H40</f>
        <v>-2320000</v>
      </c>
    </row>
    <row r="39" spans="1:8" ht="34.5">
      <c r="A39" s="106"/>
      <c r="B39" s="106"/>
      <c r="C39" s="106"/>
      <c r="D39" s="106"/>
      <c r="E39" s="50"/>
      <c r="F39" s="106" t="s">
        <v>20</v>
      </c>
      <c r="G39" s="61"/>
      <c r="H39" s="61"/>
    </row>
    <row r="40" spans="1:8">
      <c r="A40" s="106"/>
      <c r="B40" s="106"/>
      <c r="C40" s="106"/>
      <c r="D40" s="106"/>
      <c r="E40" s="50"/>
      <c r="F40" s="106" t="s">
        <v>29</v>
      </c>
      <c r="G40" s="61">
        <f t="shared" ref="G40:H43" si="1">+G41</f>
        <v>-320000</v>
      </c>
      <c r="H40" s="61">
        <f t="shared" si="1"/>
        <v>-2320000</v>
      </c>
    </row>
    <row r="41" spans="1:8">
      <c r="A41" s="106"/>
      <c r="B41" s="106"/>
      <c r="C41" s="106"/>
      <c r="D41" s="106"/>
      <c r="E41" s="50"/>
      <c r="F41" s="106" t="s">
        <v>31</v>
      </c>
      <c r="G41" s="61">
        <f t="shared" si="1"/>
        <v>-320000</v>
      </c>
      <c r="H41" s="61">
        <f t="shared" si="1"/>
        <v>-2320000</v>
      </c>
    </row>
    <row r="42" spans="1:8">
      <c r="A42" s="106"/>
      <c r="B42" s="106"/>
      <c r="C42" s="106"/>
      <c r="D42" s="106"/>
      <c r="E42" s="50"/>
      <c r="F42" s="106" t="s">
        <v>50</v>
      </c>
      <c r="G42" s="61">
        <f t="shared" si="1"/>
        <v>-320000</v>
      </c>
      <c r="H42" s="61">
        <f t="shared" si="1"/>
        <v>-2320000</v>
      </c>
    </row>
    <row r="43" spans="1:8" ht="34.5">
      <c r="A43" s="106"/>
      <c r="B43" s="106"/>
      <c r="C43" s="106"/>
      <c r="D43" s="106"/>
      <c r="E43" s="50"/>
      <c r="F43" s="106" t="s">
        <v>51</v>
      </c>
      <c r="G43" s="61">
        <f t="shared" si="1"/>
        <v>-320000</v>
      </c>
      <c r="H43" s="61">
        <f t="shared" si="1"/>
        <v>-2320000</v>
      </c>
    </row>
    <row r="44" spans="1:8">
      <c r="A44" s="106"/>
      <c r="B44" s="106"/>
      <c r="C44" s="106"/>
      <c r="D44" s="106"/>
      <c r="E44" s="50"/>
      <c r="F44" s="106" t="s">
        <v>80</v>
      </c>
      <c r="G44" s="62">
        <f>SUM('1'!D19)</f>
        <v>-320000</v>
      </c>
      <c r="H44" s="62">
        <f>SUM('1'!E19)</f>
        <v>-2320000</v>
      </c>
    </row>
    <row r="45" spans="1:8">
      <c r="A45" s="8"/>
      <c r="B45" s="66" t="s">
        <v>69</v>
      </c>
      <c r="C45" s="50"/>
      <c r="D45" s="50"/>
      <c r="E45" s="50"/>
      <c r="F45" s="106" t="s">
        <v>65</v>
      </c>
      <c r="G45" s="5">
        <f>G47</f>
        <v>400000</v>
      </c>
      <c r="H45" s="5">
        <f>H47</f>
        <v>2420000</v>
      </c>
    </row>
    <row r="46" spans="1:8">
      <c r="A46" s="8"/>
      <c r="B46" s="50"/>
      <c r="C46" s="50"/>
      <c r="D46" s="50"/>
      <c r="E46" s="50"/>
      <c r="F46" s="18" t="s">
        <v>42</v>
      </c>
      <c r="G46" s="5"/>
      <c r="H46" s="5"/>
    </row>
    <row r="47" spans="1:8">
      <c r="A47" s="8"/>
      <c r="B47" s="50"/>
      <c r="C47" s="66" t="s">
        <v>55</v>
      </c>
      <c r="D47" s="50"/>
      <c r="E47" s="50"/>
      <c r="F47" s="106" t="s">
        <v>65</v>
      </c>
      <c r="G47" s="5">
        <f>G49</f>
        <v>400000</v>
      </c>
      <c r="H47" s="5">
        <f>H49</f>
        <v>2420000</v>
      </c>
    </row>
    <row r="48" spans="1:8">
      <c r="A48" s="8"/>
      <c r="B48" s="50"/>
      <c r="C48" s="66"/>
      <c r="D48" s="50"/>
      <c r="E48" s="50"/>
      <c r="F48" s="14" t="s">
        <v>28</v>
      </c>
      <c r="G48" s="5"/>
      <c r="H48" s="5"/>
    </row>
    <row r="49" spans="1:8" ht="34.5">
      <c r="A49" s="10"/>
      <c r="B49" s="44"/>
      <c r="C49" s="44"/>
      <c r="D49" s="44"/>
      <c r="E49" s="44"/>
      <c r="F49" s="106" t="s">
        <v>61</v>
      </c>
      <c r="G49" s="39">
        <f>G51</f>
        <v>400000</v>
      </c>
      <c r="H49" s="39">
        <f>H51</f>
        <v>2420000</v>
      </c>
    </row>
    <row r="50" spans="1:8">
      <c r="A50" s="10"/>
      <c r="B50" s="44"/>
      <c r="C50" s="44"/>
      <c r="D50" s="44"/>
      <c r="E50" s="44"/>
      <c r="F50" s="10" t="s">
        <v>28</v>
      </c>
      <c r="G50" s="39"/>
      <c r="H50" s="39"/>
    </row>
    <row r="51" spans="1:8">
      <c r="A51" s="8"/>
      <c r="B51" s="50"/>
      <c r="C51" s="50"/>
      <c r="D51" s="50">
        <v>1098</v>
      </c>
      <c r="E51" s="50"/>
      <c r="F51" s="106" t="s">
        <v>65</v>
      </c>
      <c r="G51" s="5">
        <f>SUM(G52)</f>
        <v>400000</v>
      </c>
      <c r="H51" s="5">
        <f>SUM(H52)</f>
        <v>2420000</v>
      </c>
    </row>
    <row r="52" spans="1:8">
      <c r="A52" s="8"/>
      <c r="B52" s="50"/>
      <c r="C52" s="50"/>
      <c r="D52" s="50"/>
      <c r="E52" s="50"/>
      <c r="F52" s="14" t="s">
        <v>28</v>
      </c>
      <c r="G52" s="5">
        <f>SUM(G61,G70,G79)</f>
        <v>400000</v>
      </c>
      <c r="H52" s="5">
        <f>SUM(H61,H70,H79)</f>
        <v>2420000</v>
      </c>
    </row>
    <row r="53" spans="1:8" ht="69">
      <c r="A53" s="8"/>
      <c r="B53" s="50"/>
      <c r="C53" s="50"/>
      <c r="D53" s="50"/>
      <c r="E53" s="67">
        <v>12007</v>
      </c>
      <c r="F53" s="50" t="s">
        <v>68</v>
      </c>
      <c r="G53" s="5">
        <f>G55</f>
        <v>212000</v>
      </c>
      <c r="H53" s="5">
        <f>H55</f>
        <v>1465000</v>
      </c>
    </row>
    <row r="54" spans="1:8">
      <c r="A54" s="8"/>
      <c r="B54" s="50"/>
      <c r="C54" s="50"/>
      <c r="D54" s="50"/>
      <c r="E54" s="116"/>
      <c r="F54" s="106" t="s">
        <v>63</v>
      </c>
      <c r="G54" s="5"/>
      <c r="H54" s="5"/>
    </row>
    <row r="55" spans="1:8" ht="34.5">
      <c r="A55" s="8"/>
      <c r="B55" s="50"/>
      <c r="C55" s="50"/>
      <c r="D55" s="50"/>
      <c r="E55" s="68"/>
      <c r="F55" s="22" t="s">
        <v>53</v>
      </c>
      <c r="G55" s="5">
        <f>G57</f>
        <v>212000</v>
      </c>
      <c r="H55" s="5">
        <f>H57</f>
        <v>1465000</v>
      </c>
    </row>
    <row r="56" spans="1:8" ht="34.5">
      <c r="A56" s="8"/>
      <c r="B56" s="50"/>
      <c r="C56" s="50"/>
      <c r="D56" s="50"/>
      <c r="E56" s="116"/>
      <c r="F56" s="106" t="s">
        <v>20</v>
      </c>
      <c r="G56" s="5"/>
      <c r="H56" s="5"/>
    </row>
    <row r="57" spans="1:8">
      <c r="A57" s="8"/>
      <c r="B57" s="50"/>
      <c r="C57" s="50"/>
      <c r="D57" s="50"/>
      <c r="E57" s="116"/>
      <c r="F57" s="106" t="s">
        <v>29</v>
      </c>
      <c r="G57" s="5">
        <f t="shared" ref="G57:H60" si="2">G58</f>
        <v>212000</v>
      </c>
      <c r="H57" s="5">
        <f t="shared" si="2"/>
        <v>1465000</v>
      </c>
    </row>
    <row r="58" spans="1:8">
      <c r="A58" s="8"/>
      <c r="B58" s="50"/>
      <c r="C58" s="50"/>
      <c r="D58" s="50"/>
      <c r="E58" s="116"/>
      <c r="F58" s="106" t="s">
        <v>31</v>
      </c>
      <c r="G58" s="5">
        <f t="shared" si="2"/>
        <v>212000</v>
      </c>
      <c r="H58" s="5">
        <f t="shared" si="2"/>
        <v>1465000</v>
      </c>
    </row>
    <row r="59" spans="1:8">
      <c r="A59" s="8"/>
      <c r="B59" s="50"/>
      <c r="C59" s="50"/>
      <c r="D59" s="50"/>
      <c r="E59" s="116"/>
      <c r="F59" s="106" t="s">
        <v>50</v>
      </c>
      <c r="G59" s="5">
        <f t="shared" si="2"/>
        <v>212000</v>
      </c>
      <c r="H59" s="5">
        <f t="shared" si="2"/>
        <v>1465000</v>
      </c>
    </row>
    <row r="60" spans="1:8" ht="34.5">
      <c r="A60" s="8"/>
      <c r="B60" s="50"/>
      <c r="C60" s="50"/>
      <c r="D60" s="50"/>
      <c r="E60" s="116"/>
      <c r="F60" s="106" t="s">
        <v>51</v>
      </c>
      <c r="G60" s="5">
        <f t="shared" si="2"/>
        <v>212000</v>
      </c>
      <c r="H60" s="5">
        <f t="shared" si="2"/>
        <v>1465000</v>
      </c>
    </row>
    <row r="61" spans="1:8">
      <c r="A61" s="8"/>
      <c r="B61" s="50"/>
      <c r="C61" s="50"/>
      <c r="D61" s="50"/>
      <c r="E61" s="116"/>
      <c r="F61" s="106" t="s">
        <v>52</v>
      </c>
      <c r="G61" s="5">
        <f>SUM('1'!D45)</f>
        <v>212000</v>
      </c>
      <c r="H61" s="5">
        <f>SUM('1'!E45)</f>
        <v>1465000</v>
      </c>
    </row>
    <row r="62" spans="1:8" ht="51.75">
      <c r="A62" s="106"/>
      <c r="B62" s="50"/>
      <c r="C62" s="50"/>
      <c r="D62" s="50"/>
      <c r="E62" s="67">
        <v>12008</v>
      </c>
      <c r="F62" s="114" t="s">
        <v>94</v>
      </c>
      <c r="G62" s="5">
        <f>G64</f>
        <v>288000</v>
      </c>
      <c r="H62" s="5">
        <f>H64</f>
        <v>1055000</v>
      </c>
    </row>
    <row r="63" spans="1:8">
      <c r="A63" s="106"/>
      <c r="B63" s="50"/>
      <c r="C63" s="50"/>
      <c r="D63" s="50"/>
      <c r="E63" s="116"/>
      <c r="F63" s="106" t="s">
        <v>63</v>
      </c>
      <c r="G63" s="5"/>
      <c r="H63" s="5"/>
    </row>
    <row r="64" spans="1:8" ht="34.5">
      <c r="A64" s="106"/>
      <c r="B64" s="50"/>
      <c r="C64" s="50"/>
      <c r="D64" s="50"/>
      <c r="E64" s="68"/>
      <c r="F64" s="22" t="s">
        <v>53</v>
      </c>
      <c r="G64" s="5">
        <f>G66</f>
        <v>288000</v>
      </c>
      <c r="H64" s="5">
        <f>H66</f>
        <v>1055000</v>
      </c>
    </row>
    <row r="65" spans="1:8" ht="34.5">
      <c r="A65" s="106"/>
      <c r="B65" s="50"/>
      <c r="C65" s="50"/>
      <c r="D65" s="50"/>
      <c r="E65" s="116"/>
      <c r="F65" s="106" t="s">
        <v>20</v>
      </c>
      <c r="G65" s="5"/>
      <c r="H65" s="5"/>
    </row>
    <row r="66" spans="1:8">
      <c r="A66" s="106"/>
      <c r="B66" s="50"/>
      <c r="C66" s="50"/>
      <c r="D66" s="50"/>
      <c r="E66" s="116"/>
      <c r="F66" s="106" t="s">
        <v>29</v>
      </c>
      <c r="G66" s="5">
        <f t="shared" ref="G66:H69" si="3">G67</f>
        <v>288000</v>
      </c>
      <c r="H66" s="5">
        <f t="shared" si="3"/>
        <v>1055000</v>
      </c>
    </row>
    <row r="67" spans="1:8">
      <c r="A67" s="106"/>
      <c r="B67" s="50"/>
      <c r="C67" s="50"/>
      <c r="D67" s="50"/>
      <c r="E67" s="116"/>
      <c r="F67" s="106" t="s">
        <v>31</v>
      </c>
      <c r="G67" s="5">
        <f t="shared" si="3"/>
        <v>288000</v>
      </c>
      <c r="H67" s="5">
        <f t="shared" si="3"/>
        <v>1055000</v>
      </c>
    </row>
    <row r="68" spans="1:8">
      <c r="A68" s="106"/>
      <c r="B68" s="50"/>
      <c r="C68" s="50"/>
      <c r="D68" s="50"/>
      <c r="E68" s="116"/>
      <c r="F68" s="106" t="s">
        <v>50</v>
      </c>
      <c r="G68" s="5">
        <f t="shared" si="3"/>
        <v>288000</v>
      </c>
      <c r="H68" s="5">
        <f t="shared" si="3"/>
        <v>1055000</v>
      </c>
    </row>
    <row r="69" spans="1:8" ht="34.5">
      <c r="A69" s="106"/>
      <c r="B69" s="50"/>
      <c r="C69" s="50"/>
      <c r="D69" s="50"/>
      <c r="E69" s="116"/>
      <c r="F69" s="106" t="s">
        <v>51</v>
      </c>
      <c r="G69" s="5">
        <f t="shared" si="3"/>
        <v>288000</v>
      </c>
      <c r="H69" s="5">
        <f t="shared" si="3"/>
        <v>1055000</v>
      </c>
    </row>
    <row r="70" spans="1:8">
      <c r="A70" s="106"/>
      <c r="B70" s="50"/>
      <c r="C70" s="50"/>
      <c r="D70" s="50"/>
      <c r="E70" s="116"/>
      <c r="F70" s="106" t="s">
        <v>52</v>
      </c>
      <c r="G70" s="5">
        <f>SUM('1'!D51)</f>
        <v>288000</v>
      </c>
      <c r="H70" s="5">
        <f>SUM('1'!E51)</f>
        <v>1055000</v>
      </c>
    </row>
    <row r="71" spans="1:8">
      <c r="A71" s="106"/>
      <c r="B71" s="50"/>
      <c r="C71" s="50"/>
      <c r="D71" s="50"/>
      <c r="E71" s="67">
        <v>12009</v>
      </c>
      <c r="F71" s="115" t="s">
        <v>96</v>
      </c>
      <c r="G71" s="5">
        <f>G73</f>
        <v>-100000</v>
      </c>
      <c r="H71" s="5">
        <f>H73</f>
        <v>-100000</v>
      </c>
    </row>
    <row r="72" spans="1:8">
      <c r="A72" s="106"/>
      <c r="B72" s="50"/>
      <c r="C72" s="50"/>
      <c r="D72" s="50"/>
      <c r="E72" s="116"/>
      <c r="F72" s="106" t="s">
        <v>63</v>
      </c>
      <c r="G72" s="5"/>
      <c r="H72" s="5"/>
    </row>
    <row r="73" spans="1:8" ht="34.5">
      <c r="A73" s="106"/>
      <c r="B73" s="50"/>
      <c r="C73" s="50"/>
      <c r="D73" s="50"/>
      <c r="E73" s="68"/>
      <c r="F73" s="22" t="s">
        <v>53</v>
      </c>
      <c r="G73" s="5">
        <f>G75</f>
        <v>-100000</v>
      </c>
      <c r="H73" s="5">
        <f>H75</f>
        <v>-100000</v>
      </c>
    </row>
    <row r="74" spans="1:8" ht="34.5">
      <c r="A74" s="106"/>
      <c r="B74" s="50"/>
      <c r="C74" s="50"/>
      <c r="D74" s="50"/>
      <c r="E74" s="116"/>
      <c r="F74" s="106" t="s">
        <v>20</v>
      </c>
      <c r="G74" s="5"/>
      <c r="H74" s="5"/>
    </row>
    <row r="75" spans="1:8">
      <c r="A75" s="106"/>
      <c r="B75" s="50"/>
      <c r="C75" s="50"/>
      <c r="D75" s="50"/>
      <c r="E75" s="116"/>
      <c r="F75" s="106" t="s">
        <v>29</v>
      </c>
      <c r="G75" s="5">
        <f t="shared" ref="G75:H78" si="4">G76</f>
        <v>-100000</v>
      </c>
      <c r="H75" s="5">
        <f t="shared" si="4"/>
        <v>-100000</v>
      </c>
    </row>
    <row r="76" spans="1:8">
      <c r="A76" s="106"/>
      <c r="B76" s="50"/>
      <c r="C76" s="50"/>
      <c r="D76" s="50"/>
      <c r="E76" s="116"/>
      <c r="F76" s="106" t="s">
        <v>31</v>
      </c>
      <c r="G76" s="5">
        <f t="shared" si="4"/>
        <v>-100000</v>
      </c>
      <c r="H76" s="5">
        <f t="shared" si="4"/>
        <v>-100000</v>
      </c>
    </row>
    <row r="77" spans="1:8">
      <c r="A77" s="106"/>
      <c r="B77" s="50"/>
      <c r="C77" s="50"/>
      <c r="D77" s="50"/>
      <c r="E77" s="116"/>
      <c r="F77" s="106" t="s">
        <v>50</v>
      </c>
      <c r="G77" s="5">
        <f t="shared" si="4"/>
        <v>-100000</v>
      </c>
      <c r="H77" s="5">
        <f t="shared" si="4"/>
        <v>-100000</v>
      </c>
    </row>
    <row r="78" spans="1:8" ht="34.5">
      <c r="A78" s="106"/>
      <c r="B78" s="50"/>
      <c r="C78" s="50"/>
      <c r="D78" s="50"/>
      <c r="E78" s="116"/>
      <c r="F78" s="106" t="s">
        <v>51</v>
      </c>
      <c r="G78" s="5">
        <f t="shared" si="4"/>
        <v>-100000</v>
      </c>
      <c r="H78" s="5">
        <f t="shared" si="4"/>
        <v>-100000</v>
      </c>
    </row>
    <row r="79" spans="1:8">
      <c r="A79" s="106"/>
      <c r="B79" s="50"/>
      <c r="C79" s="50"/>
      <c r="D79" s="50"/>
      <c r="E79" s="116"/>
      <c r="F79" s="106" t="s">
        <v>52</v>
      </c>
      <c r="G79" s="5">
        <f>SUM('1'!D57)</f>
        <v>-100000</v>
      </c>
      <c r="H79" s="5">
        <f>SUM('1'!E57)</f>
        <v>-100000</v>
      </c>
    </row>
  </sheetData>
  <mergeCells count="5">
    <mergeCell ref="A5:H5"/>
    <mergeCell ref="A7:C7"/>
    <mergeCell ref="D7:E7"/>
    <mergeCell ref="F7:F8"/>
    <mergeCell ref="G7:H7"/>
  </mergeCells>
  <conditionalFormatting sqref="F53">
    <cfRule type="expression" dxfId="2" priority="5" stopIfTrue="1">
      <formula>#REF!=1</formula>
    </cfRule>
  </conditionalFormatting>
  <conditionalFormatting sqref="F62">
    <cfRule type="expression" dxfId="1" priority="2" stopIfTrue="1">
      <formula>#REF!=1</formula>
    </cfRule>
  </conditionalFormatting>
  <conditionalFormatting sqref="F71">
    <cfRule type="expression" dxfId="0" priority="1" stopIfTrue="1">
      <formula>#REF!=1</formula>
    </cfRule>
  </conditionalFormatting>
  <pageMargins left="0.45" right="0" top="0.25" bottom="0.25" header="0.3" footer="0.3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view="pageBreakPreview" topLeftCell="A61" zoomScaleNormal="100" zoomScaleSheetLayoutView="100" workbookViewId="0">
      <selection activeCell="E10" sqref="E1:AA1048576"/>
    </sheetView>
  </sheetViews>
  <sheetFormatPr defaultRowHeight="17.25"/>
  <cols>
    <col min="1" max="1" width="50.42578125" style="7" customWidth="1"/>
    <col min="2" max="2" width="74.140625" style="7" customWidth="1"/>
    <col min="3" max="3" width="18.140625" style="7" customWidth="1"/>
    <col min="4" max="4" width="18" style="19" customWidth="1"/>
    <col min="5" max="16384" width="9.140625" style="7"/>
  </cols>
  <sheetData>
    <row r="1" spans="1:4">
      <c r="D1" s="19" t="s">
        <v>46</v>
      </c>
    </row>
    <row r="2" spans="1:4">
      <c r="A2" s="51"/>
      <c r="C2" s="35"/>
      <c r="D2" s="51" t="s">
        <v>59</v>
      </c>
    </row>
    <row r="3" spans="1:4">
      <c r="A3" s="51"/>
      <c r="C3" s="35"/>
      <c r="D3" s="51" t="s">
        <v>1</v>
      </c>
    </row>
    <row r="4" spans="1:4" ht="17.25" customHeight="1">
      <c r="A4" s="51"/>
      <c r="B4" s="24"/>
      <c r="C4" s="24"/>
      <c r="D4" s="33"/>
    </row>
    <row r="5" spans="1:4" ht="14.25" customHeight="1">
      <c r="A5" s="152"/>
      <c r="B5" s="152"/>
      <c r="C5" s="152"/>
      <c r="D5" s="152"/>
    </row>
    <row r="6" spans="1:4" ht="61.5" customHeight="1">
      <c r="A6" s="153" t="s">
        <v>90</v>
      </c>
      <c r="B6" s="153"/>
      <c r="C6" s="153"/>
      <c r="D6" s="153"/>
    </row>
    <row r="7" spans="1:4" ht="24.75" customHeight="1">
      <c r="A7" s="107"/>
      <c r="B7" s="107"/>
      <c r="C7" s="107"/>
      <c r="D7" s="107"/>
    </row>
    <row r="8" spans="1:4">
      <c r="A8" s="52" t="s">
        <v>41</v>
      </c>
      <c r="B8" s="52"/>
      <c r="C8" s="52"/>
      <c r="D8" s="52"/>
    </row>
    <row r="9" spans="1:4">
      <c r="A9" s="20"/>
      <c r="B9" s="20"/>
      <c r="C9" s="20"/>
      <c r="D9" s="21"/>
    </row>
    <row r="10" spans="1:4" ht="30.75" customHeight="1">
      <c r="A10" s="154" t="s">
        <v>39</v>
      </c>
      <c r="B10" s="154"/>
      <c r="C10" s="154"/>
      <c r="D10" s="154"/>
    </row>
    <row r="11" spans="1:4">
      <c r="A11" s="23" t="s">
        <v>37</v>
      </c>
      <c r="B11" s="37" t="s">
        <v>38</v>
      </c>
      <c r="C11" s="12"/>
      <c r="D11" s="13"/>
    </row>
    <row r="12" spans="1:4">
      <c r="A12" s="43" t="str">
        <f>'1'!A12</f>
        <v xml:space="preserve"> 1011</v>
      </c>
      <c r="B12" s="38" t="str">
        <f>'1'!C13</f>
        <v xml:space="preserve"> Անապահով սոցիալական խմբերին աջակցություն</v>
      </c>
      <c r="C12" s="12"/>
      <c r="D12" s="13"/>
    </row>
    <row r="13" spans="1:4">
      <c r="A13" s="142" t="s">
        <v>47</v>
      </c>
      <c r="B13" s="142"/>
    </row>
    <row r="15" spans="1:4" ht="78" customHeight="1">
      <c r="A15" s="106" t="s">
        <v>26</v>
      </c>
      <c r="B15" s="22" t="s">
        <v>83</v>
      </c>
      <c r="C15" s="135" t="s">
        <v>115</v>
      </c>
      <c r="D15" s="136"/>
    </row>
    <row r="16" spans="1:4">
      <c r="A16" s="106" t="s">
        <v>22</v>
      </c>
      <c r="B16" s="22" t="s">
        <v>82</v>
      </c>
      <c r="C16" s="103" t="s">
        <v>57</v>
      </c>
      <c r="D16" s="1" t="s">
        <v>58</v>
      </c>
    </row>
    <row r="17" spans="1:4" ht="34.5">
      <c r="A17" s="106" t="s">
        <v>23</v>
      </c>
      <c r="B17" s="22" t="s">
        <v>84</v>
      </c>
      <c r="C17" s="40"/>
      <c r="D17" s="40"/>
    </row>
    <row r="18" spans="1:4" ht="51.75">
      <c r="A18" s="106" t="s">
        <v>24</v>
      </c>
      <c r="B18" s="22" t="s">
        <v>85</v>
      </c>
      <c r="C18" s="41"/>
      <c r="D18" s="41"/>
    </row>
    <row r="19" spans="1:4">
      <c r="A19" s="106" t="s">
        <v>19</v>
      </c>
      <c r="B19" s="22" t="s">
        <v>18</v>
      </c>
      <c r="C19" s="41"/>
      <c r="D19" s="41"/>
    </row>
    <row r="20" spans="1:4" ht="51.75">
      <c r="A20" s="106" t="s">
        <v>14</v>
      </c>
      <c r="B20" s="22" t="s">
        <v>86</v>
      </c>
      <c r="C20" s="42"/>
      <c r="D20" s="42"/>
    </row>
    <row r="21" spans="1:4">
      <c r="A21" s="155" t="s">
        <v>27</v>
      </c>
      <c r="B21" s="155"/>
      <c r="C21" s="8"/>
      <c r="D21" s="5"/>
    </row>
    <row r="22" spans="1:4">
      <c r="A22" s="150" t="s">
        <v>87</v>
      </c>
      <c r="B22" s="150"/>
      <c r="C22" s="90">
        <f>SUM(C23:C24)</f>
        <v>0</v>
      </c>
      <c r="D22" s="97">
        <f>SUM(D23:D24)</f>
        <v>-4000</v>
      </c>
    </row>
    <row r="23" spans="1:4">
      <c r="A23" s="150" t="s">
        <v>88</v>
      </c>
      <c r="B23" s="150"/>
      <c r="C23" s="90">
        <v>0</v>
      </c>
      <c r="D23" s="90">
        <v>-3000</v>
      </c>
    </row>
    <row r="24" spans="1:4">
      <c r="A24" s="150" t="s">
        <v>89</v>
      </c>
      <c r="B24" s="150"/>
      <c r="C24" s="90">
        <v>0</v>
      </c>
      <c r="D24" s="90">
        <v>-1000</v>
      </c>
    </row>
    <row r="25" spans="1:4">
      <c r="A25" s="149" t="s">
        <v>25</v>
      </c>
      <c r="B25" s="149"/>
      <c r="C25" s="117">
        <f>'1'!D19</f>
        <v>-320000</v>
      </c>
      <c r="D25" s="117">
        <f>'1'!E19</f>
        <v>-2320000</v>
      </c>
    </row>
    <row r="26" spans="1:4">
      <c r="A26" s="118"/>
      <c r="B26" s="118"/>
      <c r="C26" s="21"/>
      <c r="D26" s="21"/>
    </row>
    <row r="27" spans="1:4">
      <c r="A27" s="91" t="s">
        <v>26</v>
      </c>
      <c r="B27" s="92" t="s">
        <v>118</v>
      </c>
    </row>
    <row r="28" spans="1:4">
      <c r="A28" s="93">
        <v>1082</v>
      </c>
      <c r="B28" s="121" t="s">
        <v>105</v>
      </c>
    </row>
    <row r="29" spans="1:4">
      <c r="A29" s="151" t="s">
        <v>92</v>
      </c>
      <c r="B29" s="151"/>
    </row>
    <row r="30" spans="1:4">
      <c r="A30" s="89"/>
      <c r="B30" s="89"/>
    </row>
    <row r="31" spans="1:4" ht="81" customHeight="1">
      <c r="A31" s="106" t="s">
        <v>26</v>
      </c>
      <c r="B31" s="106">
        <v>1082</v>
      </c>
      <c r="C31" s="135" t="s">
        <v>115</v>
      </c>
      <c r="D31" s="136"/>
    </row>
    <row r="32" spans="1:4">
      <c r="A32" s="106" t="s">
        <v>22</v>
      </c>
      <c r="B32" s="106">
        <v>12003</v>
      </c>
      <c r="C32" s="103" t="s">
        <v>57</v>
      </c>
      <c r="D32" s="1" t="s">
        <v>58</v>
      </c>
    </row>
    <row r="33" spans="1:4" ht="69">
      <c r="A33" s="106" t="s">
        <v>23</v>
      </c>
      <c r="B33" s="106" t="s">
        <v>108</v>
      </c>
      <c r="C33" s="8"/>
      <c r="D33" s="5"/>
    </row>
    <row r="34" spans="1:4" ht="69">
      <c r="A34" s="106" t="s">
        <v>24</v>
      </c>
      <c r="B34" s="106" t="s">
        <v>102</v>
      </c>
      <c r="C34" s="8"/>
      <c r="D34" s="5"/>
    </row>
    <row r="35" spans="1:4">
      <c r="A35" s="106" t="s">
        <v>19</v>
      </c>
      <c r="B35" s="106" t="s">
        <v>18</v>
      </c>
      <c r="C35" s="8"/>
      <c r="D35" s="5"/>
    </row>
    <row r="36" spans="1:4" ht="51.75">
      <c r="A36" s="106" t="s">
        <v>14</v>
      </c>
      <c r="B36" s="106" t="s">
        <v>109</v>
      </c>
      <c r="C36" s="8"/>
      <c r="D36" s="5"/>
    </row>
    <row r="37" spans="1:4">
      <c r="A37" s="135" t="s">
        <v>27</v>
      </c>
      <c r="B37" s="136"/>
      <c r="C37" s="8"/>
      <c r="D37" s="5"/>
    </row>
    <row r="38" spans="1:4">
      <c r="A38" s="143" t="s">
        <v>110</v>
      </c>
      <c r="B38" s="144"/>
      <c r="C38" s="8"/>
      <c r="D38" s="98">
        <v>-245</v>
      </c>
    </row>
    <row r="39" spans="1:4">
      <c r="A39" s="145" t="s">
        <v>25</v>
      </c>
      <c r="B39" s="146"/>
      <c r="C39" s="119">
        <f>SUM('1'!D32)</f>
        <v>-80000</v>
      </c>
      <c r="D39" s="119">
        <f>SUM('1'!E32)</f>
        <v>-100000</v>
      </c>
    </row>
    <row r="40" spans="1:4">
      <c r="A40" s="47"/>
      <c r="B40" s="47"/>
    </row>
    <row r="41" spans="1:4">
      <c r="A41" s="23" t="s">
        <v>37</v>
      </c>
      <c r="B41" s="37" t="s">
        <v>38</v>
      </c>
      <c r="C41" s="12"/>
      <c r="D41" s="13"/>
    </row>
    <row r="42" spans="1:4">
      <c r="A42" s="43">
        <v>1098</v>
      </c>
      <c r="B42" s="38" t="str">
        <f>'1'!C39</f>
        <v xml:space="preserve"> Բնակարանային ապահովում</v>
      </c>
      <c r="C42" s="12"/>
      <c r="D42" s="13"/>
    </row>
    <row r="43" spans="1:4">
      <c r="A43" s="142" t="s">
        <v>47</v>
      </c>
      <c r="B43" s="142"/>
      <c r="C43" s="12"/>
      <c r="D43" s="13"/>
    </row>
    <row r="44" spans="1:4">
      <c r="A44" s="104"/>
      <c r="B44" s="104"/>
      <c r="C44" s="12"/>
      <c r="D44" s="13"/>
    </row>
    <row r="45" spans="1:4" ht="72" customHeight="1">
      <c r="A45" s="106" t="s">
        <v>26</v>
      </c>
      <c r="B45" s="106">
        <v>1098</v>
      </c>
      <c r="C45" s="140" t="s">
        <v>48</v>
      </c>
      <c r="D45" s="141"/>
    </row>
    <row r="46" spans="1:4">
      <c r="A46" s="106" t="s">
        <v>22</v>
      </c>
      <c r="B46" s="106" t="s">
        <v>70</v>
      </c>
      <c r="C46" s="103" t="s">
        <v>57</v>
      </c>
      <c r="D46" s="1" t="s">
        <v>58</v>
      </c>
    </row>
    <row r="47" spans="1:4" ht="69">
      <c r="A47" s="106" t="s">
        <v>23</v>
      </c>
      <c r="B47" s="157" t="s">
        <v>71</v>
      </c>
      <c r="C47" s="106"/>
      <c r="D47" s="106"/>
    </row>
    <row r="48" spans="1:4" ht="69">
      <c r="A48" s="106" t="s">
        <v>24</v>
      </c>
      <c r="B48" s="157" t="s">
        <v>71</v>
      </c>
      <c r="C48" s="106"/>
      <c r="D48" s="106"/>
    </row>
    <row r="49" spans="1:4">
      <c r="A49" s="106" t="s">
        <v>19</v>
      </c>
      <c r="B49" s="157" t="s">
        <v>18</v>
      </c>
      <c r="C49" s="22"/>
      <c r="D49" s="22"/>
    </row>
    <row r="50" spans="1:4" ht="86.25">
      <c r="A50" s="106" t="s">
        <v>64</v>
      </c>
      <c r="B50" s="157" t="s">
        <v>72</v>
      </c>
      <c r="C50" s="14"/>
      <c r="D50" s="14"/>
    </row>
    <row r="51" spans="1:4">
      <c r="A51" s="135" t="s">
        <v>27</v>
      </c>
      <c r="B51" s="136"/>
      <c r="C51" s="105"/>
      <c r="D51" s="15"/>
    </row>
    <row r="52" spans="1:4">
      <c r="A52" s="149" t="s">
        <v>25</v>
      </c>
      <c r="B52" s="149"/>
      <c r="C52" s="15">
        <f>SUM('1'!D45)</f>
        <v>212000</v>
      </c>
      <c r="D52" s="15">
        <f>SUM('1'!E45)</f>
        <v>1465000</v>
      </c>
    </row>
    <row r="53" spans="1:4">
      <c r="A53" s="47"/>
      <c r="B53" s="47"/>
    </row>
    <row r="54" spans="1:4" ht="72" customHeight="1">
      <c r="A54" s="158" t="s">
        <v>26</v>
      </c>
      <c r="B54" s="159" t="s">
        <v>119</v>
      </c>
      <c r="C54" s="140" t="s">
        <v>48</v>
      </c>
      <c r="D54" s="141"/>
    </row>
    <row r="55" spans="1:4">
      <c r="A55" s="158" t="s">
        <v>22</v>
      </c>
      <c r="B55" s="159" t="s">
        <v>120</v>
      </c>
      <c r="C55" s="103" t="s">
        <v>57</v>
      </c>
      <c r="D55" s="1" t="s">
        <v>58</v>
      </c>
    </row>
    <row r="56" spans="1:4" ht="34.5">
      <c r="A56" s="158" t="s">
        <v>23</v>
      </c>
      <c r="B56" s="159" t="s">
        <v>94</v>
      </c>
      <c r="C56" s="106"/>
      <c r="D56" s="106"/>
    </row>
    <row r="57" spans="1:4" ht="69">
      <c r="A57" s="158" t="s">
        <v>24</v>
      </c>
      <c r="B57" s="159" t="s">
        <v>95</v>
      </c>
      <c r="C57" s="106"/>
      <c r="D57" s="106"/>
    </row>
    <row r="58" spans="1:4">
      <c r="A58" s="158" t="s">
        <v>19</v>
      </c>
      <c r="B58" s="159" t="s">
        <v>18</v>
      </c>
      <c r="C58" s="124"/>
      <c r="D58" s="124"/>
    </row>
    <row r="59" spans="1:4" ht="69">
      <c r="A59" s="158" t="s">
        <v>64</v>
      </c>
      <c r="B59" s="159" t="s">
        <v>111</v>
      </c>
      <c r="C59" s="22"/>
      <c r="D59" s="22"/>
    </row>
    <row r="60" spans="1:4">
      <c r="A60" s="135" t="s">
        <v>27</v>
      </c>
      <c r="B60" s="136"/>
      <c r="C60" s="105"/>
      <c r="D60" s="15"/>
    </row>
    <row r="61" spans="1:4">
      <c r="A61" s="147" t="s">
        <v>116</v>
      </c>
      <c r="B61" s="148"/>
      <c r="C61" s="120"/>
      <c r="D61" s="99">
        <v>85</v>
      </c>
    </row>
    <row r="62" spans="1:4">
      <c r="A62" s="149" t="s">
        <v>25</v>
      </c>
      <c r="B62" s="149"/>
      <c r="C62" s="15">
        <f>SUM('1'!D51)</f>
        <v>288000</v>
      </c>
      <c r="D62" s="15">
        <f>SUM('1'!E51)</f>
        <v>1055000</v>
      </c>
    </row>
    <row r="63" spans="1:4">
      <c r="A63" s="47"/>
      <c r="B63" s="47"/>
    </row>
    <row r="64" spans="1:4" ht="73.5" customHeight="1">
      <c r="A64" s="106" t="s">
        <v>26</v>
      </c>
      <c r="B64" s="106">
        <v>1098</v>
      </c>
      <c r="C64" s="135" t="s">
        <v>115</v>
      </c>
      <c r="D64" s="136"/>
    </row>
    <row r="65" spans="1:4">
      <c r="A65" s="106" t="s">
        <v>22</v>
      </c>
      <c r="B65" s="106">
        <v>12009</v>
      </c>
      <c r="C65" s="103" t="s">
        <v>57</v>
      </c>
      <c r="D65" s="1" t="s">
        <v>58</v>
      </c>
    </row>
    <row r="66" spans="1:4">
      <c r="A66" s="125" t="s">
        <v>23</v>
      </c>
      <c r="B66" s="157" t="s">
        <v>96</v>
      </c>
      <c r="C66" s="122"/>
      <c r="D66" s="100"/>
    </row>
    <row r="67" spans="1:4" ht="69">
      <c r="A67" s="125" t="s">
        <v>24</v>
      </c>
      <c r="B67" s="157" t="s">
        <v>97</v>
      </c>
      <c r="C67" s="126"/>
      <c r="D67" s="106"/>
    </row>
    <row r="68" spans="1:4">
      <c r="A68" s="125" t="s">
        <v>19</v>
      </c>
      <c r="B68" s="157" t="s">
        <v>18</v>
      </c>
      <c r="C68" s="123"/>
      <c r="D68" s="22"/>
    </row>
    <row r="69" spans="1:4" ht="34.5">
      <c r="A69" s="125" t="s">
        <v>114</v>
      </c>
      <c r="B69" s="157" t="s">
        <v>112</v>
      </c>
      <c r="C69" s="53"/>
      <c r="D69" s="22"/>
    </row>
    <row r="70" spans="1:4">
      <c r="A70" s="135" t="s">
        <v>27</v>
      </c>
      <c r="B70" s="136"/>
      <c r="C70" s="105"/>
      <c r="D70" s="15"/>
    </row>
    <row r="71" spans="1:4">
      <c r="A71" s="147" t="s">
        <v>113</v>
      </c>
      <c r="B71" s="148"/>
      <c r="C71" s="105"/>
      <c r="D71" s="99">
        <v>-279</v>
      </c>
    </row>
    <row r="72" spans="1:4">
      <c r="A72" s="149" t="s">
        <v>25</v>
      </c>
      <c r="B72" s="149"/>
      <c r="C72" s="15">
        <f>SUM('1'!D57)</f>
        <v>-100000</v>
      </c>
      <c r="D72" s="15">
        <f>SUM('1'!E57)</f>
        <v>-100000</v>
      </c>
    </row>
    <row r="73" spans="1:4">
      <c r="A73" s="47"/>
      <c r="B73" s="47"/>
    </row>
    <row r="75" spans="1:4">
      <c r="C75" s="101"/>
      <c r="D75" s="101"/>
    </row>
  </sheetData>
  <sortState ref="A17:R22">
    <sortCondition ref="D12"/>
  </sortState>
  <mergeCells count="27">
    <mergeCell ref="A5:D5"/>
    <mergeCell ref="A6:D6"/>
    <mergeCell ref="A10:D10"/>
    <mergeCell ref="A13:B13"/>
    <mergeCell ref="A21:B21"/>
    <mergeCell ref="A70:B70"/>
    <mergeCell ref="A71:B71"/>
    <mergeCell ref="A72:B72"/>
    <mergeCell ref="A37:B37"/>
    <mergeCell ref="C15:D15"/>
    <mergeCell ref="A22:B22"/>
    <mergeCell ref="A23:B23"/>
    <mergeCell ref="A24:B24"/>
    <mergeCell ref="A25:B25"/>
    <mergeCell ref="C31:D31"/>
    <mergeCell ref="A29:B29"/>
    <mergeCell ref="A52:B52"/>
    <mergeCell ref="C64:D64"/>
    <mergeCell ref="C54:D54"/>
    <mergeCell ref="A60:B60"/>
    <mergeCell ref="A61:B61"/>
    <mergeCell ref="A62:B62"/>
    <mergeCell ref="A43:B43"/>
    <mergeCell ref="A51:B51"/>
    <mergeCell ref="A38:B38"/>
    <mergeCell ref="A39:B39"/>
    <mergeCell ref="C45:D45"/>
  </mergeCells>
  <pageMargins left="0.2" right="0" top="0.25" bottom="0.25" header="0.3" footer="0.3"/>
  <pageSetup paperSize="9" scale="58" fitToHeight="8" orientation="landscape" r:id="rId1"/>
  <rowBreaks count="1" manualBreakCount="1">
    <brk id="49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view="pageBreakPreview" topLeftCell="A58" zoomScaleNormal="100" zoomScaleSheetLayoutView="100" workbookViewId="0">
      <selection activeCell="A69" sqref="A69:XFD69"/>
    </sheetView>
  </sheetViews>
  <sheetFormatPr defaultRowHeight="17.25"/>
  <cols>
    <col min="1" max="1" width="50.42578125" style="7" customWidth="1"/>
    <col min="2" max="2" width="74.140625" style="7" customWidth="1"/>
    <col min="3" max="3" width="16.85546875" style="7" customWidth="1"/>
    <col min="4" max="4" width="16.7109375" style="19" bestFit="1" customWidth="1"/>
    <col min="5" max="16384" width="9.140625" style="7"/>
  </cols>
  <sheetData>
    <row r="1" spans="1:4">
      <c r="A1" s="51"/>
      <c r="B1" s="51"/>
      <c r="C1" s="51"/>
      <c r="D1" s="19" t="s">
        <v>44</v>
      </c>
    </row>
    <row r="2" spans="1:4">
      <c r="A2" s="51"/>
      <c r="C2" s="35"/>
      <c r="D2" s="51" t="s">
        <v>59</v>
      </c>
    </row>
    <row r="3" spans="1:4">
      <c r="A3" s="51"/>
      <c r="C3" s="35"/>
      <c r="D3" s="51" t="s">
        <v>1</v>
      </c>
    </row>
    <row r="4" spans="1:4">
      <c r="A4" s="152"/>
      <c r="B4" s="152"/>
      <c r="C4" s="152"/>
      <c r="D4" s="152"/>
    </row>
    <row r="5" spans="1:4" ht="55.5" customHeight="1">
      <c r="A5" s="153" t="s">
        <v>93</v>
      </c>
      <c r="B5" s="153"/>
      <c r="C5" s="153"/>
      <c r="D5" s="153"/>
    </row>
    <row r="6" spans="1:4">
      <c r="A6" s="107"/>
      <c r="B6" s="107"/>
      <c r="C6" s="107"/>
      <c r="D6" s="107"/>
    </row>
    <row r="7" spans="1:4">
      <c r="A7" s="156" t="s">
        <v>49</v>
      </c>
      <c r="B7" s="156"/>
      <c r="C7" s="156"/>
      <c r="D7" s="156"/>
    </row>
    <row r="8" spans="1:4">
      <c r="A8" s="20"/>
      <c r="B8" s="20"/>
      <c r="C8" s="20"/>
      <c r="D8" s="21"/>
    </row>
    <row r="9" spans="1:4">
      <c r="A9" s="154" t="s">
        <v>54</v>
      </c>
      <c r="B9" s="154"/>
      <c r="C9" s="154"/>
      <c r="D9" s="154"/>
    </row>
    <row r="10" spans="1:4">
      <c r="A10" s="12"/>
      <c r="B10" s="12"/>
      <c r="C10" s="12"/>
      <c r="D10" s="13"/>
    </row>
    <row r="11" spans="1:4">
      <c r="A11" s="23" t="s">
        <v>37</v>
      </c>
      <c r="B11" s="37" t="s">
        <v>38</v>
      </c>
      <c r="C11" s="12"/>
      <c r="D11" s="13"/>
    </row>
    <row r="12" spans="1:4">
      <c r="A12" s="43" t="str">
        <f>'1'!A12</f>
        <v xml:space="preserve"> 1011</v>
      </c>
      <c r="B12" s="38" t="str">
        <f>'1'!C13</f>
        <v xml:space="preserve"> Անապահով սոցիալական խմբերին աջակցություն</v>
      </c>
      <c r="C12" s="12"/>
      <c r="D12" s="13"/>
    </row>
    <row r="13" spans="1:4">
      <c r="A13" s="142" t="s">
        <v>47</v>
      </c>
      <c r="B13" s="142"/>
    </row>
    <row r="15" spans="1:4" ht="69.75" customHeight="1">
      <c r="A15" s="106" t="s">
        <v>26</v>
      </c>
      <c r="B15" s="22" t="s">
        <v>83</v>
      </c>
      <c r="C15" s="135" t="s">
        <v>115</v>
      </c>
      <c r="D15" s="136"/>
    </row>
    <row r="16" spans="1:4">
      <c r="A16" s="106" t="s">
        <v>22</v>
      </c>
      <c r="B16" s="22" t="s">
        <v>82</v>
      </c>
      <c r="C16" s="103" t="s">
        <v>57</v>
      </c>
      <c r="D16" s="1" t="s">
        <v>58</v>
      </c>
    </row>
    <row r="17" spans="1:4" ht="34.5">
      <c r="A17" s="106" t="s">
        <v>23</v>
      </c>
      <c r="B17" s="22" t="s">
        <v>84</v>
      </c>
      <c r="C17" s="40"/>
      <c r="D17" s="40"/>
    </row>
    <row r="18" spans="1:4" ht="51.75">
      <c r="A18" s="106" t="s">
        <v>24</v>
      </c>
      <c r="B18" s="22" t="s">
        <v>85</v>
      </c>
      <c r="C18" s="41"/>
      <c r="D18" s="41"/>
    </row>
    <row r="19" spans="1:4">
      <c r="A19" s="106" t="s">
        <v>19</v>
      </c>
      <c r="B19" s="22" t="s">
        <v>18</v>
      </c>
      <c r="C19" s="41"/>
      <c r="D19" s="41"/>
    </row>
    <row r="20" spans="1:4" ht="51.75">
      <c r="A20" s="106" t="s">
        <v>14</v>
      </c>
      <c r="B20" s="22" t="s">
        <v>86</v>
      </c>
      <c r="C20" s="42"/>
      <c r="D20" s="42"/>
    </row>
    <row r="21" spans="1:4">
      <c r="A21" s="155" t="s">
        <v>27</v>
      </c>
      <c r="B21" s="155"/>
      <c r="C21" s="8"/>
      <c r="D21" s="5"/>
    </row>
    <row r="22" spans="1:4">
      <c r="A22" s="150" t="s">
        <v>87</v>
      </c>
      <c r="B22" s="150"/>
      <c r="C22" s="90">
        <f>SUM(C23:C24)</f>
        <v>0</v>
      </c>
      <c r="D22" s="97">
        <f>SUM(D23:D24)</f>
        <v>-4000</v>
      </c>
    </row>
    <row r="23" spans="1:4">
      <c r="A23" s="150" t="s">
        <v>88</v>
      </c>
      <c r="B23" s="150"/>
      <c r="C23" s="90">
        <v>0</v>
      </c>
      <c r="D23" s="90">
        <v>-3000</v>
      </c>
    </row>
    <row r="24" spans="1:4">
      <c r="A24" s="150" t="s">
        <v>89</v>
      </c>
      <c r="B24" s="150"/>
      <c r="C24" s="90">
        <v>0</v>
      </c>
      <c r="D24" s="90">
        <v>-1000</v>
      </c>
    </row>
    <row r="25" spans="1:4">
      <c r="A25" s="149" t="s">
        <v>25</v>
      </c>
      <c r="B25" s="149"/>
      <c r="C25" s="117">
        <f>'1'!D19</f>
        <v>-320000</v>
      </c>
      <c r="D25" s="117">
        <f>'1'!E19</f>
        <v>-2320000</v>
      </c>
    </row>
    <row r="26" spans="1:4">
      <c r="A26" s="118"/>
      <c r="B26" s="118"/>
      <c r="C26" s="21"/>
      <c r="D26" s="21"/>
    </row>
    <row r="27" spans="1:4">
      <c r="A27" s="91" t="s">
        <v>26</v>
      </c>
      <c r="B27" s="92" t="s">
        <v>117</v>
      </c>
    </row>
    <row r="28" spans="1:4">
      <c r="A28" s="93">
        <v>1082</v>
      </c>
      <c r="B28" s="121" t="s">
        <v>105</v>
      </c>
    </row>
    <row r="29" spans="1:4">
      <c r="A29" s="151" t="s">
        <v>92</v>
      </c>
      <c r="B29" s="151"/>
    </row>
    <row r="30" spans="1:4">
      <c r="A30" s="89"/>
      <c r="B30" s="89"/>
    </row>
    <row r="31" spans="1:4" ht="81.75" customHeight="1">
      <c r="A31" s="106" t="s">
        <v>26</v>
      </c>
      <c r="B31" s="106">
        <f>'3'!B31</f>
        <v>1082</v>
      </c>
      <c r="C31" s="135" t="s">
        <v>115</v>
      </c>
      <c r="D31" s="136"/>
    </row>
    <row r="32" spans="1:4">
      <c r="A32" s="106" t="s">
        <v>22</v>
      </c>
      <c r="B32" s="124">
        <f>'3'!B32</f>
        <v>12003</v>
      </c>
      <c r="C32" s="103" t="s">
        <v>57</v>
      </c>
      <c r="D32" s="1" t="s">
        <v>58</v>
      </c>
    </row>
    <row r="33" spans="1:4" ht="69">
      <c r="A33" s="106" t="s">
        <v>23</v>
      </c>
      <c r="B33" s="124" t="str">
        <f>'3'!B33</f>
        <v xml:space="preserve"> 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փոխհատուցում </v>
      </c>
      <c r="C33" s="8"/>
      <c r="D33" s="5"/>
    </row>
    <row r="34" spans="1:4" ht="69">
      <c r="A34" s="106" t="s">
        <v>24</v>
      </c>
      <c r="B34" s="124" t="str">
        <f>'3'!B34</f>
        <v xml:space="preserve"> Աշխատողների աշխատանքային պարտականությունների կատարման հետ կապված խեղման, մասնագիտական հիվանդության և առողջության այլ վնասման հետևանքով պատճառված վնասի փոխհատուցման տրամադրում </v>
      </c>
      <c r="C34" s="8"/>
      <c r="D34" s="5"/>
    </row>
    <row r="35" spans="1:4">
      <c r="A35" s="106" t="s">
        <v>19</v>
      </c>
      <c r="B35" s="124" t="str">
        <f>'3'!B35</f>
        <v xml:space="preserve"> Տրանսֆերտների տրամադրում </v>
      </c>
      <c r="C35" s="8"/>
      <c r="D35" s="5"/>
    </row>
    <row r="36" spans="1:4" ht="51.75">
      <c r="A36" s="106" t="s">
        <v>14</v>
      </c>
      <c r="B36" s="124" t="str">
        <f>'3'!B36</f>
        <v xml:space="preserve"> Աշխատանքային պարտականությունների կատարման հետ կապված խեղում, մասնագիտական հիվանդություն և առողջության այլ վնաս ստացած աշխատող անձ </v>
      </c>
      <c r="C36" s="8"/>
      <c r="D36" s="5"/>
    </row>
    <row r="37" spans="1:4">
      <c r="A37" s="135" t="s">
        <v>27</v>
      </c>
      <c r="B37" s="136"/>
      <c r="C37" s="8"/>
      <c r="D37" s="5"/>
    </row>
    <row r="38" spans="1:4">
      <c r="A38" s="143" t="s">
        <v>110</v>
      </c>
      <c r="B38" s="144"/>
      <c r="C38" s="8"/>
      <c r="D38" s="98">
        <v>-245</v>
      </c>
    </row>
    <row r="39" spans="1:4">
      <c r="A39" s="145" t="s">
        <v>25</v>
      </c>
      <c r="B39" s="146"/>
      <c r="C39" s="119">
        <f>SUM('1'!D32)</f>
        <v>-80000</v>
      </c>
      <c r="D39" s="119">
        <f>SUM('1'!E32)</f>
        <v>-100000</v>
      </c>
    </row>
    <row r="40" spans="1:4">
      <c r="A40" s="47"/>
      <c r="B40" s="47"/>
    </row>
    <row r="41" spans="1:4">
      <c r="A41" s="23" t="s">
        <v>37</v>
      </c>
      <c r="B41" s="37" t="s">
        <v>38</v>
      </c>
      <c r="C41" s="12"/>
      <c r="D41" s="13"/>
    </row>
    <row r="42" spans="1:4">
      <c r="A42" s="43">
        <v>1098</v>
      </c>
      <c r="B42" s="38" t="str">
        <f>'3'!B42</f>
        <v xml:space="preserve"> Բնակարանային ապահովում</v>
      </c>
      <c r="C42" s="12"/>
      <c r="D42" s="13"/>
    </row>
    <row r="43" spans="1:4">
      <c r="A43" s="142" t="s">
        <v>47</v>
      </c>
      <c r="B43" s="142"/>
      <c r="C43" s="12"/>
      <c r="D43" s="13"/>
    </row>
    <row r="44" spans="1:4">
      <c r="A44" s="104"/>
      <c r="B44" s="104"/>
      <c r="C44" s="12"/>
      <c r="D44" s="13"/>
    </row>
    <row r="45" spans="1:4" ht="81" customHeight="1">
      <c r="A45" s="106" t="s">
        <v>26</v>
      </c>
      <c r="B45" s="106">
        <f>'3'!B45</f>
        <v>1098</v>
      </c>
      <c r="C45" s="140" t="s">
        <v>48</v>
      </c>
      <c r="D45" s="141"/>
    </row>
    <row r="46" spans="1:4">
      <c r="A46" s="106" t="s">
        <v>22</v>
      </c>
      <c r="B46" s="124" t="str">
        <f>'3'!B46</f>
        <v xml:space="preserve"> 12007 </v>
      </c>
      <c r="C46" s="103" t="s">
        <v>57</v>
      </c>
      <c r="D46" s="1" t="s">
        <v>58</v>
      </c>
    </row>
    <row r="47" spans="1:4" ht="51.75">
      <c r="A47" s="106" t="s">
        <v>23</v>
      </c>
      <c r="B47" s="124" t="str">
        <f>'3'!B47</f>
        <v xml:space="preserve"> Լեռնային Ղարաբաղի առանձին շրջաններից բռնի տեղահանված ընտանիքների համար բնակարանային մատչելիության ապահովման պետական աջակցության տրամադրում </v>
      </c>
      <c r="C47" s="106"/>
      <c r="D47" s="106"/>
    </row>
    <row r="48" spans="1:4" ht="51.75">
      <c r="A48" s="106" t="s">
        <v>24</v>
      </c>
      <c r="B48" s="124" t="str">
        <f>'3'!B48</f>
        <v xml:space="preserve"> Լեռնային Ղարաբաղի առանձին շրջաններից բռնի տեղահանված ընտանիքների համար բնակարանային մատչելիության ապահովման պետական աջակցության տրամադրում </v>
      </c>
      <c r="C48" s="106"/>
      <c r="D48" s="106"/>
    </row>
    <row r="49" spans="1:4">
      <c r="A49" s="106" t="s">
        <v>19</v>
      </c>
      <c r="B49" s="124" t="str">
        <f>'3'!B49</f>
        <v xml:space="preserve"> Տրանսֆերտների տրամադրում </v>
      </c>
      <c r="C49" s="22"/>
      <c r="D49" s="22"/>
    </row>
    <row r="50" spans="1:4" ht="86.25">
      <c r="A50" s="106" t="s">
        <v>64</v>
      </c>
      <c r="B50" s="124" t="str">
        <f>'3'!B50</f>
        <v xml:space="preserve"> ՀՀ կառավարության 2022 թվականի փետրվարի 17-ի N 169-Լ որոշման 3-րդ կետի համաձայն՛ շահառուների ցանկը տրամադրելու է Արցախի Հանրապետության տարածքային կառավարման և ենթակառուցվածքների նախարարությունը՛ նույն որոշմամբ սահմանված պահանջներին համապատասխան </v>
      </c>
      <c r="C50" s="14"/>
      <c r="D50" s="14"/>
    </row>
    <row r="51" spans="1:4">
      <c r="A51" s="135" t="s">
        <v>27</v>
      </c>
      <c r="B51" s="136"/>
      <c r="C51" s="105"/>
      <c r="D51" s="15"/>
    </row>
    <row r="52" spans="1:4">
      <c r="A52" s="149" t="s">
        <v>25</v>
      </c>
      <c r="B52" s="149"/>
      <c r="C52" s="15">
        <f>SUM('1'!D45)</f>
        <v>212000</v>
      </c>
      <c r="D52" s="15">
        <f>SUM('1'!E45)</f>
        <v>1465000</v>
      </c>
    </row>
    <row r="53" spans="1:4">
      <c r="A53" s="47"/>
      <c r="B53" s="47"/>
    </row>
    <row r="54" spans="1:4" ht="80.25" customHeight="1">
      <c r="A54" s="106" t="str">
        <f>'3'!A54</f>
        <v xml:space="preserve"> Ծրագրի դասիչը` </v>
      </c>
      <c r="B54" s="124" t="str">
        <f>'3'!B54</f>
        <v xml:space="preserve"> 1098 </v>
      </c>
      <c r="C54" s="140" t="s">
        <v>48</v>
      </c>
      <c r="D54" s="141"/>
    </row>
    <row r="55" spans="1:4">
      <c r="A55" s="124" t="str">
        <f>'3'!A55</f>
        <v xml:space="preserve"> Միջոցառման դասիչը` </v>
      </c>
      <c r="B55" s="124" t="str">
        <f>'3'!B55</f>
        <v xml:space="preserve"> 12008 </v>
      </c>
      <c r="C55" s="103" t="s">
        <v>57</v>
      </c>
      <c r="D55" s="1" t="s">
        <v>58</v>
      </c>
    </row>
    <row r="56" spans="1:4" ht="34.5">
      <c r="A56" s="124" t="str">
        <f>'3'!A56</f>
        <v xml:space="preserve"> Միջոցառման անվանումը` </v>
      </c>
      <c r="B56" s="124" t="str">
        <f>'3'!B56</f>
        <v xml:space="preserve"> Սահմանամերձ բնակավայրերում ընտանիքների բնակարանային մատչելիության ապահովման պետական աջակցություն </v>
      </c>
      <c r="C56" s="106"/>
      <c r="D56" s="106"/>
    </row>
    <row r="57" spans="1:4" ht="69">
      <c r="A57" s="124" t="str">
        <f>'3'!A57</f>
        <v xml:space="preserve"> Նկարագրությունը` </v>
      </c>
      <c r="B57" s="124" t="str">
        <f>'3'!B57</f>
        <v xml:space="preserve">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 </v>
      </c>
      <c r="C57" s="124"/>
      <c r="D57" s="124"/>
    </row>
    <row r="58" spans="1:4">
      <c r="A58" s="124" t="str">
        <f>'3'!A58</f>
        <v xml:space="preserve"> Միջոցառման տեսակը` </v>
      </c>
      <c r="B58" s="124" t="str">
        <f>'3'!B58</f>
        <v xml:space="preserve"> Տրանսֆերտների տրամադրում </v>
      </c>
      <c r="C58" s="106"/>
      <c r="D58" s="106"/>
    </row>
    <row r="59" spans="1:4" ht="69">
      <c r="A59" s="124" t="str">
        <f>'3'!A59</f>
        <v xml:space="preserve">  Շահառուների ընտրության չափանիշները </v>
      </c>
      <c r="B59" s="124" t="str">
        <f>'3'!B59</f>
        <v xml:space="preserve"> 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</v>
      </c>
      <c r="C59" s="22"/>
      <c r="D59" s="22"/>
    </row>
    <row r="60" spans="1:4">
      <c r="A60" s="135" t="s">
        <v>27</v>
      </c>
      <c r="B60" s="136"/>
      <c r="C60" s="105"/>
      <c r="D60" s="15"/>
    </row>
    <row r="61" spans="1:4">
      <c r="A61" s="147" t="s">
        <v>116</v>
      </c>
      <c r="B61" s="148"/>
      <c r="C61" s="120"/>
      <c r="D61" s="99">
        <v>85</v>
      </c>
    </row>
    <row r="62" spans="1:4">
      <c r="A62" s="149" t="s">
        <v>25</v>
      </c>
      <c r="B62" s="149"/>
      <c r="C62" s="15">
        <f>SUM('1'!D51)</f>
        <v>288000</v>
      </c>
      <c r="D62" s="15">
        <f>SUM('1'!E51)</f>
        <v>1055000</v>
      </c>
    </row>
    <row r="63" spans="1:4">
      <c r="A63" s="47"/>
      <c r="B63" s="47"/>
    </row>
    <row r="64" spans="1:4" ht="75" customHeight="1">
      <c r="A64" s="106" t="s">
        <v>26</v>
      </c>
      <c r="B64" s="106">
        <f>'3'!B64</f>
        <v>1098</v>
      </c>
      <c r="C64" s="135" t="s">
        <v>115</v>
      </c>
      <c r="D64" s="136"/>
    </row>
    <row r="65" spans="1:4">
      <c r="A65" s="106" t="s">
        <v>22</v>
      </c>
      <c r="B65" s="124">
        <f>'3'!B65</f>
        <v>12009</v>
      </c>
      <c r="C65" s="103" t="s">
        <v>57</v>
      </c>
      <c r="D65" s="1" t="s">
        <v>58</v>
      </c>
    </row>
    <row r="66" spans="1:4">
      <c r="A66" s="106" t="s">
        <v>23</v>
      </c>
      <c r="B66" s="124" t="str">
        <f>'3'!B66</f>
        <v xml:space="preserve"> Բնակարանի վարձակալության վարձավճարի հատուցում </v>
      </c>
      <c r="C66" s="100"/>
      <c r="D66" s="100"/>
    </row>
    <row r="67" spans="1:4" ht="69">
      <c r="A67" s="106" t="s">
        <v>24</v>
      </c>
      <c r="B67" s="124" t="str">
        <f>'3'!B67</f>
        <v xml:space="preserve"> Անապահով ընտանիքներին և խոցելի այլ խմբերին ժամանակավոր կացարաններով ապահովելու նպատակով բնակարանի վարձակալության վարձավճարի հատուցման տրամադրում՛ 6 ամիս ժամկետով </v>
      </c>
      <c r="C67" s="106"/>
      <c r="D67" s="106"/>
    </row>
    <row r="68" spans="1:4">
      <c r="A68" s="106" t="s">
        <v>19</v>
      </c>
      <c r="B68" s="124" t="str">
        <f>'3'!B68</f>
        <v xml:space="preserve"> Տրանսֆերտների տրամադրում </v>
      </c>
      <c r="C68" s="22"/>
      <c r="D68" s="22"/>
    </row>
    <row r="69" spans="1:4" ht="69">
      <c r="A69" s="124" t="s">
        <v>114</v>
      </c>
      <c r="B69" s="124" t="str">
        <f>'3'!B69</f>
        <v xml:space="preserve"> ՀՀ կառավարության որոշմամբ սոցիալապես անապահով ընտանիքներ և խոցելի այլ խմբեր </v>
      </c>
      <c r="C69" s="124"/>
      <c r="D69" s="124"/>
    </row>
    <row r="70" spans="1:4">
      <c r="A70" s="135" t="s">
        <v>27</v>
      </c>
      <c r="B70" s="136"/>
      <c r="C70" s="105"/>
      <c r="D70" s="15"/>
    </row>
    <row r="71" spans="1:4">
      <c r="A71" s="147" t="s">
        <v>113</v>
      </c>
      <c r="B71" s="148"/>
      <c r="C71" s="105"/>
      <c r="D71" s="99">
        <v>-279</v>
      </c>
    </row>
    <row r="72" spans="1:4">
      <c r="A72" s="149" t="s">
        <v>25</v>
      </c>
      <c r="B72" s="149"/>
      <c r="C72" s="15">
        <f>SUM('1'!D57)</f>
        <v>-100000</v>
      </c>
      <c r="D72" s="15">
        <f>SUM('1'!E57)</f>
        <v>-100000</v>
      </c>
    </row>
    <row r="73" spans="1:4">
      <c r="A73" s="47"/>
      <c r="B73" s="47"/>
    </row>
    <row r="75" spans="1:4">
      <c r="C75" s="101"/>
      <c r="D75" s="101"/>
    </row>
  </sheetData>
  <mergeCells count="28">
    <mergeCell ref="A71:B71"/>
    <mergeCell ref="A72:B72"/>
    <mergeCell ref="A60:B60"/>
    <mergeCell ref="A61:B61"/>
    <mergeCell ref="A62:B62"/>
    <mergeCell ref="A39:B39"/>
    <mergeCell ref="A43:B43"/>
    <mergeCell ref="C64:D64"/>
    <mergeCell ref="A70:B70"/>
    <mergeCell ref="C45:D45"/>
    <mergeCell ref="A51:B51"/>
    <mergeCell ref="A52:B52"/>
    <mergeCell ref="C54:D54"/>
    <mergeCell ref="A25:B25"/>
    <mergeCell ref="A29:B29"/>
    <mergeCell ref="C31:D31"/>
    <mergeCell ref="A37:B37"/>
    <mergeCell ref="A38:B38"/>
    <mergeCell ref="C15:D15"/>
    <mergeCell ref="A21:B21"/>
    <mergeCell ref="A22:B22"/>
    <mergeCell ref="A23:B23"/>
    <mergeCell ref="A24:B24"/>
    <mergeCell ref="A9:D9"/>
    <mergeCell ref="A4:D4"/>
    <mergeCell ref="A5:D5"/>
    <mergeCell ref="A7:D7"/>
    <mergeCell ref="A13:B13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Balasanyan</dc:creator>
  <cp:keywords>https://mul2.gov.am/tasks/1026789/oneclick/Havelvacner-14 08 2024.xlsx?token=afcb264c4258fb6f6e947c1cfa8ce5f1</cp:keywords>
  <cp:lastModifiedBy>Gohar.Hayrapetyan</cp:lastModifiedBy>
  <cp:lastPrinted>2024-07-26T05:49:05Z</cp:lastPrinted>
  <dcterms:created xsi:type="dcterms:W3CDTF">2003-05-20T07:22:10Z</dcterms:created>
  <dcterms:modified xsi:type="dcterms:W3CDTF">2024-08-15T12:12:14Z</dcterms:modified>
</cp:coreProperties>
</file>