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esktop\Որոշում 2024 Բան\"/>
    </mc:Choice>
  </mc:AlternateContent>
  <bookViews>
    <workbookView xWindow="0" yWindow="0" windowWidth="28800" windowHeight="12435" tabRatio="759" activeTab="3"/>
  </bookViews>
  <sheets>
    <sheet name="Havelvats 1" sheetId="27" r:id="rId1"/>
    <sheet name="Havelvats 2 " sheetId="32" r:id="rId2"/>
    <sheet name="Havelvac 3" sheetId="53" r:id="rId3"/>
    <sheet name="Havelvats 4" sheetId="29" r:id="rId4"/>
    <sheet name="Havelvats 5" sheetId="50" r:id="rId5"/>
    <sheet name="Havelvac 6" sheetId="55" r:id="rId6"/>
  </sheets>
  <definedNames>
    <definedName name="a" localSheetId="2">#REF!</definedName>
    <definedName name="a">#REF!</definedName>
    <definedName name="AgencyCode" localSheetId="2">#REF!</definedName>
    <definedName name="AgencyCode" localSheetId="5">#REF!</definedName>
    <definedName name="AgencyCode" localSheetId="1">#REF!</definedName>
    <definedName name="AgencyCode" localSheetId="4">#REF!</definedName>
    <definedName name="AgencyCode">#REF!</definedName>
    <definedName name="AgencyName" localSheetId="2">#REF!</definedName>
    <definedName name="AgencyName" localSheetId="5">#REF!</definedName>
    <definedName name="AgencyName" localSheetId="1">#REF!</definedName>
    <definedName name="AgencyName" localSheetId="4">#REF!</definedName>
    <definedName name="AgencyName">#REF!</definedName>
    <definedName name="davit" localSheetId="2">#REF!</definedName>
    <definedName name="davit" localSheetId="5">#REF!</definedName>
    <definedName name="davit" localSheetId="4">#REF!</definedName>
    <definedName name="davit">#REF!</definedName>
    <definedName name="Functional1" localSheetId="2">#REF!</definedName>
    <definedName name="Functional1" localSheetId="5">#REF!</definedName>
    <definedName name="Functional1" localSheetId="1">#REF!</definedName>
    <definedName name="Functional1" localSheetId="4">#REF!</definedName>
    <definedName name="Functional1">#REF!</definedName>
    <definedName name="ggg" localSheetId="2">#REF!</definedName>
    <definedName name="ggg" localSheetId="5">#REF!</definedName>
    <definedName name="ggg" localSheetId="4">#REF!</definedName>
    <definedName name="ggg">#REF!</definedName>
    <definedName name="HAVELVAC10">#REF!</definedName>
    <definedName name="PANature" localSheetId="2">#REF!</definedName>
    <definedName name="PANature" localSheetId="5">#REF!</definedName>
    <definedName name="PANature" localSheetId="1">#REF!</definedName>
    <definedName name="PANature" localSheetId="4">#REF!</definedName>
    <definedName name="PANature">#REF!</definedName>
    <definedName name="PAType" localSheetId="2">#REF!</definedName>
    <definedName name="PAType" localSheetId="5">#REF!</definedName>
    <definedName name="PAType" localSheetId="1">#REF!</definedName>
    <definedName name="PAType" localSheetId="4">#REF!</definedName>
    <definedName name="PAType">#REF!</definedName>
    <definedName name="Performance2" localSheetId="2">#REF!</definedName>
    <definedName name="Performance2" localSheetId="5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2">#REF!</definedName>
    <definedName name="PerformanceType" localSheetId="5">#REF!</definedName>
    <definedName name="PerformanceType" localSheetId="1">#REF!</definedName>
    <definedName name="PerformanceType" localSheetId="4">#REF!</definedName>
    <definedName name="PerformanceType">#REF!</definedName>
    <definedName name="_xlnm.Print_Area" localSheetId="0">'Havelvats 1'!$A$1:$D$24</definedName>
    <definedName name="_xlnm.Print_Area" localSheetId="1">'Havelvats 2 '!$A$1:$G$32</definedName>
    <definedName name="Հավելված" localSheetId="2">#REF!</definedName>
    <definedName name="Հավելված" localSheetId="5">#REF!</definedName>
    <definedName name="Հավելված" localSheetId="4">#REF!</definedName>
    <definedName name="Հավելված">#REF!</definedName>
    <definedName name="Մաս" localSheetId="2">#REF!</definedName>
    <definedName name="Մաս" localSheetId="5">#REF!</definedName>
    <definedName name="Մաս" localSheetId="4">#REF!</definedName>
    <definedName name="Մաս">#REF!</definedName>
    <definedName name="շախմատիստ" localSheetId="2">#REF!</definedName>
    <definedName name="շախմատիստ" localSheetId="5">#REF!</definedName>
    <definedName name="շախմատիստ" localSheetId="4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H33" i="55" l="1"/>
  <c r="H34" i="55"/>
  <c r="H36" i="55"/>
  <c r="H38" i="55"/>
  <c r="H40" i="55"/>
  <c r="H42" i="55"/>
  <c r="H44" i="55"/>
  <c r="H46" i="55"/>
  <c r="H48" i="55"/>
  <c r="H49" i="55"/>
  <c r="H50" i="55"/>
  <c r="H51" i="55"/>
  <c r="H24" i="55"/>
  <c r="H22" i="55"/>
  <c r="H20" i="55" s="1"/>
  <c r="H18" i="55" s="1"/>
  <c r="H16" i="55" s="1"/>
  <c r="H14" i="55" s="1"/>
  <c r="H13" i="55" s="1"/>
  <c r="H26" i="55"/>
  <c r="H28" i="55"/>
  <c r="H29" i="55"/>
  <c r="H30" i="55"/>
  <c r="G51" i="55" l="1"/>
  <c r="G50" i="55" s="1"/>
  <c r="G49" i="55" s="1"/>
  <c r="G48" i="55" s="1"/>
  <c r="G46" i="55" s="1"/>
  <c r="G44" i="55" s="1"/>
  <c r="G42" i="55" s="1"/>
  <c r="G40" i="55" s="1"/>
  <c r="G38" i="55" s="1"/>
  <c r="G36" i="55" s="1"/>
  <c r="G34" i="55" s="1"/>
  <c r="G33" i="55" s="1"/>
  <c r="G30" i="55"/>
  <c r="G29" i="55" s="1"/>
  <c r="G28" i="55" s="1"/>
  <c r="G26" i="55" s="1"/>
  <c r="G24" i="55" s="1"/>
  <c r="G22" i="55" s="1"/>
  <c r="G20" i="55" s="1"/>
  <c r="G18" i="55" s="1"/>
  <c r="G16" i="55" s="1"/>
  <c r="G14" i="55" s="1"/>
  <c r="G13" i="55" s="1"/>
  <c r="E9" i="27" l="1"/>
  <c r="H32" i="32" l="1"/>
  <c r="H31" i="32" l="1"/>
  <c r="H30" i="32" s="1"/>
  <c r="H29" i="32" s="1"/>
  <c r="H28" i="32" s="1"/>
  <c r="H26" i="32" s="1"/>
  <c r="H24" i="32" s="1"/>
  <c r="H22" i="32" s="1"/>
  <c r="H20" i="32" s="1"/>
  <c r="H18" i="32" s="1"/>
  <c r="H16" i="32" s="1"/>
  <c r="H14" i="32" s="1"/>
  <c r="H13" i="32" s="1"/>
  <c r="H42" i="32"/>
  <c r="H40" i="32" s="1"/>
  <c r="H38" i="32" s="1"/>
  <c r="H36" i="32" s="1"/>
  <c r="H34" i="32" s="1"/>
  <c r="H33" i="32" s="1"/>
  <c r="H50" i="32"/>
  <c r="H49" i="32" s="1"/>
  <c r="H48" i="32" s="1"/>
  <c r="H46" i="32" s="1"/>
  <c r="H44" i="32" s="1"/>
  <c r="G42" i="32"/>
  <c r="H11" i="32" l="1"/>
  <c r="E12" i="27"/>
  <c r="E11" i="27" s="1"/>
  <c r="D12" i="27"/>
  <c r="E26" i="27"/>
  <c r="E25" i="27" s="1"/>
  <c r="D26" i="27"/>
  <c r="D25" i="27" l="1"/>
  <c r="D26" i="50" l="1"/>
  <c r="D26" i="29" l="1"/>
  <c r="G12" i="53" l="1"/>
  <c r="G11" i="53" s="1"/>
  <c r="G10" i="53" l="1"/>
  <c r="D45" i="29" l="1"/>
  <c r="D46" i="50" s="1"/>
  <c r="G40" i="32" l="1"/>
  <c r="G38" i="32" s="1"/>
  <c r="D11" i="27"/>
  <c r="D9" i="27" s="1"/>
  <c r="G36" i="32" l="1"/>
  <c r="G50" i="32"/>
  <c r="G49" i="32" s="1"/>
  <c r="G48" i="32" s="1"/>
  <c r="G46" i="32" s="1"/>
  <c r="G44" i="32" s="1"/>
  <c r="G34" i="32" l="1"/>
  <c r="G33" i="32" s="1"/>
  <c r="G32" i="32"/>
  <c r="G31" i="32" l="1"/>
  <c r="G30" i="32" s="1"/>
  <c r="G29" i="32" l="1"/>
  <c r="G28" i="32" l="1"/>
  <c r="G26" i="32" s="1"/>
  <c r="G24" i="32" s="1"/>
  <c r="G22" i="32" s="1"/>
  <c r="G20" i="32" l="1"/>
  <c r="G18" i="32" s="1"/>
  <c r="G16" i="32" s="1"/>
  <c r="G14" i="32" s="1"/>
  <c r="G13" i="32" s="1"/>
  <c r="G11" i="32" s="1"/>
</calcChain>
</file>

<file path=xl/comments1.xml><?xml version="1.0" encoding="utf-8"?>
<comments xmlns="http://schemas.openxmlformats.org/spreadsheetml/2006/main">
  <authors>
    <author>Philips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  <charset val="204"/>
          </rPr>
          <t>Philips: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<sst xmlns="http://schemas.openxmlformats.org/spreadsheetml/2006/main" count="292" uniqueCount="126">
  <si>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</si>
  <si>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</si>
  <si>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</si>
  <si>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</si>
  <si>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</si>
  <si>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</si>
  <si>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</si>
  <si>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</si>
  <si>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</si>
  <si>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</si>
  <si>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</si>
  <si>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</si>
  <si>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</si>
  <si>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</si>
  <si>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</si>
  <si>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</si>
  <si>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</si>
  <si>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</si>
  <si>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</si>
  <si>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</si>
  <si>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</si>
  <si>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</si>
  <si>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</si>
  <si>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</si>
  <si>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</si>
  <si>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</si>
  <si>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</si>
  <si>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</si>
  <si>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</si>
  <si>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</si>
  <si>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</si>
  <si>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</si>
  <si>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</si>
  <si>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</si>
  <si>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</si>
  <si>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</si>
  <si>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</si>
  <si>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</si>
  <si>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</si>
  <si>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</si>
  <si>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</si>
  <si>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</si>
  <si>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>08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</si>
  <si>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</si>
  <si>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</si>
  <si>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</si>
  <si>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</si>
  <si>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</si>
  <si>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</si>
  <si>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>Աղյուսակ 9․13</t>
  </si>
  <si>
    <t>Հավելված N 5</t>
  </si>
  <si>
    <t>Ծառայությունների մատուցում</t>
  </si>
  <si>
    <t xml:space="preserve">Միջոցառումն իրականացնողի անվանումը </t>
  </si>
  <si>
    <t>Ցուցանիշների փոփոխությունը  (ավելացումները նշված են դրական նշանով)</t>
  </si>
  <si>
    <t xml:space="preserve">Ցուցանիշների փոփոխությունը  (ավելացումները նշված են դրական նշանով, իսկ նվազեցումները՝ փակագծերում)  </t>
  </si>
  <si>
    <t>Աղյուսակ 9․1․13</t>
  </si>
  <si>
    <t>Միջոցառումն իրականացնողի անվանումը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</si>
  <si>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</si>
  <si>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</si>
  <si>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</si>
  <si>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>01</t>
  </si>
  <si>
    <t xml:space="preserve"> Մեծ նվաճումների սպորտ</t>
  </si>
  <si>
    <t xml:space="preserve"> Ծառայությունների մատուցում </t>
  </si>
  <si>
    <t>Հավելված N 3</t>
  </si>
  <si>
    <t xml:space="preserve"> ԴՐԱՄԱՇՆՈՐՀՆԵՐ</t>
  </si>
  <si>
    <t>Ընթացիկ դրամաշնորհներ պետական հատվածի այլ մակարդակներին</t>
  </si>
  <si>
    <t xml:space="preserve"> -  Այլ ընթացիկ դրամաշնորհներ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</si>
  <si>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</si>
  <si>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</si>
  <si>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</si>
  <si>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</si>
  <si>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</si>
  <si>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</si>
  <si>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</si>
  <si>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</si>
  <si>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</si>
  <si>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</si>
  <si>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</si>
  <si>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</si>
  <si>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</si>
  <si>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</si>
  <si>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</si>
  <si>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</si>
  <si>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</si>
  <si>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</si>
  <si>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ՀՀ կառավարություն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</si>
  <si>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</si>
  <si>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Ցուցանիշների փոփոխությունը (նվազեցումները նշված են փակագծերում)</t>
  </si>
  <si>
    <t>Աղյուսակ 9․1.58</t>
  </si>
  <si>
    <t xml:space="preserve">Միջոցառումների քանակ, հատ </t>
  </si>
  <si>
    <t xml:space="preserve">  Մասնագիտացված կազմակերպություններ </t>
  </si>
  <si>
    <t>ՄԱՍ 1. ՊԵՏԱԿԱՆ ՄԱՐՄՆԻ ԳԾՈՎ ԱՐԴՅՈՒՆՔԱՅԻՆ (ԿԱՏԱՐՈՂԱԿԱՆ) ՑՈՒՑԱՆԻՇՆԵՐԸ</t>
  </si>
  <si>
    <t>Միջոցառման վրա կատարվող ծախսը (հազ. դրամ)</t>
  </si>
  <si>
    <t>հազար դրամներով</t>
  </si>
  <si>
    <t xml:space="preserve">  Ինն ամիս</t>
  </si>
  <si>
    <t xml:space="preserve">ՀՀ կառավարության  2024 թվականի </t>
  </si>
  <si>
    <t>Տարի</t>
  </si>
  <si>
    <t xml:space="preserve"> Ինն ամիս </t>
  </si>
  <si>
    <t>Մրցույթով ընտրված կազմակերպություն</t>
  </si>
  <si>
    <t xml:space="preserve">Ցուցանիշների փոփոխությունը (ավելացումները նշված են դրական նշանով )  </t>
  </si>
  <si>
    <t xml:space="preserve">ՀՀ կառավարության  2024թվականի </t>
  </si>
  <si>
    <t xml:space="preserve">Տարի </t>
  </si>
  <si>
    <t xml:space="preserve">Ինն ամիս </t>
  </si>
  <si>
    <t xml:space="preserve">Ինն ամիս  </t>
  </si>
  <si>
    <t xml:space="preserve"> Միջազգային միջոցառումների  քանակ, հատ </t>
  </si>
  <si>
    <t xml:space="preserve"> Երկրների թիվը </t>
  </si>
  <si>
    <t xml:space="preserve"> Միջազգային միջոցառումների մասնակիցների թիվ, մարդ</t>
  </si>
  <si>
    <t>Միջազգային միջոցառումների մասնակիցների թիվ, մարդ</t>
  </si>
  <si>
    <t>ՀԱՅԱՍՏԱՆԻ ՀԱՆՐԱՊԵՏՈՒԹՅԱՆ ԿԱՌԱՎԱՐՈՒԹՅԱՆ 2023 ԹՎԱԿԱՆԻ ԴԵԿՏԵՄԲԵՐԻ 28-Ի «ՀԱՅԱՍՏԱՆԻ ՀԱՆՐԱՊԵՏՈՒԹՅԱՆ 2024 ԹՎԱԿԱՆԻ ՊԵՏԱԿԱՆ ԲՅՈՒՋԵԻ ԿԱՏԱՐՈՒՄՆ ԱՊԱՀՈՎՈՂ ՄԻՋՈՑԱՌՈՒՄՆԵՐԻ ՄԱՍԻՆ» N 2323-Ն ՈՐՈՇՄԱՆ N 3 ԵՎ N 4 ՀԱՎԵԼՎԱԾՆԵՐՈՒՄ ԿԱՏԱՐՎՈՂ  ՓՈՓՈԽՈՒԹՅՈՒՆՆԵՐԸ ԵՎ ԼՐԱՑՈՒՄՆԵՐԸ</t>
  </si>
  <si>
    <t>ՀԱՅԱՍՏԱՆԻ ՀԱՆՐԱՊԵՏՈՒԹՅԱՆ ԿԱՌԱՎԱՐՈՒԹՅԱՆ 2023 ԹՎԱԿԱՆԻ ԴԵԿՏԵՄԲԵՐԻ 28-Ի «ՀԱՅԱՍՏԱՆԻ ՀԱՆՐԱՊԵՏՈՒԹՅԱՆ 2024 ԹՎԱԿԱՆԻ ՊԵՏԱԿԱՆ ԲՅՈՒՋԵԻ ԿԱՏԱՐՈՒՄՆ ԱՊԱՀՈՎՈՂ ՄԻՋՈՑԱՌՈՒՄՆԵՐԻ ՄԱՍԻՆ»  N 2323-Ն ՈՐՈՇՄԱՆ N 9․1 ՀԱՎԵԼՎԱԾԻ  N 9.1․13 ԵՎ 9.1.58 ԱՂՅՈՒՍԱԿՆԵՐՈՒՄ ԿԱՏԱՐՎՈՂ ՓՈՓՈԽՈՒԹՅՈՒՆՆԵՐԸ ԵՎ ԼՐԱՑՈՒՄՆԵՐԸ</t>
  </si>
  <si>
    <t>հազ. դրամներով</t>
  </si>
  <si>
    <t xml:space="preserve"> այդ թվում</t>
  </si>
  <si>
    <t xml:space="preserve"> ԱՅԼ  ԾԱԽՍԵՐ</t>
  </si>
  <si>
    <t xml:space="preserve">  ԴՐԱՄԱՇՆՈՐՀՆԵՐ</t>
  </si>
  <si>
    <t>Հավելված N 6</t>
  </si>
  <si>
    <t xml:space="preserve">ՀԱՅԱՍՏԱՆԻ ՀԱՆՐԱՊԵՏՈՒԹՅԱՆ 2024 ԹՎԱԿԱՆԻ ՊԵՏԱԿԱՆ ԲՅՈՒՋԵՈՎ ՆԱԽԱՏԵՍՎԱԾ՝ ՀԱՅԱՍՏԱՆԻ
ՀԱՆՐԱՊԵՏՈՒԹՅԱՆ ԿԱՌԱՎԱՐՈՒԹՅԱՆ ՊԱՀՈՒՍՏԱՅԻՆ ՖՈՆԴԻՑ ՀԱՏԿԱՑՈՒՄՆԵՐ ԿԱՏԱՐԵԼՈՒ ՎԵՐԱԲԵՐՅԱԼ 
</t>
  </si>
  <si>
    <t xml:space="preserve"> Ինն ամիս</t>
  </si>
  <si>
    <t>ՀԱՆԳԻՍՏ, ՄՇԱԿՈՒՅԹ ԵՎ ԿՐՈՆ</t>
  </si>
  <si>
    <t>Երևանում  զինվորականների ըմբշամարտի աշխարհի 37-րդ առաջնության  անցկացում</t>
  </si>
  <si>
    <t>Երևանում զինվորականների ըմբշամարտի աշխարհի 37-րդ առաջնության կազմակերպում և անցկացում</t>
  </si>
  <si>
    <t>Երևանում  զինվորականների ըմբշամարտի աշխարհի 37-րդ առաջնության կազմակերպում և անցկացում</t>
  </si>
  <si>
    <t xml:space="preserve"> Երևանում  զինվորականների ըմբշամարտի աշխարհի 37-րդ առաջնության  անցկացում</t>
  </si>
  <si>
    <t>ՀԱՅԱՍՏԱՆԻ ՀԱՆՐԱՊԵՏՈՒԹՅԱՆ ԿԱՌԱՎԱՐՈՒԹՅԱՆ 2023 ԹՎԱԿԱՆԻ ԴԵԿՏԵՄԲԵՐԻ 28-Ի «ՀԱՅԱՍՏԱՆԻ ՀԱՆՐԱՊԵՏՈՒԹՅԱՆ 2024 ԹՎԱԿԱՆԻ ՊԵՏԱԿԱՆ ԲՅՈՒՋԵԻ ԿԱՏԱՐՈՒՄՆ ԱՊԱՀՈՎՈՂ ՄԻՋՈՑԱՌՈՒՄՆԵՐԻ ՄԱՍԻՆ»  N 2323-Ն ՈՐՈՇՄԱՆ N 5 ՀԱՎԵԼՎԱԾԻ N 7 ԱՂՅՈՒՍԱԿՈՒՄ ԿԱՏԱՐՎՈՂ  ԼՐԱՑՈՒՄՆԵՐԸ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</si>
  <si>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ԼՐԱՑՈՒՄ, ՀԱՅԱՍՏԱՆԻ ՀԱՆՐԱՊԵՏՈՒԹՅԱՆ ԿԱՌԱՎԱՐՈՒԹՅԱՆ 2023 ԹՎԱԿԱՆԻ ԴԵԿՏԵՄԲԵՐԻ 28-Ի «ՀԱՅԱՍՏԱՆԻ ՀԱՆՐԱՊԵՏՈՒԹՅԱՆ 2024 ԹՎԱԿԱՆԻ ՊԵՏԱԿԱՆ ԲՅՈՒՋԵԻ ԿԱՏԱՐՈՒՄՆ ԱՊԱՀՈՎՈՂ ՄԻՋՈՑԱՌՈՒՄՆԵՐԻ ՄԱՍԻՆ»  N 2323-Ն ՈՐՈՇՄԱՆ N 5 ՀԱՎԵԼՎԱԾԻ N 1 ԱՂՅՈՒՍԱԿՈՒՄ ԿԱՏԱՐՎՈՂ ՓՈՓՈԽՈՒԹՅՈՒՆՆԵՐԸ ԵՎ ԼՐԱՑՈՒՄՆԵՐԸ</t>
  </si>
  <si>
    <t>ՀԱՅԱՍՏԱՆԻ ՀԱՆՐԱՊԵՏՈՒԹՅԱՆ ԿԱՌԱՎԱՐՈՒԹՅԱՆ 2023 ԹՎԱԿԱՆԻ ԴԵԿՏԵՄԲԵՐԻ 28-Ի «ՀԱՅԱՍՏԱՆԻ ՀԱՆՐԱՊԵՏՈՒԹՅԱՆ 2024 ԹՎԱԿԱՆԻ ՊԵՏԱԿԱՆ ԲՅՈՒՋԵԻ ԿԱՏԱՐՈՒՄՆ ԱՊԱՀՈՎՈՂ ՄԻՋՈՑԱՌՈՒՄՆԵՐԻ ՄԱՍԻՆ» N 2323-Ն ՈՐՈՇՄԱՆ N 9 ՀԱՎԵԼՎԱԾԻ  N 9.13 և 9.48 ԱՂՅՈՒՍԱԿՆԵՐՈՒՄ ԿԱՏԱՐՎՈՂ ՓՈՓՈԽՈՒԹՅՈՒՆՆԵՐԸ ԵՎ ԼՐԱՑՈՒՄՆԵՐԸ</t>
  </si>
  <si>
    <t>Աղյուսակ 9․48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</si>
</sst>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0.0"/>
    <numFmt numFmtId="168" formatCode="#,##0.0_);\(#,##0.0\)"/>
    <numFmt numFmtId="169" formatCode="General_)"/>
    <numFmt numFmtId="170" formatCode="#,##0.0"/>
    <numFmt numFmtId="171" formatCode="_(* #,##0.0_);_(* \(#,##0.0\);_(* &quot;-&quot;??_);_(@_)"/>
  </numFmts>
  <fonts count="9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name val="GHEA Grapalat"/>
      <family val="2"/>
    </font>
    <font>
      <i/>
      <sz val="11"/>
      <name val="GHEA Grapalat"/>
      <family val="2"/>
    </font>
    <font>
      <sz val="10"/>
      <name val="GHEA Grapalat"/>
      <family val="3"/>
    </font>
    <font>
      <i/>
      <sz val="11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charset val="204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8" fillId="0" borderId="13" applyNumberFormat="0" applyFill="0" applyAlignment="0" applyProtection="0"/>
    <xf numFmtId="0" fontId="29" fillId="8" borderId="14" applyNumberFormat="0" applyAlignment="0" applyProtection="0"/>
    <xf numFmtId="0" fontId="30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5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8" applyNumberFormat="0" applyFill="0" applyAlignment="0" applyProtection="0"/>
    <xf numFmtId="0" fontId="35" fillId="25" borderId="0" applyNumberFormat="0" applyBorder="0" applyAlignment="0" applyProtection="0"/>
    <xf numFmtId="0" fontId="43" fillId="0" borderId="10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3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1" applyNumberFormat="0" applyAlignment="0" applyProtection="0"/>
    <xf numFmtId="0" fontId="40" fillId="3" borderId="0" applyNumberFormat="0" applyBorder="0" applyAlignment="0" applyProtection="0"/>
    <xf numFmtId="0" fontId="47" fillId="7" borderId="12" applyNumberFormat="0" applyAlignment="0" applyProtection="0"/>
    <xf numFmtId="0" fontId="44" fillId="6" borderId="11" applyNumberFormat="0" applyAlignment="0" applyProtection="0"/>
    <xf numFmtId="0" fontId="42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4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6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7" applyNumberFormat="0" applyAlignment="0" applyProtection="0"/>
    <xf numFmtId="0" fontId="57" fillId="53" borderId="18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7" applyNumberFormat="0" applyAlignment="0" applyProtection="0"/>
    <xf numFmtId="0" fontId="64" fillId="0" borderId="22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0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9" fontId="82" fillId="0" borderId="31">
      <protection locked="0"/>
    </xf>
    <xf numFmtId="169" fontId="83" fillId="56" borderId="31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287">
    <xf numFmtId="0" fontId="0" fillId="0" borderId="0" xfId="0"/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27" xfId="165" applyFont="1" applyFill="1" applyBorder="1">
      <alignment horizontal="left" vertical="top" wrapText="1"/>
    </xf>
    <xf numFmtId="0" fontId="73" fillId="0" borderId="27" xfId="165" applyFont="1" applyFill="1" applyBorder="1" applyAlignment="1">
      <alignment horizontal="left" vertical="top" wrapText="1"/>
    </xf>
    <xf numFmtId="0" fontId="17" fillId="0" borderId="27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28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17" fillId="0" borderId="32" xfId="0" applyFont="1" applyFill="1" applyBorder="1" applyAlignment="1">
      <alignment vertical="top" wrapText="1"/>
    </xf>
    <xf numFmtId="0" fontId="73" fillId="0" borderId="32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center"/>
    </xf>
    <xf numFmtId="0" fontId="17" fillId="0" borderId="1" xfId="0" applyFont="1" applyFill="1" applyBorder="1" applyAlignment="1">
      <alignment horizontal="left" vertical="center" wrapText="1"/>
    </xf>
    <xf numFmtId="0" fontId="73" fillId="0" borderId="0" xfId="0" applyFont="1" applyFill="1" applyAlignment="1">
      <alignment horizontal="left" vertical="center" wrapText="1"/>
    </xf>
    <xf numFmtId="0" fontId="85" fillId="0" borderId="27" xfId="0" applyFont="1" applyFill="1" applyBorder="1" applyAlignment="1">
      <alignment horizontal="left" vertical="top" wrapText="1"/>
    </xf>
    <xf numFmtId="0" fontId="17" fillId="0" borderId="27" xfId="0" applyFont="1" applyFill="1" applyBorder="1" applyAlignment="1">
      <alignment horizontal="left" vertical="center" wrapText="1"/>
    </xf>
    <xf numFmtId="0" fontId="73" fillId="0" borderId="27" xfId="165" applyFont="1" applyFill="1" applyBorder="1" applyAlignment="1">
      <alignment horizontal="center" vertical="top"/>
    </xf>
    <xf numFmtId="0" fontId="73" fillId="0" borderId="0" xfId="0" applyFont="1" applyFill="1" applyAlignment="1"/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17" fillId="0" borderId="35" xfId="0" applyFont="1" applyFill="1" applyBorder="1" applyAlignment="1">
      <alignment vertical="top" wrapText="1"/>
    </xf>
    <xf numFmtId="0" fontId="17" fillId="0" borderId="36" xfId="0" applyFont="1" applyFill="1" applyBorder="1" applyAlignment="1">
      <alignment horizontal="left" vertical="center" wrapText="1"/>
    </xf>
    <xf numFmtId="0" fontId="85" fillId="0" borderId="3" xfId="0" applyFont="1" applyFill="1" applyBorder="1" applyAlignment="1">
      <alignment horizontal="left" vertical="top" wrapText="1"/>
    </xf>
    <xf numFmtId="0" fontId="85" fillId="0" borderId="36" xfId="0" applyFont="1" applyFill="1" applyBorder="1" applyAlignment="1">
      <alignment horizontal="left" vertical="top" wrapText="1"/>
    </xf>
    <xf numFmtId="0" fontId="73" fillId="0" borderId="36" xfId="8" applyFont="1" applyFill="1" applyBorder="1" applyAlignment="1">
      <alignment horizontal="left" vertical="top" wrapText="1"/>
    </xf>
    <xf numFmtId="0" fontId="73" fillId="0" borderId="28" xfId="8" applyFont="1" applyFill="1" applyBorder="1" applyAlignment="1">
      <alignment horizontal="left" vertical="top" wrapText="1"/>
    </xf>
    <xf numFmtId="0" fontId="17" fillId="0" borderId="36" xfId="8" applyFont="1" applyFill="1" applyBorder="1" applyAlignment="1">
      <alignment horizontal="left" vertical="center" wrapText="1"/>
    </xf>
    <xf numFmtId="166" fontId="73" fillId="0" borderId="36" xfId="6" applyNumberFormat="1" applyFont="1" applyFill="1" applyBorder="1" applyAlignment="1">
      <alignment horizontal="right" vertical="center"/>
    </xf>
    <xf numFmtId="0" fontId="73" fillId="0" borderId="36" xfId="0" applyFont="1" applyFill="1" applyBorder="1" applyAlignment="1">
      <alignment vertical="top" wrapText="1"/>
    </xf>
    <xf numFmtId="0" fontId="73" fillId="0" borderId="36" xfId="0" applyFont="1" applyFill="1" applyBorder="1" applyAlignment="1">
      <alignment vertical="center" wrapText="1"/>
    </xf>
    <xf numFmtId="0" fontId="85" fillId="0" borderId="36" xfId="0" applyFont="1" applyFill="1" applyBorder="1" applyAlignment="1">
      <alignment horizontal="left" vertical="center" wrapText="1"/>
    </xf>
    <xf numFmtId="0" fontId="73" fillId="0" borderId="36" xfId="0" applyFont="1" applyFill="1" applyBorder="1" applyAlignment="1">
      <alignment horizontal="left" vertical="center" wrapText="1"/>
    </xf>
    <xf numFmtId="0" fontId="73" fillId="0" borderId="35" xfId="0" applyFont="1" applyFill="1" applyBorder="1" applyAlignment="1">
      <alignment vertical="top" wrapText="1"/>
    </xf>
    <xf numFmtId="0" fontId="73" fillId="0" borderId="34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166" fontId="73" fillId="0" borderId="0" xfId="6" applyNumberFormat="1" applyFont="1" applyFill="1" applyBorder="1" applyAlignment="1">
      <alignment horizontal="center" vertical="top"/>
    </xf>
    <xf numFmtId="0" fontId="73" fillId="0" borderId="36" xfId="0" applyFont="1" applyFill="1" applyBorder="1" applyAlignment="1">
      <alignment horizontal="left" vertical="top" wrapText="1"/>
    </xf>
    <xf numFmtId="0" fontId="73" fillId="0" borderId="36" xfId="0" applyFont="1" applyFill="1" applyBorder="1" applyAlignment="1">
      <alignment horizontal="center" vertical="top" wrapText="1"/>
    </xf>
    <xf numFmtId="0" fontId="87" fillId="0" borderId="0" xfId="0" applyFont="1" applyFill="1" applyBorder="1" applyAlignment="1">
      <alignment vertical="top" wrapText="1"/>
    </xf>
    <xf numFmtId="0" fontId="74" fillId="0" borderId="0" xfId="0" applyFont="1" applyFill="1" applyAlignment="1"/>
    <xf numFmtId="168" fontId="17" fillId="0" borderId="36" xfId="0" applyNumberFormat="1" applyFont="1" applyFill="1" applyBorder="1" applyAlignment="1">
      <alignment vertical="center"/>
    </xf>
    <xf numFmtId="0" fontId="87" fillId="0" borderId="0" xfId="0" applyFont="1" applyFill="1" applyBorder="1" applyAlignment="1">
      <alignment horizontal="center" vertical="top" wrapText="1"/>
    </xf>
    <xf numFmtId="0" fontId="73" fillId="0" borderId="3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36" xfId="0" applyFont="1" applyFill="1" applyBorder="1" applyAlignment="1"/>
    <xf numFmtId="0" fontId="74" fillId="2" borderId="0" xfId="0" applyFont="1" applyFill="1"/>
    <xf numFmtId="43" fontId="74" fillId="2" borderId="0" xfId="7" applyFont="1" applyFill="1"/>
    <xf numFmtId="0" fontId="74" fillId="2" borderId="0" xfId="0" applyFont="1" applyFill="1" applyAlignment="1"/>
    <xf numFmtId="0" fontId="74" fillId="2" borderId="0" xfId="0" applyFont="1" applyFill="1" applyBorder="1"/>
    <xf numFmtId="0" fontId="74" fillId="2" borderId="0" xfId="0" applyFont="1" applyFill="1" applyAlignment="1">
      <alignment horizontal="right"/>
    </xf>
    <xf numFmtId="43" fontId="74" fillId="2" borderId="0" xfId="7" applyFont="1" applyFill="1" applyAlignment="1">
      <alignment horizontal="right"/>
    </xf>
    <xf numFmtId="43" fontId="14" fillId="2" borderId="0" xfId="7" applyFont="1" applyFill="1" applyAlignment="1">
      <alignment horizontal="center" wrapText="1"/>
    </xf>
    <xf numFmtId="0" fontId="14" fillId="2" borderId="0" xfId="0" applyFont="1" applyFill="1" applyAlignment="1">
      <alignment horizontal="center" wrapText="1"/>
    </xf>
    <xf numFmtId="0" fontId="73" fillId="2" borderId="36" xfId="8" applyFont="1" applyFill="1" applyBorder="1" applyAlignment="1">
      <alignment horizontal="center" vertical="center" wrapText="1"/>
    </xf>
    <xf numFmtId="43" fontId="73" fillId="2" borderId="0" xfId="7" applyFont="1" applyFill="1" applyAlignment="1">
      <alignment horizontal="left" vertical="top" wrapText="1"/>
    </xf>
    <xf numFmtId="0" fontId="73" fillId="2" borderId="0" xfId="8" applyFont="1" applyFill="1">
      <alignment horizontal="left" vertical="top" wrapText="1"/>
    </xf>
    <xf numFmtId="166" fontId="17" fillId="2" borderId="36" xfId="6" applyNumberFormat="1" applyFont="1" applyFill="1" applyBorder="1" applyAlignment="1">
      <alignment horizontal="right" vertical="center"/>
    </xf>
    <xf numFmtId="0" fontId="17" fillId="2" borderId="36" xfId="0" applyFont="1" applyFill="1" applyBorder="1" applyAlignment="1">
      <alignment horizontal="center" vertical="center"/>
    </xf>
    <xf numFmtId="0" fontId="17" fillId="2" borderId="34" xfId="0" applyFont="1" applyFill="1" applyBorder="1" applyAlignment="1">
      <alignment vertical="center"/>
    </xf>
    <xf numFmtId="166" fontId="17" fillId="2" borderId="34" xfId="0" applyNumberFormat="1" applyFont="1" applyFill="1" applyBorder="1" applyAlignment="1">
      <alignment horizontal="right" vertical="center" wrapText="1"/>
    </xf>
    <xf numFmtId="0" fontId="73" fillId="2" borderId="36" xfId="8" applyFont="1" applyFill="1" applyBorder="1">
      <alignment horizontal="left" vertical="top" wrapText="1"/>
    </xf>
    <xf numFmtId="4" fontId="17" fillId="2" borderId="34" xfId="8" applyNumberFormat="1" applyFont="1" applyFill="1" applyBorder="1" applyAlignment="1">
      <alignment horizontal="center" vertical="center" wrapText="1"/>
    </xf>
    <xf numFmtId="0" fontId="85" fillId="2" borderId="36" xfId="8" applyFont="1" applyFill="1" applyBorder="1">
      <alignment horizontal="left" vertical="top" wrapText="1"/>
    </xf>
    <xf numFmtId="0" fontId="85" fillId="2" borderId="36" xfId="0" applyFont="1" applyFill="1" applyBorder="1" applyAlignment="1">
      <alignment horizontal="center" vertical="center"/>
    </xf>
    <xf numFmtId="0" fontId="85" fillId="2" borderId="34" xfId="0" applyFont="1" applyFill="1" applyBorder="1" applyAlignment="1">
      <alignment horizontal="center" vertical="center"/>
    </xf>
    <xf numFmtId="0" fontId="86" fillId="2" borderId="36" xfId="0" applyFont="1" applyFill="1" applyBorder="1" applyAlignment="1">
      <alignment vertical="center" wrapText="1"/>
    </xf>
    <xf numFmtId="166" fontId="85" fillId="2" borderId="36" xfId="6" applyNumberFormat="1" applyFont="1" applyFill="1" applyBorder="1" applyAlignment="1">
      <alignment horizontal="right" vertical="center"/>
    </xf>
    <xf numFmtId="43" fontId="85" fillId="2" borderId="0" xfId="7" applyFont="1" applyFill="1" applyAlignment="1">
      <alignment horizontal="left" vertical="top" wrapText="1"/>
    </xf>
    <xf numFmtId="0" fontId="85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73" fillId="0" borderId="36" xfId="0" applyFont="1" applyFill="1" applyBorder="1" applyAlignment="1">
      <alignment horizontal="right" vertical="top" wrapText="1"/>
    </xf>
    <xf numFmtId="0" fontId="17" fillId="0" borderId="33" xfId="0" applyFont="1" applyFill="1" applyBorder="1" applyAlignment="1">
      <alignment vertical="top" wrapText="1"/>
    </xf>
    <xf numFmtId="166" fontId="17" fillId="0" borderId="36" xfId="6" applyNumberFormat="1" applyFont="1" applyFill="1" applyBorder="1" applyAlignment="1">
      <alignment vertical="center"/>
    </xf>
    <xf numFmtId="0" fontId="73" fillId="0" borderId="36" xfId="0" applyFont="1" applyFill="1" applyBorder="1"/>
    <xf numFmtId="168" fontId="17" fillId="0" borderId="36" xfId="7" applyNumberFormat="1" applyFont="1" applyFill="1" applyBorder="1" applyAlignment="1">
      <alignment horizontal="right" vertical="center" wrapText="1"/>
    </xf>
    <xf numFmtId="0" fontId="73" fillId="0" borderId="0" xfId="0" applyFont="1" applyFill="1" applyAlignment="1">
      <alignment horizontal="left" wrapText="1"/>
    </xf>
    <xf numFmtId="0" fontId="17" fillId="0" borderId="36" xfId="0" applyFont="1" applyFill="1" applyBorder="1" applyAlignment="1">
      <alignment wrapText="1"/>
    </xf>
    <xf numFmtId="0" fontId="17" fillId="0" borderId="36" xfId="0" applyFont="1" applyFill="1" applyBorder="1" applyAlignment="1">
      <alignment horizontal="center" wrapText="1"/>
    </xf>
    <xf numFmtId="168" fontId="85" fillId="0" borderId="36" xfId="7" applyNumberFormat="1" applyFont="1" applyFill="1" applyBorder="1" applyAlignment="1">
      <alignment horizontal="right" vertical="center" wrapText="1"/>
    </xf>
    <xf numFmtId="168" fontId="73" fillId="0" borderId="36" xfId="7" applyNumberFormat="1" applyFont="1" applyFill="1" applyBorder="1" applyAlignment="1">
      <alignment horizontal="right" vertical="center" wrapText="1"/>
    </xf>
    <xf numFmtId="166" fontId="73" fillId="0" borderId="36" xfId="6" applyNumberFormat="1" applyFont="1" applyFill="1" applyBorder="1" applyAlignment="1">
      <alignment horizontal="center" vertical="center"/>
    </xf>
    <xf numFmtId="0" fontId="17" fillId="0" borderId="36" xfId="0" applyFont="1" applyFill="1" applyBorder="1" applyAlignment="1">
      <alignment horizontal="left" vertical="top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horizontal="left" vertical="center"/>
    </xf>
    <xf numFmtId="166" fontId="73" fillId="0" borderId="0" xfId="6" applyNumberFormat="1" applyFont="1" applyFill="1" applyBorder="1" applyAlignment="1">
      <alignment vertical="center"/>
    </xf>
    <xf numFmtId="0" fontId="85" fillId="0" borderId="33" xfId="0" applyFont="1" applyFill="1" applyBorder="1" applyAlignment="1">
      <alignment horizontal="left" vertical="center" wrapText="1"/>
    </xf>
    <xf numFmtId="166" fontId="73" fillId="0" borderId="36" xfId="6" applyNumberFormat="1" applyFont="1" applyFill="1" applyBorder="1" applyAlignment="1">
      <alignment horizontal="right" vertical="top"/>
    </xf>
    <xf numFmtId="3" fontId="91" fillId="0" borderId="36" xfId="0" applyNumberFormat="1" applyFont="1" applyFill="1" applyBorder="1" applyAlignment="1">
      <alignment horizontal="right" vertical="center" wrapText="1"/>
    </xf>
    <xf numFmtId="0" fontId="17" fillId="0" borderId="36" xfId="0" applyFont="1" applyFill="1" applyBorder="1" applyAlignment="1">
      <alignment horizontal="center" vertical="center"/>
    </xf>
    <xf numFmtId="0" fontId="73" fillId="0" borderId="27" xfId="0" applyFont="1" applyFill="1" applyBorder="1" applyAlignment="1">
      <alignment horizontal="center" vertical="center" wrapText="1"/>
    </xf>
    <xf numFmtId="0" fontId="73" fillId="0" borderId="27" xfId="0" applyFont="1" applyFill="1" applyBorder="1" applyAlignment="1">
      <alignment horizontal="left" vertical="top" wrapText="1"/>
    </xf>
    <xf numFmtId="0" fontId="90" fillId="0" borderId="36" xfId="0" applyFont="1" applyFill="1" applyBorder="1" applyAlignment="1">
      <alignment horizontal="left" vertical="top" wrapText="1"/>
    </xf>
    <xf numFmtId="0" fontId="85" fillId="0" borderId="27" xfId="165" applyFont="1" applyFill="1" applyBorder="1" applyAlignment="1">
      <alignment horizontal="left" vertical="top" wrapText="1"/>
    </xf>
    <xf numFmtId="0" fontId="85" fillId="0" borderId="0" xfId="0" applyFont="1" applyFill="1" applyAlignment="1">
      <alignment horizontal="left" vertical="top" wrapText="1"/>
    </xf>
    <xf numFmtId="0" fontId="73" fillId="0" borderId="0" xfId="0" applyFont="1" applyFill="1" applyBorder="1" applyAlignment="1">
      <alignment horizontal="center" wrapText="1"/>
    </xf>
    <xf numFmtId="0" fontId="73" fillId="0" borderId="36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wrapText="1"/>
    </xf>
    <xf numFmtId="0" fontId="17" fillId="0" borderId="36" xfId="0" applyFont="1" applyFill="1" applyBorder="1" applyAlignment="1">
      <alignment horizontal="left" vertical="top" wrapText="1"/>
    </xf>
    <xf numFmtId="0" fontId="73" fillId="0" borderId="36" xfId="0" applyFont="1" applyFill="1" applyBorder="1" applyAlignment="1">
      <alignment horizontal="center" vertical="top" wrapText="1"/>
    </xf>
    <xf numFmtId="0" fontId="73" fillId="0" borderId="35" xfId="0" applyFont="1" applyFill="1" applyBorder="1" applyAlignment="1">
      <alignment horizontal="left" vertical="top" wrapText="1"/>
    </xf>
    <xf numFmtId="0" fontId="17" fillId="0" borderId="36" xfId="0" applyFont="1" applyFill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left" vertical="top" wrapText="1"/>
    </xf>
    <xf numFmtId="0" fontId="92" fillId="0" borderId="0" xfId="0" applyFont="1" applyFill="1" applyBorder="1" applyAlignment="1">
      <alignment horizontal="center" wrapText="1"/>
    </xf>
    <xf numFmtId="167" fontId="73" fillId="0" borderId="36" xfId="0" applyNumberFormat="1" applyFont="1" applyFill="1" applyBorder="1" applyAlignment="1">
      <alignment vertical="center" wrapText="1"/>
    </xf>
    <xf numFmtId="166" fontId="17" fillId="0" borderId="36" xfId="0" applyNumberFormat="1" applyFont="1" applyFill="1" applyBorder="1" applyAlignment="1">
      <alignment vertical="top" wrapText="1"/>
    </xf>
    <xf numFmtId="0" fontId="73" fillId="0" borderId="36" xfId="165" applyFont="1" applyFill="1" applyBorder="1" applyAlignment="1">
      <alignment vertical="top"/>
    </xf>
    <xf numFmtId="168" fontId="17" fillId="0" borderId="36" xfId="0" applyNumberFormat="1" applyFont="1" applyFill="1" applyBorder="1" applyAlignment="1">
      <alignment horizontal="right" vertical="top" wrapText="1"/>
    </xf>
    <xf numFmtId="0" fontId="73" fillId="0" borderId="36" xfId="8" applyFont="1" applyFill="1" applyBorder="1" applyAlignment="1">
      <alignment horizontal="center" vertical="top" wrapText="1"/>
    </xf>
    <xf numFmtId="0" fontId="73" fillId="0" borderId="36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left" vertical="top" wrapText="1"/>
    </xf>
    <xf numFmtId="3" fontId="93" fillId="0" borderId="36" xfId="0" applyNumberFormat="1" applyFont="1" applyFill="1" applyBorder="1" applyAlignment="1">
      <alignment horizontal="right" vertical="center" wrapText="1"/>
    </xf>
    <xf numFmtId="0" fontId="73" fillId="0" borderId="35" xfId="0" applyFont="1" applyFill="1" applyBorder="1" applyAlignment="1">
      <alignment horizontal="left" vertical="top" wrapText="1"/>
    </xf>
    <xf numFmtId="0" fontId="17" fillId="2" borderId="35" xfId="0" applyFont="1" applyFill="1" applyBorder="1" applyAlignment="1">
      <alignment horizontal="left" vertical="top" wrapText="1"/>
    </xf>
    <xf numFmtId="0" fontId="74" fillId="0" borderId="0" xfId="253" applyFont="1" applyAlignment="1">
      <alignment vertical="top"/>
    </xf>
    <xf numFmtId="0" fontId="74" fillId="0" borderId="0" xfId="253" applyFont="1"/>
    <xf numFmtId="0" fontId="74" fillId="0" borderId="0" xfId="253" applyFont="1" applyAlignment="1">
      <alignment horizontal="left" vertical="center" wrapText="1"/>
    </xf>
    <xf numFmtId="0" fontId="74" fillId="0" borderId="0" xfId="253" applyFont="1" applyAlignment="1">
      <alignment horizontal="left" vertical="top" wrapText="1"/>
    </xf>
    <xf numFmtId="0" fontId="74" fillId="0" borderId="36" xfId="253" applyFont="1" applyBorder="1" applyAlignment="1">
      <alignment horizontal="center" vertical="center" wrapText="1"/>
    </xf>
    <xf numFmtId="0" fontId="74" fillId="0" borderId="36" xfId="253" applyFont="1" applyBorder="1" applyAlignment="1">
      <alignment horizontal="left" vertical="top" wrapText="1"/>
    </xf>
    <xf numFmtId="168" fontId="14" fillId="2" borderId="36" xfId="223" applyNumberFormat="1" applyFont="1" applyFill="1" applyBorder="1" applyAlignment="1">
      <alignment horizontal="right" vertical="center" wrapText="1"/>
    </xf>
    <xf numFmtId="0" fontId="74" fillId="0" borderId="36" xfId="253" applyFont="1" applyBorder="1" applyAlignment="1">
      <alignment horizontal="left" vertical="center" wrapText="1"/>
    </xf>
    <xf numFmtId="168" fontId="17" fillId="0" borderId="36" xfId="2021" applyNumberFormat="1" applyFont="1" applyFill="1" applyBorder="1" applyAlignment="1">
      <alignment horizontal="right" vertical="center"/>
    </xf>
    <xf numFmtId="166" fontId="17" fillId="0" borderId="36" xfId="8" applyNumberFormat="1" applyFont="1" applyFill="1" applyBorder="1" applyAlignment="1">
      <alignment horizontal="right" vertical="center" wrapText="1"/>
    </xf>
    <xf numFmtId="168" fontId="73" fillId="0" borderId="36" xfId="2021" applyNumberFormat="1" applyFont="1" applyFill="1" applyBorder="1" applyAlignment="1">
      <alignment horizontal="right" vertical="center"/>
    </xf>
    <xf numFmtId="166" fontId="73" fillId="0" borderId="36" xfId="8" applyNumberFormat="1" applyFont="1" applyFill="1" applyBorder="1" applyAlignment="1">
      <alignment horizontal="right" vertical="center" wrapText="1"/>
    </xf>
    <xf numFmtId="170" fontId="17" fillId="0" borderId="36" xfId="2021" applyNumberFormat="1" applyFont="1" applyFill="1" applyBorder="1" applyAlignment="1">
      <alignment horizontal="right" vertical="center"/>
    </xf>
    <xf numFmtId="0" fontId="74" fillId="0" borderId="0" xfId="253" applyFont="1" applyAlignment="1">
      <alignment vertical="center"/>
    </xf>
    <xf numFmtId="0" fontId="14" fillId="0" borderId="36" xfId="253" applyFont="1" applyBorder="1" applyAlignment="1">
      <alignment wrapText="1"/>
    </xf>
    <xf numFmtId="0" fontId="14" fillId="0" borderId="36" xfId="253" applyFont="1" applyBorder="1" applyAlignment="1">
      <alignment horizontal="center" wrapText="1"/>
    </xf>
    <xf numFmtId="166" fontId="17" fillId="0" borderId="36" xfId="6" applyNumberFormat="1" applyFont="1" applyBorder="1" applyAlignment="1">
      <alignment horizontal="right" vertical="center"/>
    </xf>
    <xf numFmtId="166" fontId="73" fillId="0" borderId="36" xfId="6" applyNumberFormat="1" applyFont="1" applyBorder="1" applyAlignment="1">
      <alignment horizontal="right" vertical="center"/>
    </xf>
    <xf numFmtId="166" fontId="85" fillId="0" borderId="36" xfId="6" applyNumberFormat="1" applyFont="1" applyBorder="1" applyAlignment="1">
      <alignment horizontal="right" vertical="center"/>
    </xf>
    <xf numFmtId="0" fontId="74" fillId="0" borderId="0" xfId="253" applyFont="1" applyAlignment="1">
      <alignment horizontal="left" wrapText="1"/>
    </xf>
    <xf numFmtId="0" fontId="74" fillId="0" borderId="36" xfId="253" applyFont="1" applyBorder="1" applyAlignment="1">
      <alignment horizontal="left" wrapText="1"/>
    </xf>
    <xf numFmtId="0" fontId="95" fillId="0" borderId="0" xfId="2021" applyFont="1"/>
    <xf numFmtId="171" fontId="14" fillId="0" borderId="36" xfId="2021" applyNumberFormat="1" applyFont="1" applyBorder="1" applyAlignment="1">
      <alignment horizontal="right" vertical="center"/>
    </xf>
    <xf numFmtId="0" fontId="14" fillId="0" borderId="36" xfId="2021" applyFont="1" applyBorder="1" applyAlignment="1">
      <alignment horizontal="right" vertical="center"/>
    </xf>
    <xf numFmtId="0" fontId="14" fillId="0" borderId="36" xfId="2021" applyFont="1" applyBorder="1" applyAlignment="1">
      <alignment horizontal="right"/>
    </xf>
    <xf numFmtId="0" fontId="95" fillId="0" borderId="0" xfId="2021" applyFont="1" applyAlignment="1">
      <alignment vertical="center"/>
    </xf>
    <xf numFmtId="0" fontId="74" fillId="0" borderId="36" xfId="2021" applyFont="1" applyBorder="1" applyAlignment="1">
      <alignment horizontal="right"/>
    </xf>
    <xf numFmtId="43" fontId="74" fillId="0" borderId="36" xfId="2021" applyNumberFormat="1" applyFont="1" applyBorder="1" applyAlignment="1">
      <alignment horizontal="right" vertical="center"/>
    </xf>
    <xf numFmtId="171" fontId="86" fillId="0" borderId="36" xfId="2021" applyNumberFormat="1" applyFont="1" applyBorder="1" applyAlignment="1">
      <alignment horizontal="right" vertical="center"/>
    </xf>
    <xf numFmtId="171" fontId="74" fillId="0" borderId="36" xfId="2021" applyNumberFormat="1" applyFont="1" applyBorder="1" applyAlignment="1">
      <alignment horizontal="right" vertical="center"/>
    </xf>
    <xf numFmtId="171" fontId="74" fillId="0" borderId="36" xfId="2021" applyNumberFormat="1" applyFont="1" applyBorder="1" applyAlignment="1">
      <alignment horizontal="right"/>
    </xf>
    <xf numFmtId="0" fontId="74" fillId="0" borderId="0" xfId="253" applyFont="1" applyBorder="1"/>
    <xf numFmtId="0" fontId="74" fillId="0" borderId="36" xfId="253" applyFont="1" applyBorder="1"/>
    <xf numFmtId="0" fontId="74" fillId="0" borderId="7" xfId="253" applyFont="1" applyBorder="1"/>
    <xf numFmtId="0" fontId="17" fillId="0" borderId="35" xfId="253" applyFont="1" applyBorder="1" applyAlignment="1">
      <alignment horizontal="left" vertical="top" wrapText="1"/>
    </xf>
    <xf numFmtId="0" fontId="73" fillId="0" borderId="35" xfId="253" applyFont="1" applyBorder="1" applyAlignment="1">
      <alignment horizontal="left" vertical="top" wrapText="1"/>
    </xf>
    <xf numFmtId="0" fontId="17" fillId="0" borderId="35" xfId="253" applyFont="1" applyBorder="1" applyAlignment="1">
      <alignment horizontal="left" vertical="center" wrapText="1"/>
    </xf>
    <xf numFmtId="0" fontId="74" fillId="2" borderId="35" xfId="253" applyFont="1" applyFill="1" applyBorder="1" applyAlignment="1">
      <alignment horizontal="left" vertical="top" wrapText="1"/>
    </xf>
    <xf numFmtId="0" fontId="74" fillId="0" borderId="35" xfId="253" applyFont="1" applyBorder="1" applyAlignment="1">
      <alignment horizontal="left" vertical="top" wrapText="1"/>
    </xf>
    <xf numFmtId="0" fontId="85" fillId="0" borderId="35" xfId="253" applyFont="1" applyBorder="1" applyAlignment="1">
      <alignment horizontal="left" vertical="top" wrapText="1"/>
    </xf>
    <xf numFmtId="0" fontId="94" fillId="0" borderId="35" xfId="253" applyFont="1" applyBorder="1" applyAlignment="1">
      <alignment horizontal="center" vertical="center" wrapText="1"/>
    </xf>
    <xf numFmtId="0" fontId="94" fillId="0" borderId="35" xfId="253" applyFont="1" applyBorder="1" applyAlignment="1">
      <alignment horizontal="left" vertical="center" wrapText="1"/>
    </xf>
    <xf numFmtId="0" fontId="17" fillId="0" borderId="35" xfId="253" applyFont="1" applyBorder="1" applyAlignment="1">
      <alignment horizontal="left" wrapText="1"/>
    </xf>
    <xf numFmtId="0" fontId="73" fillId="2" borderId="35" xfId="0" applyFont="1" applyFill="1" applyBorder="1" applyAlignment="1">
      <alignment horizontal="left" vertical="top" wrapText="1"/>
    </xf>
    <xf numFmtId="0" fontId="73" fillId="2" borderId="35" xfId="0" applyFont="1" applyFill="1" applyBorder="1" applyAlignment="1">
      <alignment horizontal="left" vertical="center" wrapText="1"/>
    </xf>
    <xf numFmtId="0" fontId="74" fillId="2" borderId="35" xfId="2021" applyFont="1" applyFill="1" applyBorder="1" applyAlignment="1">
      <alignment horizontal="left" vertical="center" wrapText="1"/>
    </xf>
    <xf numFmtId="0" fontId="17" fillId="0" borderId="35" xfId="165" applyFont="1" applyFill="1" applyBorder="1" applyAlignment="1">
      <alignment horizontal="left" vertical="top" wrapText="1"/>
    </xf>
    <xf numFmtId="0" fontId="73" fillId="0" borderId="35" xfId="0" applyFont="1" applyBorder="1" applyAlignment="1">
      <alignment horizontal="left" vertical="top" wrapText="1"/>
    </xf>
    <xf numFmtId="0" fontId="85" fillId="0" borderId="35" xfId="165" applyFont="1" applyBorder="1" applyAlignment="1">
      <alignment horizontal="left" vertical="top" wrapText="1"/>
    </xf>
    <xf numFmtId="0" fontId="73" fillId="0" borderId="35" xfId="0" applyFont="1" applyBorder="1" applyAlignment="1">
      <alignment horizontal="center" vertical="top" wrapText="1"/>
    </xf>
    <xf numFmtId="0" fontId="74" fillId="0" borderId="36" xfId="253" applyFont="1" applyBorder="1" applyAlignment="1">
      <alignment vertical="center"/>
    </xf>
    <xf numFmtId="0" fontId="95" fillId="0" borderId="36" xfId="2021" applyFont="1" applyBorder="1"/>
    <xf numFmtId="0" fontId="95" fillId="0" borderId="36" xfId="2021" applyFont="1" applyBorder="1" applyAlignment="1">
      <alignment vertical="center"/>
    </xf>
    <xf numFmtId="0" fontId="73" fillId="0" borderId="0" xfId="0" applyFont="1" applyFill="1" applyAlignment="1">
      <alignment horizontal="right"/>
    </xf>
    <xf numFmtId="0" fontId="73" fillId="0" borderId="0" xfId="0" applyFont="1" applyFill="1" applyAlignment="1">
      <alignment horizontal="left"/>
    </xf>
    <xf numFmtId="0" fontId="17" fillId="0" borderId="36" xfId="0" applyFont="1" applyFill="1" applyBorder="1" applyAlignment="1">
      <alignment horizontal="center" vertical="top" wrapText="1"/>
    </xf>
    <xf numFmtId="0" fontId="73" fillId="0" borderId="28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center" vertical="center" wrapText="1"/>
    </xf>
    <xf numFmtId="0" fontId="73" fillId="0" borderId="28" xfId="0" applyFont="1" applyFill="1" applyBorder="1" applyAlignment="1">
      <alignment horizontal="center" vertical="center" wrapText="1"/>
    </xf>
    <xf numFmtId="0" fontId="73" fillId="0" borderId="2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17" fillId="0" borderId="28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left" vertical="top" wrapText="1"/>
    </xf>
    <xf numFmtId="0" fontId="73" fillId="0" borderId="36" xfId="0" applyFont="1" applyFill="1" applyBorder="1" applyAlignment="1">
      <alignment wrapText="1"/>
    </xf>
    <xf numFmtId="0" fontId="17" fillId="0" borderId="28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73" fillId="0" borderId="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center" vertical="center" wrapText="1"/>
    </xf>
    <xf numFmtId="0" fontId="73" fillId="0" borderId="34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wrapText="1"/>
    </xf>
    <xf numFmtId="0" fontId="17" fillId="0" borderId="36" xfId="8" applyFont="1" applyFill="1" applyBorder="1" applyAlignment="1">
      <alignment horizontal="center" vertical="top" wrapText="1"/>
    </xf>
    <xf numFmtId="49" fontId="17" fillId="0" borderId="28" xfId="8" applyNumberFormat="1" applyFont="1" applyFill="1" applyBorder="1" applyAlignment="1">
      <alignment horizontal="center" vertical="top" wrapText="1"/>
    </xf>
    <xf numFmtId="49" fontId="17" fillId="0" borderId="2" xfId="8" applyNumberFormat="1" applyFont="1" applyFill="1" applyBorder="1" applyAlignment="1">
      <alignment horizontal="center" vertical="top" wrapText="1"/>
    </xf>
    <xf numFmtId="49" fontId="17" fillId="0" borderId="3" xfId="8" applyNumberFormat="1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0" fillId="0" borderId="28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73" fillId="0" borderId="27" xfId="0" applyFont="1" applyFill="1" applyBorder="1" applyAlignment="1">
      <alignment horizontal="center" vertical="center" wrapText="1"/>
    </xf>
    <xf numFmtId="0" fontId="73" fillId="0" borderId="29" xfId="0" applyFont="1" applyFill="1" applyBorder="1" applyAlignment="1">
      <alignment horizontal="center" vertical="top" wrapText="1"/>
    </xf>
    <xf numFmtId="0" fontId="73" fillId="0" borderId="37" xfId="0" applyFont="1" applyFill="1" applyBorder="1" applyAlignment="1">
      <alignment horizontal="center" vertical="top" wrapText="1"/>
    </xf>
    <xf numFmtId="0" fontId="73" fillId="0" borderId="26" xfId="0" applyFont="1" applyFill="1" applyBorder="1" applyAlignment="1">
      <alignment horizontal="center" vertical="top" wrapText="1"/>
    </xf>
    <xf numFmtId="0" fontId="92" fillId="0" borderId="7" xfId="0" applyFont="1" applyFill="1" applyBorder="1" applyAlignment="1">
      <alignment horizontal="right" wrapText="1"/>
    </xf>
    <xf numFmtId="0" fontId="73" fillId="0" borderId="0" xfId="0" applyFont="1" applyFill="1" applyAlignment="1">
      <alignment horizontal="center"/>
    </xf>
    <xf numFmtId="0" fontId="17" fillId="0" borderId="36" xfId="0" applyFont="1" applyFill="1" applyBorder="1" applyAlignment="1">
      <alignment horizontal="left" wrapText="1"/>
    </xf>
    <xf numFmtId="0" fontId="73" fillId="0" borderId="36" xfId="8" applyFont="1" applyFill="1" applyBorder="1" applyAlignment="1">
      <alignment horizontal="center" vertical="top" wrapText="1"/>
    </xf>
    <xf numFmtId="0" fontId="17" fillId="0" borderId="35" xfId="0" applyFont="1" applyFill="1" applyBorder="1" applyAlignment="1">
      <alignment horizontal="left" vertical="top" wrapText="1"/>
    </xf>
    <xf numFmtId="0" fontId="17" fillId="0" borderId="34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17" fillId="0" borderId="35" xfId="0" applyFont="1" applyFill="1" applyBorder="1" applyAlignment="1">
      <alignment horizontal="left" vertical="center" wrapText="1"/>
    </xf>
    <xf numFmtId="0" fontId="17" fillId="0" borderId="33" xfId="0" applyFont="1" applyFill="1" applyBorder="1" applyAlignment="1">
      <alignment horizontal="left" vertical="center" wrapText="1"/>
    </xf>
    <xf numFmtId="0" fontId="17" fillId="0" borderId="34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wrapText="1"/>
    </xf>
    <xf numFmtId="0" fontId="73" fillId="2" borderId="36" xfId="8" applyFont="1" applyFill="1" applyBorder="1" applyAlignment="1">
      <alignment horizontal="center" vertical="center" wrapText="1"/>
    </xf>
    <xf numFmtId="0" fontId="73" fillId="2" borderId="38" xfId="8" applyFont="1" applyFill="1" applyBorder="1" applyAlignment="1">
      <alignment horizontal="center" vertic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7" xfId="8" applyFont="1" applyFill="1" applyBorder="1" applyAlignment="1">
      <alignment horizontal="center" vertic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34" xfId="0" applyFont="1" applyFill="1" applyBorder="1" applyAlignment="1">
      <alignment horizontal="left" vertical="top" wrapText="1"/>
    </xf>
    <xf numFmtId="0" fontId="73" fillId="0" borderId="35" xfId="0" applyFont="1" applyFill="1" applyBorder="1" applyAlignment="1">
      <alignment horizontal="left" vertical="top"/>
    </xf>
    <xf numFmtId="0" fontId="73" fillId="0" borderId="34" xfId="0" applyFont="1" applyFill="1" applyBorder="1" applyAlignment="1">
      <alignment horizontal="left" vertical="top"/>
    </xf>
    <xf numFmtId="0" fontId="73" fillId="0" borderId="36" xfId="0" applyFont="1" applyFill="1" applyBorder="1" applyAlignment="1">
      <alignment horizontal="left" vertical="center"/>
    </xf>
    <xf numFmtId="0" fontId="73" fillId="0" borderId="36" xfId="0" applyFont="1" applyFill="1" applyBorder="1" applyAlignment="1">
      <alignment horizontal="center" vertical="top" wrapText="1"/>
    </xf>
    <xf numFmtId="0" fontId="74" fillId="0" borderId="35" xfId="0" applyFont="1" applyFill="1" applyBorder="1" applyAlignment="1">
      <alignment horizontal="center"/>
    </xf>
    <xf numFmtId="0" fontId="74" fillId="0" borderId="34" xfId="0" applyFont="1" applyFill="1" applyBorder="1" applyAlignment="1">
      <alignment horizontal="center"/>
    </xf>
    <xf numFmtId="0" fontId="17" fillId="0" borderId="35" xfId="0" applyFont="1" applyFill="1" applyBorder="1" applyAlignment="1">
      <alignment horizontal="left"/>
    </xf>
    <xf numFmtId="0" fontId="17" fillId="0" borderId="33" xfId="0" applyFont="1" applyFill="1" applyBorder="1" applyAlignment="1">
      <alignment horizontal="left"/>
    </xf>
    <xf numFmtId="0" fontId="17" fillId="0" borderId="34" xfId="0" applyFont="1" applyFill="1" applyBorder="1" applyAlignment="1">
      <alignment horizontal="left"/>
    </xf>
    <xf numFmtId="0" fontId="74" fillId="0" borderId="36" xfId="0" applyFont="1" applyFill="1" applyBorder="1" applyAlignment="1">
      <alignment horizontal="left" vertical="top" wrapText="1"/>
    </xf>
    <xf numFmtId="0" fontId="87" fillId="0" borderId="0" xfId="0" applyFont="1" applyFill="1" applyBorder="1" applyAlignment="1">
      <alignment horizontal="right" vertical="top" wrapText="1"/>
    </xf>
    <xf numFmtId="0" fontId="74" fillId="0" borderId="0" xfId="0" applyFont="1" applyFill="1" applyAlignment="1">
      <alignment horizontal="right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17" fillId="2" borderId="35" xfId="0" applyFont="1" applyFill="1" applyBorder="1" applyAlignment="1">
      <alignment horizontal="left" vertical="top" wrapText="1"/>
    </xf>
    <xf numFmtId="0" fontId="17" fillId="2" borderId="33" xfId="0" applyFont="1" applyFill="1" applyBorder="1" applyAlignment="1">
      <alignment horizontal="left" vertical="top" wrapText="1"/>
    </xf>
    <xf numFmtId="0" fontId="17" fillId="2" borderId="34" xfId="0" applyFont="1" applyFill="1" applyBorder="1" applyAlignment="1">
      <alignment horizontal="left" vertical="top" wrapText="1"/>
    </xf>
    <xf numFmtId="0" fontId="17" fillId="0" borderId="33" xfId="0" applyFont="1" applyFill="1" applyBorder="1" applyAlignment="1">
      <alignment horizontal="left" vertical="top" wrapText="1"/>
    </xf>
    <xf numFmtId="0" fontId="17" fillId="0" borderId="35" xfId="0" applyFont="1" applyFill="1" applyBorder="1" applyAlignment="1">
      <alignment horizontal="center" vertical="top" wrapText="1"/>
    </xf>
    <xf numFmtId="0" fontId="17" fillId="0" borderId="34" xfId="0" applyFont="1" applyFill="1" applyBorder="1" applyAlignment="1">
      <alignment horizontal="center" vertical="top" wrapText="1"/>
    </xf>
    <xf numFmtId="0" fontId="74" fillId="0" borderId="34" xfId="0" applyFont="1" applyFill="1" applyBorder="1" applyAlignment="1">
      <alignment horizontal="left" vertical="top" wrapText="1"/>
    </xf>
    <xf numFmtId="0" fontId="74" fillId="0" borderId="7" xfId="0" applyFont="1" applyFill="1" applyBorder="1" applyAlignment="1">
      <alignment horizontal="right"/>
    </xf>
    <xf numFmtId="0" fontId="14" fillId="0" borderId="35" xfId="0" applyFont="1" applyFill="1" applyBorder="1" applyAlignment="1">
      <alignment horizontal="left" vertical="top" wrapText="1"/>
    </xf>
    <xf numFmtId="0" fontId="14" fillId="0" borderId="33" xfId="0" applyFont="1" applyFill="1" applyBorder="1" applyAlignment="1">
      <alignment horizontal="left" vertical="top" wrapText="1"/>
    </xf>
    <xf numFmtId="0" fontId="14" fillId="0" borderId="34" xfId="0" applyFont="1" applyFill="1" applyBorder="1" applyAlignment="1">
      <alignment horizontal="left" vertical="top" wrapText="1"/>
    </xf>
    <xf numFmtId="0" fontId="74" fillId="0" borderId="0" xfId="0" applyFont="1" applyFill="1" applyAlignment="1">
      <alignment horizontal="center"/>
    </xf>
    <xf numFmtId="0" fontId="74" fillId="0" borderId="0" xfId="253" applyFont="1" applyAlignment="1">
      <alignment horizontal="right" vertical="top"/>
    </xf>
    <xf numFmtId="0" fontId="74" fillId="0" borderId="0" xfId="253" applyFont="1" applyAlignment="1">
      <alignment horizontal="right"/>
    </xf>
    <xf numFmtId="0" fontId="14" fillId="0" borderId="0" xfId="253" applyFont="1" applyAlignment="1">
      <alignment horizontal="center" wrapText="1"/>
    </xf>
    <xf numFmtId="0" fontId="74" fillId="0" borderId="36" xfId="253" applyFont="1" applyBorder="1" applyAlignment="1">
      <alignment horizontal="center" vertical="center" wrapText="1"/>
    </xf>
    <xf numFmtId="0" fontId="74" fillId="0" borderId="35" xfId="253" applyFont="1" applyBorder="1" applyAlignment="1">
      <alignment horizontal="center" vertical="center" wrapText="1"/>
    </xf>
    <xf numFmtId="0" fontId="74" fillId="0" borderId="35" xfId="2021" applyFont="1" applyBorder="1" applyAlignment="1">
      <alignment horizontal="center" vertical="center" wrapText="1"/>
    </xf>
    <xf numFmtId="0" fontId="74" fillId="0" borderId="34" xfId="2021" applyFont="1" applyBorder="1" applyAlignment="1">
      <alignment horizontal="center" vertical="center" wrapText="1"/>
    </xf>
    <xf numFmtId="0" fontId="14" fillId="0" borderId="36" xfId="253" applyFont="1" applyBorder="1" applyAlignment="1">
      <alignment horizontal="left" vertical="center" wrapText="1"/>
    </xf>
    <xf numFmtId="0" fontId="14" fillId="0" borderId="35" xfId="253" applyFont="1" applyBorder="1" applyAlignment="1">
      <alignment horizontal="left" vertical="center" wrapText="1"/>
    </xf>
    <xf numFmtId="0" fontId="74" fillId="0" borderId="29" xfId="2021" applyFont="1" applyBorder="1" applyAlignment="1">
      <alignment horizontal="center" vertical="top"/>
    </xf>
    <xf numFmtId="0" fontId="74" fillId="0" borderId="37" xfId="2021" applyFont="1" applyBorder="1" applyAlignment="1">
      <alignment horizontal="center" vertical="top"/>
    </xf>
    <xf numFmtId="0" fontId="74" fillId="0" borderId="26" xfId="2021" applyFont="1" applyBorder="1" applyAlignment="1">
      <alignment horizontal="center" vertical="top"/>
    </xf>
    <xf numFmtId="49" fontId="14" fillId="0" borderId="36" xfId="2021" applyNumberFormat="1" applyFont="1" applyBorder="1" applyAlignment="1">
      <alignment horizontal="center" vertical="top"/>
    </xf>
    <xf numFmtId="49" fontId="14" fillId="0" borderId="36" xfId="2021" applyNumberFormat="1" applyFont="1" applyBorder="1" applyAlignment="1">
      <alignment horizontal="center"/>
    </xf>
    <xf numFmtId="0" fontId="74" fillId="0" borderId="36" xfId="2021" applyFont="1" applyBorder="1" applyAlignment="1">
      <alignment horizontal="center"/>
    </xf>
    <xf numFmtId="0" fontId="74" fillId="0" borderId="28" xfId="2021" applyFont="1" applyBorder="1" applyAlignment="1">
      <alignment horizontal="center"/>
    </xf>
    <xf numFmtId="0" fontId="74" fillId="0" borderId="2" xfId="2021" applyFont="1" applyBorder="1" applyAlignment="1">
      <alignment horizontal="center"/>
    </xf>
    <xf numFmtId="0" fontId="74" fillId="0" borderId="3" xfId="2021" applyFont="1" applyBorder="1" applyAlignment="1">
      <alignment horizontal="center"/>
    </xf>
    <xf numFmtId="0" fontId="14" fillId="0" borderId="36" xfId="2021" applyFont="1" applyBorder="1" applyAlignment="1">
      <alignment horizontal="center" vertical="top"/>
    </xf>
    <xf numFmtId="0" fontId="14" fillId="0" borderId="33" xfId="2021" applyFont="1" applyBorder="1" applyAlignment="1">
      <alignment horizontal="left" wrapText="1"/>
    </xf>
    <xf numFmtId="0" fontId="14" fillId="2" borderId="29" xfId="2021" applyFont="1" applyFill="1" applyBorder="1" applyAlignment="1">
      <alignment horizontal="center"/>
    </xf>
    <xf numFmtId="0" fontId="14" fillId="2" borderId="26" xfId="2021" applyFont="1" applyFill="1" applyBorder="1" applyAlignment="1">
      <alignment horizontal="center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zoomScaleNormal="100" zoomScaleSheetLayoutView="86" workbookViewId="0">
      <selection activeCell="A5" sqref="A5:D5"/>
    </sheetView>
  </sheetViews>
  <sheetFormatPr defaultColWidth="9.140625" defaultRowHeight="17.25"/>
  <cols>
    <col min="1" max="1" width="11.7109375" style="17" customWidth="1"/>
    <col min="2" max="2" width="16.140625" style="17" customWidth="1"/>
    <col min="3" max="3" width="72.42578125" style="17" customWidth="1"/>
    <col min="4" max="4" width="25.140625" style="17" customWidth="1"/>
    <col min="5" max="5" width="21.5703125" style="17" customWidth="1"/>
    <col min="6" max="16384" width="9.140625" style="17"/>
  </cols>
  <sheetData>
    <row r="1" spans="1:6" ht="37.5" customHeight="1">
      <c r="D1" s="177" t="s">
        <v>39</v>
      </c>
      <c r="E1" s="177"/>
    </row>
    <row r="2" spans="1:6" ht="23.25" customHeight="1">
      <c r="D2" s="178" t="s">
        <v>95</v>
      </c>
      <c r="E2" s="178"/>
      <c r="F2" s="26"/>
    </row>
    <row r="3" spans="1:6" ht="17.25" customHeight="1">
      <c r="D3" s="178" t="s">
        <v>8</v>
      </c>
      <c r="E3" s="178"/>
    </row>
    <row r="4" spans="1:6" ht="9" customHeight="1"/>
    <row r="5" spans="1:6" ht="109.5" customHeight="1">
      <c r="A5" s="196" t="s">
        <v>123</v>
      </c>
      <c r="B5" s="196"/>
      <c r="C5" s="196"/>
      <c r="D5" s="196"/>
    </row>
    <row r="6" spans="1:6" ht="28.5" customHeight="1">
      <c r="D6" s="113" t="s">
        <v>93</v>
      </c>
      <c r="E6" s="107"/>
    </row>
    <row r="7" spans="1:6" s="2" customFormat="1" ht="105" customHeight="1">
      <c r="A7" s="194" t="s">
        <v>12</v>
      </c>
      <c r="B7" s="195"/>
      <c r="C7" s="193" t="s">
        <v>13</v>
      </c>
      <c r="D7" s="194" t="s">
        <v>54</v>
      </c>
      <c r="E7" s="195"/>
    </row>
    <row r="8" spans="1:6" s="2" customFormat="1" ht="43.5" customHeight="1">
      <c r="A8" s="53" t="s">
        <v>35</v>
      </c>
      <c r="B8" s="53" t="s">
        <v>16</v>
      </c>
      <c r="C8" s="186"/>
      <c r="D8" s="106" t="s">
        <v>94</v>
      </c>
      <c r="E8" s="106" t="s">
        <v>14</v>
      </c>
    </row>
    <row r="9" spans="1:6" s="22" customFormat="1">
      <c r="A9" s="183"/>
      <c r="B9" s="184"/>
      <c r="C9" s="21" t="s">
        <v>21</v>
      </c>
      <c r="D9" s="83">
        <f>+D11+D25</f>
        <v>0</v>
      </c>
      <c r="E9" s="83">
        <f>+E11+E25</f>
        <v>0</v>
      </c>
    </row>
    <row r="10" spans="1:6" s="2" customFormat="1" ht="18" customHeight="1">
      <c r="A10" s="183"/>
      <c r="B10" s="185"/>
      <c r="C10" s="19" t="s">
        <v>31</v>
      </c>
      <c r="D10" s="114"/>
      <c r="E10" s="47"/>
    </row>
    <row r="11" spans="1:6" s="2" customFormat="1" ht="36.75" customHeight="1">
      <c r="A11" s="183"/>
      <c r="B11" s="186"/>
      <c r="C11" s="5" t="s">
        <v>38</v>
      </c>
      <c r="D11" s="83">
        <f t="shared" ref="D11:E11" si="0">D12</f>
        <v>380993.3</v>
      </c>
      <c r="E11" s="83">
        <f t="shared" si="0"/>
        <v>476241.6</v>
      </c>
    </row>
    <row r="12" spans="1:6" s="2" customFormat="1">
      <c r="A12" s="187">
        <v>1041</v>
      </c>
      <c r="B12" s="189"/>
      <c r="C12" s="23" t="s">
        <v>24</v>
      </c>
      <c r="D12" s="115">
        <f>D19</f>
        <v>380993.3</v>
      </c>
      <c r="E12" s="115">
        <f>E19</f>
        <v>476241.6</v>
      </c>
    </row>
    <row r="13" spans="1:6" s="2" customFormat="1">
      <c r="A13" s="188"/>
      <c r="B13" s="190"/>
      <c r="C13" s="24" t="s">
        <v>57</v>
      </c>
      <c r="D13" s="83"/>
      <c r="E13" s="47"/>
    </row>
    <row r="14" spans="1:6" s="2" customFormat="1">
      <c r="A14" s="188"/>
      <c r="B14" s="190"/>
      <c r="C14" s="3" t="s">
        <v>25</v>
      </c>
      <c r="D14" s="115"/>
      <c r="E14" s="47"/>
    </row>
    <row r="15" spans="1:6" s="2" customFormat="1" ht="51.75">
      <c r="A15" s="188"/>
      <c r="B15" s="190"/>
      <c r="C15" s="4" t="s">
        <v>58</v>
      </c>
      <c r="D15" s="55"/>
      <c r="E15" s="47"/>
    </row>
    <row r="16" spans="1:6" s="2" customFormat="1">
      <c r="A16" s="188"/>
      <c r="B16" s="190"/>
      <c r="C16" s="3" t="s">
        <v>26</v>
      </c>
      <c r="D16" s="55"/>
      <c r="E16" s="47"/>
    </row>
    <row r="17" spans="1:5" s="2" customFormat="1" ht="34.5">
      <c r="A17" s="188"/>
      <c r="B17" s="190"/>
      <c r="C17" s="4" t="s">
        <v>59</v>
      </c>
      <c r="D17" s="55"/>
      <c r="E17" s="47"/>
    </row>
    <row r="18" spans="1:5" s="2" customFormat="1" ht="15.75" customHeight="1">
      <c r="A18" s="188"/>
      <c r="B18" s="55"/>
      <c r="C18" s="25" t="s">
        <v>34</v>
      </c>
      <c r="D18" s="116"/>
      <c r="E18" s="47"/>
    </row>
    <row r="19" spans="1:5" s="2" customFormat="1" ht="21" customHeight="1">
      <c r="A19" s="188"/>
      <c r="B19" s="191">
        <v>11052</v>
      </c>
      <c r="C19" s="3" t="s">
        <v>27</v>
      </c>
      <c r="D19" s="51">
        <v>380993.3</v>
      </c>
      <c r="E19" s="51">
        <v>476241.6</v>
      </c>
    </row>
    <row r="20" spans="1:5" s="2" customFormat="1" ht="34.5">
      <c r="A20" s="188"/>
      <c r="B20" s="192"/>
      <c r="C20" s="120" t="s">
        <v>118</v>
      </c>
      <c r="D20" s="51"/>
      <c r="E20" s="47"/>
    </row>
    <row r="21" spans="1:5" s="2" customFormat="1">
      <c r="A21" s="188"/>
      <c r="B21" s="192"/>
      <c r="C21" s="3" t="s">
        <v>28</v>
      </c>
      <c r="D21" s="55"/>
      <c r="E21" s="47"/>
    </row>
    <row r="22" spans="1:5" s="2" customFormat="1" ht="34.5">
      <c r="A22" s="188"/>
      <c r="B22" s="192"/>
      <c r="C22" s="120" t="s">
        <v>119</v>
      </c>
      <c r="D22" s="55"/>
      <c r="E22" s="47"/>
    </row>
    <row r="23" spans="1:5" s="2" customFormat="1">
      <c r="A23" s="188"/>
      <c r="B23" s="192"/>
      <c r="C23" s="3" t="s">
        <v>29</v>
      </c>
      <c r="D23" s="55"/>
      <c r="E23" s="47"/>
    </row>
    <row r="24" spans="1:5" s="2" customFormat="1">
      <c r="A24" s="188"/>
      <c r="B24" s="192"/>
      <c r="C24" s="47" t="s">
        <v>30</v>
      </c>
      <c r="D24" s="55"/>
      <c r="E24" s="47"/>
    </row>
    <row r="25" spans="1:5" s="2" customFormat="1">
      <c r="A25" s="31"/>
      <c r="B25" s="82"/>
      <c r="C25" s="32" t="s">
        <v>69</v>
      </c>
      <c r="D25" s="83">
        <f>+D26</f>
        <v>-380993.3</v>
      </c>
      <c r="E25" s="83">
        <f>+E26</f>
        <v>-476241.6</v>
      </c>
    </row>
    <row r="26" spans="1:5">
      <c r="A26" s="179">
        <v>1139</v>
      </c>
      <c r="B26" s="180"/>
      <c r="C26" s="33" t="s">
        <v>24</v>
      </c>
      <c r="D26" s="83">
        <f>+D32</f>
        <v>-380993.3</v>
      </c>
      <c r="E26" s="83">
        <f>+E32</f>
        <v>-476241.6</v>
      </c>
    </row>
    <row r="27" spans="1:5" ht="19.350000000000001" customHeight="1">
      <c r="A27" s="179"/>
      <c r="B27" s="181"/>
      <c r="C27" s="92" t="s">
        <v>70</v>
      </c>
      <c r="D27" s="84"/>
      <c r="E27" s="84"/>
    </row>
    <row r="28" spans="1:5">
      <c r="A28" s="179"/>
      <c r="B28" s="181"/>
      <c r="C28" s="34" t="s">
        <v>25</v>
      </c>
      <c r="D28" s="84"/>
      <c r="E28" s="84"/>
    </row>
    <row r="29" spans="1:5" ht="51.75">
      <c r="A29" s="179"/>
      <c r="B29" s="181"/>
      <c r="C29" s="35" t="s">
        <v>71</v>
      </c>
      <c r="D29" s="84"/>
      <c r="E29" s="84"/>
    </row>
    <row r="30" spans="1:5">
      <c r="A30" s="179"/>
      <c r="B30" s="181"/>
      <c r="C30" s="34" t="s">
        <v>26</v>
      </c>
      <c r="D30" s="84"/>
      <c r="E30" s="84"/>
    </row>
    <row r="31" spans="1:5" ht="34.5">
      <c r="A31" s="179"/>
      <c r="B31" s="182"/>
      <c r="C31" s="36" t="s">
        <v>72</v>
      </c>
      <c r="D31" s="84"/>
      <c r="E31" s="84"/>
    </row>
    <row r="32" spans="1:5" ht="18" customHeight="1">
      <c r="A32" s="179"/>
      <c r="B32" s="180" t="s">
        <v>73</v>
      </c>
      <c r="C32" s="34" t="s">
        <v>27</v>
      </c>
      <c r="D32" s="51">
        <v>-380993.3</v>
      </c>
      <c r="E32" s="51">
        <v>-476241.6</v>
      </c>
    </row>
    <row r="33" spans="1:5" ht="19.350000000000001" customHeight="1">
      <c r="A33" s="179"/>
      <c r="B33" s="181"/>
      <c r="C33" s="37" t="s">
        <v>70</v>
      </c>
      <c r="D33" s="84"/>
      <c r="E33" s="84"/>
    </row>
    <row r="34" spans="1:5">
      <c r="A34" s="179"/>
      <c r="B34" s="181"/>
      <c r="C34" s="34" t="s">
        <v>28</v>
      </c>
      <c r="D34" s="84"/>
      <c r="E34" s="84"/>
    </row>
    <row r="35" spans="1:5" ht="69">
      <c r="A35" s="179"/>
      <c r="B35" s="181"/>
      <c r="C35" s="35" t="s">
        <v>74</v>
      </c>
      <c r="D35" s="84"/>
      <c r="E35" s="84"/>
    </row>
    <row r="36" spans="1:5">
      <c r="A36" s="179"/>
      <c r="B36" s="181"/>
      <c r="C36" s="34" t="s">
        <v>29</v>
      </c>
      <c r="D36" s="84"/>
      <c r="E36" s="84"/>
    </row>
    <row r="37" spans="1:5">
      <c r="A37" s="179"/>
      <c r="B37" s="182"/>
      <c r="C37" s="35" t="s">
        <v>30</v>
      </c>
      <c r="D37" s="84"/>
      <c r="E37" s="84"/>
    </row>
  </sheetData>
  <mergeCells count="15">
    <mergeCell ref="D1:E1"/>
    <mergeCell ref="D2:E2"/>
    <mergeCell ref="D3:E3"/>
    <mergeCell ref="A26:A37"/>
    <mergeCell ref="B26:B31"/>
    <mergeCell ref="B32:B37"/>
    <mergeCell ref="A9:A11"/>
    <mergeCell ref="B9:B11"/>
    <mergeCell ref="A12:A24"/>
    <mergeCell ref="B12:B17"/>
    <mergeCell ref="B19:B24"/>
    <mergeCell ref="C7:C8"/>
    <mergeCell ref="A7:B7"/>
    <mergeCell ref="A5:D5"/>
    <mergeCell ref="D7:E7"/>
  </mergeCells>
  <pageMargins left="0" right="0" top="0" bottom="0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1"/>
  <sheetViews>
    <sheetView topLeftCell="A7" zoomScaleNormal="100" zoomScaleSheetLayoutView="100" workbookViewId="0">
      <selection activeCell="F32" sqref="F32"/>
    </sheetView>
  </sheetViews>
  <sheetFormatPr defaultColWidth="9.140625" defaultRowHeight="17.25"/>
  <cols>
    <col min="1" max="1" width="9.7109375" style="17" customWidth="1"/>
    <col min="2" max="3" width="8.140625" style="17" customWidth="1"/>
    <col min="4" max="4" width="11.5703125" style="17" customWidth="1"/>
    <col min="5" max="5" width="15.42578125" style="17" customWidth="1"/>
    <col min="6" max="6" width="62.140625" style="17" customWidth="1"/>
    <col min="7" max="7" width="27.42578125" style="17" customWidth="1"/>
    <col min="8" max="8" width="22.42578125" style="17" customWidth="1"/>
    <col min="9" max="16384" width="9.140625" style="17"/>
  </cols>
  <sheetData>
    <row r="1" spans="1:9" ht="37.5" customHeight="1">
      <c r="G1" s="177" t="s">
        <v>40</v>
      </c>
      <c r="H1" s="177"/>
      <c r="I1" s="26"/>
    </row>
    <row r="2" spans="1:9" ht="17.25" customHeight="1">
      <c r="G2" s="211" t="s">
        <v>95</v>
      </c>
      <c r="H2" s="211"/>
      <c r="I2" s="211"/>
    </row>
    <row r="3" spans="1:9" ht="17.25" customHeight="1">
      <c r="G3" s="26" t="s">
        <v>8</v>
      </c>
      <c r="H3" s="26"/>
      <c r="I3" s="26"/>
    </row>
    <row r="4" spans="1:9" ht="13.5" customHeight="1"/>
    <row r="5" spans="1:9" ht="52.5" customHeight="1">
      <c r="A5" s="205" t="s">
        <v>108</v>
      </c>
      <c r="B5" s="205"/>
      <c r="C5" s="205"/>
      <c r="D5" s="205"/>
      <c r="E5" s="205"/>
      <c r="F5" s="205"/>
      <c r="G5" s="205"/>
    </row>
    <row r="8" spans="1:9">
      <c r="G8" s="210" t="s">
        <v>93</v>
      </c>
      <c r="H8" s="210"/>
    </row>
    <row r="9" spans="1:9" s="2" customFormat="1" ht="117" customHeight="1">
      <c r="A9" s="206" t="s">
        <v>22</v>
      </c>
      <c r="B9" s="206"/>
      <c r="C9" s="206"/>
      <c r="D9" s="206" t="s">
        <v>12</v>
      </c>
      <c r="E9" s="206"/>
      <c r="F9" s="206" t="s">
        <v>17</v>
      </c>
      <c r="G9" s="194" t="s">
        <v>44</v>
      </c>
      <c r="H9" s="195"/>
    </row>
    <row r="10" spans="1:9" s="2" customFormat="1" ht="37.5" customHeight="1">
      <c r="A10" s="100" t="s">
        <v>45</v>
      </c>
      <c r="B10" s="100" t="s">
        <v>46</v>
      </c>
      <c r="C10" s="100" t="s">
        <v>23</v>
      </c>
      <c r="D10" s="100" t="s">
        <v>15</v>
      </c>
      <c r="E10" s="100" t="s">
        <v>36</v>
      </c>
      <c r="F10" s="206"/>
      <c r="G10" s="106" t="s">
        <v>97</v>
      </c>
      <c r="H10" s="106" t="s">
        <v>96</v>
      </c>
    </row>
    <row r="11" spans="1:9" s="2" customFormat="1">
      <c r="A11" s="207"/>
      <c r="B11" s="180"/>
      <c r="C11" s="180"/>
      <c r="D11" s="184"/>
      <c r="E11" s="184"/>
      <c r="F11" s="5" t="s">
        <v>21</v>
      </c>
      <c r="G11" s="85">
        <f>G13+G33</f>
        <v>0</v>
      </c>
      <c r="H11" s="85">
        <f>H13+H33</f>
        <v>0</v>
      </c>
    </row>
    <row r="12" spans="1:9" s="2" customFormat="1">
      <c r="A12" s="208"/>
      <c r="B12" s="181"/>
      <c r="C12" s="181"/>
      <c r="D12" s="185"/>
      <c r="E12" s="185"/>
      <c r="F12" s="101" t="s">
        <v>31</v>
      </c>
      <c r="G12" s="85"/>
      <c r="H12" s="47"/>
    </row>
    <row r="13" spans="1:9" s="2" customFormat="1" ht="34.5">
      <c r="A13" s="209"/>
      <c r="B13" s="182"/>
      <c r="C13" s="182"/>
      <c r="D13" s="186"/>
      <c r="E13" s="186"/>
      <c r="F13" s="5" t="s">
        <v>38</v>
      </c>
      <c r="G13" s="85">
        <f t="shared" ref="G13:H13" si="0">G14</f>
        <v>380993.3</v>
      </c>
      <c r="H13" s="85">
        <f t="shared" si="0"/>
        <v>476241.6</v>
      </c>
    </row>
    <row r="14" spans="1:9" s="2" customFormat="1">
      <c r="A14" s="198" t="s">
        <v>42</v>
      </c>
      <c r="B14" s="180"/>
      <c r="C14" s="180"/>
      <c r="D14" s="202"/>
      <c r="E14" s="202"/>
      <c r="F14" s="112" t="s">
        <v>47</v>
      </c>
      <c r="G14" s="85">
        <f t="shared" ref="G14:H14" si="1">G16</f>
        <v>380993.3</v>
      </c>
      <c r="H14" s="85">
        <f t="shared" si="1"/>
        <v>476241.6</v>
      </c>
    </row>
    <row r="15" spans="1:9" s="2" customFormat="1">
      <c r="A15" s="199"/>
      <c r="B15" s="182"/>
      <c r="C15" s="181"/>
      <c r="D15" s="203"/>
      <c r="E15" s="203"/>
      <c r="F15" s="47" t="s">
        <v>18</v>
      </c>
      <c r="G15" s="81"/>
      <c r="H15" s="47"/>
    </row>
    <row r="16" spans="1:9" s="2" customFormat="1">
      <c r="A16" s="199"/>
      <c r="B16" s="198" t="s">
        <v>60</v>
      </c>
      <c r="C16" s="181"/>
      <c r="D16" s="203"/>
      <c r="E16" s="203"/>
      <c r="F16" s="102" t="s">
        <v>48</v>
      </c>
      <c r="G16" s="85">
        <f t="shared" ref="G16:H16" si="2">G18</f>
        <v>380993.3</v>
      </c>
      <c r="H16" s="85">
        <f t="shared" si="2"/>
        <v>476241.6</v>
      </c>
    </row>
    <row r="17" spans="1:13" s="2" customFormat="1">
      <c r="A17" s="199"/>
      <c r="B17" s="199"/>
      <c r="C17" s="182"/>
      <c r="D17" s="203"/>
      <c r="E17" s="203"/>
      <c r="F17" s="47" t="s">
        <v>18</v>
      </c>
      <c r="G17" s="81"/>
      <c r="H17" s="47"/>
    </row>
    <row r="18" spans="1:13" s="2" customFormat="1">
      <c r="A18" s="199"/>
      <c r="B18" s="199"/>
      <c r="C18" s="198" t="s">
        <v>60</v>
      </c>
      <c r="D18" s="203"/>
      <c r="E18" s="203"/>
      <c r="F18" s="102" t="s">
        <v>48</v>
      </c>
      <c r="G18" s="85">
        <f t="shared" ref="G18:H18" si="3">G20</f>
        <v>380993.3</v>
      </c>
      <c r="H18" s="85">
        <f t="shared" si="3"/>
        <v>476241.6</v>
      </c>
    </row>
    <row r="19" spans="1:13" s="2" customFormat="1">
      <c r="A19" s="199"/>
      <c r="B19" s="199"/>
      <c r="C19" s="199"/>
      <c r="D19" s="203"/>
      <c r="E19" s="203"/>
      <c r="F19" s="47" t="s">
        <v>18</v>
      </c>
      <c r="G19" s="81"/>
      <c r="H19" s="47"/>
    </row>
    <row r="20" spans="1:13" s="2" customFormat="1" ht="36.75" customHeight="1">
      <c r="A20" s="199"/>
      <c r="B20" s="199"/>
      <c r="C20" s="199"/>
      <c r="D20" s="203"/>
      <c r="E20" s="203"/>
      <c r="F20" s="42" t="s">
        <v>32</v>
      </c>
      <c r="G20" s="85">
        <f t="shared" ref="G20:H20" si="4">G22</f>
        <v>380993.3</v>
      </c>
      <c r="H20" s="85">
        <f t="shared" si="4"/>
        <v>476241.6</v>
      </c>
    </row>
    <row r="21" spans="1:13" s="2" customFormat="1">
      <c r="A21" s="199"/>
      <c r="B21" s="199"/>
      <c r="C21" s="199"/>
      <c r="D21" s="204"/>
      <c r="E21" s="204"/>
      <c r="F21" s="47" t="s">
        <v>18</v>
      </c>
      <c r="G21" s="85"/>
      <c r="H21" s="47"/>
    </row>
    <row r="22" spans="1:13" s="2" customFormat="1" ht="21" customHeight="1">
      <c r="A22" s="199"/>
      <c r="B22" s="199"/>
      <c r="C22" s="199"/>
      <c r="D22" s="187">
        <v>1041</v>
      </c>
      <c r="E22" s="214" t="s">
        <v>61</v>
      </c>
      <c r="F22" s="215"/>
      <c r="G22" s="117">
        <f>+G24</f>
        <v>380993.3</v>
      </c>
      <c r="H22" s="117">
        <f>+H24</f>
        <v>476241.6</v>
      </c>
      <c r="I22" s="1"/>
      <c r="J22" s="1"/>
      <c r="K22" s="1"/>
      <c r="L22" s="1"/>
      <c r="M22" s="1"/>
    </row>
    <row r="23" spans="1:13" s="2" customFormat="1" ht="18.75" customHeight="1">
      <c r="A23" s="199"/>
      <c r="B23" s="199"/>
      <c r="C23" s="199"/>
      <c r="D23" s="188"/>
      <c r="E23" s="111"/>
      <c r="F23" s="101" t="s">
        <v>18</v>
      </c>
      <c r="G23" s="90"/>
      <c r="H23" s="47"/>
      <c r="I23" s="1"/>
      <c r="J23" s="1"/>
      <c r="K23" s="1"/>
      <c r="L23" s="1"/>
      <c r="M23" s="1"/>
    </row>
    <row r="24" spans="1:13" s="2" customFormat="1" ht="63" customHeight="1">
      <c r="A24" s="199"/>
      <c r="B24" s="199"/>
      <c r="C24" s="199"/>
      <c r="D24" s="188"/>
      <c r="E24" s="111">
        <v>11052</v>
      </c>
      <c r="F24" s="112" t="s">
        <v>118</v>
      </c>
      <c r="G24" s="85">
        <f t="shared" ref="G24:H24" si="5">G26</f>
        <v>380993.3</v>
      </c>
      <c r="H24" s="85">
        <f t="shared" si="5"/>
        <v>476241.6</v>
      </c>
      <c r="I24" s="1"/>
      <c r="J24" s="1"/>
      <c r="K24" s="1"/>
      <c r="L24" s="1"/>
      <c r="M24" s="1"/>
    </row>
    <row r="25" spans="1:13" s="2" customFormat="1" ht="22.5" customHeight="1">
      <c r="A25" s="199"/>
      <c r="B25" s="199"/>
      <c r="C25" s="199"/>
      <c r="D25" s="188"/>
      <c r="E25" s="180"/>
      <c r="F25" s="101" t="s">
        <v>37</v>
      </c>
      <c r="G25" s="90"/>
      <c r="H25" s="47"/>
    </row>
    <row r="26" spans="1:13" s="104" customFormat="1" ht="37.5" customHeight="1">
      <c r="A26" s="199"/>
      <c r="B26" s="199"/>
      <c r="C26" s="199"/>
      <c r="D26" s="188"/>
      <c r="E26" s="181"/>
      <c r="F26" s="103" t="s">
        <v>32</v>
      </c>
      <c r="G26" s="89">
        <f t="shared" ref="G26:H26" si="6">G28</f>
        <v>380993.3</v>
      </c>
      <c r="H26" s="89">
        <f t="shared" si="6"/>
        <v>476241.6</v>
      </c>
    </row>
    <row r="27" spans="1:13" s="2" customFormat="1" ht="38.25" customHeight="1">
      <c r="A27" s="199"/>
      <c r="B27" s="199"/>
      <c r="C27" s="199"/>
      <c r="D27" s="188"/>
      <c r="E27" s="181"/>
      <c r="F27" s="101" t="s">
        <v>33</v>
      </c>
      <c r="G27" s="90"/>
      <c r="H27" s="47"/>
    </row>
    <row r="28" spans="1:13" s="2" customFormat="1" ht="16.899999999999999" customHeight="1">
      <c r="A28" s="199"/>
      <c r="B28" s="199"/>
      <c r="C28" s="199"/>
      <c r="D28" s="188"/>
      <c r="E28" s="181"/>
      <c r="F28" s="101" t="s">
        <v>19</v>
      </c>
      <c r="G28" s="90">
        <f t="shared" ref="G28:H28" si="7">G29</f>
        <v>380993.3</v>
      </c>
      <c r="H28" s="90">
        <f t="shared" si="7"/>
        <v>476241.6</v>
      </c>
    </row>
    <row r="29" spans="1:13" s="2" customFormat="1" ht="16.899999999999999" customHeight="1">
      <c r="A29" s="199"/>
      <c r="B29" s="199"/>
      <c r="C29" s="199"/>
      <c r="D29" s="188"/>
      <c r="E29" s="181"/>
      <c r="F29" s="101" t="s">
        <v>20</v>
      </c>
      <c r="G29" s="90">
        <f t="shared" ref="G29:H29" si="8">+G30</f>
        <v>380993.3</v>
      </c>
      <c r="H29" s="90">
        <f t="shared" si="8"/>
        <v>476241.6</v>
      </c>
    </row>
    <row r="30" spans="1:13" s="2" customFormat="1" ht="16.899999999999999" customHeight="1">
      <c r="A30" s="199"/>
      <c r="B30" s="199"/>
      <c r="C30" s="199"/>
      <c r="D30" s="188"/>
      <c r="E30" s="181"/>
      <c r="F30" s="47" t="s">
        <v>64</v>
      </c>
      <c r="G30" s="90">
        <f t="shared" ref="G30:H30" si="9">G31</f>
        <v>380993.3</v>
      </c>
      <c r="H30" s="90">
        <f t="shared" si="9"/>
        <v>476241.6</v>
      </c>
    </row>
    <row r="31" spans="1:13" s="2" customFormat="1" ht="34.5">
      <c r="A31" s="199"/>
      <c r="B31" s="199"/>
      <c r="C31" s="199"/>
      <c r="D31" s="188"/>
      <c r="E31" s="181"/>
      <c r="F31" s="47" t="s">
        <v>65</v>
      </c>
      <c r="G31" s="38">
        <f t="shared" ref="G31:H31" si="10">G32</f>
        <v>380993.3</v>
      </c>
      <c r="H31" s="38">
        <f t="shared" si="10"/>
        <v>476241.6</v>
      </c>
    </row>
    <row r="32" spans="1:13" s="2" customFormat="1">
      <c r="A32" s="200"/>
      <c r="B32" s="200"/>
      <c r="C32" s="200"/>
      <c r="D32" s="201"/>
      <c r="E32" s="182"/>
      <c r="F32" s="47" t="s">
        <v>66</v>
      </c>
      <c r="G32" s="38">
        <f>'Havelvats 1'!D19</f>
        <v>380993.3</v>
      </c>
      <c r="H32" s="38">
        <f>'Havelvats 1'!E19</f>
        <v>476241.6</v>
      </c>
    </row>
    <row r="33" spans="1:8" s="86" customFormat="1" ht="34.9" customHeight="1">
      <c r="A33" s="42"/>
      <c r="B33" s="42"/>
      <c r="C33" s="42"/>
      <c r="D33" s="53"/>
      <c r="E33" s="53"/>
      <c r="F33" s="32" t="s">
        <v>69</v>
      </c>
      <c r="G33" s="85">
        <f t="shared" ref="G33:H33" si="11">+G34</f>
        <v>-380993.3</v>
      </c>
      <c r="H33" s="85">
        <f t="shared" si="11"/>
        <v>-476241.6</v>
      </c>
    </row>
    <row r="34" spans="1:8" ht="34.5">
      <c r="A34" s="197" t="s">
        <v>75</v>
      </c>
      <c r="B34" s="197"/>
      <c r="C34" s="197"/>
      <c r="D34" s="197"/>
      <c r="E34" s="197"/>
      <c r="F34" s="32" t="s">
        <v>76</v>
      </c>
      <c r="G34" s="85">
        <f>+G36</f>
        <v>-380993.3</v>
      </c>
      <c r="H34" s="85">
        <f>+H36</f>
        <v>-476241.6</v>
      </c>
    </row>
    <row r="35" spans="1:8">
      <c r="A35" s="197"/>
      <c r="B35" s="197"/>
      <c r="C35" s="197"/>
      <c r="D35" s="197"/>
      <c r="E35" s="197"/>
      <c r="F35" s="47" t="s">
        <v>18</v>
      </c>
      <c r="G35" s="84"/>
      <c r="H35" s="84"/>
    </row>
    <row r="36" spans="1:8" ht="34.5">
      <c r="A36" s="197"/>
      <c r="B36" s="197" t="s">
        <v>77</v>
      </c>
      <c r="C36" s="197"/>
      <c r="D36" s="197"/>
      <c r="E36" s="197"/>
      <c r="F36" s="32" t="s">
        <v>78</v>
      </c>
      <c r="G36" s="85">
        <f t="shared" ref="G36:H36" si="12">+G38</f>
        <v>-380993.3</v>
      </c>
      <c r="H36" s="85">
        <f t="shared" si="12"/>
        <v>-476241.6</v>
      </c>
    </row>
    <row r="37" spans="1:8">
      <c r="A37" s="197"/>
      <c r="B37" s="197"/>
      <c r="C37" s="197"/>
      <c r="D37" s="197"/>
      <c r="E37" s="197"/>
      <c r="F37" s="47" t="s">
        <v>18</v>
      </c>
      <c r="G37" s="84"/>
      <c r="H37" s="84"/>
    </row>
    <row r="38" spans="1:8">
      <c r="A38" s="197"/>
      <c r="B38" s="197"/>
      <c r="C38" s="197" t="s">
        <v>77</v>
      </c>
      <c r="D38" s="197"/>
      <c r="E38" s="197"/>
      <c r="F38" s="92" t="s">
        <v>70</v>
      </c>
      <c r="G38" s="85">
        <f>G40</f>
        <v>-380993.3</v>
      </c>
      <c r="H38" s="85">
        <f>H40</f>
        <v>-476241.6</v>
      </c>
    </row>
    <row r="39" spans="1:8">
      <c r="A39" s="197"/>
      <c r="B39" s="197"/>
      <c r="C39" s="197"/>
      <c r="D39" s="197"/>
      <c r="E39" s="197"/>
      <c r="F39" s="47" t="s">
        <v>18</v>
      </c>
      <c r="G39" s="84"/>
      <c r="H39" s="84"/>
    </row>
    <row r="40" spans="1:8">
      <c r="A40" s="197"/>
      <c r="B40" s="197"/>
      <c r="C40" s="197"/>
      <c r="D40" s="197"/>
      <c r="E40" s="197"/>
      <c r="F40" s="47" t="s">
        <v>79</v>
      </c>
      <c r="G40" s="85">
        <f>+G42</f>
        <v>-380993.3</v>
      </c>
      <c r="H40" s="85">
        <f>+H42</f>
        <v>-476241.6</v>
      </c>
    </row>
    <row r="41" spans="1:8">
      <c r="A41" s="197"/>
      <c r="B41" s="197"/>
      <c r="C41" s="197"/>
      <c r="D41" s="197"/>
      <c r="E41" s="197"/>
      <c r="F41" s="47" t="s">
        <v>18</v>
      </c>
      <c r="G41" s="84"/>
      <c r="H41" s="84"/>
    </row>
    <row r="42" spans="1:8">
      <c r="A42" s="197"/>
      <c r="B42" s="197"/>
      <c r="C42" s="197"/>
      <c r="D42" s="197" t="s">
        <v>80</v>
      </c>
      <c r="E42" s="212" t="s">
        <v>81</v>
      </c>
      <c r="F42" s="212" t="s">
        <v>70</v>
      </c>
      <c r="G42" s="85">
        <f>+G51</f>
        <v>-380993.3</v>
      </c>
      <c r="H42" s="85">
        <f>+H51</f>
        <v>-476241.6</v>
      </c>
    </row>
    <row r="43" spans="1:8">
      <c r="A43" s="197"/>
      <c r="B43" s="197"/>
      <c r="C43" s="197"/>
      <c r="D43" s="197"/>
      <c r="E43" s="87"/>
      <c r="F43" s="47" t="s">
        <v>18</v>
      </c>
      <c r="G43" s="84"/>
      <c r="H43" s="84"/>
    </row>
    <row r="44" spans="1:8">
      <c r="A44" s="197"/>
      <c r="B44" s="197"/>
      <c r="C44" s="197"/>
      <c r="D44" s="197"/>
      <c r="E44" s="88">
        <v>11001</v>
      </c>
      <c r="F44" s="92" t="s">
        <v>70</v>
      </c>
      <c r="G44" s="85">
        <f t="shared" ref="G44:H44" si="13">+G46</f>
        <v>-380993.3</v>
      </c>
      <c r="H44" s="85">
        <f t="shared" si="13"/>
        <v>-476241.6</v>
      </c>
    </row>
    <row r="45" spans="1:8">
      <c r="A45" s="197"/>
      <c r="B45" s="197"/>
      <c r="C45" s="197"/>
      <c r="D45" s="197"/>
      <c r="E45" s="213"/>
      <c r="F45" s="47" t="s">
        <v>37</v>
      </c>
      <c r="G45" s="84"/>
      <c r="H45" s="84"/>
    </row>
    <row r="46" spans="1:8">
      <c r="A46" s="197"/>
      <c r="B46" s="197"/>
      <c r="C46" s="197"/>
      <c r="D46" s="197"/>
      <c r="E46" s="213"/>
      <c r="F46" s="34" t="s">
        <v>79</v>
      </c>
      <c r="G46" s="89">
        <f t="shared" ref="G46:H46" si="14">+G48</f>
        <v>-380993.3</v>
      </c>
      <c r="H46" s="89">
        <f t="shared" si="14"/>
        <v>-476241.6</v>
      </c>
    </row>
    <row r="47" spans="1:8" ht="34.5">
      <c r="A47" s="197"/>
      <c r="B47" s="197"/>
      <c r="C47" s="197"/>
      <c r="D47" s="197"/>
      <c r="E47" s="213"/>
      <c r="F47" s="47" t="s">
        <v>82</v>
      </c>
      <c r="G47" s="84"/>
      <c r="H47" s="84"/>
    </row>
    <row r="48" spans="1:8">
      <c r="A48" s="197"/>
      <c r="B48" s="197"/>
      <c r="C48" s="197"/>
      <c r="D48" s="197"/>
      <c r="E48" s="213"/>
      <c r="F48" s="48" t="s">
        <v>19</v>
      </c>
      <c r="G48" s="90">
        <f t="shared" ref="G48:H50" si="15">+G49</f>
        <v>-380993.3</v>
      </c>
      <c r="H48" s="90">
        <f t="shared" si="15"/>
        <v>-476241.6</v>
      </c>
    </row>
    <row r="49" spans="1:8">
      <c r="A49" s="197"/>
      <c r="B49" s="197"/>
      <c r="C49" s="197"/>
      <c r="D49" s="197"/>
      <c r="E49" s="213"/>
      <c r="F49" s="47" t="s">
        <v>20</v>
      </c>
      <c r="G49" s="90">
        <f t="shared" si="15"/>
        <v>-380993.3</v>
      </c>
      <c r="H49" s="90">
        <f t="shared" si="15"/>
        <v>-476241.6</v>
      </c>
    </row>
    <row r="50" spans="1:8">
      <c r="A50" s="197"/>
      <c r="B50" s="197"/>
      <c r="C50" s="197"/>
      <c r="D50" s="197"/>
      <c r="E50" s="213"/>
      <c r="F50" s="47" t="s">
        <v>83</v>
      </c>
      <c r="G50" s="90">
        <f t="shared" si="15"/>
        <v>-380993.3</v>
      </c>
      <c r="H50" s="90">
        <f t="shared" si="15"/>
        <v>-476241.6</v>
      </c>
    </row>
    <row r="51" spans="1:8">
      <c r="A51" s="197"/>
      <c r="B51" s="197"/>
      <c r="C51" s="197"/>
      <c r="D51" s="197"/>
      <c r="E51" s="213"/>
      <c r="F51" s="47" t="s">
        <v>84</v>
      </c>
      <c r="G51" s="90">
        <v>-380993.3</v>
      </c>
      <c r="H51" s="90">
        <v>-476241.6</v>
      </c>
    </row>
  </sheetData>
  <mergeCells count="33">
    <mergeCell ref="G1:H1"/>
    <mergeCell ref="G2:I2"/>
    <mergeCell ref="G9:H9"/>
    <mergeCell ref="A34:A51"/>
    <mergeCell ref="B36:B51"/>
    <mergeCell ref="C38:C51"/>
    <mergeCell ref="D42:D51"/>
    <mergeCell ref="A14:A32"/>
    <mergeCell ref="E34:E41"/>
    <mergeCell ref="E42:F42"/>
    <mergeCell ref="E45:E51"/>
    <mergeCell ref="E25:E32"/>
    <mergeCell ref="E22:F22"/>
    <mergeCell ref="E14:E21"/>
    <mergeCell ref="B14:B15"/>
    <mergeCell ref="C14:C17"/>
    <mergeCell ref="E11:E13"/>
    <mergeCell ref="A5:G5"/>
    <mergeCell ref="F9:F10"/>
    <mergeCell ref="A9:C9"/>
    <mergeCell ref="D9:E9"/>
    <mergeCell ref="D11:D13"/>
    <mergeCell ref="A11:A13"/>
    <mergeCell ref="B11:B13"/>
    <mergeCell ref="C11:C13"/>
    <mergeCell ref="G8:H8"/>
    <mergeCell ref="B34:B35"/>
    <mergeCell ref="C34:C37"/>
    <mergeCell ref="D34:D41"/>
    <mergeCell ref="B16:B32"/>
    <mergeCell ref="D22:D32"/>
    <mergeCell ref="C18:C32"/>
    <mergeCell ref="D14:D21"/>
  </mergeCells>
  <pageMargins left="0.7" right="0.7" top="0.75" bottom="0.75" header="0.3" footer="0.3"/>
  <pageSetup paperSize="9" scale="45" orientation="portrait" r:id="rId1"/>
  <ignoredErrors>
    <ignoredError sqref="D14 D11" numberStoredAsText="1"/>
    <ignoredError sqref="G29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3"/>
  <sheetViews>
    <sheetView zoomScale="85" zoomScaleNormal="85" zoomScaleSheetLayoutView="100" workbookViewId="0">
      <selection activeCell="A6" sqref="A6:G6"/>
    </sheetView>
  </sheetViews>
  <sheetFormatPr defaultColWidth="9.140625" defaultRowHeight="17.25"/>
  <cols>
    <col min="1" max="1" width="14.5703125" style="66" customWidth="1"/>
    <col min="2" max="2" width="17.7109375" style="66" customWidth="1"/>
    <col min="3" max="3" width="8" style="66" customWidth="1"/>
    <col min="4" max="4" width="7.85546875" style="80" customWidth="1"/>
    <col min="5" max="5" width="28.28515625" style="80" customWidth="1"/>
    <col min="6" max="6" width="62.42578125" style="80" customWidth="1"/>
    <col min="7" max="7" width="30" style="66" customWidth="1"/>
    <col min="8" max="8" width="23.140625" style="65" customWidth="1"/>
    <col min="9" max="9" width="24" style="65" bestFit="1" customWidth="1"/>
    <col min="10" max="10" width="9.140625" style="66"/>
    <col min="11" max="11" width="12.140625" style="66" customWidth="1"/>
    <col min="12" max="16384" width="9.140625" style="66"/>
  </cols>
  <sheetData>
    <row r="1" spans="1:43" s="56" customFormat="1" ht="36.75" customHeight="1">
      <c r="F1" s="216" t="s">
        <v>63</v>
      </c>
      <c r="G1" s="216"/>
      <c r="H1" s="57"/>
      <c r="I1" s="57"/>
      <c r="AB1" s="217"/>
      <c r="AC1" s="217"/>
      <c r="AD1" s="217"/>
    </row>
    <row r="2" spans="1:43" s="56" customFormat="1" ht="17.45" customHeight="1">
      <c r="A2" s="58"/>
      <c r="B2" s="58"/>
      <c r="C2" s="58"/>
      <c r="D2" s="58"/>
      <c r="E2" s="58"/>
      <c r="F2" s="217" t="s">
        <v>95</v>
      </c>
      <c r="G2" s="217"/>
      <c r="H2" s="57"/>
      <c r="I2" s="57"/>
      <c r="Y2" s="58"/>
      <c r="Z2" s="58"/>
      <c r="AA2" s="217"/>
      <c r="AB2" s="217"/>
      <c r="AC2" s="217"/>
      <c r="AD2" s="217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</row>
    <row r="3" spans="1:43" s="56" customFormat="1" ht="17.45" customHeight="1">
      <c r="A3" s="58"/>
      <c r="B3" s="58"/>
      <c r="C3" s="58"/>
      <c r="D3" s="58"/>
      <c r="E3" s="58"/>
      <c r="F3" s="217" t="s">
        <v>8</v>
      </c>
      <c r="G3" s="217"/>
      <c r="H3" s="57"/>
      <c r="I3" s="57"/>
      <c r="Y3" s="217"/>
      <c r="Z3" s="217"/>
      <c r="AA3" s="217"/>
      <c r="AB3" s="217"/>
      <c r="AC3" s="217"/>
      <c r="AD3" s="217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</row>
    <row r="4" spans="1:43" s="56" customFormat="1">
      <c r="F4" s="60"/>
      <c r="G4" s="60"/>
      <c r="H4" s="61"/>
      <c r="I4" s="57"/>
    </row>
    <row r="5" spans="1:43" s="56" customFormat="1" ht="15.95" customHeight="1">
      <c r="F5" s="60"/>
      <c r="G5" s="60"/>
      <c r="H5" s="61"/>
      <c r="I5" s="57"/>
    </row>
    <row r="6" spans="1:43" s="56" customFormat="1" ht="67.5" customHeight="1">
      <c r="A6" s="221" t="s">
        <v>122</v>
      </c>
      <c r="B6" s="221"/>
      <c r="C6" s="221"/>
      <c r="D6" s="221"/>
      <c r="E6" s="221"/>
      <c r="F6" s="221"/>
      <c r="G6" s="221"/>
      <c r="H6" s="62"/>
      <c r="I6" s="57"/>
    </row>
    <row r="7" spans="1:43" s="56" customFormat="1" ht="40.5" customHeight="1">
      <c r="B7" s="63"/>
      <c r="C7" s="63"/>
      <c r="D7" s="63"/>
      <c r="E7" s="63"/>
      <c r="F7" s="63"/>
      <c r="G7" s="113" t="s">
        <v>93</v>
      </c>
      <c r="H7" s="62"/>
      <c r="I7" s="57"/>
    </row>
    <row r="8" spans="1:43" ht="114.75" customHeight="1">
      <c r="A8" s="222" t="s">
        <v>12</v>
      </c>
      <c r="B8" s="222"/>
      <c r="C8" s="223" t="s">
        <v>67</v>
      </c>
      <c r="D8" s="224"/>
      <c r="E8" s="225"/>
      <c r="F8" s="229" t="s">
        <v>68</v>
      </c>
      <c r="G8" s="64" t="s">
        <v>99</v>
      </c>
    </row>
    <row r="9" spans="1:43" ht="37.5" customHeight="1">
      <c r="A9" s="64" t="s">
        <v>35</v>
      </c>
      <c r="B9" s="64" t="s">
        <v>16</v>
      </c>
      <c r="C9" s="226"/>
      <c r="D9" s="227"/>
      <c r="E9" s="228"/>
      <c r="F9" s="230"/>
      <c r="G9" s="64" t="s">
        <v>14</v>
      </c>
    </row>
    <row r="10" spans="1:43" ht="24" customHeight="1">
      <c r="A10" s="231" t="s">
        <v>32</v>
      </c>
      <c r="B10" s="232"/>
      <c r="C10" s="232"/>
      <c r="D10" s="232"/>
      <c r="E10" s="232"/>
      <c r="F10" s="233"/>
      <c r="G10" s="67">
        <f>+G11</f>
        <v>476241.6</v>
      </c>
    </row>
    <row r="11" spans="1:43" ht="35.450000000000003" customHeight="1">
      <c r="A11" s="68">
        <v>1041</v>
      </c>
      <c r="B11" s="234" t="s">
        <v>57</v>
      </c>
      <c r="C11" s="235"/>
      <c r="D11" s="235"/>
      <c r="E11" s="236"/>
      <c r="F11" s="69"/>
      <c r="G11" s="70">
        <f>+G12</f>
        <v>476241.6</v>
      </c>
    </row>
    <row r="12" spans="1:43" ht="122.25" customHeight="1">
      <c r="A12" s="71"/>
      <c r="B12" s="99">
        <v>11052</v>
      </c>
      <c r="C12" s="218" t="s">
        <v>118</v>
      </c>
      <c r="D12" s="219"/>
      <c r="E12" s="220"/>
      <c r="F12" s="72" t="s">
        <v>32</v>
      </c>
      <c r="G12" s="67">
        <f>SUM(G13:G13)</f>
        <v>476241.6</v>
      </c>
    </row>
    <row r="13" spans="1:43" s="79" customFormat="1" ht="36.75" customHeight="1">
      <c r="A13" s="73"/>
      <c r="B13" s="74"/>
      <c r="C13" s="75"/>
      <c r="D13" s="76"/>
      <c r="E13" s="76"/>
      <c r="F13" s="96" t="s">
        <v>98</v>
      </c>
      <c r="G13" s="77">
        <v>476241.6</v>
      </c>
      <c r="H13" s="78"/>
      <c r="I13" s="78"/>
    </row>
  </sheetData>
  <mergeCells count="13">
    <mergeCell ref="C12:E12"/>
    <mergeCell ref="A6:G6"/>
    <mergeCell ref="A8:B8"/>
    <mergeCell ref="C8:E9"/>
    <mergeCell ref="F8:F9"/>
    <mergeCell ref="A10:F10"/>
    <mergeCell ref="B11:E11"/>
    <mergeCell ref="F1:G1"/>
    <mergeCell ref="AB1:AD1"/>
    <mergeCell ref="F2:G2"/>
    <mergeCell ref="AA2:AD2"/>
    <mergeCell ref="F3:G3"/>
    <mergeCell ref="Y3:AD3"/>
  </mergeCells>
  <pageMargins left="0.70866141732283505" right="0.70866141732283505" top="0.74803149606299202" bottom="0.74803149606299202" header="0.31496062992126" footer="0.31496062992126"/>
  <pageSetup paperSize="9" scale="26" fitToHeight="0" orientation="landscape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19" zoomScaleNormal="100" zoomScaleSheetLayoutView="100" workbookViewId="0">
      <selection activeCell="A29" sqref="A29:E29"/>
    </sheetView>
  </sheetViews>
  <sheetFormatPr defaultColWidth="9.140625" defaultRowHeight="17.25"/>
  <cols>
    <col min="1" max="1" width="5.28515625" style="7" customWidth="1"/>
    <col min="2" max="2" width="27.140625" style="7" customWidth="1"/>
    <col min="3" max="3" width="81.7109375" style="7" customWidth="1"/>
    <col min="4" max="4" width="30.42578125" style="9" customWidth="1"/>
    <col min="5" max="5" width="20.140625" style="9" customWidth="1"/>
    <col min="6" max="6" width="22" style="7" customWidth="1"/>
    <col min="7" max="16384" width="9.140625" style="7"/>
  </cols>
  <sheetData>
    <row r="1" spans="1:6" ht="37.5" customHeight="1">
      <c r="A1" s="250" t="s">
        <v>41</v>
      </c>
      <c r="B1" s="250"/>
      <c r="C1" s="250"/>
      <c r="D1" s="250"/>
      <c r="E1" s="250"/>
      <c r="F1" s="50"/>
    </row>
    <row r="2" spans="1:6" ht="17.25" customHeight="1">
      <c r="A2" s="250" t="s">
        <v>100</v>
      </c>
      <c r="B2" s="250"/>
      <c r="C2" s="250"/>
      <c r="D2" s="250"/>
      <c r="E2" s="250"/>
      <c r="F2" s="50"/>
    </row>
    <row r="3" spans="1:6" ht="17.25" customHeight="1">
      <c r="A3" s="250" t="s">
        <v>8</v>
      </c>
      <c r="B3" s="250"/>
      <c r="C3" s="250"/>
      <c r="D3" s="250"/>
      <c r="E3" s="250"/>
      <c r="F3" s="50"/>
    </row>
    <row r="5" spans="1:6" ht="59.25" customHeight="1">
      <c r="A5" s="8"/>
      <c r="B5" s="221" t="s">
        <v>124</v>
      </c>
      <c r="C5" s="221"/>
      <c r="D5" s="221"/>
      <c r="E5" s="221"/>
      <c r="F5" s="8"/>
    </row>
    <row r="6" spans="1:6" ht="23.25" customHeight="1"/>
    <row r="7" spans="1:6" ht="21.75" customHeight="1">
      <c r="A7" s="249" t="s">
        <v>49</v>
      </c>
      <c r="B7" s="249"/>
      <c r="C7" s="249"/>
      <c r="D7" s="249"/>
      <c r="E7" s="249"/>
      <c r="F7" s="49"/>
    </row>
    <row r="8" spans="1:6" ht="38.65" customHeight="1">
      <c r="C8" s="10" t="s">
        <v>43</v>
      </c>
      <c r="D8" s="11"/>
      <c r="E8" s="11"/>
    </row>
    <row r="9" spans="1:6">
      <c r="B9" s="245" t="s">
        <v>10</v>
      </c>
      <c r="C9" s="246"/>
      <c r="D9" s="246"/>
      <c r="E9" s="247"/>
    </row>
    <row r="10" spans="1:6" s="12" customFormat="1">
      <c r="B10" s="13"/>
      <c r="C10" s="13"/>
      <c r="D10" s="14"/>
      <c r="E10" s="14"/>
    </row>
    <row r="11" spans="1:6">
      <c r="B11" s="1"/>
      <c r="C11" s="30"/>
      <c r="D11" s="28"/>
      <c r="E11" s="28"/>
    </row>
    <row r="12" spans="1:6">
      <c r="B12" s="15" t="s">
        <v>1</v>
      </c>
      <c r="C12" s="214" t="s">
        <v>2</v>
      </c>
      <c r="D12" s="256"/>
      <c r="E12" s="215"/>
    </row>
    <row r="13" spans="1:6">
      <c r="B13" s="16">
        <v>1041</v>
      </c>
      <c r="C13" s="253" t="s">
        <v>61</v>
      </c>
      <c r="D13" s="254"/>
      <c r="E13" s="255"/>
    </row>
    <row r="14" spans="1:6" ht="26.25" customHeight="1">
      <c r="D14" s="105"/>
      <c r="E14" s="27"/>
    </row>
    <row r="15" spans="1:6" s="17" customFormat="1">
      <c r="B15" s="251" t="s">
        <v>3</v>
      </c>
      <c r="C15" s="252"/>
      <c r="D15" s="257"/>
      <c r="E15" s="258"/>
    </row>
    <row r="16" spans="1:6" s="17" customFormat="1" ht="66" customHeight="1">
      <c r="B16" s="18" t="s">
        <v>4</v>
      </c>
      <c r="C16" s="6">
        <v>1041</v>
      </c>
      <c r="D16" s="194" t="s">
        <v>53</v>
      </c>
      <c r="E16" s="195"/>
    </row>
    <row r="17" spans="1:7" s="17" customFormat="1">
      <c r="B17" s="18" t="s">
        <v>5</v>
      </c>
      <c r="C17" s="6">
        <v>11052</v>
      </c>
      <c r="D17" s="119" t="s">
        <v>94</v>
      </c>
      <c r="E17" s="119" t="s">
        <v>101</v>
      </c>
      <c r="G17" s="13"/>
    </row>
    <row r="18" spans="1:7" s="17" customFormat="1" ht="40.5" customHeight="1">
      <c r="B18" s="18" t="s">
        <v>6</v>
      </c>
      <c r="C18" s="108" t="s">
        <v>118</v>
      </c>
      <c r="D18" s="242"/>
      <c r="E18" s="242"/>
      <c r="G18" s="13"/>
    </row>
    <row r="19" spans="1:7" s="17" customFormat="1" ht="36.75" customHeight="1">
      <c r="B19" s="18" t="s">
        <v>9</v>
      </c>
      <c r="C19" s="47" t="s">
        <v>120</v>
      </c>
      <c r="D19" s="242"/>
      <c r="E19" s="242"/>
    </row>
    <row r="20" spans="1:7" s="17" customFormat="1">
      <c r="B20" s="18" t="s">
        <v>7</v>
      </c>
      <c r="C20" s="54" t="s">
        <v>62</v>
      </c>
      <c r="D20" s="242"/>
      <c r="E20" s="242"/>
    </row>
    <row r="21" spans="1:7" s="17" customFormat="1" ht="51.75" customHeight="1">
      <c r="B21" s="18" t="s">
        <v>56</v>
      </c>
      <c r="C21" s="93" t="s">
        <v>90</v>
      </c>
      <c r="D21" s="242"/>
      <c r="E21" s="242"/>
    </row>
    <row r="22" spans="1:7" s="17" customFormat="1" ht="21.75" customHeight="1">
      <c r="B22" s="237" t="s">
        <v>0</v>
      </c>
      <c r="C22" s="238"/>
      <c r="D22" s="242"/>
      <c r="E22" s="242"/>
    </row>
    <row r="23" spans="1:7" ht="17.25" customHeight="1">
      <c r="B23" s="237" t="s">
        <v>104</v>
      </c>
      <c r="C23" s="259"/>
      <c r="D23" s="98">
        <v>1</v>
      </c>
      <c r="E23" s="98">
        <v>1</v>
      </c>
    </row>
    <row r="24" spans="1:7" ht="17.25" customHeight="1">
      <c r="B24" s="237" t="s">
        <v>105</v>
      </c>
      <c r="C24" s="238"/>
      <c r="D24" s="121">
        <v>40</v>
      </c>
      <c r="E24" s="121">
        <v>40</v>
      </c>
    </row>
    <row r="25" spans="1:7" ht="17.25" customHeight="1">
      <c r="B25" s="237" t="s">
        <v>106</v>
      </c>
      <c r="C25" s="238"/>
      <c r="D25" s="121">
        <v>400</v>
      </c>
      <c r="E25" s="121">
        <v>400</v>
      </c>
    </row>
    <row r="26" spans="1:7" s="17" customFormat="1">
      <c r="B26" s="239" t="s">
        <v>92</v>
      </c>
      <c r="C26" s="240"/>
      <c r="D26" s="97">
        <f>'Havelvats 1'!D19</f>
        <v>380993.3</v>
      </c>
      <c r="E26" s="97">
        <v>476241.6</v>
      </c>
    </row>
    <row r="27" spans="1:7" s="17" customFormat="1">
      <c r="D27" s="20"/>
      <c r="E27" s="20"/>
    </row>
    <row r="29" spans="1:7" ht="17.25" customHeight="1">
      <c r="A29" s="249" t="s">
        <v>125</v>
      </c>
      <c r="B29" s="249"/>
      <c r="C29" s="249"/>
      <c r="D29" s="249"/>
      <c r="E29" s="249"/>
      <c r="F29" s="49"/>
    </row>
    <row r="30" spans="1:7">
      <c r="C30" s="10" t="s">
        <v>85</v>
      </c>
      <c r="D30" s="11"/>
      <c r="E30" s="7"/>
    </row>
    <row r="31" spans="1:7">
      <c r="B31" s="245" t="s">
        <v>10</v>
      </c>
      <c r="C31" s="246"/>
      <c r="D31" s="246"/>
      <c r="E31" s="247"/>
    </row>
    <row r="32" spans="1:7">
      <c r="B32" s="13"/>
      <c r="C32" s="13"/>
      <c r="D32" s="14"/>
      <c r="E32" s="7"/>
    </row>
    <row r="33" spans="2:5">
      <c r="B33" s="13"/>
      <c r="C33" s="13"/>
      <c r="D33" s="27"/>
      <c r="E33" s="7"/>
    </row>
    <row r="34" spans="2:5">
      <c r="B34" s="29" t="s">
        <v>1</v>
      </c>
      <c r="C34" s="189" t="s">
        <v>2</v>
      </c>
      <c r="D34" s="189"/>
      <c r="E34" s="189"/>
    </row>
    <row r="35" spans="2:5">
      <c r="B35" s="47">
        <v>1139</v>
      </c>
      <c r="C35" s="248" t="s">
        <v>81</v>
      </c>
      <c r="D35" s="248"/>
      <c r="E35" s="248"/>
    </row>
    <row r="36" spans="2:5">
      <c r="B36" s="1"/>
      <c r="C36" s="30"/>
      <c r="D36" s="28"/>
      <c r="E36" s="7"/>
    </row>
    <row r="37" spans="2:5">
      <c r="B37" s="189" t="s">
        <v>3</v>
      </c>
      <c r="C37" s="189"/>
      <c r="D37" s="243"/>
      <c r="E37" s="244"/>
    </row>
    <row r="38" spans="2:5" s="17" customFormat="1" ht="69.75" customHeight="1">
      <c r="B38" s="39" t="s">
        <v>4</v>
      </c>
      <c r="C38" s="34">
        <v>1139</v>
      </c>
      <c r="D38" s="194" t="s">
        <v>87</v>
      </c>
      <c r="E38" s="195"/>
    </row>
    <row r="39" spans="2:5" ht="34.5" customHeight="1">
      <c r="B39" s="40" t="s">
        <v>5</v>
      </c>
      <c r="C39" s="41">
        <v>11001</v>
      </c>
      <c r="D39" s="48" t="s">
        <v>102</v>
      </c>
      <c r="E39" s="118" t="s">
        <v>101</v>
      </c>
    </row>
    <row r="40" spans="2:5" ht="34.5">
      <c r="B40" s="40" t="s">
        <v>6</v>
      </c>
      <c r="C40" s="47" t="s">
        <v>81</v>
      </c>
      <c r="D40" s="242"/>
      <c r="E40" s="242"/>
    </row>
    <row r="41" spans="2:5" ht="69">
      <c r="B41" s="40" t="s">
        <v>9</v>
      </c>
      <c r="C41" s="47" t="s">
        <v>86</v>
      </c>
      <c r="D41" s="242"/>
      <c r="E41" s="242"/>
    </row>
    <row r="42" spans="2:5">
      <c r="B42" s="40" t="s">
        <v>7</v>
      </c>
      <c r="C42" s="47" t="s">
        <v>51</v>
      </c>
      <c r="D42" s="242"/>
      <c r="E42" s="242"/>
    </row>
    <row r="43" spans="2:5" ht="51.75">
      <c r="B43" s="42" t="s">
        <v>52</v>
      </c>
      <c r="C43" s="47" t="s">
        <v>85</v>
      </c>
      <c r="D43" s="242"/>
      <c r="E43" s="242"/>
    </row>
    <row r="44" spans="2:5">
      <c r="B44" s="43"/>
      <c r="C44" s="44" t="s">
        <v>0</v>
      </c>
      <c r="D44" s="242"/>
      <c r="E44" s="242"/>
    </row>
    <row r="45" spans="2:5">
      <c r="B45" s="241" t="s">
        <v>92</v>
      </c>
      <c r="C45" s="241"/>
      <c r="D45" s="91">
        <f>'Havelvats 1'!D32</f>
        <v>-380993.3</v>
      </c>
      <c r="E45" s="91">
        <v>-476241.6</v>
      </c>
    </row>
  </sheetData>
  <mergeCells count="28">
    <mergeCell ref="B9:E9"/>
    <mergeCell ref="B25:C25"/>
    <mergeCell ref="A1:E1"/>
    <mergeCell ref="A2:E2"/>
    <mergeCell ref="A3:E3"/>
    <mergeCell ref="B5:E5"/>
    <mergeCell ref="A7:E7"/>
    <mergeCell ref="B22:C22"/>
    <mergeCell ref="B15:C15"/>
    <mergeCell ref="C13:E13"/>
    <mergeCell ref="C12:E12"/>
    <mergeCell ref="D15:E15"/>
    <mergeCell ref="D16:E16"/>
    <mergeCell ref="E18:E22"/>
    <mergeCell ref="D18:D22"/>
    <mergeCell ref="B23:C23"/>
    <mergeCell ref="B24:C24"/>
    <mergeCell ref="B26:C26"/>
    <mergeCell ref="B37:C37"/>
    <mergeCell ref="B45:C45"/>
    <mergeCell ref="E40:E44"/>
    <mergeCell ref="D40:D44"/>
    <mergeCell ref="D37:E37"/>
    <mergeCell ref="D38:E38"/>
    <mergeCell ref="B31:E31"/>
    <mergeCell ref="C34:E34"/>
    <mergeCell ref="C35:E35"/>
    <mergeCell ref="A29:E29"/>
  </mergeCells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3"/>
  <sheetViews>
    <sheetView topLeftCell="A16" zoomScaleNormal="100" zoomScaleSheetLayoutView="100" workbookViewId="0">
      <selection activeCell="C17" sqref="C17"/>
    </sheetView>
  </sheetViews>
  <sheetFormatPr defaultColWidth="9.140625" defaultRowHeight="17.25"/>
  <cols>
    <col min="1" max="1" width="5.28515625" style="7" customWidth="1"/>
    <col min="2" max="2" width="29.140625" style="7" customWidth="1"/>
    <col min="3" max="3" width="78.5703125" style="7" customWidth="1"/>
    <col min="4" max="4" width="21.140625" style="9" customWidth="1"/>
    <col min="5" max="5" width="20.7109375" style="9" customWidth="1"/>
    <col min="6" max="6" width="14.5703125" style="7" customWidth="1"/>
    <col min="7" max="16384" width="9.140625" style="7"/>
  </cols>
  <sheetData>
    <row r="1" spans="1:9" ht="37.5" customHeight="1">
      <c r="D1" s="260" t="s">
        <v>50</v>
      </c>
      <c r="E1" s="260"/>
    </row>
    <row r="2" spans="1:9" ht="17.25" customHeight="1">
      <c r="D2" s="243" t="s">
        <v>95</v>
      </c>
      <c r="E2" s="244"/>
      <c r="G2" s="50"/>
      <c r="H2" s="50"/>
      <c r="I2" s="50"/>
    </row>
    <row r="3" spans="1:9" ht="17.25" customHeight="1">
      <c r="D3" s="264" t="s">
        <v>8</v>
      </c>
      <c r="E3" s="264"/>
    </row>
    <row r="4" spans="1:9">
      <c r="D4" s="7"/>
    </row>
    <row r="5" spans="1:9" ht="59.25" customHeight="1">
      <c r="A5" s="8"/>
      <c r="B5" s="221" t="s">
        <v>109</v>
      </c>
      <c r="C5" s="221"/>
      <c r="D5" s="221"/>
      <c r="E5" s="221"/>
      <c r="F5" s="8"/>
    </row>
    <row r="6" spans="1:9" ht="23.25" customHeight="1"/>
    <row r="7" spans="1:9" ht="21.75" customHeight="1">
      <c r="A7" s="249" t="s">
        <v>55</v>
      </c>
      <c r="B7" s="249"/>
      <c r="C7" s="249"/>
      <c r="D7" s="249"/>
      <c r="E7" s="249"/>
      <c r="F7" s="49"/>
    </row>
    <row r="8" spans="1:9" ht="21.75" customHeight="1">
      <c r="A8" s="52"/>
      <c r="B8" s="52"/>
      <c r="C8" s="52"/>
      <c r="D8" s="52"/>
      <c r="E8" s="49"/>
    </row>
    <row r="9" spans="1:9" ht="38.65" customHeight="1">
      <c r="C9" s="10" t="s">
        <v>43</v>
      </c>
      <c r="D9" s="11"/>
      <c r="E9" s="11"/>
    </row>
    <row r="10" spans="1:9">
      <c r="B10" s="245" t="s">
        <v>91</v>
      </c>
      <c r="C10" s="246"/>
      <c r="D10" s="246"/>
      <c r="E10" s="247"/>
    </row>
    <row r="11" spans="1:9" s="12" customFormat="1">
      <c r="B11" s="13"/>
      <c r="C11" s="13"/>
      <c r="D11" s="105"/>
      <c r="E11" s="14"/>
    </row>
    <row r="12" spans="1:9">
      <c r="B12" s="15" t="s">
        <v>1</v>
      </c>
      <c r="C12" s="214" t="s">
        <v>2</v>
      </c>
      <c r="D12" s="256"/>
      <c r="E12" s="215"/>
    </row>
    <row r="13" spans="1:9">
      <c r="B13" s="16">
        <v>1041</v>
      </c>
      <c r="C13" s="253" t="s">
        <v>61</v>
      </c>
      <c r="D13" s="254"/>
      <c r="E13" s="255"/>
    </row>
    <row r="14" spans="1:9" ht="26.25" customHeight="1">
      <c r="E14" s="27"/>
    </row>
    <row r="15" spans="1:9" s="17" customFormat="1">
      <c r="B15" s="251" t="s">
        <v>3</v>
      </c>
      <c r="C15" s="252"/>
      <c r="D15" s="257"/>
      <c r="E15" s="258"/>
    </row>
    <row r="16" spans="1:9" s="17" customFormat="1" ht="66" customHeight="1">
      <c r="B16" s="18" t="s">
        <v>4</v>
      </c>
      <c r="C16" s="6">
        <v>1041</v>
      </c>
      <c r="D16" s="194" t="s">
        <v>53</v>
      </c>
      <c r="E16" s="195"/>
    </row>
    <row r="17" spans="1:7" s="17" customFormat="1">
      <c r="B17" s="18" t="s">
        <v>5</v>
      </c>
      <c r="C17" s="6">
        <v>11052</v>
      </c>
      <c r="D17" s="109" t="s">
        <v>102</v>
      </c>
      <c r="E17" s="119" t="s">
        <v>11</v>
      </c>
      <c r="G17" s="13"/>
    </row>
    <row r="18" spans="1:7" s="17" customFormat="1" ht="40.5" customHeight="1">
      <c r="B18" s="18" t="s">
        <v>6</v>
      </c>
      <c r="C18" s="108" t="s">
        <v>118</v>
      </c>
      <c r="D18" s="242"/>
      <c r="E18" s="242"/>
      <c r="G18" s="13"/>
    </row>
    <row r="19" spans="1:7" s="17" customFormat="1" ht="36.75" customHeight="1">
      <c r="B19" s="18" t="s">
        <v>9</v>
      </c>
      <c r="C19" s="47" t="s">
        <v>120</v>
      </c>
      <c r="D19" s="242"/>
      <c r="E19" s="242"/>
    </row>
    <row r="20" spans="1:7" s="17" customFormat="1">
      <c r="B20" s="18" t="s">
        <v>7</v>
      </c>
      <c r="C20" s="110" t="s">
        <v>62</v>
      </c>
      <c r="D20" s="242"/>
      <c r="E20" s="242"/>
    </row>
    <row r="21" spans="1:7" s="17" customFormat="1" ht="51.75" customHeight="1">
      <c r="B21" s="18" t="s">
        <v>56</v>
      </c>
      <c r="C21" s="110" t="s">
        <v>90</v>
      </c>
      <c r="D21" s="242"/>
      <c r="E21" s="242"/>
    </row>
    <row r="22" spans="1:7" s="17" customFormat="1" ht="21.75" customHeight="1">
      <c r="B22" s="237" t="s">
        <v>0</v>
      </c>
      <c r="C22" s="238"/>
      <c r="D22" s="242"/>
      <c r="E22" s="242"/>
    </row>
    <row r="23" spans="1:7" ht="17.25" customHeight="1">
      <c r="B23" s="237" t="s">
        <v>89</v>
      </c>
      <c r="C23" s="238"/>
      <c r="D23" s="121">
        <v>1</v>
      </c>
      <c r="E23" s="121">
        <v>1</v>
      </c>
    </row>
    <row r="24" spans="1:7" ht="17.25" customHeight="1">
      <c r="B24" s="237" t="s">
        <v>105</v>
      </c>
      <c r="C24" s="238"/>
      <c r="D24" s="121">
        <v>40</v>
      </c>
      <c r="E24" s="121">
        <v>40</v>
      </c>
    </row>
    <row r="25" spans="1:7" ht="17.25" customHeight="1">
      <c r="B25" s="237" t="s">
        <v>107</v>
      </c>
      <c r="C25" s="238"/>
      <c r="D25" s="121">
        <v>400</v>
      </c>
      <c r="E25" s="121">
        <v>400</v>
      </c>
    </row>
    <row r="26" spans="1:7" s="17" customFormat="1">
      <c r="B26" s="239" t="s">
        <v>92</v>
      </c>
      <c r="C26" s="240"/>
      <c r="D26" s="97">
        <f>'Havelvats 1'!D19</f>
        <v>380993.3</v>
      </c>
      <c r="E26" s="97">
        <v>476241.6</v>
      </c>
    </row>
    <row r="27" spans="1:7" s="17" customFormat="1">
      <c r="D27" s="20"/>
      <c r="E27" s="20"/>
    </row>
    <row r="28" spans="1:7" s="17" customFormat="1">
      <c r="B28" s="45"/>
      <c r="C28" s="45"/>
      <c r="D28" s="46"/>
      <c r="E28" s="46"/>
    </row>
    <row r="29" spans="1:7">
      <c r="B29" s="94"/>
      <c r="C29" s="94"/>
      <c r="D29" s="95"/>
      <c r="E29" s="95"/>
      <c r="F29" s="95"/>
    </row>
    <row r="30" spans="1:7" ht="17.25" customHeight="1">
      <c r="A30" s="249" t="s">
        <v>88</v>
      </c>
      <c r="B30" s="249"/>
      <c r="C30" s="249"/>
      <c r="D30" s="249"/>
      <c r="E30" s="249"/>
      <c r="F30" s="49"/>
    </row>
    <row r="31" spans="1:7">
      <c r="C31" s="10" t="s">
        <v>85</v>
      </c>
      <c r="D31" s="11"/>
      <c r="E31" s="7"/>
    </row>
    <row r="32" spans="1:7">
      <c r="B32" s="245" t="s">
        <v>91</v>
      </c>
      <c r="C32" s="246"/>
      <c r="D32" s="246"/>
      <c r="E32" s="247"/>
    </row>
    <row r="33" spans="2:5">
      <c r="B33" s="13"/>
      <c r="C33" s="13"/>
      <c r="D33" s="14"/>
      <c r="E33" s="7"/>
    </row>
    <row r="34" spans="2:5">
      <c r="B34" s="13"/>
      <c r="C34" s="13"/>
      <c r="D34" s="27"/>
      <c r="E34" s="7"/>
    </row>
    <row r="35" spans="2:5">
      <c r="B35" s="29" t="s">
        <v>1</v>
      </c>
      <c r="C35" s="214" t="s">
        <v>2</v>
      </c>
      <c r="D35" s="256"/>
      <c r="E35" s="215"/>
    </row>
    <row r="36" spans="2:5">
      <c r="B36" s="47">
        <v>1139</v>
      </c>
      <c r="C36" s="261" t="s">
        <v>81</v>
      </c>
      <c r="D36" s="262"/>
      <c r="E36" s="263"/>
    </row>
    <row r="37" spans="2:5">
      <c r="B37" s="1"/>
      <c r="C37" s="30"/>
      <c r="D37" s="28"/>
      <c r="E37" s="7"/>
    </row>
    <row r="38" spans="2:5" ht="34.5" customHeight="1">
      <c r="B38" s="189" t="s">
        <v>3</v>
      </c>
      <c r="C38" s="189"/>
      <c r="D38" s="243"/>
      <c r="E38" s="244"/>
    </row>
    <row r="39" spans="2:5" s="17" customFormat="1" ht="82.5" customHeight="1">
      <c r="B39" s="39" t="s">
        <v>4</v>
      </c>
      <c r="C39" s="34">
        <v>1139</v>
      </c>
      <c r="D39" s="194" t="s">
        <v>87</v>
      </c>
      <c r="E39" s="195"/>
    </row>
    <row r="40" spans="2:5">
      <c r="B40" s="40" t="s">
        <v>5</v>
      </c>
      <c r="C40" s="41">
        <v>11001</v>
      </c>
      <c r="D40" s="48" t="s">
        <v>103</v>
      </c>
      <c r="E40" s="118" t="s">
        <v>101</v>
      </c>
    </row>
    <row r="41" spans="2:5" ht="34.5">
      <c r="B41" s="40" t="s">
        <v>6</v>
      </c>
      <c r="C41" s="47" t="s">
        <v>81</v>
      </c>
      <c r="D41" s="242"/>
      <c r="E41" s="242"/>
    </row>
    <row r="42" spans="2:5" ht="69">
      <c r="B42" s="40" t="s">
        <v>9</v>
      </c>
      <c r="C42" s="47" t="s">
        <v>86</v>
      </c>
      <c r="D42" s="242"/>
      <c r="E42" s="242"/>
    </row>
    <row r="43" spans="2:5">
      <c r="B43" s="40" t="s">
        <v>7</v>
      </c>
      <c r="C43" s="47" t="s">
        <v>51</v>
      </c>
      <c r="D43" s="242"/>
      <c r="E43" s="242"/>
    </row>
    <row r="44" spans="2:5" ht="51.75">
      <c r="B44" s="42" t="s">
        <v>52</v>
      </c>
      <c r="C44" s="47" t="s">
        <v>85</v>
      </c>
      <c r="D44" s="242"/>
      <c r="E44" s="242"/>
    </row>
    <row r="45" spans="2:5">
      <c r="B45" s="43"/>
      <c r="C45" s="44" t="s">
        <v>0</v>
      </c>
      <c r="D45" s="242"/>
      <c r="E45" s="242"/>
    </row>
    <row r="46" spans="2:5">
      <c r="B46" s="241" t="s">
        <v>92</v>
      </c>
      <c r="C46" s="241"/>
      <c r="D46" s="91">
        <f>'Havelvats 4'!D45</f>
        <v>-380993.3</v>
      </c>
      <c r="E46" s="91">
        <v>-476241.6</v>
      </c>
    </row>
    <row r="48" spans="2:5">
      <c r="D48" s="7"/>
      <c r="E48" s="7"/>
    </row>
    <row r="143" spans="4:5" s="17" customFormat="1">
      <c r="D143" s="20"/>
      <c r="E143" s="20"/>
    </row>
  </sheetData>
  <mergeCells count="28">
    <mergeCell ref="A30:E30"/>
    <mergeCell ref="B32:E32"/>
    <mergeCell ref="C35:E35"/>
    <mergeCell ref="C36:E36"/>
    <mergeCell ref="D3:E3"/>
    <mergeCell ref="B15:C15"/>
    <mergeCell ref="C12:E12"/>
    <mergeCell ref="C13:E13"/>
    <mergeCell ref="D15:E15"/>
    <mergeCell ref="D16:E16"/>
    <mergeCell ref="B10:E10"/>
    <mergeCell ref="B24:C24"/>
    <mergeCell ref="D1:E1"/>
    <mergeCell ref="B46:C46"/>
    <mergeCell ref="E41:E45"/>
    <mergeCell ref="B26:C26"/>
    <mergeCell ref="D41:D45"/>
    <mergeCell ref="E18:E22"/>
    <mergeCell ref="D18:D22"/>
    <mergeCell ref="B38:C38"/>
    <mergeCell ref="B22:C22"/>
    <mergeCell ref="B23:C23"/>
    <mergeCell ref="B25:C25"/>
    <mergeCell ref="A7:E7"/>
    <mergeCell ref="D2:E2"/>
    <mergeCell ref="B5:E5"/>
    <mergeCell ref="D38:E38"/>
    <mergeCell ref="D39:E39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opLeftCell="A28" workbookViewId="0">
      <selection activeCell="E43" sqref="E43:E44"/>
    </sheetView>
  </sheetViews>
  <sheetFormatPr defaultColWidth="9.140625" defaultRowHeight="17.25"/>
  <cols>
    <col min="1" max="1" width="8.42578125" style="125" customWidth="1"/>
    <col min="2" max="2" width="8.5703125" style="125" customWidth="1"/>
    <col min="3" max="3" width="8" style="125" customWidth="1"/>
    <col min="4" max="4" width="10.42578125" style="125" customWidth="1"/>
    <col min="5" max="5" width="15" style="125" customWidth="1"/>
    <col min="6" max="6" width="62.140625" style="125" customWidth="1"/>
    <col min="7" max="7" width="27.140625" style="125" customWidth="1"/>
    <col min="8" max="8" width="21.140625" style="125" customWidth="1"/>
    <col min="9" max="9" width="14.42578125" style="125" customWidth="1"/>
    <col min="10" max="16384" width="9.140625" style="125"/>
  </cols>
  <sheetData>
    <row r="1" spans="1:8" s="124" customFormat="1" ht="34.35" customHeight="1">
      <c r="G1" s="265" t="s">
        <v>114</v>
      </c>
      <c r="H1" s="265"/>
    </row>
    <row r="2" spans="1:8" ht="15.95" customHeight="1">
      <c r="G2" s="266" t="s">
        <v>95</v>
      </c>
      <c r="H2" s="266"/>
    </row>
    <row r="3" spans="1:8" ht="17.45" customHeight="1">
      <c r="G3" s="266" t="s">
        <v>8</v>
      </c>
      <c r="H3" s="266"/>
    </row>
    <row r="6" spans="1:8" ht="52.5" customHeight="1">
      <c r="A6" s="267" t="s">
        <v>115</v>
      </c>
      <c r="B6" s="267"/>
      <c r="C6" s="267"/>
      <c r="D6" s="267"/>
      <c r="E6" s="267"/>
      <c r="F6" s="267"/>
      <c r="G6" s="267"/>
      <c r="H6" s="267"/>
    </row>
    <row r="8" spans="1:8">
      <c r="H8" s="125" t="s">
        <v>110</v>
      </c>
    </row>
    <row r="9" spans="1:8" s="127" customFormat="1" ht="67.7" customHeight="1">
      <c r="A9" s="268" t="s">
        <v>22</v>
      </c>
      <c r="B9" s="268"/>
      <c r="C9" s="268"/>
      <c r="D9" s="268" t="s">
        <v>12</v>
      </c>
      <c r="E9" s="268"/>
      <c r="F9" s="269" t="s">
        <v>17</v>
      </c>
      <c r="G9" s="270" t="s">
        <v>44</v>
      </c>
      <c r="H9" s="271"/>
    </row>
    <row r="10" spans="1:8" s="126" customFormat="1" ht="36.75" customHeight="1">
      <c r="A10" s="128" t="s">
        <v>45</v>
      </c>
      <c r="B10" s="128" t="s">
        <v>46</v>
      </c>
      <c r="C10" s="128" t="s">
        <v>23</v>
      </c>
      <c r="D10" s="128" t="s">
        <v>15</v>
      </c>
      <c r="E10" s="128" t="s">
        <v>36</v>
      </c>
      <c r="F10" s="269"/>
      <c r="G10" s="128" t="s">
        <v>116</v>
      </c>
      <c r="H10" s="128" t="s">
        <v>14</v>
      </c>
    </row>
    <row r="11" spans="1:8" s="127" customFormat="1" ht="22.5" customHeight="1">
      <c r="A11" s="129"/>
      <c r="B11" s="129"/>
      <c r="C11" s="129"/>
      <c r="D11" s="128"/>
      <c r="E11" s="128"/>
      <c r="F11" s="158" t="s">
        <v>21</v>
      </c>
      <c r="G11" s="130">
        <v>0</v>
      </c>
      <c r="H11" s="130">
        <v>0</v>
      </c>
    </row>
    <row r="12" spans="1:8" s="127" customFormat="1" ht="22.5" customHeight="1">
      <c r="A12" s="129"/>
      <c r="B12" s="129"/>
      <c r="C12" s="129"/>
      <c r="D12" s="128"/>
      <c r="E12" s="128"/>
      <c r="F12" s="159" t="s">
        <v>111</v>
      </c>
      <c r="G12" s="130"/>
      <c r="H12" s="131"/>
    </row>
    <row r="13" spans="1:8" s="126" customFormat="1" ht="27" customHeight="1">
      <c r="A13" s="131"/>
      <c r="B13" s="131"/>
      <c r="C13" s="131"/>
      <c r="D13" s="128"/>
      <c r="E13" s="128"/>
      <c r="F13" s="160" t="s">
        <v>85</v>
      </c>
      <c r="G13" s="130">
        <f t="shared" ref="G13:H13" si="0">+G14</f>
        <v>-380993.3</v>
      </c>
      <c r="H13" s="130">
        <f t="shared" si="0"/>
        <v>-476241.6</v>
      </c>
    </row>
    <row r="14" spans="1:8" ht="34.5">
      <c r="A14" s="197" t="s">
        <v>75</v>
      </c>
      <c r="B14" s="197"/>
      <c r="C14" s="197"/>
      <c r="D14" s="197"/>
      <c r="E14" s="197"/>
      <c r="F14" s="160" t="s">
        <v>76</v>
      </c>
      <c r="G14" s="132">
        <f t="shared" ref="G14:H14" si="1">+G16</f>
        <v>-380993.3</v>
      </c>
      <c r="H14" s="132">
        <f t="shared" si="1"/>
        <v>-476241.6</v>
      </c>
    </row>
    <row r="15" spans="1:8">
      <c r="A15" s="197"/>
      <c r="B15" s="197"/>
      <c r="C15" s="197"/>
      <c r="D15" s="197"/>
      <c r="E15" s="197"/>
      <c r="F15" s="159" t="s">
        <v>18</v>
      </c>
      <c r="G15" s="133"/>
      <c r="H15" s="156"/>
    </row>
    <row r="16" spans="1:8" ht="34.5">
      <c r="A16" s="197"/>
      <c r="B16" s="197" t="s">
        <v>77</v>
      </c>
      <c r="C16" s="197"/>
      <c r="D16" s="197"/>
      <c r="E16" s="197"/>
      <c r="F16" s="160" t="s">
        <v>78</v>
      </c>
      <c r="G16" s="134">
        <f t="shared" ref="G16:H16" si="2">+G18</f>
        <v>-380993.3</v>
      </c>
      <c r="H16" s="134">
        <f t="shared" si="2"/>
        <v>-476241.6</v>
      </c>
    </row>
    <row r="17" spans="1:8">
      <c r="A17" s="197"/>
      <c r="B17" s="197"/>
      <c r="C17" s="197"/>
      <c r="D17" s="197"/>
      <c r="E17" s="197"/>
      <c r="F17" s="159" t="s">
        <v>18</v>
      </c>
      <c r="G17" s="134"/>
      <c r="H17" s="156"/>
    </row>
    <row r="18" spans="1:8">
      <c r="A18" s="197"/>
      <c r="B18" s="197"/>
      <c r="C18" s="197" t="s">
        <v>77</v>
      </c>
      <c r="D18" s="197"/>
      <c r="E18" s="197"/>
      <c r="F18" s="158" t="s">
        <v>70</v>
      </c>
      <c r="G18" s="134">
        <f t="shared" ref="G18:H18" si="3">+G20</f>
        <v>-380993.3</v>
      </c>
      <c r="H18" s="134">
        <f t="shared" si="3"/>
        <v>-476241.6</v>
      </c>
    </row>
    <row r="19" spans="1:8" ht="14.45" customHeight="1">
      <c r="A19" s="197"/>
      <c r="B19" s="197"/>
      <c r="C19" s="197"/>
      <c r="D19" s="197"/>
      <c r="E19" s="197"/>
      <c r="F19" s="159" t="s">
        <v>18</v>
      </c>
      <c r="G19" s="135"/>
      <c r="H19" s="156"/>
    </row>
    <row r="20" spans="1:8">
      <c r="A20" s="197"/>
      <c r="B20" s="197"/>
      <c r="C20" s="197"/>
      <c r="D20" s="197"/>
      <c r="E20" s="197"/>
      <c r="F20" s="159" t="s">
        <v>79</v>
      </c>
      <c r="G20" s="134">
        <f t="shared" ref="G20:H20" si="4">+G22</f>
        <v>-380993.3</v>
      </c>
      <c r="H20" s="134">
        <f t="shared" si="4"/>
        <v>-476241.6</v>
      </c>
    </row>
    <row r="21" spans="1:8">
      <c r="A21" s="197"/>
      <c r="B21" s="197"/>
      <c r="C21" s="197"/>
      <c r="D21" s="197"/>
      <c r="E21" s="197"/>
      <c r="F21" s="159" t="s">
        <v>18</v>
      </c>
      <c r="G21" s="136"/>
      <c r="H21" s="174"/>
    </row>
    <row r="22" spans="1:8" s="137" customFormat="1" ht="22.5" customHeight="1">
      <c r="A22" s="197"/>
      <c r="B22" s="197"/>
      <c r="C22" s="197"/>
      <c r="D22" s="197" t="s">
        <v>80</v>
      </c>
      <c r="E22" s="272" t="s">
        <v>81</v>
      </c>
      <c r="F22" s="273" t="s">
        <v>70</v>
      </c>
      <c r="G22" s="132">
        <f t="shared" ref="G22:H22" si="5">+G24</f>
        <v>-380993.3</v>
      </c>
      <c r="H22" s="132">
        <f t="shared" si="5"/>
        <v>-476241.6</v>
      </c>
    </row>
    <row r="23" spans="1:8" ht="15" customHeight="1">
      <c r="A23" s="197"/>
      <c r="B23" s="197"/>
      <c r="C23" s="197"/>
      <c r="D23" s="197"/>
      <c r="E23" s="138"/>
      <c r="F23" s="161" t="s">
        <v>18</v>
      </c>
      <c r="G23" s="38"/>
      <c r="H23" s="156"/>
    </row>
    <row r="24" spans="1:8" ht="22.15" customHeight="1">
      <c r="A24" s="197"/>
      <c r="B24" s="197"/>
      <c r="C24" s="197"/>
      <c r="D24" s="197"/>
      <c r="E24" s="139" t="s">
        <v>73</v>
      </c>
      <c r="F24" s="158" t="s">
        <v>70</v>
      </c>
      <c r="G24" s="140">
        <f t="shared" ref="G24:H24" si="6">+G26</f>
        <v>-380993.3</v>
      </c>
      <c r="H24" s="140">
        <f t="shared" si="6"/>
        <v>-476241.6</v>
      </c>
    </row>
    <row r="25" spans="1:8">
      <c r="A25" s="197"/>
      <c r="B25" s="197"/>
      <c r="C25" s="197"/>
      <c r="D25" s="197"/>
      <c r="E25" s="213"/>
      <c r="F25" s="162" t="s">
        <v>37</v>
      </c>
      <c r="G25" s="141"/>
      <c r="H25" s="156"/>
    </row>
    <row r="26" spans="1:8">
      <c r="A26" s="197"/>
      <c r="B26" s="197"/>
      <c r="C26" s="197"/>
      <c r="D26" s="197"/>
      <c r="E26" s="213"/>
      <c r="F26" s="163" t="s">
        <v>79</v>
      </c>
      <c r="G26" s="142">
        <f>G28</f>
        <v>-380993.3</v>
      </c>
      <c r="H26" s="142">
        <f>H28</f>
        <v>-476241.6</v>
      </c>
    </row>
    <row r="27" spans="1:8" ht="37.5" customHeight="1">
      <c r="A27" s="197"/>
      <c r="B27" s="197"/>
      <c r="C27" s="197"/>
      <c r="D27" s="197"/>
      <c r="E27" s="213"/>
      <c r="F27" s="162" t="s">
        <v>82</v>
      </c>
      <c r="G27" s="141"/>
      <c r="H27" s="156"/>
    </row>
    <row r="28" spans="1:8">
      <c r="A28" s="197"/>
      <c r="B28" s="197"/>
      <c r="C28" s="197"/>
      <c r="D28" s="197"/>
      <c r="E28" s="213"/>
      <c r="F28" s="164" t="s">
        <v>19</v>
      </c>
      <c r="G28" s="141">
        <f t="shared" ref="G28:H30" si="7">+G29</f>
        <v>-380993.3</v>
      </c>
      <c r="H28" s="141">
        <f t="shared" si="7"/>
        <v>-476241.6</v>
      </c>
    </row>
    <row r="29" spans="1:8">
      <c r="A29" s="197"/>
      <c r="B29" s="197"/>
      <c r="C29" s="197"/>
      <c r="D29" s="197"/>
      <c r="E29" s="213"/>
      <c r="F29" s="165" t="s">
        <v>20</v>
      </c>
      <c r="G29" s="141">
        <f t="shared" si="7"/>
        <v>-380993.3</v>
      </c>
      <c r="H29" s="141">
        <f t="shared" si="7"/>
        <v>-476241.6</v>
      </c>
    </row>
    <row r="30" spans="1:8">
      <c r="A30" s="197"/>
      <c r="B30" s="197"/>
      <c r="C30" s="197"/>
      <c r="D30" s="197"/>
      <c r="E30" s="213"/>
      <c r="F30" s="165" t="s">
        <v>112</v>
      </c>
      <c r="G30" s="141">
        <f t="shared" si="7"/>
        <v>-380993.3</v>
      </c>
      <c r="H30" s="141">
        <f t="shared" si="7"/>
        <v>-476241.6</v>
      </c>
    </row>
    <row r="31" spans="1:8">
      <c r="A31" s="197"/>
      <c r="B31" s="197"/>
      <c r="C31" s="197"/>
      <c r="D31" s="197"/>
      <c r="E31" s="213"/>
      <c r="F31" s="159" t="s">
        <v>84</v>
      </c>
      <c r="G31" s="141">
        <v>-380993.3</v>
      </c>
      <c r="H31" s="141">
        <v>-476241.6</v>
      </c>
    </row>
    <row r="32" spans="1:8" ht="12.75" customHeight="1">
      <c r="G32" s="156"/>
      <c r="H32" s="144"/>
    </row>
    <row r="33" spans="1:8" s="143" customFormat="1" ht="36.200000000000003" customHeight="1">
      <c r="A33" s="144"/>
      <c r="B33" s="144"/>
      <c r="C33" s="144"/>
      <c r="D33" s="144"/>
      <c r="E33" s="144"/>
      <c r="F33" s="166" t="s">
        <v>32</v>
      </c>
      <c r="G33" s="130">
        <f>G34</f>
        <v>380993.3</v>
      </c>
      <c r="H33" s="130">
        <f>H34</f>
        <v>476241.6</v>
      </c>
    </row>
    <row r="34" spans="1:8" s="145" customFormat="1">
      <c r="A34" s="277" t="s">
        <v>42</v>
      </c>
      <c r="B34" s="278"/>
      <c r="C34" s="278"/>
      <c r="D34" s="279"/>
      <c r="E34" s="280"/>
      <c r="F34" s="123" t="s">
        <v>117</v>
      </c>
      <c r="G34" s="146">
        <f t="shared" ref="G34:H34" si="8">+G36</f>
        <v>380993.3</v>
      </c>
      <c r="H34" s="146">
        <f t="shared" si="8"/>
        <v>476241.6</v>
      </c>
    </row>
    <row r="35" spans="1:8" s="145" customFormat="1">
      <c r="A35" s="277"/>
      <c r="B35" s="278"/>
      <c r="C35" s="278"/>
      <c r="D35" s="279"/>
      <c r="E35" s="281"/>
      <c r="F35" s="167" t="s">
        <v>18</v>
      </c>
      <c r="G35" s="147"/>
      <c r="H35" s="175"/>
    </row>
    <row r="36" spans="1:8" s="145" customFormat="1">
      <c r="A36" s="277"/>
      <c r="B36" s="277" t="s">
        <v>60</v>
      </c>
      <c r="C36" s="278"/>
      <c r="D36" s="279"/>
      <c r="E36" s="281"/>
      <c r="F36" s="123" t="s">
        <v>48</v>
      </c>
      <c r="G36" s="146">
        <f t="shared" ref="G36:H36" si="9">+G38</f>
        <v>380993.3</v>
      </c>
      <c r="H36" s="146">
        <f t="shared" si="9"/>
        <v>476241.6</v>
      </c>
    </row>
    <row r="37" spans="1:8" s="145" customFormat="1">
      <c r="A37" s="277"/>
      <c r="B37" s="277"/>
      <c r="C37" s="278"/>
      <c r="D37" s="279"/>
      <c r="E37" s="281"/>
      <c r="F37" s="167" t="s">
        <v>18</v>
      </c>
      <c r="G37" s="148"/>
      <c r="H37" s="176"/>
    </row>
    <row r="38" spans="1:8" s="149" customFormat="1">
      <c r="A38" s="277"/>
      <c r="B38" s="277"/>
      <c r="C38" s="277" t="s">
        <v>60</v>
      </c>
      <c r="D38" s="279"/>
      <c r="E38" s="281"/>
      <c r="F38" s="123" t="s">
        <v>48</v>
      </c>
      <c r="G38" s="146">
        <f t="shared" ref="G38:H38" si="10">+G40</f>
        <v>380993.3</v>
      </c>
      <c r="H38" s="146">
        <f t="shared" si="10"/>
        <v>476241.6</v>
      </c>
    </row>
    <row r="39" spans="1:8" s="145" customFormat="1" ht="16.899999999999999" customHeight="1">
      <c r="A39" s="277"/>
      <c r="B39" s="277"/>
      <c r="C39" s="277"/>
      <c r="D39" s="279"/>
      <c r="E39" s="281"/>
      <c r="F39" s="167" t="s">
        <v>18</v>
      </c>
      <c r="G39" s="150"/>
      <c r="H39" s="175"/>
    </row>
    <row r="40" spans="1:8" s="145" customFormat="1" ht="16.899999999999999" customHeight="1">
      <c r="A40" s="277"/>
      <c r="B40" s="277"/>
      <c r="C40" s="277"/>
      <c r="D40" s="279"/>
      <c r="E40" s="281"/>
      <c r="F40" s="168" t="s">
        <v>32</v>
      </c>
      <c r="G40" s="151">
        <f t="shared" ref="G40:H40" si="11">+G42</f>
        <v>380993.3</v>
      </c>
      <c r="H40" s="151">
        <f t="shared" si="11"/>
        <v>476241.6</v>
      </c>
    </row>
    <row r="41" spans="1:8" s="145" customFormat="1" ht="16.899999999999999" customHeight="1">
      <c r="A41" s="277"/>
      <c r="B41" s="277"/>
      <c r="C41" s="277"/>
      <c r="D41" s="279"/>
      <c r="E41" s="282"/>
      <c r="F41" s="122" t="s">
        <v>18</v>
      </c>
      <c r="G41" s="150"/>
      <c r="H41" s="175"/>
    </row>
    <row r="42" spans="1:8" s="145" customFormat="1" ht="34.5" customHeight="1">
      <c r="A42" s="277"/>
      <c r="B42" s="277"/>
      <c r="C42" s="277"/>
      <c r="D42" s="283">
        <v>1041</v>
      </c>
      <c r="E42" s="284" t="s">
        <v>61</v>
      </c>
      <c r="F42" s="284"/>
      <c r="G42" s="146">
        <f t="shared" ref="G42:H42" si="12">+G44</f>
        <v>380993.3</v>
      </c>
      <c r="H42" s="146">
        <f t="shared" si="12"/>
        <v>476241.6</v>
      </c>
    </row>
    <row r="43" spans="1:8" s="145" customFormat="1" ht="16.899999999999999" customHeight="1">
      <c r="A43" s="277"/>
      <c r="B43" s="277"/>
      <c r="C43" s="277"/>
      <c r="D43" s="283"/>
      <c r="E43" s="285">
        <v>11052</v>
      </c>
      <c r="F43" s="169" t="s">
        <v>18</v>
      </c>
      <c r="G43" s="150"/>
      <c r="H43" s="175"/>
    </row>
    <row r="44" spans="1:8" s="145" customFormat="1" ht="34.5">
      <c r="A44" s="277"/>
      <c r="B44" s="277"/>
      <c r="C44" s="277"/>
      <c r="D44" s="283"/>
      <c r="E44" s="286"/>
      <c r="F44" s="170" t="s">
        <v>121</v>
      </c>
      <c r="G44" s="146">
        <f t="shared" ref="G44:H44" si="13">+G46</f>
        <v>380993.3</v>
      </c>
      <c r="H44" s="146">
        <f t="shared" si="13"/>
        <v>476241.6</v>
      </c>
    </row>
    <row r="45" spans="1:8" s="145" customFormat="1" ht="16.899999999999999" customHeight="1">
      <c r="A45" s="277"/>
      <c r="B45" s="277"/>
      <c r="C45" s="277"/>
      <c r="D45" s="283"/>
      <c r="E45" s="274"/>
      <c r="F45" s="171" t="s">
        <v>37</v>
      </c>
      <c r="G45" s="150"/>
      <c r="H45" s="175"/>
    </row>
    <row r="46" spans="1:8" s="145" customFormat="1" ht="34.5">
      <c r="A46" s="277"/>
      <c r="B46" s="277"/>
      <c r="C46" s="277"/>
      <c r="D46" s="283"/>
      <c r="E46" s="275"/>
      <c r="F46" s="172" t="s">
        <v>32</v>
      </c>
      <c r="G46" s="152">
        <f t="shared" ref="G46:H46" si="14">+G48</f>
        <v>380993.3</v>
      </c>
      <c r="H46" s="152">
        <f t="shared" si="14"/>
        <v>476241.6</v>
      </c>
    </row>
    <row r="47" spans="1:8" s="145" customFormat="1" ht="37.5" customHeight="1">
      <c r="A47" s="277"/>
      <c r="B47" s="277"/>
      <c r="C47" s="277"/>
      <c r="D47" s="283"/>
      <c r="E47" s="275"/>
      <c r="F47" s="171" t="s">
        <v>33</v>
      </c>
      <c r="G47" s="150"/>
      <c r="H47" s="175"/>
    </row>
    <row r="48" spans="1:8" s="145" customFormat="1">
      <c r="A48" s="277"/>
      <c r="B48" s="277"/>
      <c r="C48" s="277"/>
      <c r="D48" s="283"/>
      <c r="E48" s="275"/>
      <c r="F48" s="173" t="s">
        <v>19</v>
      </c>
      <c r="G48" s="153">
        <f t="shared" ref="G48:H51" si="15">+G49</f>
        <v>380993.3</v>
      </c>
      <c r="H48" s="153">
        <f t="shared" si="15"/>
        <v>476241.6</v>
      </c>
    </row>
    <row r="49" spans="1:8" s="145" customFormat="1">
      <c r="A49" s="277"/>
      <c r="B49" s="277"/>
      <c r="C49" s="277"/>
      <c r="D49" s="283"/>
      <c r="E49" s="275"/>
      <c r="F49" s="171" t="s">
        <v>20</v>
      </c>
      <c r="G49" s="154">
        <f t="shared" si="15"/>
        <v>380993.3</v>
      </c>
      <c r="H49" s="154">
        <f t="shared" si="15"/>
        <v>476241.6</v>
      </c>
    </row>
    <row r="50" spans="1:8" s="145" customFormat="1">
      <c r="A50" s="277"/>
      <c r="B50" s="277"/>
      <c r="C50" s="277"/>
      <c r="D50" s="283"/>
      <c r="E50" s="275"/>
      <c r="F50" s="171" t="s">
        <v>113</v>
      </c>
      <c r="G50" s="154">
        <f t="shared" si="15"/>
        <v>380993.3</v>
      </c>
      <c r="H50" s="154">
        <f t="shared" si="15"/>
        <v>476241.6</v>
      </c>
    </row>
    <row r="51" spans="1:8" s="145" customFormat="1" ht="37.5" customHeight="1">
      <c r="A51" s="277"/>
      <c r="B51" s="277"/>
      <c r="C51" s="277"/>
      <c r="D51" s="283"/>
      <c r="E51" s="275"/>
      <c r="F51" s="171" t="s">
        <v>65</v>
      </c>
      <c r="G51" s="154">
        <f t="shared" si="15"/>
        <v>380993.3</v>
      </c>
      <c r="H51" s="154">
        <f t="shared" si="15"/>
        <v>476241.6</v>
      </c>
    </row>
    <row r="52" spans="1:8" s="145" customFormat="1" ht="40.5" customHeight="1">
      <c r="A52" s="277"/>
      <c r="B52" s="277"/>
      <c r="C52" s="277"/>
      <c r="D52" s="283"/>
      <c r="E52" s="276"/>
      <c r="F52" s="171" t="s">
        <v>66</v>
      </c>
      <c r="G52" s="154">
        <v>380993.3</v>
      </c>
      <c r="H52" s="154">
        <v>476241.6</v>
      </c>
    </row>
    <row r="53" spans="1:8" ht="9" hidden="1" customHeight="1">
      <c r="A53" s="277"/>
      <c r="B53" s="277"/>
      <c r="C53" s="277"/>
      <c r="D53" s="156"/>
      <c r="E53" s="155"/>
      <c r="F53" s="155"/>
      <c r="G53" s="155"/>
      <c r="H53" s="155"/>
    </row>
    <row r="54" spans="1:8" ht="17.25" hidden="1" customHeight="1">
      <c r="A54" s="277"/>
      <c r="B54" s="277"/>
      <c r="C54" s="277"/>
      <c r="D54" s="156"/>
      <c r="E54" s="155"/>
      <c r="F54" s="155"/>
      <c r="G54" s="155"/>
      <c r="H54" s="155"/>
    </row>
    <row r="55" spans="1:8" ht="17.25" hidden="1" customHeight="1">
      <c r="A55" s="277"/>
      <c r="B55" s="277"/>
      <c r="C55" s="277"/>
      <c r="D55" s="156"/>
      <c r="E55" s="155"/>
      <c r="F55" s="155"/>
      <c r="G55" s="155"/>
      <c r="H55" s="155"/>
    </row>
    <row r="56" spans="1:8" ht="17.25" hidden="1" customHeight="1">
      <c r="A56" s="277"/>
      <c r="B56" s="277"/>
      <c r="C56" s="277"/>
      <c r="D56" s="156"/>
      <c r="E56" s="155"/>
      <c r="F56" s="155"/>
      <c r="G56" s="155"/>
      <c r="H56" s="155"/>
    </row>
    <row r="57" spans="1:8" ht="17.25" hidden="1" customHeight="1">
      <c r="A57" s="277"/>
      <c r="B57" s="277"/>
      <c r="C57" s="277"/>
      <c r="D57" s="156"/>
      <c r="E57" s="155"/>
      <c r="F57" s="155"/>
      <c r="G57" s="155"/>
      <c r="H57" s="155"/>
    </row>
    <row r="58" spans="1:8" ht="17.25" hidden="1" customHeight="1">
      <c r="A58" s="277"/>
      <c r="B58" s="277"/>
      <c r="C58" s="277"/>
      <c r="D58" s="156"/>
      <c r="E58" s="155"/>
      <c r="F58" s="155"/>
      <c r="G58" s="155"/>
      <c r="H58" s="155"/>
    </row>
    <row r="59" spans="1:8" ht="17.25" hidden="1" customHeight="1">
      <c r="A59" s="277"/>
      <c r="B59" s="277"/>
      <c r="C59" s="277"/>
      <c r="D59" s="156"/>
      <c r="E59" s="155"/>
      <c r="F59" s="155"/>
      <c r="G59" s="155"/>
      <c r="H59" s="157"/>
    </row>
    <row r="60" spans="1:8" ht="17.25" hidden="1" customHeight="1">
      <c r="A60" s="277"/>
      <c r="B60" s="277"/>
      <c r="C60" s="277"/>
      <c r="D60" s="156"/>
      <c r="E60" s="157"/>
      <c r="F60" s="157"/>
      <c r="G60" s="157"/>
    </row>
  </sheetData>
  <mergeCells count="29">
    <mergeCell ref="E45:E52"/>
    <mergeCell ref="A34:A60"/>
    <mergeCell ref="B34:B35"/>
    <mergeCell ref="C34:C37"/>
    <mergeCell ref="D34:D41"/>
    <mergeCell ref="E34:E41"/>
    <mergeCell ref="B36:B60"/>
    <mergeCell ref="C38:C60"/>
    <mergeCell ref="D42:D52"/>
    <mergeCell ref="E42:F42"/>
    <mergeCell ref="E43:E44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G1:H1"/>
    <mergeCell ref="G2:H2"/>
    <mergeCell ref="G3:H3"/>
    <mergeCell ref="A6:H6"/>
    <mergeCell ref="A9:C9"/>
    <mergeCell ref="D9:E9"/>
    <mergeCell ref="F9:F10"/>
    <mergeCell ref="G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Havelvats 1</vt:lpstr>
      <vt:lpstr>Havelvats 2 </vt:lpstr>
      <vt:lpstr>Havelvac 3</vt:lpstr>
      <vt:lpstr>Havelvats 4</vt:lpstr>
      <vt:lpstr>Havelvats 5</vt:lpstr>
      <vt:lpstr>Havelvac 6</vt:lpstr>
      <vt:lpstr>'Havelvats 1'!Print_Area</vt:lpstr>
      <vt:lpstr>'Havelvats 2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https://mul2.gov.am/tasks/1019933/oneclick/havelvacner_B_new.xlsx?token=cd933d939b4cd916a61c5f2b5febdda2</cp:keywords>
  <cp:lastModifiedBy>User</cp:lastModifiedBy>
  <cp:lastPrinted>2023-01-25T10:30:56Z</cp:lastPrinted>
  <dcterms:created xsi:type="dcterms:W3CDTF">2021-08-23T10:50:47Z</dcterms:created>
  <dcterms:modified xsi:type="dcterms:W3CDTF">2024-08-01T06:10:52Z</dcterms:modified>
</cp:coreProperties>
</file>