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mankapartezner\"/>
    </mc:Choice>
  </mc:AlternateContent>
  <bookViews>
    <workbookView xWindow="-118" yWindow="-118" windowWidth="21836" windowHeight="13143" tabRatio="845" activeTab="6"/>
  </bookViews>
  <sheets>
    <sheet name="Հավելված N 1" sheetId="65" r:id="rId1"/>
    <sheet name="Հավելված N 2" sheetId="32" r:id="rId2"/>
    <sheet name="Հավելված N 3" sheetId="69" r:id="rId3"/>
    <sheet name="Հավելված N 4" sheetId="56" r:id="rId4"/>
    <sheet name="Հավելված N 5" sheetId="29" r:id="rId5"/>
    <sheet name="Հավելված N 6" sheetId="72" r:id="rId6"/>
    <sheet name="Հավելված N 7" sheetId="54" r:id="rId7"/>
  </sheets>
  <definedNames>
    <definedName name="a" localSheetId="0">#REF!</definedName>
    <definedName name="a" localSheetId="2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2">#REF!</definedName>
    <definedName name="AgencyName" localSheetId="5">#REF!</definedName>
    <definedName name="AgencyName">#REF!</definedName>
    <definedName name="davit" localSheetId="2">#REF!</definedName>
    <definedName name="davit" localSheetId="5">#REF!</definedName>
    <definedName name="davit">#REF!</definedName>
    <definedName name="Functional1" localSheetId="1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1">#REF!</definedName>
    <definedName name="PANature" localSheetId="2">#REF!</definedName>
    <definedName name="PANature" localSheetId="5">#REF!</definedName>
    <definedName name="PANature">#REF!</definedName>
    <definedName name="PAType" localSheetId="1">#REF!</definedName>
    <definedName name="PAType" localSheetId="2">#REF!</definedName>
    <definedName name="PAType" localSheetId="5">#REF!</definedName>
    <definedName name="PAType">#REF!</definedName>
    <definedName name="Performance2" localSheetId="1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5">#REF!</definedName>
    <definedName name="PerformanceType">#REF!</definedName>
    <definedName name="Հավելված" localSheetId="2">#REF!</definedName>
    <definedName name="Հավելված" localSheetId="5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2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56" l="1"/>
  <c r="G107" i="32" l="1"/>
  <c r="G106" i="32" s="1"/>
  <c r="G105" i="32" s="1"/>
  <c r="G104" i="32" s="1"/>
  <c r="G103" i="32" s="1"/>
  <c r="G101" i="32" s="1"/>
  <c r="D179" i="72" s="1"/>
  <c r="G100" i="32"/>
  <c r="G99" i="32" s="1"/>
  <c r="G98" i="32" s="1"/>
  <c r="G97" i="32" s="1"/>
  <c r="G96" i="32" s="1"/>
  <c r="G94" i="32" s="1"/>
  <c r="D159" i="72" s="1"/>
  <c r="G86" i="32"/>
  <c r="G85" i="32" s="1"/>
  <c r="G84" i="32" s="1"/>
  <c r="G83" i="32" s="1"/>
  <c r="G82" i="32" s="1"/>
  <c r="G80" i="32" s="1"/>
  <c r="D117" i="72" s="1"/>
  <c r="G41" i="32"/>
  <c r="E135" i="56"/>
  <c r="E133" i="56" s="1"/>
  <c r="G114" i="32" s="1"/>
  <c r="G113" i="32" s="1"/>
  <c r="G112" i="32" s="1"/>
  <c r="G111" i="32" s="1"/>
  <c r="G110" i="32" s="1"/>
  <c r="G108" i="32" s="1"/>
  <c r="D200" i="72" s="1"/>
  <c r="D142" i="56"/>
  <c r="D141" i="56"/>
  <c r="D140" i="56"/>
  <c r="D139" i="56"/>
  <c r="D138" i="56"/>
  <c r="D137" i="56"/>
  <c r="D136" i="56"/>
  <c r="E129" i="56"/>
  <c r="D132" i="56"/>
  <c r="D131" i="56"/>
  <c r="D130" i="56"/>
  <c r="E127" i="56"/>
  <c r="E106" i="56"/>
  <c r="D126" i="56"/>
  <c r="D125" i="56"/>
  <c r="D124" i="56"/>
  <c r="D123" i="56"/>
  <c r="D122" i="56"/>
  <c r="D121" i="56"/>
  <c r="D120" i="56"/>
  <c r="D119" i="56"/>
  <c r="D118" i="56"/>
  <c r="E104" i="56"/>
  <c r="D117" i="56"/>
  <c r="D116" i="56"/>
  <c r="D115" i="56"/>
  <c r="D114" i="56"/>
  <c r="D113" i="56"/>
  <c r="D112" i="56"/>
  <c r="D111" i="56"/>
  <c r="D110" i="56"/>
  <c r="D109" i="56"/>
  <c r="D108" i="56"/>
  <c r="D107" i="56"/>
  <c r="E93" i="56"/>
  <c r="E91" i="56" s="1"/>
  <c r="G93" i="32" s="1"/>
  <c r="G92" i="32" s="1"/>
  <c r="G91" i="32" s="1"/>
  <c r="G90" i="32" s="1"/>
  <c r="G89" i="32" s="1"/>
  <c r="G87" i="32" s="1"/>
  <c r="D137" i="72" s="1"/>
  <c r="D103" i="56"/>
  <c r="D102" i="56"/>
  <c r="D101" i="56"/>
  <c r="D100" i="56"/>
  <c r="D99" i="56"/>
  <c r="D98" i="56"/>
  <c r="D97" i="56"/>
  <c r="D96" i="56"/>
  <c r="D95" i="56"/>
  <c r="D94" i="56"/>
  <c r="E76" i="56"/>
  <c r="E74" i="56" s="1"/>
  <c r="D90" i="56"/>
  <c r="D89" i="56"/>
  <c r="D88" i="56"/>
  <c r="D87" i="56"/>
  <c r="D86" i="56"/>
  <c r="D85" i="56"/>
  <c r="D84" i="56"/>
  <c r="D83" i="56"/>
  <c r="D82" i="56"/>
  <c r="D81" i="56"/>
  <c r="D80" i="56"/>
  <c r="D79" i="56"/>
  <c r="D78" i="56"/>
  <c r="D77" i="56"/>
  <c r="D73" i="56"/>
  <c r="E71" i="56"/>
  <c r="E69" i="56" s="1"/>
  <c r="G79" i="32" s="1"/>
  <c r="G78" i="32" s="1"/>
  <c r="G77" i="32" s="1"/>
  <c r="G76" i="32" s="1"/>
  <c r="G75" i="32" s="1"/>
  <c r="G73" i="32" s="1"/>
  <c r="D97" i="72" s="1"/>
  <c r="D72" i="56" l="1"/>
  <c r="E40" i="56"/>
  <c r="D68" i="56"/>
  <c r="D67" i="56"/>
  <c r="D66" i="56"/>
  <c r="D65" i="56"/>
  <c r="D64" i="56"/>
  <c r="D63" i="56"/>
  <c r="D62" i="56"/>
  <c r="D61" i="56"/>
  <c r="D60" i="56"/>
  <c r="D59" i="56"/>
  <c r="D58" i="56"/>
  <c r="D57" i="56"/>
  <c r="D56" i="56"/>
  <c r="D55" i="56"/>
  <c r="D54" i="56"/>
  <c r="D53" i="56"/>
  <c r="D52" i="56"/>
  <c r="D51" i="56"/>
  <c r="D50" i="56"/>
  <c r="D49" i="56"/>
  <c r="D48" i="56"/>
  <c r="D47" i="56"/>
  <c r="D46" i="56"/>
  <c r="D45" i="56"/>
  <c r="D44" i="56"/>
  <c r="D43" i="56"/>
  <c r="D42" i="56"/>
  <c r="D41" i="56"/>
  <c r="E38" i="56"/>
  <c r="G72" i="32" s="1"/>
  <c r="G71" i="32" s="1"/>
  <c r="G70" i="32" s="1"/>
  <c r="G69" i="32" s="1"/>
  <c r="G68" i="32" s="1"/>
  <c r="G66" i="32" s="1"/>
  <c r="D66" i="72" s="1"/>
  <c r="E28" i="69"/>
  <c r="E32" i="56"/>
  <c r="D36" i="56"/>
  <c r="D35" i="56"/>
  <c r="D34" i="56"/>
  <c r="D33" i="56"/>
  <c r="D37" i="56"/>
  <c r="E30" i="56"/>
  <c r="G65" i="32" s="1"/>
  <c r="G64" i="32" s="1"/>
  <c r="G63" i="32" s="1"/>
  <c r="G62" i="32" s="1"/>
  <c r="G61" i="32" s="1"/>
  <c r="G59" i="32" s="1"/>
  <c r="D43" i="72" s="1"/>
  <c r="E24" i="56"/>
  <c r="E22" i="56" s="1"/>
  <c r="G58" i="32" s="1"/>
  <c r="D29" i="56"/>
  <c r="D28" i="56"/>
  <c r="D27" i="56"/>
  <c r="D26" i="56"/>
  <c r="D25" i="56"/>
  <c r="D18" i="56"/>
  <c r="E17" i="56"/>
  <c r="E15" i="56" s="1"/>
  <c r="E13" i="56" s="1"/>
  <c r="G34" i="32" l="1"/>
  <c r="G33" i="32" s="1"/>
  <c r="G32" i="32" s="1"/>
  <c r="G31" i="32" s="1"/>
  <c r="G30" i="32" s="1"/>
  <c r="G28" i="32" s="1"/>
  <c r="D86" i="72" s="1"/>
  <c r="E20" i="56"/>
  <c r="F17" i="56"/>
  <c r="F15" i="56" s="1"/>
  <c r="H34" i="32" l="1"/>
  <c r="H33" i="32" s="1"/>
  <c r="H32" i="32" s="1"/>
  <c r="H31" i="32" s="1"/>
  <c r="H30" i="32" s="1"/>
  <c r="H28" i="32" s="1"/>
  <c r="E86" i="72" s="1"/>
  <c r="E11" i="56"/>
  <c r="G18" i="69" l="1"/>
  <c r="G15" i="69" s="1"/>
  <c r="H18" i="69"/>
  <c r="H15" i="69" s="1"/>
  <c r="E18" i="69"/>
  <c r="E15" i="69" s="1"/>
  <c r="I395" i="54"/>
  <c r="I394" i="54"/>
  <c r="I393" i="54" l="1"/>
  <c r="I392" i="54"/>
  <c r="I391" i="54" l="1"/>
  <c r="I390" i="54" s="1"/>
  <c r="I389" i="54" s="1"/>
  <c r="F19" i="69"/>
  <c r="F18" i="69" l="1"/>
  <c r="D18" i="69" s="1"/>
  <c r="D19" i="69"/>
  <c r="G18" i="56" s="1"/>
  <c r="G17" i="56" s="1"/>
  <c r="G15" i="56" s="1"/>
  <c r="I34" i="32" l="1"/>
  <c r="I33" i="32" s="1"/>
  <c r="I32" i="32" s="1"/>
  <c r="I31" i="32" s="1"/>
  <c r="I30" i="32" s="1"/>
  <c r="I28" i="32" s="1"/>
  <c r="F86" i="72" s="1"/>
  <c r="F112" i="69"/>
  <c r="G112" i="69"/>
  <c r="H112" i="69"/>
  <c r="E112" i="69"/>
  <c r="E91" i="69" l="1"/>
  <c r="D122" i="69" l="1"/>
  <c r="G141" i="56" s="1"/>
  <c r="F141" i="56" s="1"/>
  <c r="D123" i="69"/>
  <c r="G142" i="56" s="1"/>
  <c r="F142" i="56" s="1"/>
  <c r="D121" i="69"/>
  <c r="G140" i="56" s="1"/>
  <c r="F140" i="56" s="1"/>
  <c r="D120" i="69"/>
  <c r="G139" i="56" s="1"/>
  <c r="F139" i="56" s="1"/>
  <c r="D119" i="69"/>
  <c r="G138" i="56" s="1"/>
  <c r="F138" i="56" s="1"/>
  <c r="D118" i="69"/>
  <c r="G137" i="56" s="1"/>
  <c r="F137" i="56" s="1"/>
  <c r="D117" i="69"/>
  <c r="G136" i="56" s="1"/>
  <c r="H116" i="69"/>
  <c r="G116" i="69"/>
  <c r="F116" i="69"/>
  <c r="E116" i="69"/>
  <c r="D115" i="69"/>
  <c r="G132" i="56" s="1"/>
  <c r="F132" i="56" s="1"/>
  <c r="D114" i="69"/>
  <c r="G131" i="56" s="1"/>
  <c r="F131" i="56" s="1"/>
  <c r="F91" i="69"/>
  <c r="G91" i="69"/>
  <c r="H91" i="69"/>
  <c r="F136" i="56" l="1"/>
  <c r="F135" i="56" s="1"/>
  <c r="F133" i="56" s="1"/>
  <c r="H114" i="32" s="1"/>
  <c r="H113" i="32" s="1"/>
  <c r="H112" i="32" s="1"/>
  <c r="H111" i="32" s="1"/>
  <c r="H110" i="32" s="1"/>
  <c r="H108" i="32" s="1"/>
  <c r="E200" i="72" s="1"/>
  <c r="G135" i="56"/>
  <c r="G133" i="56" s="1"/>
  <c r="I114" i="32" s="1"/>
  <c r="I113" i="32" s="1"/>
  <c r="I112" i="32" s="1"/>
  <c r="I111" i="32" s="1"/>
  <c r="I110" i="32" s="1"/>
  <c r="I108" i="32" s="1"/>
  <c r="F200" i="72" s="1"/>
  <c r="D116" i="69"/>
  <c r="D102" i="69"/>
  <c r="G117" i="56" s="1"/>
  <c r="F117" i="56" s="1"/>
  <c r="D101" i="69"/>
  <c r="G116" i="56" s="1"/>
  <c r="F116" i="56" s="1"/>
  <c r="D93" i="69"/>
  <c r="G108" i="56" s="1"/>
  <c r="F108" i="56" s="1"/>
  <c r="D111" i="69"/>
  <c r="G126" i="56" s="1"/>
  <c r="F126" i="56" s="1"/>
  <c r="D110" i="69"/>
  <c r="G125" i="56" s="1"/>
  <c r="F125" i="56" s="1"/>
  <c r="D109" i="69"/>
  <c r="G124" i="56" s="1"/>
  <c r="F124" i="56" s="1"/>
  <c r="D108" i="69"/>
  <c r="G123" i="56" s="1"/>
  <c r="F123" i="56" s="1"/>
  <c r="D107" i="69"/>
  <c r="G122" i="56" s="1"/>
  <c r="F122" i="56" s="1"/>
  <c r="D106" i="69"/>
  <c r="G121" i="56" s="1"/>
  <c r="F121" i="56" s="1"/>
  <c r="D105" i="69"/>
  <c r="G120" i="56" s="1"/>
  <c r="F120" i="56" s="1"/>
  <c r="D104" i="69"/>
  <c r="G119" i="56" s="1"/>
  <c r="F119" i="56" s="1"/>
  <c r="D103" i="69"/>
  <c r="G118" i="56" s="1"/>
  <c r="F118" i="56" s="1"/>
  <c r="D100" i="69"/>
  <c r="G115" i="56" s="1"/>
  <c r="F115" i="56" s="1"/>
  <c r="D99" i="69"/>
  <c r="G114" i="56" s="1"/>
  <c r="F114" i="56" s="1"/>
  <c r="D98" i="69"/>
  <c r="G113" i="56" s="1"/>
  <c r="F113" i="56" s="1"/>
  <c r="D97" i="69"/>
  <c r="G112" i="56" s="1"/>
  <c r="F112" i="56" s="1"/>
  <c r="D96" i="69"/>
  <c r="G111" i="56" s="1"/>
  <c r="F111" i="56" s="1"/>
  <c r="D95" i="69"/>
  <c r="G110" i="56" s="1"/>
  <c r="F110" i="56" s="1"/>
  <c r="D94" i="69"/>
  <c r="G109" i="56" s="1"/>
  <c r="F109" i="56" s="1"/>
  <c r="D92" i="69"/>
  <c r="G107" i="56" s="1"/>
  <c r="F80" i="69"/>
  <c r="G80" i="69"/>
  <c r="H80" i="69"/>
  <c r="E80" i="69"/>
  <c r="D90" i="69"/>
  <c r="G103" i="56" s="1"/>
  <c r="F103" i="56" s="1"/>
  <c r="D89" i="69"/>
  <c r="G102" i="56" s="1"/>
  <c r="F102" i="56" s="1"/>
  <c r="D88" i="69"/>
  <c r="G101" i="56" s="1"/>
  <c r="F101" i="56" s="1"/>
  <c r="D87" i="69"/>
  <c r="G100" i="56" s="1"/>
  <c r="F100" i="56" s="1"/>
  <c r="D86" i="69"/>
  <c r="G99" i="56" s="1"/>
  <c r="F99" i="56" s="1"/>
  <c r="D85" i="69"/>
  <c r="G98" i="56" s="1"/>
  <c r="F98" i="56" s="1"/>
  <c r="D84" i="69"/>
  <c r="G97" i="56" s="1"/>
  <c r="F97" i="56" s="1"/>
  <c r="D83" i="69"/>
  <c r="G96" i="56" s="1"/>
  <c r="F96" i="56" s="1"/>
  <c r="D82" i="69"/>
  <c r="G95" i="56" s="1"/>
  <c r="F95" i="56" s="1"/>
  <c r="D81" i="69"/>
  <c r="G94" i="56" s="1"/>
  <c r="F65" i="69"/>
  <c r="G65" i="69"/>
  <c r="H65" i="69"/>
  <c r="E65" i="69"/>
  <c r="G93" i="56" l="1"/>
  <c r="G91" i="56" s="1"/>
  <c r="I93" i="32" s="1"/>
  <c r="I92" i="32" s="1"/>
  <c r="I91" i="32" s="1"/>
  <c r="I90" i="32" s="1"/>
  <c r="I89" i="32" s="1"/>
  <c r="I87" i="32" s="1"/>
  <c r="F137" i="72" s="1"/>
  <c r="F94" i="56"/>
  <c r="F93" i="56" s="1"/>
  <c r="F91" i="56" s="1"/>
  <c r="H93" i="32" s="1"/>
  <c r="H92" i="32" s="1"/>
  <c r="H91" i="32" s="1"/>
  <c r="H90" i="32" s="1"/>
  <c r="H89" i="32" s="1"/>
  <c r="H87" i="32" s="1"/>
  <c r="E137" i="72" s="1"/>
  <c r="F107" i="56"/>
  <c r="F106" i="56" s="1"/>
  <c r="F104" i="56" s="1"/>
  <c r="H100" i="32" s="1"/>
  <c r="H99" i="32" s="1"/>
  <c r="H98" i="32" s="1"/>
  <c r="H97" i="32" s="1"/>
  <c r="H96" i="32" s="1"/>
  <c r="H94" i="32" s="1"/>
  <c r="E159" i="72" s="1"/>
  <c r="G106" i="56"/>
  <c r="G104" i="56" s="1"/>
  <c r="I100" i="32" s="1"/>
  <c r="I99" i="32" s="1"/>
  <c r="I98" i="32" s="1"/>
  <c r="I97" i="32" s="1"/>
  <c r="I96" i="32" s="1"/>
  <c r="I94" i="32" s="1"/>
  <c r="F159" i="72" s="1"/>
  <c r="D79" i="69"/>
  <c r="G90" i="56" s="1"/>
  <c r="F90" i="56" s="1"/>
  <c r="D78" i="69"/>
  <c r="G89" i="56" s="1"/>
  <c r="F89" i="56" s="1"/>
  <c r="D77" i="69"/>
  <c r="G88" i="56" s="1"/>
  <c r="F88" i="56" s="1"/>
  <c r="D76" i="69"/>
  <c r="G87" i="56" s="1"/>
  <c r="F87" i="56" s="1"/>
  <c r="D75" i="69"/>
  <c r="G86" i="56" s="1"/>
  <c r="F86" i="56" s="1"/>
  <c r="D74" i="69"/>
  <c r="G85" i="56" s="1"/>
  <c r="F85" i="56" s="1"/>
  <c r="D73" i="69"/>
  <c r="G84" i="56" s="1"/>
  <c r="F84" i="56" s="1"/>
  <c r="D72" i="69"/>
  <c r="G83" i="56" s="1"/>
  <c r="F83" i="56" s="1"/>
  <c r="D71" i="69"/>
  <c r="G82" i="56" s="1"/>
  <c r="F82" i="56" s="1"/>
  <c r="D70" i="69"/>
  <c r="G81" i="56" s="1"/>
  <c r="F81" i="56" s="1"/>
  <c r="D69" i="69"/>
  <c r="G80" i="56" s="1"/>
  <c r="F80" i="56" s="1"/>
  <c r="D68" i="69"/>
  <c r="G79" i="56" s="1"/>
  <c r="F79" i="56" s="1"/>
  <c r="D67" i="69"/>
  <c r="G78" i="56" s="1"/>
  <c r="F78" i="56" s="1"/>
  <c r="D66" i="69"/>
  <c r="G77" i="56" s="1"/>
  <c r="F62" i="69"/>
  <c r="G62" i="69"/>
  <c r="H62" i="69"/>
  <c r="E62" i="69"/>
  <c r="F77" i="56" l="1"/>
  <c r="F76" i="56" s="1"/>
  <c r="F74" i="56" s="1"/>
  <c r="H86" i="32" s="1"/>
  <c r="H85" i="32" s="1"/>
  <c r="H84" i="32" s="1"/>
  <c r="H83" i="32" s="1"/>
  <c r="H82" i="32" s="1"/>
  <c r="H80" i="32" s="1"/>
  <c r="E117" i="72" s="1"/>
  <c r="G76" i="56"/>
  <c r="G74" i="56" s="1"/>
  <c r="I86" i="32" s="1"/>
  <c r="I85" i="32" s="1"/>
  <c r="I84" i="32" s="1"/>
  <c r="I83" i="32" s="1"/>
  <c r="I82" i="32" s="1"/>
  <c r="I80" i="32" s="1"/>
  <c r="F117" i="72" s="1"/>
  <c r="D65" i="69"/>
  <c r="D64" i="69"/>
  <c r="G73" i="56" s="1"/>
  <c r="F73" i="56" s="1"/>
  <c r="D63" i="69"/>
  <c r="G72" i="56" s="1"/>
  <c r="D62" i="69"/>
  <c r="F33" i="69"/>
  <c r="G33" i="69"/>
  <c r="H33" i="69"/>
  <c r="E33" i="69"/>
  <c r="D37" i="69"/>
  <c r="G44" i="56" s="1"/>
  <c r="F44" i="56" s="1"/>
  <c r="D38" i="69"/>
  <c r="G45" i="56" s="1"/>
  <c r="F45" i="56" s="1"/>
  <c r="D39" i="69"/>
  <c r="G46" i="56" s="1"/>
  <c r="F46" i="56" s="1"/>
  <c r="D40" i="69"/>
  <c r="G47" i="56" s="1"/>
  <c r="F47" i="56" s="1"/>
  <c r="D41" i="69"/>
  <c r="G48" i="56" s="1"/>
  <c r="F48" i="56" s="1"/>
  <c r="D42" i="69"/>
  <c r="G49" i="56" s="1"/>
  <c r="F49" i="56" s="1"/>
  <c r="D43" i="69"/>
  <c r="G50" i="56" s="1"/>
  <c r="F50" i="56" s="1"/>
  <c r="D44" i="69"/>
  <c r="G51" i="56" s="1"/>
  <c r="F51" i="56" s="1"/>
  <c r="D45" i="69"/>
  <c r="G52" i="56" s="1"/>
  <c r="F52" i="56" s="1"/>
  <c r="D46" i="69"/>
  <c r="G53" i="56" s="1"/>
  <c r="F53" i="56" s="1"/>
  <c r="D47" i="69"/>
  <c r="G54" i="56" s="1"/>
  <c r="F54" i="56" s="1"/>
  <c r="D48" i="69"/>
  <c r="G55" i="56" s="1"/>
  <c r="F55" i="56" s="1"/>
  <c r="D49" i="69"/>
  <c r="G56" i="56" s="1"/>
  <c r="F56" i="56" s="1"/>
  <c r="D50" i="69"/>
  <c r="G57" i="56" s="1"/>
  <c r="F57" i="56" s="1"/>
  <c r="D51" i="69"/>
  <c r="G58" i="56" s="1"/>
  <c r="F58" i="56" s="1"/>
  <c r="D52" i="69"/>
  <c r="G59" i="56" s="1"/>
  <c r="F59" i="56" s="1"/>
  <c r="D53" i="69"/>
  <c r="G60" i="56" s="1"/>
  <c r="F60" i="56" s="1"/>
  <c r="D54" i="69"/>
  <c r="G61" i="56" s="1"/>
  <c r="F61" i="56" s="1"/>
  <c r="D55" i="69"/>
  <c r="G62" i="56" s="1"/>
  <c r="F62" i="56" s="1"/>
  <c r="D56" i="69"/>
  <c r="G63" i="56" s="1"/>
  <c r="F63" i="56" s="1"/>
  <c r="D57" i="69"/>
  <c r="G64" i="56" s="1"/>
  <c r="F64" i="56" s="1"/>
  <c r="D58" i="69"/>
  <c r="G65" i="56" s="1"/>
  <c r="F65" i="56" s="1"/>
  <c r="D59" i="69"/>
  <c r="G66" i="56" s="1"/>
  <c r="F66" i="56" s="1"/>
  <c r="D60" i="69"/>
  <c r="G67" i="56" s="1"/>
  <c r="F67" i="56" s="1"/>
  <c r="D61" i="69"/>
  <c r="G68" i="56" s="1"/>
  <c r="F68" i="56" s="1"/>
  <c r="D35" i="69"/>
  <c r="D36" i="69"/>
  <c r="G43" i="56" s="1"/>
  <c r="F43" i="56" s="1"/>
  <c r="D91" i="69"/>
  <c r="D34" i="69"/>
  <c r="G41" i="56" s="1"/>
  <c r="F28" i="69"/>
  <c r="G28" i="69"/>
  <c r="H28" i="69"/>
  <c r="G71" i="56" l="1"/>
  <c r="G69" i="56" s="1"/>
  <c r="I79" i="32" s="1"/>
  <c r="I78" i="32" s="1"/>
  <c r="I77" i="32" s="1"/>
  <c r="I76" i="32" s="1"/>
  <c r="I75" i="32" s="1"/>
  <c r="I73" i="32" s="1"/>
  <c r="F97" i="72" s="1"/>
  <c r="F72" i="56"/>
  <c r="F71" i="56" s="1"/>
  <c r="F69" i="56" s="1"/>
  <c r="H79" i="32" s="1"/>
  <c r="H78" i="32" s="1"/>
  <c r="H77" i="32" s="1"/>
  <c r="H76" i="32" s="1"/>
  <c r="H75" i="32" s="1"/>
  <c r="H73" i="32" s="1"/>
  <c r="E97" i="72" s="1"/>
  <c r="G37" i="56"/>
  <c r="F37" i="56" s="1"/>
  <c r="G42" i="56"/>
  <c r="F42" i="56" s="1"/>
  <c r="F41" i="56"/>
  <c r="F40" i="56" s="1"/>
  <c r="F38" i="56" s="1"/>
  <c r="H72" i="32" s="1"/>
  <c r="H71" i="32" s="1"/>
  <c r="H70" i="32" s="1"/>
  <c r="H69" i="32" s="1"/>
  <c r="H68" i="32" s="1"/>
  <c r="H66" i="32" s="1"/>
  <c r="E66" i="72" s="1"/>
  <c r="G40" i="56"/>
  <c r="G38" i="56" s="1"/>
  <c r="I72" i="32" s="1"/>
  <c r="I71" i="32" s="1"/>
  <c r="I70" i="32" s="1"/>
  <c r="I69" i="32" s="1"/>
  <c r="I68" i="32" s="1"/>
  <c r="I66" i="32" s="1"/>
  <c r="F66" i="72" s="1"/>
  <c r="D112" i="69"/>
  <c r="D113" i="69"/>
  <c r="G130" i="56" s="1"/>
  <c r="D80" i="69"/>
  <c r="D33" i="69"/>
  <c r="F130" i="56" l="1"/>
  <c r="F129" i="56" s="1"/>
  <c r="F127" i="56" s="1"/>
  <c r="H107" i="32" s="1"/>
  <c r="H106" i="32" s="1"/>
  <c r="H105" i="32" s="1"/>
  <c r="H104" i="32" s="1"/>
  <c r="H103" i="32" s="1"/>
  <c r="H101" i="32" s="1"/>
  <c r="E179" i="72" s="1"/>
  <c r="G129" i="56"/>
  <c r="G127" i="56" s="1"/>
  <c r="I107" i="32" s="1"/>
  <c r="I106" i="32" s="1"/>
  <c r="I105" i="32" s="1"/>
  <c r="I104" i="32" s="1"/>
  <c r="I103" i="32" s="1"/>
  <c r="I101" i="32" s="1"/>
  <c r="F179" i="72" s="1"/>
  <c r="D32" i="69"/>
  <c r="G36" i="56" s="1"/>
  <c r="F36" i="56" s="1"/>
  <c r="D31" i="69"/>
  <c r="G35" i="56" s="1"/>
  <c r="F35" i="56" s="1"/>
  <c r="D30" i="69"/>
  <c r="G34" i="56" s="1"/>
  <c r="F34" i="56" s="1"/>
  <c r="D29" i="69"/>
  <c r="G33" i="56" s="1"/>
  <c r="F22" i="69"/>
  <c r="F20" i="69" s="1"/>
  <c r="G22" i="69"/>
  <c r="G20" i="69" s="1"/>
  <c r="G13" i="69" s="1"/>
  <c r="H22" i="69"/>
  <c r="H20" i="69" s="1"/>
  <c r="H13" i="69" s="1"/>
  <c r="E22" i="69"/>
  <c r="E20" i="69" s="1"/>
  <c r="E13" i="69" s="1"/>
  <c r="F33" i="56" l="1"/>
  <c r="F32" i="56" s="1"/>
  <c r="F30" i="56" s="1"/>
  <c r="H65" i="32" s="1"/>
  <c r="H64" i="32" s="1"/>
  <c r="H63" i="32" s="1"/>
  <c r="H62" i="32" s="1"/>
  <c r="H61" i="32" s="1"/>
  <c r="H59" i="32" s="1"/>
  <c r="E43" i="72" s="1"/>
  <c r="G32" i="56"/>
  <c r="G30" i="56" s="1"/>
  <c r="I65" i="32" s="1"/>
  <c r="I64" i="32" s="1"/>
  <c r="I63" i="32" s="1"/>
  <c r="I62" i="32" s="1"/>
  <c r="I61" i="32" s="1"/>
  <c r="I59" i="32" s="1"/>
  <c r="F43" i="72" s="1"/>
  <c r="I75" i="54"/>
  <c r="I77" i="54"/>
  <c r="D27" i="69" l="1"/>
  <c r="G29" i="56" s="1"/>
  <c r="F29" i="56" s="1"/>
  <c r="D26" i="69"/>
  <c r="G28" i="56" s="1"/>
  <c r="F28" i="56" s="1"/>
  <c r="D25" i="69"/>
  <c r="G27" i="56" s="1"/>
  <c r="F27" i="56" s="1"/>
  <c r="D24" i="69"/>
  <c r="G26" i="56" s="1"/>
  <c r="F26" i="56" s="1"/>
  <c r="I1124" i="54" l="1"/>
  <c r="I1123" i="54"/>
  <c r="I1122" i="54"/>
  <c r="I1121" i="54"/>
  <c r="I1120" i="54"/>
  <c r="I1119" i="54"/>
  <c r="I1118" i="54"/>
  <c r="I1117" i="54"/>
  <c r="I1116" i="54"/>
  <c r="I1115" i="54"/>
  <c r="I1114" i="54"/>
  <c r="I1113" i="54"/>
  <c r="I1112" i="54"/>
  <c r="I1111" i="54"/>
  <c r="I1110" i="54"/>
  <c r="I1109" i="54"/>
  <c r="I1108" i="54"/>
  <c r="I1107" i="54"/>
  <c r="I1106" i="54"/>
  <c r="I1105" i="54"/>
  <c r="I1104" i="54"/>
  <c r="I1103" i="54"/>
  <c r="I1102" i="54"/>
  <c r="I1101" i="54"/>
  <c r="I1100" i="54"/>
  <c r="I1099" i="54"/>
  <c r="I1098" i="54"/>
  <c r="I1097" i="54"/>
  <c r="I1096" i="54"/>
  <c r="I1095" i="54"/>
  <c r="I1094" i="54"/>
  <c r="I1093" i="54"/>
  <c r="I1092" i="54"/>
  <c r="I1091" i="54"/>
  <c r="I1090" i="54"/>
  <c r="I1089" i="54"/>
  <c r="I1088" i="54"/>
  <c r="I1087" i="54"/>
  <c r="I1086" i="54"/>
  <c r="I1085" i="54"/>
  <c r="I1084" i="54"/>
  <c r="I1083" i="54"/>
  <c r="I1082" i="54"/>
  <c r="I1081" i="54"/>
  <c r="I1080" i="54"/>
  <c r="I1079" i="54"/>
  <c r="I1078" i="54"/>
  <c r="I1077" i="54"/>
  <c r="I1076" i="54"/>
  <c r="I1075" i="54"/>
  <c r="I1074" i="54"/>
  <c r="I1073" i="54"/>
  <c r="I1072" i="54"/>
  <c r="I1071" i="54"/>
  <c r="I1070" i="54"/>
  <c r="I1069" i="54"/>
  <c r="I1068" i="54"/>
  <c r="I1067" i="54"/>
  <c r="I1066" i="54"/>
  <c r="I1065" i="54"/>
  <c r="I1064" i="54"/>
  <c r="I1063" i="54"/>
  <c r="I1062" i="54"/>
  <c r="I1061" i="54"/>
  <c r="I1060" i="54"/>
  <c r="I1059" i="54"/>
  <c r="I1058" i="54"/>
  <c r="I1057" i="54"/>
  <c r="I1056" i="54"/>
  <c r="I1055" i="54"/>
  <c r="I1054" i="54"/>
  <c r="I1053" i="54"/>
  <c r="I1052" i="54"/>
  <c r="I1051" i="54"/>
  <c r="I1050" i="54"/>
  <c r="I1049" i="54"/>
  <c r="I1048" i="54"/>
  <c r="I1047" i="54"/>
  <c r="I1046" i="54"/>
  <c r="I1045" i="54"/>
  <c r="I1044" i="54"/>
  <c r="I1043" i="54"/>
  <c r="I1042" i="54"/>
  <c r="I1041" i="54"/>
  <c r="I1040" i="54"/>
  <c r="I1039" i="54"/>
  <c r="I1038" i="54"/>
  <c r="I1037" i="54"/>
  <c r="I1036" i="54"/>
  <c r="I1035" i="54"/>
  <c r="I1034" i="54"/>
  <c r="I1033" i="54"/>
  <c r="I1032" i="54"/>
  <c r="I1031" i="54"/>
  <c r="I1030" i="54"/>
  <c r="I1029" i="54"/>
  <c r="I1028" i="54"/>
  <c r="I1027" i="54"/>
  <c r="I1026" i="54"/>
  <c r="I1025" i="54"/>
  <c r="I1024" i="54"/>
  <c r="I1023" i="54"/>
  <c r="I1022" i="54"/>
  <c r="I1021" i="54"/>
  <c r="I1020" i="54"/>
  <c r="I1019" i="54"/>
  <c r="I1018" i="54"/>
  <c r="I1017" i="54"/>
  <c r="I1016" i="54"/>
  <c r="I1015" i="54"/>
  <c r="I1014" i="54"/>
  <c r="I1013" i="54"/>
  <c r="I1012" i="54"/>
  <c r="I1011" i="54"/>
  <c r="I1005" i="54"/>
  <c r="I1004" i="54"/>
  <c r="I1003" i="54"/>
  <c r="I1002" i="54"/>
  <c r="I1001" i="54"/>
  <c r="I1000" i="54"/>
  <c r="I999" i="54"/>
  <c r="I998" i="54"/>
  <c r="I997" i="54"/>
  <c r="I996" i="54"/>
  <c r="I995" i="54"/>
  <c r="I994" i="54"/>
  <c r="I993" i="54"/>
  <c r="I992" i="54"/>
  <c r="I991" i="54"/>
  <c r="I990" i="54"/>
  <c r="I989" i="54"/>
  <c r="I988" i="54"/>
  <c r="I987" i="54"/>
  <c r="I986" i="54"/>
  <c r="I985" i="54"/>
  <c r="I984" i="54"/>
  <c r="I983" i="54"/>
  <c r="I982" i="54"/>
  <c r="I981" i="54"/>
  <c r="I980" i="54"/>
  <c r="I979" i="54"/>
  <c r="I978" i="54"/>
  <c r="I977" i="54"/>
  <c r="I976" i="54"/>
  <c r="I975" i="54"/>
  <c r="I974" i="54"/>
  <c r="I973" i="54"/>
  <c r="I972" i="54"/>
  <c r="I971" i="54"/>
  <c r="I970" i="54"/>
  <c r="I969" i="54"/>
  <c r="I968" i="54"/>
  <c r="I967" i="54"/>
  <c r="I966" i="54"/>
  <c r="I965" i="54"/>
  <c r="I964" i="54"/>
  <c r="I963" i="54"/>
  <c r="I962" i="54"/>
  <c r="I961" i="54"/>
  <c r="I960" i="54"/>
  <c r="I959" i="54"/>
  <c r="I958" i="54"/>
  <c r="I957" i="54"/>
  <c r="I956" i="54"/>
  <c r="I955" i="54"/>
  <c r="I954" i="54"/>
  <c r="I953" i="54"/>
  <c r="I952" i="54"/>
  <c r="I951" i="54"/>
  <c r="I950" i="54"/>
  <c r="I949" i="54"/>
  <c r="I948" i="54"/>
  <c r="I947" i="54"/>
  <c r="I946" i="54"/>
  <c r="I945" i="54"/>
  <c r="I944" i="54"/>
  <c r="I943" i="54"/>
  <c r="I942" i="54"/>
  <c r="I941" i="54"/>
  <c r="I940" i="54"/>
  <c r="I939" i="54"/>
  <c r="I938" i="54"/>
  <c r="I937" i="54"/>
  <c r="I936" i="54"/>
  <c r="I935" i="54"/>
  <c r="I934" i="54"/>
  <c r="I933" i="54"/>
  <c r="I932" i="54"/>
  <c r="I931" i="54"/>
  <c r="I930" i="54"/>
  <c r="I929" i="54"/>
  <c r="I928" i="54"/>
  <c r="I927" i="54"/>
  <c r="I926" i="54"/>
  <c r="I925" i="54"/>
  <c r="I924" i="54"/>
  <c r="I923" i="54"/>
  <c r="I922" i="54"/>
  <c r="I921" i="54"/>
  <c r="I920" i="54"/>
  <c r="I919" i="54"/>
  <c r="I918" i="54"/>
  <c r="I917" i="54"/>
  <c r="I916" i="54"/>
  <c r="I915" i="54"/>
  <c r="I914" i="54"/>
  <c r="I913" i="54"/>
  <c r="I912" i="54"/>
  <c r="I911" i="54"/>
  <c r="I910" i="54"/>
  <c r="I909" i="54"/>
  <c r="I908" i="54"/>
  <c r="I907" i="54"/>
  <c r="I906" i="54"/>
  <c r="I905" i="54"/>
  <c r="I904" i="54"/>
  <c r="I903" i="54"/>
  <c r="I902" i="54"/>
  <c r="I901" i="54"/>
  <c r="I900" i="54"/>
  <c r="I899" i="54"/>
  <c r="I898" i="54"/>
  <c r="I897" i="54"/>
  <c r="I896" i="54"/>
  <c r="I895" i="54"/>
  <c r="I894" i="54"/>
  <c r="I893" i="54"/>
  <c r="I892" i="54"/>
  <c r="I891" i="54"/>
  <c r="I890" i="54"/>
  <c r="I889" i="54"/>
  <c r="I888" i="54"/>
  <c r="I887" i="54"/>
  <c r="I881" i="54"/>
  <c r="I880" i="54"/>
  <c r="I879" i="54"/>
  <c r="I878" i="54"/>
  <c r="I877" i="54"/>
  <c r="I876" i="54"/>
  <c r="I875" i="54"/>
  <c r="I874" i="54"/>
  <c r="I873" i="54"/>
  <c r="I872" i="54"/>
  <c r="I871" i="54"/>
  <c r="I870" i="54"/>
  <c r="I869" i="54"/>
  <c r="I868" i="54"/>
  <c r="I867" i="54"/>
  <c r="I866" i="54"/>
  <c r="I865" i="54"/>
  <c r="I864" i="54"/>
  <c r="I863" i="54"/>
  <c r="I862" i="54"/>
  <c r="I861" i="54"/>
  <c r="I860" i="54"/>
  <c r="I859" i="54"/>
  <c r="I858" i="54"/>
  <c r="I857" i="54"/>
  <c r="I856" i="54"/>
  <c r="I855" i="54"/>
  <c r="I854" i="54"/>
  <c r="I853" i="54"/>
  <c r="I852" i="54"/>
  <c r="I851" i="54"/>
  <c r="I850" i="54"/>
  <c r="I849" i="54"/>
  <c r="I848" i="54"/>
  <c r="I847" i="54"/>
  <c r="I846" i="54"/>
  <c r="I845" i="54"/>
  <c r="I844" i="54"/>
  <c r="I843" i="54"/>
  <c r="I842" i="54"/>
  <c r="I841" i="54"/>
  <c r="I840" i="54"/>
  <c r="I839" i="54"/>
  <c r="I838" i="54"/>
  <c r="I837" i="54"/>
  <c r="I836" i="54"/>
  <c r="I835" i="54"/>
  <c r="I834" i="54"/>
  <c r="I833" i="54"/>
  <c r="I832" i="54"/>
  <c r="I831" i="54"/>
  <c r="I830" i="54"/>
  <c r="I829" i="54"/>
  <c r="I828" i="54"/>
  <c r="I827" i="54"/>
  <c r="I826" i="54"/>
  <c r="I825" i="54"/>
  <c r="I824" i="54"/>
  <c r="I823" i="54"/>
  <c r="I822" i="54"/>
  <c r="I821" i="54"/>
  <c r="I820" i="54"/>
  <c r="I819" i="54"/>
  <c r="I818" i="54"/>
  <c r="I817" i="54"/>
  <c r="I816" i="54"/>
  <c r="I815" i="54"/>
  <c r="I814" i="54"/>
  <c r="I813" i="54"/>
  <c r="I812" i="54"/>
  <c r="I811" i="54"/>
  <c r="I810" i="54"/>
  <c r="I809" i="54"/>
  <c r="I808" i="54"/>
  <c r="I807" i="54"/>
  <c r="I806" i="54"/>
  <c r="I805" i="54"/>
  <c r="I804" i="54"/>
  <c r="I803" i="54"/>
  <c r="I802" i="54"/>
  <c r="I801" i="54"/>
  <c r="I800" i="54"/>
  <c r="I799" i="54"/>
  <c r="I798" i="54"/>
  <c r="I797" i="54"/>
  <c r="I796" i="54"/>
  <c r="I795" i="54"/>
  <c r="I794" i="54"/>
  <c r="I793" i="54"/>
  <c r="I792" i="54"/>
  <c r="I791" i="54"/>
  <c r="I790" i="54"/>
  <c r="I789" i="54"/>
  <c r="I788" i="54"/>
  <c r="I787" i="54"/>
  <c r="I786" i="54"/>
  <c r="I785" i="54"/>
  <c r="I784" i="54"/>
  <c r="I783" i="54"/>
  <c r="I782" i="54"/>
  <c r="I781" i="54"/>
  <c r="I780" i="54"/>
  <c r="I779" i="54"/>
  <c r="I778" i="54"/>
  <c r="I777" i="54"/>
  <c r="I776" i="54"/>
  <c r="I775" i="54"/>
  <c r="I774" i="54"/>
  <c r="I773" i="54"/>
  <c r="I772" i="54"/>
  <c r="I771" i="54"/>
  <c r="I770" i="54"/>
  <c r="I769" i="54"/>
  <c r="I768" i="54"/>
  <c r="I767" i="54"/>
  <c r="I766" i="54"/>
  <c r="I765" i="54"/>
  <c r="I764" i="54"/>
  <c r="I763" i="54"/>
  <c r="I762" i="54"/>
  <c r="I761" i="54"/>
  <c r="I760" i="54"/>
  <c r="I754" i="54"/>
  <c r="I753" i="54"/>
  <c r="I752" i="54"/>
  <c r="I751" i="54"/>
  <c r="I750" i="54"/>
  <c r="I749" i="54"/>
  <c r="I748" i="54"/>
  <c r="I747" i="54"/>
  <c r="I746" i="54"/>
  <c r="I745" i="54"/>
  <c r="I744" i="54"/>
  <c r="I743" i="54"/>
  <c r="I742" i="54"/>
  <c r="I741" i="54"/>
  <c r="I740" i="54"/>
  <c r="I739" i="54"/>
  <c r="I738" i="54"/>
  <c r="I737" i="54"/>
  <c r="I736" i="54"/>
  <c r="I735" i="54"/>
  <c r="I734" i="54"/>
  <c r="I733" i="54"/>
  <c r="I732" i="54"/>
  <c r="I731" i="54"/>
  <c r="I730" i="54"/>
  <c r="I729" i="54"/>
  <c r="I728" i="54"/>
  <c r="I727" i="54"/>
  <c r="I726" i="54"/>
  <c r="I725" i="54"/>
  <c r="I724" i="54"/>
  <c r="I723" i="54"/>
  <c r="I722" i="54"/>
  <c r="I721" i="54"/>
  <c r="I720" i="54"/>
  <c r="I719" i="54"/>
  <c r="I718" i="54"/>
  <c r="I717" i="54"/>
  <c r="I716" i="54"/>
  <c r="I715" i="54"/>
  <c r="I714" i="54"/>
  <c r="I713" i="54"/>
  <c r="I712" i="54"/>
  <c r="I711" i="54"/>
  <c r="I710" i="54"/>
  <c r="I709" i="54"/>
  <c r="I708" i="54"/>
  <c r="I707" i="54"/>
  <c r="I706" i="54"/>
  <c r="I705" i="54"/>
  <c r="I704" i="54"/>
  <c r="I703" i="54"/>
  <c r="I702" i="54"/>
  <c r="I701" i="54"/>
  <c r="I700" i="54"/>
  <c r="I699" i="54"/>
  <c r="I698" i="54"/>
  <c r="I697" i="54"/>
  <c r="I696" i="54"/>
  <c r="I695" i="54"/>
  <c r="I694" i="54"/>
  <c r="I693" i="54"/>
  <c r="I692" i="54"/>
  <c r="I691" i="54"/>
  <c r="I690" i="54"/>
  <c r="I689" i="54"/>
  <c r="I688" i="54"/>
  <c r="I687" i="54"/>
  <c r="I686" i="54"/>
  <c r="I685" i="54"/>
  <c r="I684" i="54"/>
  <c r="I683" i="54"/>
  <c r="I682" i="54"/>
  <c r="I681" i="54"/>
  <c r="I680" i="54"/>
  <c r="I679" i="54"/>
  <c r="I678" i="54"/>
  <c r="I677" i="54"/>
  <c r="I676" i="54"/>
  <c r="I675" i="54"/>
  <c r="I674" i="54"/>
  <c r="I673" i="54"/>
  <c r="I672" i="54"/>
  <c r="I671" i="54"/>
  <c r="I670" i="54"/>
  <c r="I669" i="54"/>
  <c r="I668" i="54"/>
  <c r="I667" i="54"/>
  <c r="I666" i="54"/>
  <c r="I665" i="54"/>
  <c r="I664" i="54"/>
  <c r="I663" i="54"/>
  <c r="I662" i="54"/>
  <c r="I661" i="54"/>
  <c r="I660" i="54"/>
  <c r="I659" i="54"/>
  <c r="I658" i="54"/>
  <c r="I657" i="54"/>
  <c r="I656" i="54"/>
  <c r="I655" i="54"/>
  <c r="I654" i="54"/>
  <c r="I653" i="54"/>
  <c r="I652" i="54"/>
  <c r="I651" i="54"/>
  <c r="I650" i="54"/>
  <c r="I649" i="54"/>
  <c r="I648" i="54"/>
  <c r="I647" i="54"/>
  <c r="I646" i="54"/>
  <c r="I645" i="54"/>
  <c r="I644" i="54"/>
  <c r="I643" i="54"/>
  <c r="I642" i="54"/>
  <c r="I641" i="54"/>
  <c r="I640" i="54"/>
  <c r="I639" i="54"/>
  <c r="I638" i="54"/>
  <c r="I637" i="54"/>
  <c r="I631" i="54"/>
  <c r="I630" i="54"/>
  <c r="I629" i="54"/>
  <c r="I628" i="54"/>
  <c r="I627" i="54"/>
  <c r="I626" i="54"/>
  <c r="I625" i="54"/>
  <c r="I624" i="54"/>
  <c r="I623" i="54"/>
  <c r="I622" i="54"/>
  <c r="I621" i="54"/>
  <c r="I620" i="54"/>
  <c r="I619" i="54"/>
  <c r="I618" i="54"/>
  <c r="I617" i="54"/>
  <c r="I616" i="54"/>
  <c r="I615" i="54"/>
  <c r="I614" i="54"/>
  <c r="I613" i="54"/>
  <c r="I612" i="54"/>
  <c r="I611" i="54"/>
  <c r="I610" i="54"/>
  <c r="I609" i="54"/>
  <c r="I608" i="54"/>
  <c r="I607" i="54"/>
  <c r="I606" i="54"/>
  <c r="I605" i="54"/>
  <c r="I604" i="54"/>
  <c r="I603" i="54"/>
  <c r="I602" i="54"/>
  <c r="I601" i="54"/>
  <c r="I600" i="54"/>
  <c r="I599" i="54"/>
  <c r="I598" i="54"/>
  <c r="I597" i="54"/>
  <c r="I596" i="54"/>
  <c r="I595" i="54"/>
  <c r="I594" i="54"/>
  <c r="I593" i="54"/>
  <c r="I592" i="54"/>
  <c r="I591" i="54"/>
  <c r="I590" i="54"/>
  <c r="I589" i="54"/>
  <c r="I588" i="54"/>
  <c r="I587" i="54"/>
  <c r="I586" i="54"/>
  <c r="I585" i="54"/>
  <c r="I584" i="54"/>
  <c r="I583" i="54"/>
  <c r="I582" i="54"/>
  <c r="I581" i="54"/>
  <c r="I580" i="54"/>
  <c r="I579" i="54"/>
  <c r="I578" i="54"/>
  <c r="I577" i="54"/>
  <c r="I576" i="54"/>
  <c r="I575" i="54"/>
  <c r="I574" i="54"/>
  <c r="I573" i="54"/>
  <c r="I572" i="54"/>
  <c r="I571" i="54"/>
  <c r="I570" i="54"/>
  <c r="I569" i="54"/>
  <c r="I568" i="54"/>
  <c r="I567" i="54"/>
  <c r="I566" i="54"/>
  <c r="I565" i="54"/>
  <c r="I564" i="54"/>
  <c r="I563" i="54"/>
  <c r="I562" i="54"/>
  <c r="I561" i="54"/>
  <c r="I560" i="54"/>
  <c r="I559" i="54"/>
  <c r="I558" i="54"/>
  <c r="I557" i="54"/>
  <c r="I556" i="54"/>
  <c r="I555" i="54"/>
  <c r="I554" i="54"/>
  <c r="I553" i="54"/>
  <c r="I552" i="54"/>
  <c r="I551" i="54"/>
  <c r="I550" i="54"/>
  <c r="I549" i="54"/>
  <c r="I548" i="54"/>
  <c r="I547" i="54"/>
  <c r="I546" i="54"/>
  <c r="I545" i="54"/>
  <c r="I544" i="54"/>
  <c r="I543" i="54"/>
  <c r="I542" i="54"/>
  <c r="I541" i="54"/>
  <c r="I540" i="54"/>
  <c r="I539" i="54"/>
  <c r="I538" i="54"/>
  <c r="I537" i="54"/>
  <c r="I536" i="54"/>
  <c r="I535" i="54"/>
  <c r="I534" i="54"/>
  <c r="I533" i="54"/>
  <c r="I532" i="54"/>
  <c r="I531" i="54"/>
  <c r="I530" i="54"/>
  <c r="I529" i="54"/>
  <c r="I528" i="54"/>
  <c r="I527" i="54"/>
  <c r="I526" i="54"/>
  <c r="I525" i="54"/>
  <c r="I524" i="54"/>
  <c r="I523" i="54"/>
  <c r="I522" i="54"/>
  <c r="I521" i="54"/>
  <c r="I520" i="54"/>
  <c r="I519" i="54"/>
  <c r="I518" i="54"/>
  <c r="I517" i="54"/>
  <c r="I516" i="54"/>
  <c r="I515" i="54"/>
  <c r="I514" i="54"/>
  <c r="I513" i="54"/>
  <c r="I512" i="54"/>
  <c r="I506" i="54"/>
  <c r="I505" i="54"/>
  <c r="I504" i="54"/>
  <c r="I503" i="54"/>
  <c r="I502" i="54"/>
  <c r="I501" i="54"/>
  <c r="I500" i="54"/>
  <c r="I499" i="54"/>
  <c r="I498" i="54"/>
  <c r="I497" i="54"/>
  <c r="I496" i="54"/>
  <c r="I495" i="54"/>
  <c r="I494" i="54"/>
  <c r="I493" i="54"/>
  <c r="I492" i="54"/>
  <c r="I491" i="54"/>
  <c r="I490" i="54"/>
  <c r="I489" i="54"/>
  <c r="I488" i="54"/>
  <c r="I487" i="54"/>
  <c r="I486" i="54"/>
  <c r="I485" i="54"/>
  <c r="I484" i="54"/>
  <c r="I483" i="54"/>
  <c r="I482" i="54"/>
  <c r="I481" i="54"/>
  <c r="I480" i="54"/>
  <c r="I479" i="54"/>
  <c r="I478" i="54"/>
  <c r="I477" i="54"/>
  <c r="I476" i="54"/>
  <c r="I475" i="54"/>
  <c r="I474" i="54"/>
  <c r="I473" i="54"/>
  <c r="I472" i="54"/>
  <c r="I471" i="54"/>
  <c r="I470" i="54"/>
  <c r="I469" i="54"/>
  <c r="I468" i="54"/>
  <c r="I467" i="54"/>
  <c r="I466" i="54"/>
  <c r="I465" i="54"/>
  <c r="I464" i="54"/>
  <c r="I463" i="54"/>
  <c r="I462" i="54"/>
  <c r="I461" i="54"/>
  <c r="I460" i="54"/>
  <c r="I459" i="54"/>
  <c r="I458" i="54"/>
  <c r="I457" i="54"/>
  <c r="I456" i="54"/>
  <c r="I455" i="54"/>
  <c r="I454" i="54"/>
  <c r="I453" i="54"/>
  <c r="I452" i="54"/>
  <c r="I451" i="54"/>
  <c r="I450" i="54"/>
  <c r="I449" i="54"/>
  <c r="I448" i="54"/>
  <c r="I447" i="54"/>
  <c r="I446" i="54"/>
  <c r="I445" i="54"/>
  <c r="I444" i="54"/>
  <c r="I443" i="54"/>
  <c r="I442" i="54"/>
  <c r="I441" i="54"/>
  <c r="I440" i="54"/>
  <c r="I439" i="54"/>
  <c r="I438" i="54"/>
  <c r="I437" i="54"/>
  <c r="I436" i="54"/>
  <c r="I435" i="54"/>
  <c r="I434" i="54"/>
  <c r="I433" i="54"/>
  <c r="I432" i="54"/>
  <c r="I431" i="54"/>
  <c r="I430" i="54"/>
  <c r="I429" i="54"/>
  <c r="I428" i="54"/>
  <c r="I427" i="54"/>
  <c r="I426" i="54"/>
  <c r="I425" i="54"/>
  <c r="I424" i="54"/>
  <c r="I423" i="54"/>
  <c r="I422" i="54"/>
  <c r="I421" i="54"/>
  <c r="I420" i="54"/>
  <c r="I419" i="54"/>
  <c r="I418" i="54"/>
  <c r="I417" i="54"/>
  <c r="I416" i="54"/>
  <c r="I415" i="54"/>
  <c r="I414" i="54"/>
  <c r="I413" i="54"/>
  <c r="I412" i="54"/>
  <c r="I411" i="54"/>
  <c r="I410" i="54"/>
  <c r="I409" i="54"/>
  <c r="I408" i="54"/>
  <c r="I407" i="54"/>
  <c r="I406" i="54"/>
  <c r="I405" i="54"/>
  <c r="I404" i="54"/>
  <c r="I403" i="54"/>
  <c r="I402" i="54"/>
  <c r="I401" i="54"/>
  <c r="I400" i="54"/>
  <c r="I399" i="54"/>
  <c r="I386" i="54"/>
  <c r="I385" i="54"/>
  <c r="I384" i="54"/>
  <c r="I383" i="54"/>
  <c r="I382" i="54"/>
  <c r="I381" i="54"/>
  <c r="I380" i="54"/>
  <c r="I379" i="54"/>
  <c r="I378" i="54"/>
  <c r="I377" i="54"/>
  <c r="I376" i="54"/>
  <c r="I375" i="54"/>
  <c r="I374" i="54"/>
  <c r="I373" i="54"/>
  <c r="I372" i="54"/>
  <c r="I371" i="54"/>
  <c r="I370" i="54"/>
  <c r="I369" i="54"/>
  <c r="I368" i="54"/>
  <c r="I367" i="54"/>
  <c r="I366" i="54"/>
  <c r="I365" i="54"/>
  <c r="I364" i="54"/>
  <c r="I363" i="54"/>
  <c r="I362" i="54"/>
  <c r="I361" i="54"/>
  <c r="I360" i="54"/>
  <c r="I359" i="54"/>
  <c r="I358" i="54"/>
  <c r="I357" i="54"/>
  <c r="I356" i="54"/>
  <c r="I355" i="54"/>
  <c r="I354" i="54"/>
  <c r="I353" i="54"/>
  <c r="I352" i="54"/>
  <c r="I351" i="54"/>
  <c r="I350" i="54"/>
  <c r="I349" i="54"/>
  <c r="I348" i="54"/>
  <c r="I347" i="54"/>
  <c r="I346" i="54"/>
  <c r="I345" i="54"/>
  <c r="I344" i="54"/>
  <c r="I343" i="54"/>
  <c r="I342" i="54"/>
  <c r="I341" i="54"/>
  <c r="I340" i="54"/>
  <c r="I339" i="54"/>
  <c r="I338" i="54"/>
  <c r="I337" i="54"/>
  <c r="I336" i="54"/>
  <c r="I335" i="54"/>
  <c r="I334" i="54"/>
  <c r="I333" i="54"/>
  <c r="I332" i="54"/>
  <c r="I331" i="54"/>
  <c r="I330" i="54"/>
  <c r="I329" i="54"/>
  <c r="I328" i="54"/>
  <c r="I327" i="54"/>
  <c r="I326" i="54"/>
  <c r="I325" i="54"/>
  <c r="I324" i="54"/>
  <c r="I323" i="54"/>
  <c r="I322" i="54"/>
  <c r="I321" i="54"/>
  <c r="I320" i="54"/>
  <c r="I319" i="54"/>
  <c r="I318" i="54"/>
  <c r="I317" i="54"/>
  <c r="I316" i="54"/>
  <c r="I315" i="54"/>
  <c r="I314" i="54"/>
  <c r="I313" i="54"/>
  <c r="I312" i="54"/>
  <c r="I311" i="54"/>
  <c r="I310" i="54"/>
  <c r="I309" i="54"/>
  <c r="I308" i="54"/>
  <c r="I307" i="54"/>
  <c r="I306" i="54"/>
  <c r="I305" i="54"/>
  <c r="I304" i="54"/>
  <c r="I303" i="54"/>
  <c r="I302" i="54"/>
  <c r="I301" i="54"/>
  <c r="I300" i="54"/>
  <c r="I299" i="54"/>
  <c r="I298" i="54"/>
  <c r="I297" i="54"/>
  <c r="I296" i="54"/>
  <c r="I295" i="54"/>
  <c r="I294" i="54"/>
  <c r="I293" i="54"/>
  <c r="I292" i="54"/>
  <c r="I291" i="54"/>
  <c r="I290" i="54"/>
  <c r="I289" i="54"/>
  <c r="I288" i="54"/>
  <c r="I287" i="54"/>
  <c r="I286" i="54"/>
  <c r="I285" i="54"/>
  <c r="I284" i="54"/>
  <c r="I283" i="54"/>
  <c r="I282" i="54"/>
  <c r="I281" i="54"/>
  <c r="I280" i="54"/>
  <c r="I279" i="54"/>
  <c r="I278" i="54"/>
  <c r="I277" i="54"/>
  <c r="I276" i="54"/>
  <c r="I275" i="54"/>
  <c r="I274" i="54"/>
  <c r="I273" i="54"/>
  <c r="I272" i="54"/>
  <c r="I271" i="54"/>
  <c r="I270" i="54"/>
  <c r="I269" i="54"/>
  <c r="I268" i="54"/>
  <c r="I267" i="54"/>
  <c r="I266" i="54"/>
  <c r="I265" i="54"/>
  <c r="I259" i="54"/>
  <c r="I258" i="54"/>
  <c r="I257" i="54"/>
  <c r="I256" i="54"/>
  <c r="I255" i="54"/>
  <c r="I254" i="54"/>
  <c r="I253" i="54"/>
  <c r="I252" i="54"/>
  <c r="I251" i="54"/>
  <c r="I250" i="54"/>
  <c r="I249" i="54"/>
  <c r="I248" i="54"/>
  <c r="I247" i="54"/>
  <c r="I246" i="54"/>
  <c r="I245" i="54"/>
  <c r="I244" i="54"/>
  <c r="I243" i="54"/>
  <c r="I242" i="54"/>
  <c r="I241" i="54"/>
  <c r="I240" i="54"/>
  <c r="I239" i="54"/>
  <c r="I238" i="54"/>
  <c r="I237" i="54"/>
  <c r="I236" i="54"/>
  <c r="I235" i="54"/>
  <c r="I234" i="54"/>
  <c r="I233" i="54"/>
  <c r="I232" i="54"/>
  <c r="I231" i="54"/>
  <c r="I230" i="54"/>
  <c r="I229" i="54"/>
  <c r="I228" i="54"/>
  <c r="I227" i="54"/>
  <c r="I226" i="54"/>
  <c r="I225" i="54"/>
  <c r="I224" i="54"/>
  <c r="I223" i="54"/>
  <c r="I222" i="54"/>
  <c r="I221" i="54"/>
  <c r="I220" i="54"/>
  <c r="I219" i="54"/>
  <c r="I218" i="54"/>
  <c r="I217" i="54"/>
  <c r="I216" i="54"/>
  <c r="I215" i="54"/>
  <c r="I214" i="54"/>
  <c r="I213" i="54"/>
  <c r="I212" i="54"/>
  <c r="I211" i="54"/>
  <c r="I210" i="54"/>
  <c r="I209" i="54"/>
  <c r="I208" i="54"/>
  <c r="I207" i="54"/>
  <c r="I206" i="54"/>
  <c r="I205" i="54"/>
  <c r="I204" i="54"/>
  <c r="I203" i="54"/>
  <c r="I202" i="54"/>
  <c r="I201" i="54"/>
  <c r="I200" i="54"/>
  <c r="I199" i="54"/>
  <c r="I198" i="54"/>
  <c r="I197" i="54"/>
  <c r="I196" i="54"/>
  <c r="I195" i="54"/>
  <c r="I194" i="54"/>
  <c r="I193" i="54"/>
  <c r="I192" i="54"/>
  <c r="I191" i="54"/>
  <c r="I190" i="54"/>
  <c r="I189" i="54"/>
  <c r="I188" i="54"/>
  <c r="I187" i="54"/>
  <c r="I186" i="54"/>
  <c r="I185" i="54"/>
  <c r="I184" i="54"/>
  <c r="I183" i="54"/>
  <c r="I182" i="54"/>
  <c r="I181" i="54"/>
  <c r="I180" i="54"/>
  <c r="I179" i="54"/>
  <c r="I178" i="54"/>
  <c r="I177" i="54"/>
  <c r="I176" i="54"/>
  <c r="I175" i="54"/>
  <c r="I174" i="54"/>
  <c r="I173" i="54"/>
  <c r="I172" i="54"/>
  <c r="I171" i="54"/>
  <c r="I170" i="54"/>
  <c r="I169" i="54"/>
  <c r="I168" i="54"/>
  <c r="I167" i="54"/>
  <c r="I166" i="54"/>
  <c r="I165" i="54"/>
  <c r="I164" i="54"/>
  <c r="I163" i="54"/>
  <c r="I162" i="54"/>
  <c r="I161" i="54"/>
  <c r="I160" i="54"/>
  <c r="I159" i="54"/>
  <c r="I158" i="54"/>
  <c r="I157" i="54"/>
  <c r="I156" i="54"/>
  <c r="I155" i="54"/>
  <c r="I154" i="54"/>
  <c r="I153" i="54"/>
  <c r="I152" i="54"/>
  <c r="I151" i="54"/>
  <c r="I150" i="54"/>
  <c r="I149" i="54"/>
  <c r="I148" i="54"/>
  <c r="I147" i="54"/>
  <c r="I146" i="54"/>
  <c r="I145" i="54"/>
  <c r="I144" i="54"/>
  <c r="I143" i="54"/>
  <c r="I122" i="54"/>
  <c r="I1010" i="54" l="1"/>
  <c r="I1009" i="54" s="1"/>
  <c r="I1008" i="54" s="1"/>
  <c r="I1007" i="54" s="1"/>
  <c r="I886" i="54"/>
  <c r="I885" i="54" s="1"/>
  <c r="I884" i="54" s="1"/>
  <c r="I883" i="54" s="1"/>
  <c r="I759" i="54"/>
  <c r="I758" i="54" s="1"/>
  <c r="I757" i="54" s="1"/>
  <c r="I756" i="54" s="1"/>
  <c r="I636" i="54"/>
  <c r="I635" i="54" s="1"/>
  <c r="I634" i="54" s="1"/>
  <c r="I633" i="54" s="1"/>
  <c r="I511" i="54"/>
  <c r="I510" i="54" s="1"/>
  <c r="I509" i="54" s="1"/>
  <c r="I508" i="54" s="1"/>
  <c r="I398" i="54"/>
  <c r="I397" i="54" s="1"/>
  <c r="I396" i="54" s="1"/>
  <c r="I388" i="54" s="1"/>
  <c r="I264" i="54"/>
  <c r="I263" i="54" s="1"/>
  <c r="I262" i="54" s="1"/>
  <c r="I261" i="54" s="1"/>
  <c r="I142" i="54"/>
  <c r="I141" i="54" s="1"/>
  <c r="I140" i="54" s="1"/>
  <c r="I139" i="54" s="1"/>
  <c r="I131" i="54" l="1"/>
  <c r="I126" i="54"/>
  <c r="I124" i="54"/>
  <c r="I119" i="54"/>
  <c r="I118" i="54"/>
  <c r="I137" i="54"/>
  <c r="I136" i="54"/>
  <c r="I135" i="54"/>
  <c r="I134" i="54"/>
  <c r="I133" i="54"/>
  <c r="I132" i="54"/>
  <c r="I130" i="54"/>
  <c r="I129" i="54"/>
  <c r="I128" i="54"/>
  <c r="I127" i="54"/>
  <c r="I125" i="54"/>
  <c r="I123" i="54"/>
  <c r="I121" i="54"/>
  <c r="I120" i="54"/>
  <c r="I116" i="54"/>
  <c r="I114" i="54"/>
  <c r="I113" i="54"/>
  <c r="I107" i="54"/>
  <c r="I101" i="54"/>
  <c r="I99" i="54"/>
  <c r="I98" i="54"/>
  <c r="I97" i="54"/>
  <c r="I94" i="54"/>
  <c r="I93" i="54"/>
  <c r="I92" i="54"/>
  <c r="I89" i="54"/>
  <c r="I90" i="54"/>
  <c r="I91" i="54"/>
  <c r="I95" i="54"/>
  <c r="I96" i="54"/>
  <c r="I100" i="54"/>
  <c r="I102" i="54"/>
  <c r="I103" i="54"/>
  <c r="I104" i="54"/>
  <c r="I105" i="54"/>
  <c r="I106" i="54"/>
  <c r="I108" i="54"/>
  <c r="I109" i="54"/>
  <c r="I110" i="54"/>
  <c r="I111" i="54"/>
  <c r="I112" i="54"/>
  <c r="I115" i="54"/>
  <c r="I117" i="54"/>
  <c r="I88" i="54"/>
  <c r="I87" i="54"/>
  <c r="I84" i="54"/>
  <c r="I83" i="54"/>
  <c r="I81" i="54"/>
  <c r="I79" i="54"/>
  <c r="I76" i="54"/>
  <c r="I72" i="54"/>
  <c r="I64" i="54"/>
  <c r="I63" i="54"/>
  <c r="I62" i="54"/>
  <c r="I59" i="54"/>
  <c r="I58" i="54"/>
  <c r="I57" i="54"/>
  <c r="I53" i="54"/>
  <c r="I54" i="54"/>
  <c r="I55" i="54"/>
  <c r="I56" i="54"/>
  <c r="I60" i="54"/>
  <c r="I61" i="54"/>
  <c r="I65" i="54"/>
  <c r="I66" i="54"/>
  <c r="I67" i="54"/>
  <c r="I68" i="54"/>
  <c r="I69" i="54"/>
  <c r="I70" i="54"/>
  <c r="I71" i="54"/>
  <c r="I73" i="54"/>
  <c r="I74" i="54"/>
  <c r="I78" i="54"/>
  <c r="I80" i="54"/>
  <c r="I82" i="54"/>
  <c r="I85" i="54"/>
  <c r="I86" i="54"/>
  <c r="I52" i="54"/>
  <c r="I51" i="54"/>
  <c r="I50" i="54"/>
  <c r="I49" i="54"/>
  <c r="I48" i="54"/>
  <c r="I47" i="54"/>
  <c r="I45" i="54"/>
  <c r="I44" i="54"/>
  <c r="I43" i="54"/>
  <c r="I42" i="54"/>
  <c r="I41" i="54"/>
  <c r="I40" i="54"/>
  <c r="I39" i="54"/>
  <c r="I38" i="54"/>
  <c r="I37" i="54"/>
  <c r="I36" i="54"/>
  <c r="I35" i="54"/>
  <c r="I34" i="54"/>
  <c r="I33" i="54"/>
  <c r="I32" i="54"/>
  <c r="I31" i="54"/>
  <c r="I30" i="54"/>
  <c r="I29" i="54"/>
  <c r="I26" i="54"/>
  <c r="I24" i="54"/>
  <c r="I22" i="54"/>
  <c r="I21" i="54"/>
  <c r="I19" i="54"/>
  <c r="I20" i="54"/>
  <c r="I23" i="54"/>
  <c r="I25" i="54"/>
  <c r="I27" i="54"/>
  <c r="I28" i="54"/>
  <c r="I46" i="54"/>
  <c r="I18" i="54"/>
  <c r="I17" i="54"/>
  <c r="I16" i="54" l="1"/>
  <c r="I15" i="54" l="1"/>
  <c r="I14" i="54" s="1"/>
  <c r="I13" i="54" s="1"/>
  <c r="G40" i="32" l="1"/>
  <c r="G39" i="32" s="1"/>
  <c r="G38" i="32" s="1"/>
  <c r="G37" i="32" s="1"/>
  <c r="G35" i="32" s="1"/>
  <c r="G26" i="32" l="1"/>
  <c r="D219" i="72"/>
  <c r="G24" i="32" l="1"/>
  <c r="G22" i="32" s="1"/>
  <c r="G20" i="32" s="1"/>
  <c r="G18" i="32" s="1"/>
  <c r="D23" i="65"/>
  <c r="D23" i="69"/>
  <c r="G25" i="56" s="1"/>
  <c r="D28" i="69"/>
  <c r="D22" i="69"/>
  <c r="F25" i="56" l="1"/>
  <c r="F24" i="56" s="1"/>
  <c r="F22" i="56" s="1"/>
  <c r="G24" i="56"/>
  <c r="G22" i="56" s="1"/>
  <c r="D25" i="29"/>
  <c r="D20" i="69"/>
  <c r="F17" i="69" s="1"/>
  <c r="F15" i="69" s="1"/>
  <c r="F13" i="69" s="1"/>
  <c r="G20" i="56" l="1"/>
  <c r="I58" i="32"/>
  <c r="F20" i="56"/>
  <c r="H58" i="32"/>
  <c r="D17" i="69"/>
  <c r="G19" i="56" s="1"/>
  <c r="G13" i="56" s="1"/>
  <c r="E11" i="69"/>
  <c r="G11" i="69"/>
  <c r="G11" i="56" l="1"/>
  <c r="I41" i="32"/>
  <c r="I40" i="32" s="1"/>
  <c r="I39" i="32" s="1"/>
  <c r="I38" i="32" s="1"/>
  <c r="I37" i="32" s="1"/>
  <c r="I35" i="32" s="1"/>
  <c r="F11" i="69"/>
  <c r="D15" i="69"/>
  <c r="I26" i="32" l="1"/>
  <c r="F219" i="72"/>
  <c r="H11" i="69"/>
  <c r="D11" i="69" s="1"/>
  <c r="D13" i="69"/>
  <c r="I24" i="32" l="1"/>
  <c r="I22" i="32" s="1"/>
  <c r="I20" i="32" s="1"/>
  <c r="I18" i="32" s="1"/>
  <c r="F23" i="65"/>
  <c r="F25" i="29" l="1"/>
  <c r="H57" i="32"/>
  <c r="H56" i="32" s="1"/>
  <c r="H55" i="32" s="1"/>
  <c r="H54" i="32" s="1"/>
  <c r="H52" i="32" s="1"/>
  <c r="G57" i="32"/>
  <c r="G56" i="32" s="1"/>
  <c r="G55" i="32" s="1"/>
  <c r="G54" i="32" s="1"/>
  <c r="G52" i="32" s="1"/>
  <c r="E23" i="72" l="1"/>
  <c r="H50" i="32"/>
  <c r="D23" i="72"/>
  <c r="G50" i="32"/>
  <c r="F19" i="56"/>
  <c r="I57" i="32"/>
  <c r="I56" i="32" s="1"/>
  <c r="I55" i="32" s="1"/>
  <c r="I54" i="32" s="1"/>
  <c r="I52" i="32" s="1"/>
  <c r="G48" i="32" l="1"/>
  <c r="D29" i="65"/>
  <c r="E29" i="65"/>
  <c r="E40" i="29" s="1"/>
  <c r="H48" i="32"/>
  <c r="H46" i="32" s="1"/>
  <c r="H44" i="32" s="1"/>
  <c r="H42" i="32" s="1"/>
  <c r="F23" i="72"/>
  <c r="I50" i="32"/>
  <c r="H41" i="32"/>
  <c r="H40" i="32" s="1"/>
  <c r="H39" i="32" s="1"/>
  <c r="H38" i="32" s="1"/>
  <c r="H37" i="32" s="1"/>
  <c r="H35" i="32" s="1"/>
  <c r="F13" i="56"/>
  <c r="F11" i="56" s="1"/>
  <c r="G46" i="32"/>
  <c r="G44" i="32" s="1"/>
  <c r="G42" i="32" s="1"/>
  <c r="H26" i="32" l="1"/>
  <c r="E219" i="72"/>
  <c r="G15" i="32"/>
  <c r="G16" i="32"/>
  <c r="F29" i="65"/>
  <c r="I48" i="32"/>
  <c r="I46" i="32" s="1"/>
  <c r="I44" i="32" s="1"/>
  <c r="I42" i="32" s="1"/>
  <c r="I16" i="32" s="1"/>
  <c r="D40" i="29"/>
  <c r="D16" i="65"/>
  <c r="D14" i="65" s="1"/>
  <c r="D12" i="65" s="1"/>
  <c r="G13" i="32"/>
  <c r="F40" i="29" l="1"/>
  <c r="F16" i="65"/>
  <c r="F14" i="65" s="1"/>
  <c r="F12" i="65" s="1"/>
  <c r="H24" i="32"/>
  <c r="H22" i="32" s="1"/>
  <c r="H20" i="32" s="1"/>
  <c r="H18" i="32" s="1"/>
  <c r="E23" i="65"/>
  <c r="H16" i="32" l="1"/>
  <c r="H15" i="32" s="1"/>
  <c r="H13" i="32" s="1"/>
  <c r="E25" i="29"/>
  <c r="E16" i="65"/>
  <c r="E14" i="65" s="1"/>
  <c r="E12" i="65" s="1"/>
  <c r="I15" i="32"/>
  <c r="I13" i="32" l="1"/>
</calcChain>
</file>

<file path=xl/sharedStrings.xml><?xml version="1.0" encoding="utf-8"?>
<sst xmlns="http://schemas.openxmlformats.org/spreadsheetml/2006/main" count="3911" uniqueCount="329">
  <si>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</si>
  <si>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</si>
  <si>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</si>
  <si>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</si>
  <si>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</si>
  <si>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</si>
  <si>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</si>
  <si>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</si>
  <si>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</si>
  <si>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</si>
  <si>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</si>
  <si>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</si>
  <si>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</si>
  <si>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</si>
  <si>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</si>
  <si>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</si>
  <si>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</si>
  <si>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</si>
  <si>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</si>
  <si>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</si>
  <si>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</si>
  <si>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</si>
  <si>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</si>
  <si>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</si>
  <si>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</si>
  <si>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</si>
  <si>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</si>
  <si>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</si>
  <si>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</si>
  <si>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</si>
  <si>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</si>
  <si>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</si>
  <si>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</si>
  <si>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</si>
  <si>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</si>
  <si>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</si>
  <si>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</si>
  <si>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</si>
  <si>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</si>
  <si>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</si>
  <si>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</si>
  <si>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</si>
  <si>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</si>
  <si>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</si>
  <si>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</si>
  <si>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</si>
  <si>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</si>
  <si>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</si>
  <si>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>Առաջին կիսամյակ</t>
  </si>
  <si>
    <t>ԳՀ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</si>
  <si>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</si>
  <si>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</si>
  <si>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</si>
  <si>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</si>
  <si>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02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</si>
  <si>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</si>
  <si>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</si>
  <si>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</si>
  <si>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</si>
  <si>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ՀՀ Գեղարքունիքի մարզ</t>
  </si>
  <si>
    <t>ՀՀ Արագածոտնի մարզ</t>
  </si>
  <si>
    <t xml:space="preserve">ՀՀ կառավարության  2024 թվականի </t>
  </si>
  <si>
    <t>Բաժին N 09</t>
  </si>
  <si>
    <t>Դաս N 01</t>
  </si>
  <si>
    <t>ՀՀ կառավարության  2024 թվականի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</si>
  <si>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</si>
  <si>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</si>
  <si>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</si>
  <si>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</si>
  <si>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</si>
  <si>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</si>
  <si>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</si>
  <si>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</si>
  <si>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</si>
  <si>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</si>
  <si>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</si>
  <si>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</si>
  <si>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</si>
  <si>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</si>
  <si>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</si>
  <si>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</si>
  <si>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</si>
  <si>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</si>
  <si>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</si>
  <si>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</si>
  <si>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</si>
  <si>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</si>
  <si>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Հիմնական ընդհանուր կրթություն</t>
  </si>
  <si>
    <t xml:space="preserve"> Միջնակարգ ընդհանուր կրթություն</t>
  </si>
  <si>
    <t>Ցուցանիշների փոփոխությունը (ավելացումները նշված են դրական նշանով)</t>
  </si>
  <si>
    <t>Ընդամենը</t>
  </si>
  <si>
    <t>Հավելված N 5</t>
  </si>
  <si>
    <t>Հավելված N 3</t>
  </si>
  <si>
    <t xml:space="preserve"> Ակտիվն օգտագործող կազմակերպությունների անվանումները </t>
  </si>
  <si>
    <t>ՀՀ Արարատի մարզ</t>
  </si>
  <si>
    <t>ՀՀ Արմավիրի մարզ</t>
  </si>
  <si>
    <t>ՀՀ Կոտայքի մարզ</t>
  </si>
  <si>
    <t>ՀՀ Շիրակի մարզ</t>
  </si>
  <si>
    <t>ՀՀ Տավուշի մարզ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</si>
  <si>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</si>
  <si>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</si>
  <si>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</si>
  <si>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</si>
  <si>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</si>
  <si>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</si>
  <si>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</si>
  <si>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Հավելված N 6</t>
  </si>
  <si>
    <t xml:space="preserve"> Նախադպրոցական կրթություն</t>
  </si>
  <si>
    <t>Խումբ N 02</t>
  </si>
  <si>
    <t xml:space="preserve"> Մանկապարտեզների շենքերի վերակառուցում, հիմնանորոգում</t>
  </si>
  <si>
    <t xml:space="preserve"> Նախադպրոցական և տարրական ընդհանուր կրթություն</t>
  </si>
  <si>
    <t>Մանկապարտեզների շենքերի վերակառուցում, հիմնանորոգում</t>
  </si>
  <si>
    <t xml:space="preserve"> - Շենքերի և շինությունների կապիտալ վերանորոգում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</si>
  <si>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</si>
  <si>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</si>
  <si>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Նախադպրոցական կրթությույն իրականացնող ուսումնական հաստատություններ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</si>
  <si>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</si>
  <si>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</si>
  <si>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ՀԱՅԱՍՏԱՆԻ ՀԱՆՐԱՊԵՏՈՒԹՅԱՆ ԿԱՌԱՎԱՐՈՒԹՅԱՆ 2023 ԹՎԱԿԱՆԻ ԴԵԿՏԵՄԲԵՐԻ 28-Ի N 2323-Ն ՈՐՈՇՄԱՆ N 9 ՀԱՎԵԼՎԱԾԻ N 9.13 ԱՂՅՈՒՍԱԿՈՒՄ ԿԱՏԱՐՎՈՂ ՓՈՓՈԽՈՒԹՅՈՒՆՆԵՐԸ ԵՎ ԼՐԱՑՈՒՄՆԵՐԸ </t>
  </si>
  <si>
    <t>Հավելված N 7</t>
  </si>
  <si>
    <t xml:space="preserve"> ՄԱՍ I.  ԱՊՐԱՆՔՆԵՐ</t>
  </si>
  <si>
    <t xml:space="preserve"> զգեստապահարաններ</t>
  </si>
  <si>
    <t>ԷԱՃ</t>
  </si>
  <si>
    <t xml:space="preserve"> նստարաններ</t>
  </si>
  <si>
    <t>հատ</t>
  </si>
  <si>
    <t xml:space="preserve"> աթոռներ</t>
  </si>
  <si>
    <t xml:space="preserve"> սեղաններ</t>
  </si>
  <si>
    <t xml:space="preserve"> գրասեղաններ</t>
  </si>
  <si>
    <t xml:space="preserve"> գրապահարաններ</t>
  </si>
  <si>
    <t xml:space="preserve"> գրատախտակներ</t>
  </si>
  <si>
    <t xml:space="preserve"> դարակներով պահարաններ</t>
  </si>
  <si>
    <t xml:space="preserve"> մանկական մահճակալներ</t>
  </si>
  <si>
    <t xml:space="preserve"> զուգարանի թղթի բռնակ</t>
  </si>
  <si>
    <t xml:space="preserve"> սպասքի չորանոցներ</t>
  </si>
  <si>
    <t xml:space="preserve"> փաստաթղթերի պահման պահարաններ</t>
  </si>
  <si>
    <t xml:space="preserve"> բազկաթոռ` ղեկավարի</t>
  </si>
  <si>
    <t xml:space="preserve"> սեղան` ղեկավարի</t>
  </si>
  <si>
    <t xml:space="preserve"> օդորակիչ</t>
  </si>
  <si>
    <t xml:space="preserve"> դաշնամուրներ</t>
  </si>
  <si>
    <t xml:space="preserve"> մարմնամարզական պատ</t>
  </si>
  <si>
    <t xml:space="preserve"> մարմնամարզական նստարան</t>
  </si>
  <si>
    <t xml:space="preserve"> մարմնամարզական ներքնակներ</t>
  </si>
  <si>
    <t xml:space="preserve"> մարմնամարզական օղակներ</t>
  </si>
  <si>
    <t xml:space="preserve"> մարմնամարզական գնդակ</t>
  </si>
  <si>
    <t xml:space="preserve"> բուլավա</t>
  </si>
  <si>
    <t xml:space="preserve"> ձայներիզների նվագարկիչներ</t>
  </si>
  <si>
    <t xml:space="preserve"> գազօջախի սալիկներ</t>
  </si>
  <si>
    <t xml:space="preserve"> օդափոխման սարքավորումներ</t>
  </si>
  <si>
    <t xml:space="preserve"> կենցաղային սառնարաններ</t>
  </si>
  <si>
    <t xml:space="preserve"> խոհանոցային սարքեր</t>
  </si>
  <si>
    <t xml:space="preserve"> մսաղաց</t>
  </si>
  <si>
    <t xml:space="preserve"> սպասք լվացող սարքեր</t>
  </si>
  <si>
    <t xml:space="preserve"> փոքր կաթսաներ</t>
  </si>
  <si>
    <t xml:space="preserve"> կաթսա մետաղական</t>
  </si>
  <si>
    <t xml:space="preserve"> սննդի տարաներ</t>
  </si>
  <si>
    <t xml:space="preserve"> թաս մետաղական</t>
  </si>
  <si>
    <t xml:space="preserve"> շերեփ</t>
  </si>
  <si>
    <t xml:space="preserve"> գդալներ</t>
  </si>
  <si>
    <t xml:space="preserve"> խոհանոցային դանակներ</t>
  </si>
  <si>
    <t xml:space="preserve"> բաժակներ</t>
  </si>
  <si>
    <t xml:space="preserve"> ջերմաչափեր</t>
  </si>
  <si>
    <t xml:space="preserve"> դույլ պլաստմասե</t>
  </si>
  <si>
    <t xml:space="preserve"> աղբարկղ, պլաստմասե</t>
  </si>
  <si>
    <t xml:space="preserve"> հատակ մաքրելու ձող, պլաստմասե, փայտյա</t>
  </si>
  <si>
    <t xml:space="preserve"> կշեռքներ</t>
  </si>
  <si>
    <t xml:space="preserve"> տեսակավորման դարակաշարեր</t>
  </si>
  <si>
    <t xml:space="preserve"> սառցարաններ</t>
  </si>
  <si>
    <t xml:space="preserve"> փոշեկուլ</t>
  </si>
  <si>
    <t xml:space="preserve"> բժշկական կահույք</t>
  </si>
  <si>
    <t xml:space="preserve"> էլեկտրոնային կշեռքներ և պարագաներ</t>
  </si>
  <si>
    <t xml:space="preserve"> բժշկական այլ գործիքներ և պարագաներ</t>
  </si>
  <si>
    <t xml:space="preserve"> դյուրակիր սառնարաններ</t>
  </si>
  <si>
    <t xml:space="preserve"> լվացքի մեքենաներ</t>
  </si>
  <si>
    <t xml:space="preserve"> հագուստի չորանոցներ</t>
  </si>
  <si>
    <t xml:space="preserve"> սեղան` արդուկի, մետաղյա կարկասով</t>
  </si>
  <si>
    <t xml:space="preserve"> համակարգիչ ամբողջը մեկում</t>
  </si>
  <si>
    <t xml:space="preserve"> անխափան սնուցման աղբյուրներ</t>
  </si>
  <si>
    <t xml:space="preserve"> տպիչ սարք, բազմաֆունկցիոնալ, A4, 35 էջ/րոպե արագության</t>
  </si>
  <si>
    <t xml:space="preserve"> ցանցային բաժանարար</t>
  </si>
  <si>
    <t xml:space="preserve"> դյուրակիր համակարգիչներ</t>
  </si>
  <si>
    <t xml:space="preserve"> պրոյեկտորներ</t>
  </si>
  <si>
    <t>1236-32006</t>
  </si>
  <si>
    <t xml:space="preserve"> Հանրակրթական դպրոցների, մանկապարտեզների և կրթահամալիրների գույքով և տեխնիկայով ապահովում</t>
  </si>
  <si>
    <t xml:space="preserve"> բժշկական թախտեր</t>
  </si>
  <si>
    <t>ՀՀ Արարատի մարզպետի աշխատակազմ</t>
  </si>
  <si>
    <t>ՀՀ Արագածոտնի մարզպետի աշխատակազմ</t>
  </si>
  <si>
    <t>ՀՀ Արմավիրի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</si>
  <si>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</si>
  <si>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</si>
  <si>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</si>
  <si>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</si>
  <si>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</si>
  <si>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ՀՀ Տավուշի մարզպետի աշխատակազմ</t>
  </si>
  <si>
    <t>Հանրակրթական դպրոցների, մանկապարտեզների և կրթահամալիրների գույքով և տեխնիկայով ապահովում</t>
  </si>
  <si>
    <t xml:space="preserve">Աշտարակի թիվ 4 «Հասմիկ» մանկապարտեզ </t>
  </si>
  <si>
    <t>Արտաշավան բնակավայրի «Կակաչ» մանկապարտեզ</t>
  </si>
  <si>
    <t>Ապարան համայնքի Շենավան գյուղի մանկապարտեզ</t>
  </si>
  <si>
    <t>Ապարան համայնքի Արագածի Գուսան Աշխույժի անվան մանկապարտեզ</t>
  </si>
  <si>
    <t xml:space="preserve">Ալագյազ համայնքի «Մոդուլային» տիպի 144 տեղ հզորությամբ մսուր-մանկապարտեզ </t>
  </si>
  <si>
    <t>Մասիս համայնքի Մասիս քաղաքի թիվ 3 մսուր մանկապարտեզ</t>
  </si>
  <si>
    <t>Մասիս համայնքի Մասիս քաղաքի թիվ 1 մսուր մանկապարտեզ</t>
  </si>
  <si>
    <t>Մասիս համայնքի Դաշտավան գյուղի մանկապարտեզ</t>
  </si>
  <si>
    <t>Արարատ համայնքի Ավշար գյուղի մանկապարտեզ</t>
  </si>
  <si>
    <t>Արաքս համայնքի Խորոնք գյուղի մանկապարտեզ</t>
  </si>
  <si>
    <t>Արաքս համայնքի Ջրառատ գյուղի մանկապարտեզ</t>
  </si>
  <si>
    <t>Արաքս համայնքի Մեծամոր գյուղի մանկապարտեզ</t>
  </si>
  <si>
    <t>Բաղրամյան համայնքի Հուշակերտ գյուղի  մանկապարտեզ</t>
  </si>
  <si>
    <t>Արմավիր համայնքի Սարդարապատ գյուղի մանկապարտեզ</t>
  </si>
  <si>
    <t>Արմավիր համայնքի Արաքս գյուղի մանկապարտեզ</t>
  </si>
  <si>
    <t>Մեծամոր համայնքի Ջանֆիդա գյուղի Վազգեն Սարգսյանի անվան մանկապարտեզ</t>
  </si>
  <si>
    <t>Մեծամոր համայնքի Զարթոնք գյուղի մանկապարտեզ</t>
  </si>
  <si>
    <t>Վաղարշապատ համայնքի թիվ 3 Ծիծեռնակ մսուր-մանկապարտեզ</t>
  </si>
  <si>
    <t>Վաղարշապատ համայնքի թիվ 10 «Ոսկեհատ» մանկապարտեզ</t>
  </si>
  <si>
    <t>Արաքս համայնքի Գայ գյուղի մանկապարտեզ</t>
  </si>
  <si>
    <t>Արաքս համայնքի Արաքս գյուղի մանկապարտեզ</t>
  </si>
  <si>
    <t>Արաքս համայնք Առատաշեն գյուղի մանկապարտեզ</t>
  </si>
  <si>
    <t>Փարաքար համայնքի Արևաշատ գյուղի մանկապարտեզ</t>
  </si>
  <si>
    <t>Արմավիր համայնքի Արմավիր քաղաքի թիվ 2 մսուր-մանկապարտեզ</t>
  </si>
  <si>
    <t>Արմավիր համայնքի Արմավիր քաղաքի թիվ 11 մսուր-մանկապարտեզ</t>
  </si>
  <si>
    <t>Արմավիր համայնքի Խանջյան գյուղի մանկապարտեզ</t>
  </si>
  <si>
    <t>Արմավիր համայնքի Արմավիր քաղաքի թիվ 5 մսուր-մանկապարտեզ</t>
  </si>
  <si>
    <t>Մեծամոր համայնքի Մեծամոր քաղաքի թիվ 2 մսուր մանկապարտեզ</t>
  </si>
  <si>
    <t>Մեծամոր համայնքի Մեծամոր քաղաքի թիվ 3 մսուր մանկապարտեզ</t>
  </si>
  <si>
    <t>Մեծամոր համայնքի Տարոնիկ գյուղի մանկապարտեզ</t>
  </si>
  <si>
    <t xml:space="preserve">Մեծամոր համայնքի Տանձուտ գյուղի մանկապարտեզ </t>
  </si>
  <si>
    <t xml:space="preserve">Վաղարշապատ համայնքի թիվ 4 Ձնծաղիկ մսուր-մանկապարտեզ </t>
  </si>
  <si>
    <t xml:space="preserve">Վաղարշապատ համայնքի թիվ 6 Արևիկ մսուր-մանկապարտեզ </t>
  </si>
  <si>
    <t xml:space="preserve">Խոյ համայնքի Հայթաղ գյուղի մանկապարտեզ </t>
  </si>
  <si>
    <t>Բաղրամյան համայնքի Լեռնագոգ գյուղի  մանկապարտեզ 120հզ</t>
  </si>
  <si>
    <t>Փարաքար համայնքի Բաղրամյան գյուղի մանկապարտեզ</t>
  </si>
  <si>
    <t>Մարտունու համայնքի Ծովասար գյուղի մանկապարտեզ</t>
  </si>
  <si>
    <t>Մարտունու համայնքի Վարդենիկ բնակավայրի Բանավան թաղամասի թիվ 1 մանկապարտեզ</t>
  </si>
  <si>
    <t>ՀՀ Լոռու մարզ</t>
  </si>
  <si>
    <t xml:space="preserve">Ալավերդի համայնքի Մեծ Այրում գյուղի մանկապարտեզ </t>
  </si>
  <si>
    <t xml:space="preserve">Ալավերդի համայնքի Ճոճկան գյուղի մանկապարտեզ </t>
  </si>
  <si>
    <t>Ալավերդի համայնքի Շնող գյուղի «Հեքիաթ» մանկապարտեզի Քարկոփի մասնաճյուղ</t>
  </si>
  <si>
    <t xml:space="preserve">Ալավերդի համայնքի թիվ 6 մանկապարտեզ </t>
  </si>
  <si>
    <t>Տաշիր համայնքի Ամալյա Կարապետյանի անվան համար 4 մանկապարտեզ, Պրիվոլնոյե</t>
  </si>
  <si>
    <t>Վանաձոր համայնքի թիվ 8 մանկապարտեզ</t>
  </si>
  <si>
    <t xml:space="preserve">Փամբակ համայնքի Լեռնապատ գյուղի մանկապարտեզ </t>
  </si>
  <si>
    <t xml:space="preserve">Ստեփանավան համայնքի Արմանիս գյուղի մանկապարտեզ </t>
  </si>
  <si>
    <t xml:space="preserve">Ստեփանավան համայնքի Կաթնաղբյուր գյուղի մանկապարտեզ </t>
  </si>
  <si>
    <t xml:space="preserve">Գյուլագարակ համայնքի Կուրթան գյուղի մանկապարտեզ </t>
  </si>
  <si>
    <t xml:space="preserve">Գյուլագարակ համայնքի Վարդաբլուր գյուղի մանկապարտեզ </t>
  </si>
  <si>
    <t>Լոռի Բերդ համայնքի Ուռուտ գյուղի մանկապարտեզ</t>
  </si>
  <si>
    <t>Լոռի Բերդ համայնքի Սվերդլով գյուղի մանկապարտեզ</t>
  </si>
  <si>
    <t>Լոռի Բերդ համայնքի Ագարակ գյուղի մանկապարտեզ</t>
  </si>
  <si>
    <t>Հրազդան համայնքի թիվ 6 մանկապարտեզ</t>
  </si>
  <si>
    <t>Հրազդան համայնքի թիվ 8 մանկապարտեզ</t>
  </si>
  <si>
    <t>Հրազդան համայնքի թիվ 11 մանկապարտեզ</t>
  </si>
  <si>
    <t>Աբովյան համայնքի Արամուս գյուղի մանկապարտեզ</t>
  </si>
  <si>
    <t>Աբովյան համայնքի Բալահովիտ գյուղի մանկապարտեզ</t>
  </si>
  <si>
    <t>Նաիրի համայնքի Արագյուղ գյուղի մանկապարտեզ</t>
  </si>
  <si>
    <t>Նաիրի համայնքի Բուժական գյուղի մանկապարտեզ</t>
  </si>
  <si>
    <t>Նաիրի համայնքի Պռոշյանի թիվ 1 մսուր մանկապարտեզ</t>
  </si>
  <si>
    <t>Նաիրի համայնքի Զովունի բնակավայրի մանկապարտեզ</t>
  </si>
  <si>
    <t>Ակունք համայնքի Նոր Գյուղ բնակավայրի մանկապարտեզ</t>
  </si>
  <si>
    <t>Արթիկ համայնքի Արթիկի թիվ 1 մանկապարտեզ</t>
  </si>
  <si>
    <t xml:space="preserve">Արթիկ համայնքի Լեռնակերտ գյուղի մանկապարտեզ </t>
  </si>
  <si>
    <t xml:space="preserve">Ախուրյան համայնքի Ախուրիկ գյուղի մսուր-
մանկապարտեզ </t>
  </si>
  <si>
    <t>Ախուրյան համայնքի Շիրակ գյուղի մանկապարտեզ</t>
  </si>
  <si>
    <t>Գյումրի համայնքի «Սուրբ Մարիամ - մսուր մանկապարտեզ</t>
  </si>
  <si>
    <t>Ախուրյան համայնքի  Ջրառատ գյուղի
մանկապարտեզ</t>
  </si>
  <si>
    <t>Ախուրյան համայնքի  Կառնուտ գյուղի
մանկապարտեզ</t>
  </si>
  <si>
    <t>Ախուրյան համայնքի  Բայանդուր գյուղի
մանկապարտեզ</t>
  </si>
  <si>
    <t>Ախուրյան համայնքի Մարմաշեն գյուղի Հենրիկ Սերոբյանի անվան մանկապարտեզ</t>
  </si>
  <si>
    <t>Ախուրյան համայնքի Քեթի գյուղի մանկապարտեզ</t>
  </si>
  <si>
    <t>Ախուրյան համայնքի Հացիկ գյուղի մանկապարտեզ</t>
  </si>
  <si>
    <t>Ախուրյան համայնքի Լեռնուտ գյուղի մանկապարտեզ</t>
  </si>
  <si>
    <t>Ախուրյան համայնքի Ջաջուռավան գյուղի մանկապարտեզ</t>
  </si>
  <si>
    <t>Գյումրի համայնքի «Զանգակ» մսուր-մանկապարտեզ</t>
  </si>
  <si>
    <t>Արթիկ համայնքի Արթիկի թիվ 3 մանկապարտեզ</t>
  </si>
  <si>
    <t>Արթիկ համայնքի Արթիկի թիվ 4 մանկապարտեզ</t>
  </si>
  <si>
    <t>Արթիկ համայնքի Հոռոմ գյուղի մանկապարտեզ</t>
  </si>
  <si>
    <t>Արթիկ համայնքի Նոր Կյանք գյուղի մանկապարտեզ</t>
  </si>
  <si>
    <t>Արթիկ համայնքի Փանիկ գյուղի մանկապարտեզ</t>
  </si>
  <si>
    <t>ՀՀ Սյունիքի մարզ</t>
  </si>
  <si>
    <t>Ագարակի մանկապարտեզի Ալվանք գյուղի մասնաճյուղ</t>
  </si>
  <si>
    <t>Կապան քաղաքի թիվ 2 մանկապարտեզ</t>
  </si>
  <si>
    <t>Կապան քաղաքի թիվ 1 մանկապարտեզ</t>
  </si>
  <si>
    <t>Նոյեմբերյան համայնքի Դեբեդավան գյուղի մանկապարտեզ</t>
  </si>
  <si>
    <t>Նոյեմբերյան համայնքի Հաղթանակ գյուղի մանկապարտեզ</t>
  </si>
  <si>
    <t>Իջևան քաղաքի թիվ 5 մանկապարտեզ</t>
  </si>
  <si>
    <t>Իջևան համայնքի Ներքին Ծաղկավան գյուղի մանկապարտեզ</t>
  </si>
  <si>
    <t>Բերդ համայնքի Արծվաբերդ գյուղի մանկապարտեզ</t>
  </si>
  <si>
    <t>Իջևան համայնքի Խաշթառակ գյուղի մանկապարտեզ</t>
  </si>
  <si>
    <t>Բերդ համայնքի Այգեձոր գյուղի մանկապարտեզ</t>
  </si>
  <si>
    <t xml:space="preserve">Ախուրյան համայնքի Վահրամաբերդ գյուղի մսուր-մանկապարտեզ </t>
  </si>
  <si>
    <t>Վարդենիս համայնքի Գեղամասար բնակավայրի մանկապարտեզ</t>
  </si>
  <si>
    <t xml:space="preserve"> ՄԱՍ II.  ԱՇԽԱՏԱՆՔՆԵՐ</t>
  </si>
  <si>
    <t>1236-32002</t>
  </si>
  <si>
    <t>Խումբ N 01</t>
  </si>
  <si>
    <t>45221142-529</t>
  </si>
  <si>
    <t xml:space="preserve"> ընդհանուր շինարարական աշխատանքներ</t>
  </si>
  <si>
    <t>ԲՄ</t>
  </si>
  <si>
    <t>դրամ</t>
  </si>
  <si>
    <t xml:space="preserve"> ՄԱՍ III.  ԾԱՌԱՅՈՒԹՅՈՒՆՆԵՐ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</si>
  <si>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</si>
  <si>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</si>
  <si>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>ՄԱ</t>
  </si>
  <si>
    <t>ՀՀ կառավարություն</t>
  </si>
  <si>
    <t>ՄԵՔԵՆԱՆԵՐ ԵՎ ՍԱՐՔԱՎՐՈՒՄՆԵՐ</t>
  </si>
  <si>
    <t xml:space="preserve"> - Այլ մեքենաներ և սարքավորումներ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</si>
  <si>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</si>
  <si>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 xml:space="preserve"> Հանրակրթական դպրոցների, մանկապարտեզների և կրթահամալիրների գույքով և տեխնիկայով ապահովում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</si>
  <si>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</si>
  <si>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 Ակտիվն օգտագործող կազմակերպությունների անվանումները </t>
  </si>
  <si>
    <t xml:space="preserve"> Հանրակրթական դպրոցներ, մանկապարտեզներ և կրթահամալիրներ </t>
  </si>
  <si>
    <t xml:space="preserve">Հիմնանորոգվող մանկապարտեզների քանակ, հատ </t>
  </si>
  <si>
    <t>Մեծամոր համայնքի Արևիկ գյուղի «Մոդուլային» տիպի 144 տեղ հզորությամբ մսուր-մանկապարտեզ</t>
  </si>
  <si>
    <t xml:space="preserve"> Սուբվենցիոն ծրագրերի շրջանակներում կառուցվող(ած), վերակառուցվող(ած) և հիմնանորոգվող(ած) մանկապարտեզների թիվը, որոնք ապահովվում են գույքով, հատ </t>
  </si>
  <si>
    <t xml:space="preserve"> «Սոցիալական ներդրումների և տեղական զարգացման» ծրագրի շրջանակներում կառուցվող(ած), վերակառուցվող(ած) և հիմնանորոգվող(ած) մանկապարտեզների թիվը, որոնք ապահովվում են գույքով, հատ </t>
  </si>
  <si>
    <t xml:space="preserve">«Մոդուլային» տիպի 144 տեղ հզորությամբ կառուցվող(ած) մսուր–մանկապարտեզների թիվը, որոնք ապահովվում են գույքով, հատ </t>
  </si>
  <si>
    <t xml:space="preserve"> Անհետաձգելի ծրագրերի շրջանակներում կառուցվող(ած), վերակառուցվող(ած) և հիմնանորոգվող(ած) մանկապարտեզների թիվը, որոնք ապահովվում են գույքով, հատ </t>
  </si>
  <si>
    <t xml:space="preserve"> Բարեգործական ծրագրերով կառուցվող(ած), վերակառուցվող(ած) և հիմնանորոգվող(ած) մանկապարտեզների թիվը, որոնք ապահովվում են գույքով, հատ </t>
  </si>
  <si>
    <t xml:space="preserve">ՀԱՅԱՍՏԱՆԻ ՀԱՆՐԱՊԵՏՈՒԹՅԱՆ ԿԱՌԱՎԱՐՈՒԹՅԱՆ 2023 ԹՎԱԿԱՆԻ ԴԵԿՏԵՄԲԵՐԻ 28-Ի N 2323-Ն ՈՐՈՇՄԱՆ N 9․1 ՀԱՎԵԼՎԱԾԻ NN 9.1.48, 9.1.49, 9.1.50, 9.1.51, 9.1.52, 9.1.53, 9.1.54, 9.1.55, 9.1.57 ԵՎ 9.1.58 ԱՂՅՈՒՍԱԿՆԵՐՈՒՄ ԿԱՏԱՐՎՈՂ ՓՈՓՈԽՈՒԹՅՈՒՆՆԵՐԸ ԵՎ ԼՐԱՑՈՒՄՆԵՐԸ </t>
  </si>
  <si>
    <t>Աղյուսակ 9․1.48</t>
  </si>
  <si>
    <t>Աղյուսակ 9․1.49</t>
  </si>
  <si>
    <t>Աղյուսակ 9․1.50</t>
  </si>
  <si>
    <t>Աղյուսակ 9․1.51</t>
  </si>
  <si>
    <t>Աղյուսակ 9․1.52</t>
  </si>
  <si>
    <t>Աղյուսակ 9․1.53</t>
  </si>
  <si>
    <t>Աղյուսակ 9․1.54</t>
  </si>
  <si>
    <t>Աղյուսակ 9․1.55</t>
  </si>
  <si>
    <t>Աղյուսակ 9․1.57</t>
  </si>
  <si>
    <t xml:space="preserve">ՀԱՅԱՍՏԱՆԻ ՀԱՆՐԱՊԵՏՈՒԹՅԱՆ ԿԱՌԱՎԱՐՈՒԹՅԱՆ 2023 ԹՎԱԿԱՆԻ ԴԵԿՏԵՄԲԵՐԻ 28-Ի N 2323-Ն N 10 ՀԱՎԵԼՎԱԾՈՒՄ ԿԱՏԱՐՎՈՂ ԼՐԱՑՈՒՄՆԵՐԸ
</t>
  </si>
  <si>
    <t>Աղյուսակ 9․1.58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</si>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</sst>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9">
      <protection locked="0"/>
    </xf>
    <xf numFmtId="171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</cellStyleXfs>
  <cellXfs count="291">
    <xf numFmtId="0" fontId="0" fillId="0" borderId="0" xfId="0"/>
    <xf numFmtId="0" fontId="74" fillId="2" borderId="0" xfId="0" applyFont="1" applyFill="1"/>
    <xf numFmtId="169" fontId="17" fillId="2" borderId="24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4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4" xfId="7" applyNumberFormat="1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4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73" fillId="2" borderId="33" xfId="0" applyFont="1" applyFill="1" applyBorder="1" applyAlignment="1">
      <alignment vertical="top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49" fontId="17" fillId="2" borderId="33" xfId="96" applyNumberFormat="1" applyFont="1" applyFill="1" applyBorder="1" applyAlignment="1">
      <alignment horizontal="center" vertical="center" textRotation="90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74" fillId="2" borderId="33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0" fillId="2" borderId="33" xfId="253" applyFont="1" applyFill="1" applyBorder="1" applyAlignment="1">
      <alignment horizontal="center" vertical="center" wrapText="1"/>
    </xf>
    <xf numFmtId="168" fontId="92" fillId="2" borderId="33" xfId="96" applyNumberFormat="1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vertical="center" wrapText="1"/>
    </xf>
    <xf numFmtId="0" fontId="91" fillId="2" borderId="36" xfId="96" applyFont="1" applyFill="1" applyBorder="1" applyAlignment="1">
      <alignment horizontal="center" vertical="center" wrapText="1"/>
    </xf>
    <xf numFmtId="165" fontId="91" fillId="2" borderId="33" xfId="6" applyNumberFormat="1" applyFont="1" applyFill="1" applyBorder="1" applyAlignment="1">
      <alignment horizontal="center" vertical="center"/>
    </xf>
    <xf numFmtId="0" fontId="74" fillId="2" borderId="33" xfId="253" applyFont="1" applyFill="1" applyBorder="1"/>
    <xf numFmtId="43" fontId="74" fillId="2" borderId="33" xfId="7" applyFont="1" applyFill="1" applyBorder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14" fillId="2" borderId="33" xfId="165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wrapText="1"/>
    </xf>
    <xf numFmtId="0" fontId="74" fillId="2" borderId="33" xfId="0" applyFont="1" applyFill="1" applyBorder="1" applyAlignment="1">
      <alignment horizontal="center"/>
    </xf>
    <xf numFmtId="0" fontId="86" fillId="2" borderId="33" xfId="0" applyFont="1" applyFill="1" applyBorder="1" applyAlignment="1">
      <alignment vertical="center" wrapText="1"/>
    </xf>
    <xf numFmtId="0" fontId="91" fillId="2" borderId="36" xfId="96" applyFont="1" applyFill="1" applyBorder="1" applyAlignment="1">
      <alignment horizontal="left" vertical="center" wrapText="1"/>
    </xf>
    <xf numFmtId="43" fontId="14" fillId="2" borderId="33" xfId="253" applyNumberFormat="1" applyFont="1" applyFill="1" applyBorder="1" applyAlignment="1">
      <alignment vertical="center"/>
    </xf>
    <xf numFmtId="168" fontId="74" fillId="2" borderId="0" xfId="253" applyNumberFormat="1" applyFont="1" applyFill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0" fontId="73" fillId="2" borderId="33" xfId="1736" applyFont="1" applyFill="1" applyBorder="1" applyAlignment="1">
      <alignment horizontal="center" vertical="center"/>
    </xf>
    <xf numFmtId="0" fontId="73" fillId="2" borderId="33" xfId="1735" applyFont="1" applyFill="1" applyBorder="1" applyAlignment="1">
      <alignment horizontal="center"/>
    </xf>
    <xf numFmtId="172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Border="1" applyAlignment="1">
      <alignment horizontal="center" wrapText="1"/>
    </xf>
    <xf numFmtId="0" fontId="73" fillId="2" borderId="0" xfId="0" applyFont="1" applyFill="1" applyAlignment="1">
      <alignment horizontal="left" vertical="center" wrapText="1"/>
    </xf>
    <xf numFmtId="0" fontId="94" fillId="2" borderId="2" xfId="0" applyFont="1" applyFill="1" applyBorder="1" applyAlignment="1"/>
    <xf numFmtId="0" fontId="94" fillId="2" borderId="33" xfId="0" applyFont="1" applyFill="1" applyBorder="1" applyAlignment="1"/>
    <xf numFmtId="43" fontId="73" fillId="2" borderId="1" xfId="7" applyFont="1" applyFill="1" applyBorder="1" applyAlignment="1">
      <alignment horizontal="right"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vertical="top" wrapText="1"/>
    </xf>
    <xf numFmtId="0" fontId="73" fillId="2" borderId="40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top" wrapText="1"/>
    </xf>
    <xf numFmtId="167" fontId="73" fillId="2" borderId="38" xfId="0" applyNumberFormat="1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vertical="top" wrapText="1"/>
    </xf>
    <xf numFmtId="0" fontId="17" fillId="2" borderId="40" xfId="0" applyFont="1" applyFill="1" applyBorder="1" applyAlignment="1">
      <alignment vertical="top" wrapText="1"/>
    </xf>
    <xf numFmtId="0" fontId="86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center" wrapText="1"/>
    </xf>
    <xf numFmtId="169" fontId="17" fillId="2" borderId="38" xfId="7" applyNumberFormat="1" applyFont="1" applyFill="1" applyBorder="1" applyAlignment="1">
      <alignment horizontal="right" vertical="center" wrapText="1"/>
    </xf>
    <xf numFmtId="0" fontId="73" fillId="2" borderId="38" xfId="0" applyFont="1" applyFill="1" applyBorder="1"/>
    <xf numFmtId="0" fontId="86" fillId="0" borderId="38" xfId="0" applyFont="1" applyBorder="1" applyAlignment="1">
      <alignment horizontal="left" vertical="top" wrapText="1"/>
    </xf>
    <xf numFmtId="0" fontId="73" fillId="0" borderId="38" xfId="8" applyFont="1" applyBorder="1">
      <alignment horizontal="left" vertical="top" wrapText="1"/>
    </xf>
    <xf numFmtId="0" fontId="73" fillId="2" borderId="38" xfId="8" applyFont="1" applyFill="1" applyBorder="1">
      <alignment horizontal="left" vertical="top" wrapText="1"/>
    </xf>
    <xf numFmtId="165" fontId="73" fillId="2" borderId="38" xfId="0" applyNumberFormat="1" applyFont="1" applyFill="1" applyBorder="1"/>
    <xf numFmtId="165" fontId="73" fillId="2" borderId="0" xfId="0" applyNumberFormat="1" applyFont="1" applyFill="1"/>
    <xf numFmtId="0" fontId="17" fillId="2" borderId="38" xfId="0" applyFont="1" applyFill="1" applyBorder="1"/>
    <xf numFmtId="0" fontId="73" fillId="2" borderId="38" xfId="0" applyFont="1" applyFill="1" applyBorder="1" applyAlignment="1">
      <alignment horizontal="center" vertical="top"/>
    </xf>
    <xf numFmtId="165" fontId="73" fillId="2" borderId="38" xfId="6" applyFont="1" applyFill="1" applyBorder="1">
      <alignment horizontal="right" vertical="top"/>
    </xf>
    <xf numFmtId="0" fontId="17" fillId="0" borderId="38" xfId="0" applyFont="1" applyBorder="1" applyAlignment="1">
      <alignment horizontal="left" vertical="top" wrapText="1"/>
    </xf>
    <xf numFmtId="0" fontId="73" fillId="57" borderId="38" xfId="0" applyFont="1" applyFill="1" applyBorder="1" applyAlignment="1">
      <alignment wrapText="1"/>
    </xf>
    <xf numFmtId="169" fontId="73" fillId="2" borderId="38" xfId="7" applyNumberFormat="1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0" xfId="1734" applyFont="1" applyFill="1" applyAlignment="1">
      <alignment horizontal="right" vertical="center"/>
    </xf>
    <xf numFmtId="0" fontId="73" fillId="2" borderId="33" xfId="1735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/>
    </xf>
    <xf numFmtId="0" fontId="86" fillId="2" borderId="38" xfId="165" applyFont="1" applyFill="1" applyBorder="1" applyAlignment="1">
      <alignment horizontal="left" vertical="top" wrapText="1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38" xfId="96" applyFont="1" applyFill="1" applyBorder="1" applyAlignment="1">
      <alignment horizontal="left" vertical="center" wrapText="1"/>
    </xf>
    <xf numFmtId="0" fontId="73" fillId="2" borderId="38" xfId="96" applyFont="1" applyFill="1" applyBorder="1" applyAlignment="1">
      <alignment horizontal="center" vertical="center" wrapText="1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8" xfId="96" applyNumberFormat="1" applyFont="1" applyFill="1" applyBorder="1" applyAlignment="1">
      <alignment horizontal="center" vertical="center" textRotation="90" wrapText="1"/>
    </xf>
    <xf numFmtId="168" fontId="17" fillId="2" borderId="38" xfId="96" applyNumberFormat="1" applyFont="1" applyFill="1" applyBorder="1" applyAlignment="1">
      <alignment horizontal="center" vertical="center" wrapText="1"/>
    </xf>
    <xf numFmtId="0" fontId="17" fillId="2" borderId="38" xfId="96" applyFont="1" applyFill="1" applyBorder="1" applyAlignment="1">
      <alignment horizontal="center" vertical="center" wrapText="1"/>
    </xf>
    <xf numFmtId="169" fontId="17" fillId="2" borderId="38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90" fillId="2" borderId="38" xfId="96" applyFont="1" applyFill="1" applyBorder="1" applyAlignment="1">
      <alignment horizontal="center" vertical="center" wrapText="1"/>
    </xf>
    <xf numFmtId="168" fontId="73" fillId="2" borderId="38" xfId="96" applyNumberFormat="1" applyFont="1" applyFill="1" applyBorder="1" applyAlignment="1">
      <alignment horizontal="center" vertical="center" wrapText="1"/>
    </xf>
    <xf numFmtId="169" fontId="73" fillId="0" borderId="38" xfId="2031" applyNumberFormat="1" applyFont="1" applyBorder="1"/>
    <xf numFmtId="169" fontId="91" fillId="2" borderId="38" xfId="2030" applyNumberFormat="1" applyFont="1" applyFill="1" applyBorder="1" applyAlignment="1">
      <alignment vertical="center"/>
    </xf>
    <xf numFmtId="0" fontId="96" fillId="2" borderId="0" xfId="2031" applyFont="1" applyFill="1"/>
    <xf numFmtId="169" fontId="86" fillId="2" borderId="38" xfId="2030" applyNumberFormat="1" applyFont="1" applyFill="1" applyBorder="1" applyAlignment="1">
      <alignment vertical="center"/>
    </xf>
    <xf numFmtId="0" fontId="17" fillId="0" borderId="38" xfId="96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169" fontId="17" fillId="0" borderId="38" xfId="96" applyNumberFormat="1" applyFont="1" applyBorder="1" applyAlignment="1">
      <alignment horizontal="center" vertical="center" wrapText="1"/>
    </xf>
    <xf numFmtId="165" fontId="17" fillId="0" borderId="38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38" xfId="2031" applyFont="1" applyBorder="1" applyAlignment="1">
      <alignment horizontal="center"/>
    </xf>
    <xf numFmtId="0" fontId="73" fillId="0" borderId="38" xfId="2031" applyFont="1" applyBorder="1" applyAlignment="1">
      <alignment horizontal="left"/>
    </xf>
    <xf numFmtId="43" fontId="73" fillId="0" borderId="38" xfId="217" applyFont="1" applyFill="1" applyBorder="1"/>
    <xf numFmtId="0" fontId="73" fillId="0" borderId="38" xfId="2031" applyFont="1" applyBorder="1"/>
    <xf numFmtId="0" fontId="95" fillId="0" borderId="0" xfId="2031" applyFont="1"/>
    <xf numFmtId="43" fontId="88" fillId="2" borderId="33" xfId="253" applyNumberFormat="1" applyFont="1" applyFill="1" applyBorder="1" applyAlignment="1">
      <alignment vertical="center"/>
    </xf>
    <xf numFmtId="0" fontId="86" fillId="2" borderId="38" xfId="2031" applyFont="1" applyFill="1" applyBorder="1"/>
    <xf numFmtId="166" fontId="17" fillId="58" borderId="33" xfId="7" applyNumberFormat="1" applyFont="1" applyFill="1" applyBorder="1" applyAlignment="1">
      <alignment vertical="top" wrapText="1"/>
    </xf>
    <xf numFmtId="166" fontId="73" fillId="57" borderId="26" xfId="0" applyNumberFormat="1" applyFont="1" applyFill="1" applyBorder="1" applyAlignment="1">
      <alignment horizontal="right" vertical="center" wrapText="1"/>
    </xf>
    <xf numFmtId="0" fontId="94" fillId="2" borderId="25" xfId="0" applyFont="1" applyFill="1" applyBorder="1" applyAlignment="1">
      <alignment horizontal="center"/>
    </xf>
    <xf numFmtId="0" fontId="73" fillId="2" borderId="38" xfId="0" applyFont="1" applyFill="1" applyBorder="1" applyAlignment="1">
      <alignment horizontal="left" vertical="top" wrapText="1"/>
    </xf>
    <xf numFmtId="0" fontId="17" fillId="0" borderId="38" xfId="0" applyFont="1" applyFill="1" applyBorder="1" applyAlignment="1">
      <alignment horizontal="left" vertical="center" wrapText="1"/>
    </xf>
    <xf numFmtId="0" fontId="73" fillId="0" borderId="38" xfId="208" applyFont="1" applyBorder="1" applyAlignment="1">
      <alignment horizontal="center"/>
    </xf>
    <xf numFmtId="0" fontId="73" fillId="0" borderId="38" xfId="208" applyFont="1" applyBorder="1" applyAlignment="1">
      <alignment horizontal="left"/>
    </xf>
    <xf numFmtId="0" fontId="91" fillId="2" borderId="26" xfId="96" applyFont="1" applyFill="1" applyBorder="1" applyAlignment="1">
      <alignment horizontal="left" vertical="center" wrapText="1"/>
    </xf>
    <xf numFmtId="0" fontId="86" fillId="2" borderId="26" xfId="208" applyFont="1" applyFill="1" applyBorder="1" applyAlignment="1">
      <alignment vertical="center" wrapText="1"/>
    </xf>
    <xf numFmtId="0" fontId="74" fillId="2" borderId="38" xfId="299" applyFont="1" applyFill="1" applyBorder="1"/>
    <xf numFmtId="169" fontId="73" fillId="2" borderId="38" xfId="0" applyNumberFormat="1" applyFont="1" applyFill="1" applyBorder="1" applyAlignment="1">
      <alignment horizontal="right" vertical="center" wrapText="1"/>
    </xf>
    <xf numFmtId="165" fontId="73" fillId="2" borderId="38" xfId="6" applyFont="1" applyFill="1" applyBorder="1" applyAlignment="1">
      <alignment horizontal="center" vertical="center"/>
    </xf>
    <xf numFmtId="169" fontId="73" fillId="0" borderId="38" xfId="0" applyNumberFormat="1" applyFont="1" applyFill="1" applyBorder="1" applyAlignment="1">
      <alignment horizontal="right" vertical="center" wrapText="1"/>
    </xf>
    <xf numFmtId="0" fontId="73" fillId="2" borderId="0" xfId="0" applyFont="1" applyFill="1" applyBorder="1" applyAlignment="1">
      <alignment vertical="center"/>
    </xf>
    <xf numFmtId="169" fontId="73" fillId="2" borderId="0" xfId="0" applyNumberFormat="1" applyFont="1" applyFill="1" applyBorder="1" applyAlignment="1">
      <alignment horizontal="right" vertical="center" wrapText="1"/>
    </xf>
    <xf numFmtId="0" fontId="73" fillId="2" borderId="38" xfId="0" applyFont="1" applyFill="1" applyBorder="1" applyAlignment="1">
      <alignment vertical="center"/>
    </xf>
    <xf numFmtId="174" fontId="73" fillId="0" borderId="38" xfId="0" applyNumberFormat="1" applyFont="1" applyFill="1" applyBorder="1" applyAlignment="1">
      <alignment horizontal="center" vertical="center"/>
    </xf>
    <xf numFmtId="0" fontId="73" fillId="0" borderId="38" xfId="0" applyFont="1" applyBorder="1" applyAlignment="1">
      <alignment horizontal="left" vertical="top" wrapText="1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center" vertical="center" wrapText="1"/>
    </xf>
    <xf numFmtId="165" fontId="73" fillId="0" borderId="38" xfId="6" applyFont="1" applyFill="1" applyBorder="1" applyAlignment="1">
      <alignment horizontal="center" vertical="center"/>
    </xf>
    <xf numFmtId="0" fontId="73" fillId="0" borderId="33" xfId="0" applyFont="1" applyFill="1" applyBorder="1" applyAlignment="1">
      <alignment horizontal="left" vertical="center" wrapText="1"/>
    </xf>
    <xf numFmtId="0" fontId="73" fillId="0" borderId="38" xfId="0" applyFont="1" applyFill="1" applyBorder="1" applyAlignment="1">
      <alignment horizontal="center" vertical="center" wrapText="1"/>
    </xf>
    <xf numFmtId="166" fontId="73" fillId="0" borderId="0" xfId="0" applyNumberFormat="1" applyFont="1" applyFill="1"/>
    <xf numFmtId="0" fontId="73" fillId="0" borderId="0" xfId="0" applyFont="1" applyFill="1"/>
    <xf numFmtId="0" fontId="73" fillId="0" borderId="38" xfId="0" applyFont="1" applyFill="1" applyBorder="1" applyAlignment="1">
      <alignment vertical="top" wrapText="1"/>
    </xf>
    <xf numFmtId="169" fontId="73" fillId="0" borderId="36" xfId="0" applyNumberFormat="1" applyFont="1" applyFill="1" applyBorder="1" applyAlignment="1">
      <alignment horizontal="right" vertical="top" wrapText="1"/>
    </xf>
    <xf numFmtId="0" fontId="73" fillId="0" borderId="0" xfId="0" applyFont="1" applyFill="1" applyAlignment="1">
      <alignment vertical="top"/>
    </xf>
    <xf numFmtId="0" fontId="86" fillId="2" borderId="36" xfId="208" applyFont="1" applyFill="1" applyBorder="1" applyAlignment="1">
      <alignment vertical="center" wrapText="1"/>
    </xf>
    <xf numFmtId="0" fontId="73" fillId="2" borderId="38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center" vertical="center" wrapText="1"/>
    </xf>
    <xf numFmtId="0" fontId="86" fillId="0" borderId="26" xfId="208" applyFont="1" applyFill="1" applyBorder="1" applyAlignment="1">
      <alignment vertical="center" wrapText="1"/>
    </xf>
    <xf numFmtId="169" fontId="86" fillId="0" borderId="38" xfId="2030" applyNumberFormat="1" applyFont="1" applyFill="1" applyBorder="1" applyAlignment="1">
      <alignment vertical="center"/>
    </xf>
    <xf numFmtId="0" fontId="74" fillId="0" borderId="0" xfId="299" applyFont="1" applyFill="1"/>
    <xf numFmtId="0" fontId="73" fillId="2" borderId="3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center" wrapText="1"/>
    </xf>
    <xf numFmtId="0" fontId="94" fillId="2" borderId="3" xfId="0" applyFont="1" applyFill="1" applyBorder="1" applyAlignment="1">
      <alignment horizontal="center"/>
    </xf>
    <xf numFmtId="0" fontId="94" fillId="2" borderId="2" xfId="0" applyFont="1" applyFill="1" applyBorder="1" applyAlignment="1">
      <alignment horizontal="center"/>
    </xf>
    <xf numFmtId="166" fontId="73" fillId="2" borderId="38" xfId="7" applyNumberFormat="1" applyFont="1" applyFill="1" applyBorder="1" applyAlignment="1">
      <alignment horizontal="center" vertical="center" wrapText="1"/>
    </xf>
    <xf numFmtId="169" fontId="86" fillId="2" borderId="38" xfId="7" applyNumberFormat="1" applyFont="1" applyFill="1" applyBorder="1" applyAlignment="1">
      <alignment horizontal="right" vertical="center" wrapText="1"/>
    </xf>
    <xf numFmtId="169" fontId="73" fillId="2" borderId="38" xfId="7" applyNumberFormat="1" applyFont="1" applyFill="1" applyBorder="1" applyAlignment="1">
      <alignment horizontal="right" vertical="center" wrapText="1"/>
    </xf>
    <xf numFmtId="166" fontId="73" fillId="2" borderId="38" xfId="7" applyNumberFormat="1" applyFont="1" applyFill="1" applyBorder="1" applyAlignment="1">
      <alignment horizontal="right" vertical="center" wrapText="1"/>
    </xf>
    <xf numFmtId="0" fontId="86" fillId="0" borderId="36" xfId="208" applyFont="1" applyFill="1" applyBorder="1" applyAlignment="1">
      <alignment vertical="center" wrapText="1"/>
    </xf>
    <xf numFmtId="0" fontId="86" fillId="2" borderId="3" xfId="0" applyFont="1" applyFill="1" applyBorder="1" applyAlignment="1">
      <alignment horizontal="right" vertical="center" wrapText="1"/>
    </xf>
    <xf numFmtId="0" fontId="86" fillId="0" borderId="3" xfId="0" applyFont="1" applyFill="1" applyBorder="1" applyAlignment="1">
      <alignment horizontal="right" vertical="center" wrapText="1"/>
    </xf>
    <xf numFmtId="0" fontId="17" fillId="0" borderId="25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0" xfId="0" applyFont="1" applyFill="1" applyBorder="1" applyAlignment="1">
      <alignment horizontal="center" wrapText="1"/>
    </xf>
    <xf numFmtId="0" fontId="73" fillId="2" borderId="24" xfId="0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25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wrapText="1"/>
    </xf>
    <xf numFmtId="0" fontId="73" fillId="2" borderId="38" xfId="0" applyNumberFormat="1" applyFont="1" applyFill="1" applyBorder="1" applyAlignment="1">
      <alignment horizontal="center" vertical="top" wrapText="1"/>
    </xf>
    <xf numFmtId="49" fontId="17" fillId="2" borderId="38" xfId="0" applyNumberFormat="1" applyFont="1" applyFill="1" applyBorder="1" applyAlignment="1">
      <alignment horizontal="center" vertical="top" wrapText="1"/>
    </xf>
    <xf numFmtId="0" fontId="74" fillId="2" borderId="25" xfId="299" applyFont="1" applyFill="1" applyBorder="1" applyAlignment="1">
      <alignment horizontal="center"/>
    </xf>
    <xf numFmtId="0" fontId="74" fillId="2" borderId="2" xfId="299" applyFont="1" applyFill="1" applyBorder="1" applyAlignment="1">
      <alignment horizontal="center"/>
    </xf>
    <xf numFmtId="0" fontId="74" fillId="2" borderId="3" xfId="299" applyFont="1" applyFill="1" applyBorder="1" applyAlignment="1">
      <alignment horizontal="center"/>
    </xf>
    <xf numFmtId="0" fontId="17" fillId="2" borderId="25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7" xfId="2028" applyFont="1" applyFill="1" applyBorder="1" applyAlignment="1">
      <alignment horizontal="right"/>
    </xf>
    <xf numFmtId="168" fontId="17" fillId="2" borderId="2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9" xfId="96" applyNumberFormat="1" applyFont="1" applyFill="1" applyBorder="1" applyAlignment="1">
      <alignment horizontal="center" vertical="center" wrapText="1"/>
    </xf>
    <xf numFmtId="168" fontId="73" fillId="2" borderId="40" xfId="96" applyNumberFormat="1" applyFont="1" applyFill="1" applyBorder="1" applyAlignment="1">
      <alignment horizontal="center" vertical="center" wrapText="1"/>
    </xf>
    <xf numFmtId="168" fontId="73" fillId="2" borderId="26" xfId="96" applyNumberFormat="1" applyFont="1" applyFill="1" applyBorder="1" applyAlignment="1">
      <alignment horizontal="center" vertical="center" wrapText="1"/>
    </xf>
    <xf numFmtId="49" fontId="17" fillId="2" borderId="39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36" xfId="96" applyNumberFormat="1" applyFont="1" applyFill="1" applyBorder="1" applyAlignment="1">
      <alignment horizontal="center" vertical="center" wrapText="1"/>
    </xf>
    <xf numFmtId="0" fontId="17" fillId="2" borderId="25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93" fillId="2" borderId="39" xfId="96" applyNumberFormat="1" applyFont="1" applyFill="1" applyBorder="1" applyAlignment="1">
      <alignment horizontal="center" vertical="center" wrapText="1"/>
    </xf>
    <xf numFmtId="168" fontId="93" fillId="2" borderId="40" xfId="96" applyNumberFormat="1" applyFont="1" applyFill="1" applyBorder="1" applyAlignment="1">
      <alignment horizontal="center" vertical="center" wrapText="1"/>
    </xf>
    <xf numFmtId="168" fontId="93" fillId="2" borderId="26" xfId="96" applyNumberFormat="1" applyFont="1" applyFill="1" applyBorder="1" applyAlignment="1">
      <alignment horizontal="center" vertical="center" wrapText="1"/>
    </xf>
    <xf numFmtId="0" fontId="94" fillId="2" borderId="25" xfId="0" applyFont="1" applyFill="1" applyBorder="1" applyAlignment="1">
      <alignment horizontal="center"/>
    </xf>
    <xf numFmtId="0" fontId="94" fillId="2" borderId="3" xfId="0" applyFont="1" applyFill="1" applyBorder="1" applyAlignment="1">
      <alignment horizontal="center"/>
    </xf>
    <xf numFmtId="0" fontId="94" fillId="2" borderId="2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86" fillId="2" borderId="39" xfId="0" applyFont="1" applyFill="1" applyBorder="1" applyAlignment="1">
      <alignment horizontal="left" vertical="top" wrapText="1"/>
    </xf>
    <xf numFmtId="0" fontId="86" fillId="2" borderId="36" xfId="0" applyFont="1" applyFill="1" applyBorder="1" applyAlignment="1">
      <alignment horizontal="left" vertical="top" wrapText="1"/>
    </xf>
    <xf numFmtId="0" fontId="17" fillId="2" borderId="32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5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left" vertical="center" wrapText="1"/>
    </xf>
    <xf numFmtId="0" fontId="73" fillId="0" borderId="38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center" vertical="center" wrapText="1"/>
    </xf>
    <xf numFmtId="0" fontId="73" fillId="2" borderId="0" xfId="0" applyFont="1" applyFill="1" applyBorder="1" applyAlignment="1">
      <alignment horizontal="center" vertical="center" wrapText="1"/>
    </xf>
    <xf numFmtId="0" fontId="17" fillId="58" borderId="34" xfId="0" applyFont="1" applyFill="1" applyBorder="1" applyAlignment="1">
      <alignment vertical="top" wrapText="1"/>
    </xf>
    <xf numFmtId="0" fontId="17" fillId="58" borderId="35" xfId="0" applyFont="1" applyFill="1" applyBorder="1" applyAlignment="1">
      <alignment vertical="top" wrapText="1"/>
    </xf>
    <xf numFmtId="0" fontId="17" fillId="58" borderId="36" xfId="0" applyFont="1" applyFill="1" applyBorder="1" applyAlignment="1">
      <alignment vertical="top" wrapText="1"/>
    </xf>
    <xf numFmtId="0" fontId="73" fillId="57" borderId="39" xfId="0" applyFont="1" applyFill="1" applyBorder="1" applyAlignment="1">
      <alignment horizontal="left" vertical="center" wrapText="1"/>
    </xf>
    <xf numFmtId="0" fontId="73" fillId="57" borderId="40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3" fillId="0" borderId="38" xfId="0" applyFont="1" applyFill="1" applyBorder="1" applyAlignment="1">
      <alignment horizontal="left" vertical="top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0" borderId="33" xfId="1734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0" borderId="33" xfId="8" applyFont="1" applyFill="1" applyBorder="1" applyAlignment="1">
      <alignment horizontal="center" vertical="center" wrapText="1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0 3 2" xfId="2031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opLeftCell="A31" zoomScale="85" zoomScaleNormal="85" zoomScaleSheetLayoutView="100" workbookViewId="0">
      <selection activeCell="C16" sqref="C16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5" style="3" customWidth="1"/>
    <col min="4" max="6" width="20.8984375" style="3" customWidth="1"/>
    <col min="7" max="7" width="15.8984375" style="3" customWidth="1"/>
    <col min="8" max="8" width="15.59765625" style="3" customWidth="1"/>
    <col min="9" max="9" width="13.8984375" style="3" customWidth="1"/>
    <col min="10" max="11" width="12.19921875" style="3" customWidth="1"/>
    <col min="12" max="16384" width="9.09765625" style="3"/>
  </cols>
  <sheetData>
    <row r="1" spans="1:7" ht="37.35" customHeight="1">
      <c r="C1" s="203" t="s">
        <v>25</v>
      </c>
      <c r="D1" s="203"/>
      <c r="E1" s="203"/>
      <c r="F1" s="203"/>
    </row>
    <row r="2" spans="1:7" ht="17.600000000000001" customHeight="1">
      <c r="C2" s="204" t="s">
        <v>61</v>
      </c>
      <c r="D2" s="204"/>
      <c r="E2" s="204"/>
      <c r="F2" s="204"/>
    </row>
    <row r="3" spans="1:7" ht="17.600000000000001" customHeight="1">
      <c r="C3" s="204" t="s">
        <v>6</v>
      </c>
      <c r="D3" s="204"/>
      <c r="E3" s="204"/>
      <c r="F3" s="204"/>
    </row>
    <row r="6" spans="1:7" ht="75.900000000000006" customHeight="1">
      <c r="A6" s="205" t="s">
        <v>114</v>
      </c>
      <c r="B6" s="205"/>
      <c r="C6" s="205"/>
      <c r="D6" s="205"/>
      <c r="E6" s="205"/>
      <c r="F6" s="205"/>
    </row>
    <row r="7" spans="1:7">
      <c r="A7" s="80"/>
      <c r="B7" s="80"/>
      <c r="C7" s="80"/>
      <c r="D7" s="80"/>
      <c r="E7" s="80"/>
      <c r="F7" s="80"/>
    </row>
    <row r="9" spans="1:7">
      <c r="D9" s="75"/>
      <c r="E9" s="75"/>
      <c r="F9" s="75" t="s">
        <v>16</v>
      </c>
    </row>
    <row r="10" spans="1:7" s="11" customFormat="1" ht="42.75" customHeight="1">
      <c r="A10" s="206" t="s">
        <v>8</v>
      </c>
      <c r="B10" s="207"/>
      <c r="C10" s="208" t="s">
        <v>73</v>
      </c>
      <c r="D10" s="206" t="s">
        <v>89</v>
      </c>
      <c r="E10" s="207"/>
      <c r="F10" s="210"/>
    </row>
    <row r="11" spans="1:7" s="11" customFormat="1">
      <c r="A11" s="77" t="s">
        <v>21</v>
      </c>
      <c r="B11" s="81" t="s">
        <v>74</v>
      </c>
      <c r="C11" s="209"/>
      <c r="D11" s="76" t="s">
        <v>48</v>
      </c>
      <c r="E11" s="76" t="s">
        <v>9</v>
      </c>
      <c r="F11" s="76" t="s">
        <v>10</v>
      </c>
    </row>
    <row r="12" spans="1:7" s="11" customFormat="1" ht="34.950000000000003" customHeight="1">
      <c r="A12" s="82" t="s">
        <v>75</v>
      </c>
      <c r="B12" s="83"/>
      <c r="C12" s="84" t="s">
        <v>15</v>
      </c>
      <c r="D12" s="85">
        <f>+D14</f>
        <v>0</v>
      </c>
      <c r="E12" s="85">
        <f t="shared" ref="E12:F12" si="0">+E14</f>
        <v>0</v>
      </c>
      <c r="F12" s="85">
        <f t="shared" si="0"/>
        <v>0</v>
      </c>
    </row>
    <row r="13" spans="1:7" s="11" customFormat="1" ht="18" customHeight="1">
      <c r="A13" s="82"/>
      <c r="B13" s="83"/>
      <c r="C13" s="78" t="s">
        <v>76</v>
      </c>
      <c r="D13" s="86"/>
      <c r="E13" s="86"/>
      <c r="F13" s="86"/>
    </row>
    <row r="14" spans="1:7" s="11" customFormat="1" ht="33.35">
      <c r="A14" s="87"/>
      <c r="B14" s="88"/>
      <c r="C14" s="84" t="s">
        <v>24</v>
      </c>
      <c r="D14" s="79">
        <f>+D16</f>
        <v>0</v>
      </c>
      <c r="E14" s="79">
        <f t="shared" ref="E14:F14" si="1">+E16</f>
        <v>0</v>
      </c>
      <c r="F14" s="79">
        <f t="shared" si="1"/>
        <v>0</v>
      </c>
    </row>
    <row r="15" spans="1:7" ht="17.899999999999999" customHeight="1">
      <c r="A15" s="199">
        <v>1236</v>
      </c>
      <c r="B15" s="200"/>
      <c r="C15" s="89" t="s">
        <v>77</v>
      </c>
      <c r="D15" s="96"/>
      <c r="E15" s="96"/>
      <c r="F15" s="96"/>
    </row>
    <row r="16" spans="1:7" ht="33.35">
      <c r="A16" s="199"/>
      <c r="B16" s="201"/>
      <c r="C16" s="90" t="s">
        <v>68</v>
      </c>
      <c r="D16" s="79">
        <f>+D23+D29</f>
        <v>0</v>
      </c>
      <c r="E16" s="79">
        <f t="shared" ref="E16:F16" si="2">+E23+E29</f>
        <v>0</v>
      </c>
      <c r="F16" s="79">
        <f t="shared" si="2"/>
        <v>0</v>
      </c>
      <c r="G16" s="97"/>
    </row>
    <row r="17" spans="1:7" ht="17.899999999999999" customHeight="1">
      <c r="A17" s="199"/>
      <c r="B17" s="201"/>
      <c r="C17" s="89" t="s">
        <v>78</v>
      </c>
      <c r="D17" s="98"/>
      <c r="E17" s="98"/>
      <c r="F17" s="98"/>
    </row>
    <row r="18" spans="1:7" ht="53.2">
      <c r="A18" s="199"/>
      <c r="B18" s="201"/>
      <c r="C18" s="95" t="s">
        <v>85</v>
      </c>
      <c r="D18" s="98"/>
      <c r="E18" s="98"/>
      <c r="F18" s="98"/>
    </row>
    <row r="19" spans="1:7" ht="17.899999999999999" customHeight="1">
      <c r="A19" s="199"/>
      <c r="B19" s="201"/>
      <c r="C19" s="89" t="s">
        <v>79</v>
      </c>
      <c r="D19" s="98"/>
      <c r="E19" s="98"/>
      <c r="F19" s="98"/>
    </row>
    <row r="20" spans="1:7">
      <c r="A20" s="199"/>
      <c r="B20" s="202"/>
      <c r="C20" s="95" t="s">
        <v>86</v>
      </c>
      <c r="D20" s="98"/>
      <c r="E20" s="98"/>
      <c r="F20" s="98"/>
    </row>
    <row r="21" spans="1:7" ht="24.05" customHeight="1">
      <c r="A21" s="199"/>
      <c r="B21" s="105"/>
      <c r="C21" s="99" t="s">
        <v>84</v>
      </c>
      <c r="D21" s="92"/>
      <c r="E21" s="92"/>
      <c r="F21" s="92"/>
    </row>
    <row r="22" spans="1:7" ht="17.899999999999999" customHeight="1">
      <c r="A22" s="199"/>
      <c r="B22" s="196">
        <v>32002</v>
      </c>
      <c r="C22" s="93" t="s">
        <v>80</v>
      </c>
      <c r="D22" s="100"/>
      <c r="E22" s="100"/>
      <c r="F22" s="100"/>
    </row>
    <row r="23" spans="1:7" ht="33.35">
      <c r="A23" s="199"/>
      <c r="B23" s="197"/>
      <c r="C23" s="101" t="s">
        <v>109</v>
      </c>
      <c r="D23" s="91">
        <f>+'Հավելված N 2'!G26</f>
        <v>0</v>
      </c>
      <c r="E23" s="91">
        <f>+'Հավելված N 2'!H26</f>
        <v>-2254574.1999999997</v>
      </c>
      <c r="F23" s="91">
        <f>+'Հավելված N 2'!I26</f>
        <v>-2254574.1999999997</v>
      </c>
      <c r="G23" s="97"/>
    </row>
    <row r="24" spans="1:7" ht="17.600000000000001" customHeight="1">
      <c r="A24" s="199"/>
      <c r="B24" s="197"/>
      <c r="C24" s="93" t="s">
        <v>81</v>
      </c>
      <c r="D24" s="151"/>
      <c r="E24" s="151"/>
      <c r="F24" s="151"/>
    </row>
    <row r="25" spans="1:7" ht="70.95">
      <c r="A25" s="199"/>
      <c r="B25" s="197"/>
      <c r="C25" s="94" t="s">
        <v>113</v>
      </c>
      <c r="D25" s="151"/>
      <c r="E25" s="151"/>
      <c r="F25" s="151"/>
    </row>
    <row r="26" spans="1:7" ht="17.600000000000001" customHeight="1">
      <c r="A26" s="199"/>
      <c r="B26" s="197"/>
      <c r="C26" s="93" t="s">
        <v>82</v>
      </c>
      <c r="D26" s="151"/>
      <c r="E26" s="151"/>
      <c r="F26" s="151"/>
    </row>
    <row r="27" spans="1:7" ht="53.2">
      <c r="A27" s="199"/>
      <c r="B27" s="198"/>
      <c r="C27" s="94" t="s">
        <v>83</v>
      </c>
      <c r="D27" s="151"/>
      <c r="E27" s="151"/>
      <c r="F27" s="151"/>
    </row>
    <row r="28" spans="1:7" ht="17.899999999999999" customHeight="1">
      <c r="A28" s="199"/>
      <c r="B28" s="196">
        <v>32006</v>
      </c>
      <c r="C28" s="93" t="s">
        <v>80</v>
      </c>
      <c r="D28" s="100"/>
      <c r="E28" s="100"/>
      <c r="F28" s="100"/>
    </row>
    <row r="29" spans="1:7" ht="33.35">
      <c r="A29" s="199"/>
      <c r="B29" s="197"/>
      <c r="C29" s="101" t="s">
        <v>182</v>
      </c>
      <c r="D29" s="91">
        <f>+'Հավելված N 2'!G50</f>
        <v>0</v>
      </c>
      <c r="E29" s="91">
        <f>+'Հավելված N 2'!H50</f>
        <v>2254574.1999999997</v>
      </c>
      <c r="F29" s="91">
        <f>+'Հավելված N 2'!I50</f>
        <v>2254574.1999999997</v>
      </c>
      <c r="G29" s="97"/>
    </row>
    <row r="30" spans="1:7" ht="17.600000000000001" customHeight="1">
      <c r="A30" s="199"/>
      <c r="B30" s="197"/>
      <c r="C30" s="93" t="s">
        <v>81</v>
      </c>
      <c r="D30" s="151"/>
      <c r="E30" s="151"/>
      <c r="F30" s="151"/>
    </row>
    <row r="31" spans="1:7" ht="88.7">
      <c r="A31" s="199"/>
      <c r="B31" s="197"/>
      <c r="C31" s="94" t="s">
        <v>303</v>
      </c>
      <c r="D31" s="151"/>
      <c r="E31" s="151"/>
      <c r="F31" s="151"/>
    </row>
    <row r="32" spans="1:7" ht="17.600000000000001" customHeight="1">
      <c r="A32" s="199"/>
      <c r="B32" s="197"/>
      <c r="C32" s="93" t="s">
        <v>82</v>
      </c>
      <c r="D32" s="151"/>
      <c r="E32" s="151"/>
      <c r="F32" s="151"/>
    </row>
    <row r="33" spans="1:6" ht="53.2">
      <c r="A33" s="199"/>
      <c r="B33" s="198"/>
      <c r="C33" s="94" t="s">
        <v>83</v>
      </c>
      <c r="D33" s="151"/>
      <c r="E33" s="151"/>
      <c r="F33" s="151"/>
    </row>
  </sheetData>
  <mergeCells count="11">
    <mergeCell ref="B22:B27"/>
    <mergeCell ref="B28:B33"/>
    <mergeCell ref="A15:A33"/>
    <mergeCell ref="B15:B20"/>
    <mergeCell ref="C1:F1"/>
    <mergeCell ref="C2:F2"/>
    <mergeCell ref="C3:F3"/>
    <mergeCell ref="A6:F6"/>
    <mergeCell ref="A10:B10"/>
    <mergeCell ref="C10:C11"/>
    <mergeCell ref="D10:F10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4"/>
  <sheetViews>
    <sheetView topLeftCell="A23" zoomScale="74" zoomScaleNormal="74" zoomScaleSheetLayoutView="100" workbookViewId="0">
      <selection activeCell="F21" sqref="F21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9" width="19.69921875" style="3" customWidth="1"/>
    <col min="10" max="12" width="15" style="3" customWidth="1"/>
    <col min="13" max="16384" width="9.09765625" style="3"/>
  </cols>
  <sheetData>
    <row r="1" spans="1:9" s="32" customFormat="1" ht="37.5" customHeight="1">
      <c r="F1" s="203" t="s">
        <v>26</v>
      </c>
      <c r="G1" s="203"/>
      <c r="H1" s="203"/>
      <c r="I1" s="203"/>
    </row>
    <row r="2" spans="1:9" s="30" customFormat="1" ht="17.5" customHeight="1">
      <c r="F2" s="204" t="s">
        <v>61</v>
      </c>
      <c r="G2" s="204"/>
      <c r="H2" s="204"/>
      <c r="I2" s="204"/>
    </row>
    <row r="3" spans="1:9" s="30" customFormat="1" ht="17.5" customHeight="1">
      <c r="F3" s="204" t="s">
        <v>6</v>
      </c>
      <c r="G3" s="204"/>
      <c r="H3" s="204"/>
      <c r="I3" s="204"/>
    </row>
    <row r="4" spans="1:9" ht="13.7" customHeight="1"/>
    <row r="5" spans="1:9" ht="13.7" customHeight="1"/>
    <row r="6" spans="1:9" ht="13.7" customHeight="1"/>
    <row r="7" spans="1:9" ht="52.55" customHeight="1">
      <c r="A7" s="212" t="s">
        <v>69</v>
      </c>
      <c r="B7" s="212"/>
      <c r="C7" s="212"/>
      <c r="D7" s="212"/>
      <c r="E7" s="212"/>
      <c r="F7" s="212"/>
      <c r="G7" s="212"/>
      <c r="H7" s="212"/>
      <c r="I7" s="212"/>
    </row>
    <row r="8" spans="1:9">
      <c r="A8" s="70"/>
      <c r="B8" s="70"/>
      <c r="C8" s="70"/>
      <c r="D8" s="70"/>
      <c r="E8" s="70"/>
      <c r="F8" s="70"/>
      <c r="G8" s="70"/>
      <c r="H8" s="70"/>
      <c r="I8" s="70"/>
    </row>
    <row r="10" spans="1:9">
      <c r="G10" s="51"/>
      <c r="I10" s="30" t="s">
        <v>16</v>
      </c>
    </row>
    <row r="11" spans="1:9" s="11" customFormat="1" ht="52.7" customHeight="1">
      <c r="A11" s="213" t="s">
        <v>17</v>
      </c>
      <c r="B11" s="213"/>
      <c r="C11" s="213"/>
      <c r="D11" s="213" t="s">
        <v>8</v>
      </c>
      <c r="E11" s="213"/>
      <c r="F11" s="213" t="s">
        <v>12</v>
      </c>
      <c r="G11" s="206" t="s">
        <v>32</v>
      </c>
      <c r="H11" s="207"/>
      <c r="I11" s="210"/>
    </row>
    <row r="12" spans="1:9" s="11" customFormat="1" ht="35.5">
      <c r="A12" s="31" t="s">
        <v>30</v>
      </c>
      <c r="B12" s="31" t="s">
        <v>31</v>
      </c>
      <c r="C12" s="31" t="s">
        <v>18</v>
      </c>
      <c r="D12" s="31" t="s">
        <v>11</v>
      </c>
      <c r="E12" s="31" t="s">
        <v>22</v>
      </c>
      <c r="F12" s="213"/>
      <c r="G12" s="52" t="s">
        <v>48</v>
      </c>
      <c r="H12" s="31" t="s">
        <v>9</v>
      </c>
      <c r="I12" s="31" t="s">
        <v>10</v>
      </c>
    </row>
    <row r="13" spans="1:9" s="11" customFormat="1" ht="34.950000000000003" customHeight="1">
      <c r="A13" s="10"/>
      <c r="B13" s="10"/>
      <c r="C13" s="10"/>
      <c r="D13" s="31"/>
      <c r="E13" s="31"/>
      <c r="F13" s="15" t="s">
        <v>15</v>
      </c>
      <c r="G13" s="9">
        <f>+G15</f>
        <v>0</v>
      </c>
      <c r="H13" s="9">
        <f>+H15</f>
        <v>0</v>
      </c>
      <c r="I13" s="9">
        <f>+I15</f>
        <v>0</v>
      </c>
    </row>
    <row r="14" spans="1:9" s="11" customFormat="1">
      <c r="A14" s="10"/>
      <c r="B14" s="10"/>
      <c r="C14" s="10"/>
      <c r="D14" s="31"/>
      <c r="E14" s="31"/>
      <c r="F14" s="10" t="s">
        <v>55</v>
      </c>
      <c r="G14" s="2"/>
      <c r="H14" s="2"/>
      <c r="I14" s="2"/>
    </row>
    <row r="15" spans="1:9" s="11" customFormat="1" ht="33.35">
      <c r="A15" s="10"/>
      <c r="B15" s="10"/>
      <c r="C15" s="10"/>
      <c r="D15" s="31"/>
      <c r="E15" s="31"/>
      <c r="F15" s="4" t="s">
        <v>24</v>
      </c>
      <c r="G15" s="2">
        <f>+G16</f>
        <v>0</v>
      </c>
      <c r="H15" s="2">
        <f>+H16</f>
        <v>0</v>
      </c>
      <c r="I15" s="2">
        <f>+I16</f>
        <v>0</v>
      </c>
    </row>
    <row r="16" spans="1:9" s="11" customFormat="1" ht="17.5" customHeight="1">
      <c r="A16" s="214" t="s">
        <v>65</v>
      </c>
      <c r="B16" s="227"/>
      <c r="C16" s="200"/>
      <c r="D16" s="217"/>
      <c r="E16" s="200"/>
      <c r="F16" s="185" t="s">
        <v>67</v>
      </c>
      <c r="G16" s="79">
        <f>+G18+G42</f>
        <v>0</v>
      </c>
      <c r="H16" s="79">
        <f t="shared" ref="H16:I16" si="0">+H18+H42</f>
        <v>0</v>
      </c>
      <c r="I16" s="79">
        <f t="shared" si="0"/>
        <v>0</v>
      </c>
    </row>
    <row r="17" spans="1:17" s="11" customFormat="1" ht="16.95" customHeight="1">
      <c r="A17" s="215"/>
      <c r="B17" s="227"/>
      <c r="C17" s="201"/>
      <c r="D17" s="218"/>
      <c r="E17" s="201"/>
      <c r="F17" s="151" t="s">
        <v>13</v>
      </c>
      <c r="G17" s="189"/>
      <c r="H17" s="103"/>
      <c r="I17" s="189"/>
    </row>
    <row r="18" spans="1:17" s="11" customFormat="1" ht="33.35">
      <c r="A18" s="215"/>
      <c r="B18" s="228" t="s">
        <v>66</v>
      </c>
      <c r="C18" s="201"/>
      <c r="D18" s="218"/>
      <c r="E18" s="201"/>
      <c r="F18" s="185" t="s">
        <v>110</v>
      </c>
      <c r="G18" s="103">
        <f>+G20</f>
        <v>0</v>
      </c>
      <c r="H18" s="103">
        <f>+H20</f>
        <v>-2254574.1999999997</v>
      </c>
      <c r="I18" s="103">
        <f>+I20</f>
        <v>-2254574.1999999997</v>
      </c>
    </row>
    <row r="19" spans="1:17" s="11" customFormat="1" ht="16.95" customHeight="1">
      <c r="A19" s="215"/>
      <c r="B19" s="228"/>
      <c r="C19" s="202"/>
      <c r="D19" s="218"/>
      <c r="E19" s="201"/>
      <c r="F19" s="151" t="s">
        <v>13</v>
      </c>
      <c r="G19" s="103"/>
      <c r="H19" s="103"/>
      <c r="I19" s="103"/>
    </row>
    <row r="20" spans="1:17" s="11" customFormat="1">
      <c r="A20" s="215"/>
      <c r="B20" s="228"/>
      <c r="C20" s="228" t="s">
        <v>66</v>
      </c>
      <c r="D20" s="218"/>
      <c r="E20" s="201"/>
      <c r="F20" s="185" t="s">
        <v>107</v>
      </c>
      <c r="G20" s="103">
        <f>+G22</f>
        <v>0</v>
      </c>
      <c r="H20" s="103">
        <f>+H22</f>
        <v>-2254574.1999999997</v>
      </c>
      <c r="I20" s="103">
        <f>+I22</f>
        <v>-2254574.1999999997</v>
      </c>
    </row>
    <row r="21" spans="1:17" s="11" customFormat="1" ht="16.95" customHeight="1">
      <c r="A21" s="215"/>
      <c r="B21" s="228"/>
      <c r="C21" s="228"/>
      <c r="D21" s="218"/>
      <c r="E21" s="201"/>
      <c r="F21" s="151" t="s">
        <v>13</v>
      </c>
      <c r="G21" s="103"/>
      <c r="H21" s="103"/>
      <c r="I21" s="103"/>
    </row>
    <row r="22" spans="1:17" s="11" customFormat="1" ht="35.5">
      <c r="A22" s="215"/>
      <c r="B22" s="228"/>
      <c r="C22" s="228"/>
      <c r="D22" s="218"/>
      <c r="E22" s="201"/>
      <c r="F22" s="186" t="s">
        <v>19</v>
      </c>
      <c r="G22" s="103">
        <f>+G24</f>
        <v>0</v>
      </c>
      <c r="H22" s="103">
        <f>+H24</f>
        <v>-2254574.1999999997</v>
      </c>
      <c r="I22" s="103">
        <f>+I24</f>
        <v>-2254574.1999999997</v>
      </c>
    </row>
    <row r="23" spans="1:17" s="11" customFormat="1" ht="16.95" customHeight="1">
      <c r="A23" s="215"/>
      <c r="B23" s="228"/>
      <c r="C23" s="228"/>
      <c r="D23" s="219"/>
      <c r="E23" s="202"/>
      <c r="F23" s="151" t="s">
        <v>13</v>
      </c>
      <c r="G23" s="103"/>
      <c r="H23" s="103"/>
      <c r="I23" s="103"/>
    </row>
    <row r="24" spans="1:17" s="11" customFormat="1" ht="39.25" customHeight="1">
      <c r="A24" s="215"/>
      <c r="B24" s="228"/>
      <c r="C24" s="228"/>
      <c r="D24" s="199">
        <v>1236</v>
      </c>
      <c r="E24" s="211" t="s">
        <v>68</v>
      </c>
      <c r="F24" s="211"/>
      <c r="G24" s="79">
        <f>+G26</f>
        <v>0</v>
      </c>
      <c r="H24" s="79">
        <f t="shared" ref="H24:I24" si="1">+H26</f>
        <v>-2254574.1999999997</v>
      </c>
      <c r="I24" s="79">
        <f t="shared" si="1"/>
        <v>-2254574.1999999997</v>
      </c>
      <c r="J24" s="12"/>
      <c r="K24" s="12"/>
      <c r="L24" s="12"/>
      <c r="M24" s="12"/>
      <c r="N24" s="12"/>
      <c r="O24" s="12"/>
      <c r="P24" s="12"/>
      <c r="Q24" s="12"/>
    </row>
    <row r="25" spans="1:17" s="11" customFormat="1" ht="16.95" customHeight="1">
      <c r="A25" s="215"/>
      <c r="B25" s="228"/>
      <c r="C25" s="228"/>
      <c r="D25" s="199"/>
      <c r="E25" s="108"/>
      <c r="F25" s="151" t="s">
        <v>13</v>
      </c>
      <c r="G25" s="79"/>
      <c r="H25" s="79"/>
      <c r="I25" s="79"/>
      <c r="J25" s="12"/>
      <c r="K25" s="12"/>
      <c r="L25" s="12"/>
      <c r="M25" s="12"/>
      <c r="N25" s="12"/>
      <c r="O25" s="12"/>
      <c r="P25" s="12"/>
      <c r="Q25" s="12"/>
    </row>
    <row r="26" spans="1:17" s="11" customFormat="1" ht="33.35">
      <c r="A26" s="215"/>
      <c r="B26" s="228"/>
      <c r="C26" s="228"/>
      <c r="D26" s="199"/>
      <c r="E26" s="104">
        <v>32002</v>
      </c>
      <c r="F26" s="90" t="s">
        <v>111</v>
      </c>
      <c r="G26" s="91">
        <f>+G28+G35</f>
        <v>0</v>
      </c>
      <c r="H26" s="91">
        <f t="shared" ref="H26:I26" si="2">+H28+H35</f>
        <v>-2254574.1999999997</v>
      </c>
      <c r="I26" s="91">
        <f t="shared" si="2"/>
        <v>-2254574.1999999997</v>
      </c>
      <c r="J26" s="12"/>
      <c r="K26" s="12"/>
      <c r="L26" s="12"/>
      <c r="M26" s="12"/>
      <c r="N26" s="12"/>
      <c r="O26" s="12"/>
      <c r="P26" s="12"/>
      <c r="Q26" s="12"/>
    </row>
    <row r="27" spans="1:17" s="11" customFormat="1">
      <c r="A27" s="215"/>
      <c r="B27" s="228"/>
      <c r="C27" s="228"/>
      <c r="D27" s="199"/>
      <c r="E27" s="226"/>
      <c r="F27" s="151" t="s">
        <v>23</v>
      </c>
      <c r="G27" s="189"/>
      <c r="H27" s="103"/>
      <c r="I27" s="189"/>
    </row>
    <row r="28" spans="1:17" s="13" customFormat="1" ht="36.549999999999997" customHeight="1">
      <c r="A28" s="215"/>
      <c r="B28" s="228"/>
      <c r="C28" s="228"/>
      <c r="D28" s="199"/>
      <c r="E28" s="226"/>
      <c r="F28" s="109" t="s">
        <v>187</v>
      </c>
      <c r="G28" s="190">
        <f>+G30</f>
        <v>0</v>
      </c>
      <c r="H28" s="190">
        <f>+H30</f>
        <v>33557.200000000004</v>
      </c>
      <c r="I28" s="190">
        <f>+I30</f>
        <v>55928.799999999996</v>
      </c>
    </row>
    <row r="29" spans="1:17" s="11" customFormat="1" ht="53.2">
      <c r="A29" s="215"/>
      <c r="B29" s="228"/>
      <c r="C29" s="228"/>
      <c r="D29" s="199"/>
      <c r="E29" s="226"/>
      <c r="F29" s="151" t="s">
        <v>20</v>
      </c>
      <c r="G29" s="189"/>
      <c r="H29" s="191"/>
      <c r="I29" s="189"/>
    </row>
    <row r="30" spans="1:17" s="11" customFormat="1" ht="16.95" customHeight="1">
      <c r="A30" s="215"/>
      <c r="B30" s="228"/>
      <c r="C30" s="228"/>
      <c r="D30" s="199"/>
      <c r="E30" s="226"/>
      <c r="F30" s="105" t="s">
        <v>14</v>
      </c>
      <c r="G30" s="103">
        <f>G31</f>
        <v>0</v>
      </c>
      <c r="H30" s="103">
        <f>H31</f>
        <v>33557.200000000004</v>
      </c>
      <c r="I30" s="103">
        <f>I31</f>
        <v>55928.799999999996</v>
      </c>
    </row>
    <row r="31" spans="1:17" s="11" customFormat="1" ht="16.95" customHeight="1">
      <c r="A31" s="215"/>
      <c r="B31" s="228"/>
      <c r="C31" s="228"/>
      <c r="D31" s="199"/>
      <c r="E31" s="226"/>
      <c r="F31" s="151" t="s">
        <v>51</v>
      </c>
      <c r="G31" s="192">
        <f>+G32</f>
        <v>0</v>
      </c>
      <c r="H31" s="191">
        <f t="shared" ref="G31:I33" si="3">+H32</f>
        <v>33557.200000000004</v>
      </c>
      <c r="I31" s="192">
        <f t="shared" si="3"/>
        <v>55928.799999999996</v>
      </c>
    </row>
    <row r="32" spans="1:17" s="11" customFormat="1">
      <c r="A32" s="215"/>
      <c r="B32" s="228"/>
      <c r="C32" s="228"/>
      <c r="D32" s="199"/>
      <c r="E32" s="226"/>
      <c r="F32" s="151" t="s">
        <v>52</v>
      </c>
      <c r="G32" s="192">
        <f t="shared" si="3"/>
        <v>0</v>
      </c>
      <c r="H32" s="192">
        <f t="shared" si="3"/>
        <v>33557.200000000004</v>
      </c>
      <c r="I32" s="192">
        <f t="shared" si="3"/>
        <v>55928.799999999996</v>
      </c>
    </row>
    <row r="33" spans="1:17" s="11" customFormat="1">
      <c r="A33" s="215"/>
      <c r="B33" s="228"/>
      <c r="C33" s="228"/>
      <c r="D33" s="199"/>
      <c r="E33" s="226"/>
      <c r="F33" s="165" t="s">
        <v>53</v>
      </c>
      <c r="G33" s="192">
        <f t="shared" si="3"/>
        <v>0</v>
      </c>
      <c r="H33" s="192">
        <f t="shared" si="3"/>
        <v>33557.200000000004</v>
      </c>
      <c r="I33" s="192">
        <f t="shared" si="3"/>
        <v>55928.799999999996</v>
      </c>
      <c r="J33" s="14"/>
    </row>
    <row r="34" spans="1:17" s="11" customFormat="1">
      <c r="A34" s="215"/>
      <c r="B34" s="228"/>
      <c r="C34" s="228"/>
      <c r="D34" s="199"/>
      <c r="E34" s="226"/>
      <c r="F34" s="165" t="s">
        <v>112</v>
      </c>
      <c r="G34" s="192">
        <f>+'Հավելված N 4'!E15</f>
        <v>0</v>
      </c>
      <c r="H34" s="192">
        <f>+'Հավելված N 4'!F15</f>
        <v>33557.200000000004</v>
      </c>
      <c r="I34" s="192">
        <f>+'Հավելված N 4'!G15</f>
        <v>55928.799999999996</v>
      </c>
      <c r="J34" s="14"/>
    </row>
    <row r="35" spans="1:17" s="13" customFormat="1" ht="36.549999999999997" customHeight="1">
      <c r="A35" s="215"/>
      <c r="B35" s="228"/>
      <c r="C35" s="228"/>
      <c r="D35" s="199"/>
      <c r="E35" s="226"/>
      <c r="F35" s="109" t="s">
        <v>300</v>
      </c>
      <c r="G35" s="190">
        <f>+G37</f>
        <v>0</v>
      </c>
      <c r="H35" s="190">
        <f>+H37</f>
        <v>-2288131.4</v>
      </c>
      <c r="I35" s="190">
        <f>+I37</f>
        <v>-2310502.9999999995</v>
      </c>
    </row>
    <row r="36" spans="1:17" s="11" customFormat="1" ht="53.2">
      <c r="A36" s="215"/>
      <c r="B36" s="228"/>
      <c r="C36" s="228"/>
      <c r="D36" s="199"/>
      <c r="E36" s="226"/>
      <c r="F36" s="151" t="s">
        <v>20</v>
      </c>
      <c r="G36" s="189"/>
      <c r="H36" s="191"/>
      <c r="I36" s="189"/>
    </row>
    <row r="37" spans="1:17" s="11" customFormat="1" ht="16.95" customHeight="1">
      <c r="A37" s="215"/>
      <c r="B37" s="228"/>
      <c r="C37" s="228"/>
      <c r="D37" s="199"/>
      <c r="E37" s="226"/>
      <c r="F37" s="105" t="s">
        <v>14</v>
      </c>
      <c r="G37" s="103">
        <f>G38</f>
        <v>0</v>
      </c>
      <c r="H37" s="103">
        <f>H38</f>
        <v>-2288131.4</v>
      </c>
      <c r="I37" s="103">
        <f>I38</f>
        <v>-2310502.9999999995</v>
      </c>
    </row>
    <row r="38" spans="1:17" s="11" customFormat="1" ht="16.95" customHeight="1">
      <c r="A38" s="215"/>
      <c r="B38" s="228"/>
      <c r="C38" s="228"/>
      <c r="D38" s="199"/>
      <c r="E38" s="226"/>
      <c r="F38" s="151" t="s">
        <v>51</v>
      </c>
      <c r="G38" s="192">
        <f>+G39</f>
        <v>0</v>
      </c>
      <c r="H38" s="191">
        <f t="shared" ref="G38:I40" si="4">+H39</f>
        <v>-2288131.4</v>
      </c>
      <c r="I38" s="192">
        <f t="shared" si="4"/>
        <v>-2310502.9999999995</v>
      </c>
    </row>
    <row r="39" spans="1:17" s="11" customFormat="1">
      <c r="A39" s="215"/>
      <c r="B39" s="228"/>
      <c r="C39" s="228"/>
      <c r="D39" s="199"/>
      <c r="E39" s="226"/>
      <c r="F39" s="151" t="s">
        <v>52</v>
      </c>
      <c r="G39" s="192">
        <f t="shared" si="4"/>
        <v>0</v>
      </c>
      <c r="H39" s="192">
        <f t="shared" si="4"/>
        <v>-2288131.4</v>
      </c>
      <c r="I39" s="192">
        <f t="shared" si="4"/>
        <v>-2310502.9999999995</v>
      </c>
    </row>
    <row r="40" spans="1:17" s="11" customFormat="1">
      <c r="A40" s="215"/>
      <c r="B40" s="228"/>
      <c r="C40" s="228"/>
      <c r="D40" s="199"/>
      <c r="E40" s="226"/>
      <c r="F40" s="165" t="s">
        <v>53</v>
      </c>
      <c r="G40" s="192">
        <f t="shared" si="4"/>
        <v>0</v>
      </c>
      <c r="H40" s="192">
        <f t="shared" si="4"/>
        <v>-2288131.4</v>
      </c>
      <c r="I40" s="192">
        <f t="shared" si="4"/>
        <v>-2310502.9999999995</v>
      </c>
      <c r="J40" s="14"/>
    </row>
    <row r="41" spans="1:17" s="11" customFormat="1">
      <c r="A41" s="215"/>
      <c r="B41" s="228"/>
      <c r="C41" s="228"/>
      <c r="D41" s="199"/>
      <c r="E41" s="226"/>
      <c r="F41" s="165" t="s">
        <v>112</v>
      </c>
      <c r="G41" s="192">
        <f>+'Հավելված N 4'!E19</f>
        <v>0</v>
      </c>
      <c r="H41" s="192">
        <f>+'Հավելված N 4'!F19</f>
        <v>-2288131.4</v>
      </c>
      <c r="I41" s="192">
        <f>+'Հավելված N 4'!G19</f>
        <v>-2310502.9999999995</v>
      </c>
      <c r="J41" s="14"/>
    </row>
    <row r="42" spans="1:17" s="11" customFormat="1">
      <c r="A42" s="215"/>
      <c r="B42" s="214" t="s">
        <v>54</v>
      </c>
      <c r="C42" s="214"/>
      <c r="D42" s="223"/>
      <c r="E42" s="223"/>
      <c r="F42" s="185" t="s">
        <v>88</v>
      </c>
      <c r="G42" s="103">
        <f>+G44</f>
        <v>0</v>
      </c>
      <c r="H42" s="103">
        <f>+H44</f>
        <v>2254574.1999999997</v>
      </c>
      <c r="I42" s="103">
        <f>+I44</f>
        <v>2254574.1999999997</v>
      </c>
    </row>
    <row r="43" spans="1:17" s="11" customFormat="1" ht="16.95" customHeight="1">
      <c r="A43" s="215"/>
      <c r="B43" s="215"/>
      <c r="C43" s="216"/>
      <c r="D43" s="224"/>
      <c r="E43" s="224"/>
      <c r="F43" s="151" t="s">
        <v>13</v>
      </c>
      <c r="G43" s="103"/>
      <c r="H43" s="103"/>
      <c r="I43" s="103"/>
    </row>
    <row r="44" spans="1:17" s="11" customFormat="1">
      <c r="A44" s="215"/>
      <c r="B44" s="215"/>
      <c r="C44" s="214" t="s">
        <v>66</v>
      </c>
      <c r="D44" s="224"/>
      <c r="E44" s="224"/>
      <c r="F44" s="185" t="s">
        <v>87</v>
      </c>
      <c r="G44" s="103">
        <f>+G46</f>
        <v>0</v>
      </c>
      <c r="H44" s="103">
        <f>+H46</f>
        <v>2254574.1999999997</v>
      </c>
      <c r="I44" s="103">
        <f>+I46</f>
        <v>2254574.1999999997</v>
      </c>
    </row>
    <row r="45" spans="1:17" s="11" customFormat="1" ht="16.95" customHeight="1">
      <c r="A45" s="215"/>
      <c r="B45" s="215"/>
      <c r="C45" s="215"/>
      <c r="D45" s="224"/>
      <c r="E45" s="224"/>
      <c r="F45" s="151" t="s">
        <v>13</v>
      </c>
      <c r="G45" s="103"/>
      <c r="H45" s="103"/>
      <c r="I45" s="103"/>
    </row>
    <row r="46" spans="1:17" s="11" customFormat="1" ht="35.5">
      <c r="A46" s="215"/>
      <c r="B46" s="215"/>
      <c r="C46" s="215"/>
      <c r="D46" s="224"/>
      <c r="E46" s="224"/>
      <c r="F46" s="186" t="s">
        <v>19</v>
      </c>
      <c r="G46" s="103">
        <f>+G48</f>
        <v>0</v>
      </c>
      <c r="H46" s="103">
        <f>+H48</f>
        <v>2254574.1999999997</v>
      </c>
      <c r="I46" s="103">
        <f>+I48</f>
        <v>2254574.1999999997</v>
      </c>
    </row>
    <row r="47" spans="1:17" s="11" customFormat="1" ht="16.95" customHeight="1">
      <c r="A47" s="215"/>
      <c r="B47" s="215"/>
      <c r="C47" s="215"/>
      <c r="D47" s="225"/>
      <c r="E47" s="225"/>
      <c r="F47" s="151" t="s">
        <v>13</v>
      </c>
      <c r="G47" s="103"/>
      <c r="H47" s="103"/>
      <c r="I47" s="103"/>
    </row>
    <row r="48" spans="1:17" s="11" customFormat="1" ht="39.25" customHeight="1">
      <c r="A48" s="215"/>
      <c r="B48" s="215"/>
      <c r="C48" s="215"/>
      <c r="D48" s="223">
        <v>1236</v>
      </c>
      <c r="E48" s="211" t="s">
        <v>68</v>
      </c>
      <c r="F48" s="211"/>
      <c r="G48" s="79">
        <f>+G50</f>
        <v>0</v>
      </c>
      <c r="H48" s="79">
        <f t="shared" ref="H48:I48" si="5">+H50</f>
        <v>2254574.1999999997</v>
      </c>
      <c r="I48" s="79">
        <f t="shared" si="5"/>
        <v>2254574.1999999997</v>
      </c>
      <c r="J48" s="12"/>
      <c r="K48" s="12"/>
      <c r="L48" s="12"/>
      <c r="M48" s="12"/>
      <c r="N48" s="12"/>
      <c r="O48" s="12"/>
      <c r="P48" s="12"/>
      <c r="Q48" s="12"/>
    </row>
    <row r="49" spans="1:17" s="11" customFormat="1" ht="16.95" customHeight="1">
      <c r="A49" s="215"/>
      <c r="B49" s="215"/>
      <c r="C49" s="215"/>
      <c r="D49" s="224"/>
      <c r="E49" s="108"/>
      <c r="F49" s="151" t="s">
        <v>13</v>
      </c>
      <c r="G49" s="79"/>
      <c r="H49" s="79"/>
      <c r="I49" s="79"/>
      <c r="J49" s="12"/>
      <c r="K49" s="12"/>
      <c r="L49" s="12"/>
      <c r="M49" s="12"/>
      <c r="N49" s="12"/>
      <c r="O49" s="12"/>
      <c r="P49" s="12"/>
      <c r="Q49" s="12"/>
    </row>
    <row r="50" spans="1:17" s="11" customFormat="1" ht="50">
      <c r="A50" s="215"/>
      <c r="B50" s="215"/>
      <c r="C50" s="215"/>
      <c r="D50" s="224"/>
      <c r="E50" s="104">
        <v>32006</v>
      </c>
      <c r="F50" s="90" t="s">
        <v>182</v>
      </c>
      <c r="G50" s="91">
        <f>+G52+G59+G66+G73+G80+G87+G94+G101+G108</f>
        <v>0</v>
      </c>
      <c r="H50" s="91">
        <f t="shared" ref="H50:I50" si="6">+H52+H59+H66+H73+H80+H87+H94+H101+H108</f>
        <v>2254574.1999999997</v>
      </c>
      <c r="I50" s="91">
        <f t="shared" si="6"/>
        <v>2254574.1999999997</v>
      </c>
      <c r="J50" s="12"/>
      <c r="K50" s="12"/>
      <c r="L50" s="12"/>
      <c r="M50" s="12"/>
      <c r="N50" s="12"/>
      <c r="O50" s="12"/>
      <c r="P50" s="12"/>
      <c r="Q50" s="12"/>
    </row>
    <row r="51" spans="1:17" s="11" customFormat="1">
      <c r="A51" s="215"/>
      <c r="B51" s="215"/>
      <c r="C51" s="215"/>
      <c r="D51" s="224"/>
      <c r="E51" s="220"/>
      <c r="F51" s="151" t="s">
        <v>23</v>
      </c>
      <c r="G51" s="189"/>
      <c r="H51" s="103"/>
      <c r="I51" s="189"/>
    </row>
    <row r="52" spans="1:17" s="13" customFormat="1" ht="36.549999999999997" customHeight="1">
      <c r="A52" s="215"/>
      <c r="B52" s="215"/>
      <c r="C52" s="215"/>
      <c r="D52" s="224"/>
      <c r="E52" s="221"/>
      <c r="F52" s="109" t="s">
        <v>185</v>
      </c>
      <c r="G52" s="190">
        <f>+G54</f>
        <v>0</v>
      </c>
      <c r="H52" s="190">
        <f>+H54</f>
        <v>147032.79999999999</v>
      </c>
      <c r="I52" s="190">
        <f>+I54</f>
        <v>147032.79999999999</v>
      </c>
    </row>
    <row r="53" spans="1:17" s="11" customFormat="1" ht="53.2">
      <c r="A53" s="215"/>
      <c r="B53" s="215"/>
      <c r="C53" s="215"/>
      <c r="D53" s="224"/>
      <c r="E53" s="221"/>
      <c r="F53" s="151" t="s">
        <v>20</v>
      </c>
      <c r="G53" s="189"/>
      <c r="H53" s="191"/>
      <c r="I53" s="189"/>
    </row>
    <row r="54" spans="1:17" s="11" customFormat="1" ht="16.95" customHeight="1">
      <c r="A54" s="215"/>
      <c r="B54" s="215"/>
      <c r="C54" s="215"/>
      <c r="D54" s="224"/>
      <c r="E54" s="221"/>
      <c r="F54" s="105" t="s">
        <v>14</v>
      </c>
      <c r="G54" s="103">
        <f>G55</f>
        <v>0</v>
      </c>
      <c r="H54" s="103">
        <f>H55</f>
        <v>147032.79999999999</v>
      </c>
      <c r="I54" s="103">
        <f>I55</f>
        <v>147032.79999999999</v>
      </c>
    </row>
    <row r="55" spans="1:17" s="11" customFormat="1" ht="16.95" customHeight="1">
      <c r="A55" s="215"/>
      <c r="B55" s="215"/>
      <c r="C55" s="215"/>
      <c r="D55" s="224"/>
      <c r="E55" s="221"/>
      <c r="F55" s="151" t="s">
        <v>51</v>
      </c>
      <c r="G55" s="192">
        <f t="shared" ref="G55:I57" si="7">+G56</f>
        <v>0</v>
      </c>
      <c r="H55" s="191">
        <f t="shared" si="7"/>
        <v>147032.79999999999</v>
      </c>
      <c r="I55" s="192">
        <f t="shared" si="7"/>
        <v>147032.79999999999</v>
      </c>
    </row>
    <row r="56" spans="1:17" s="11" customFormat="1">
      <c r="A56" s="215"/>
      <c r="B56" s="215"/>
      <c r="C56" s="215"/>
      <c r="D56" s="224"/>
      <c r="E56" s="221"/>
      <c r="F56" s="151" t="s">
        <v>52</v>
      </c>
      <c r="G56" s="192">
        <f t="shared" si="7"/>
        <v>0</v>
      </c>
      <c r="H56" s="192">
        <f t="shared" si="7"/>
        <v>147032.79999999999</v>
      </c>
      <c r="I56" s="192">
        <f t="shared" si="7"/>
        <v>147032.79999999999</v>
      </c>
    </row>
    <row r="57" spans="1:17" s="11" customFormat="1">
      <c r="A57" s="215"/>
      <c r="B57" s="215"/>
      <c r="C57" s="215"/>
      <c r="D57" s="224"/>
      <c r="E57" s="221"/>
      <c r="F57" s="165" t="s">
        <v>301</v>
      </c>
      <c r="G57" s="192">
        <f t="shared" si="7"/>
        <v>0</v>
      </c>
      <c r="H57" s="192">
        <f t="shared" si="7"/>
        <v>147032.79999999999</v>
      </c>
      <c r="I57" s="192">
        <f t="shared" si="7"/>
        <v>147032.79999999999</v>
      </c>
      <c r="J57" s="14"/>
    </row>
    <row r="58" spans="1:17" s="11" customFormat="1">
      <c r="A58" s="215"/>
      <c r="B58" s="215"/>
      <c r="C58" s="215"/>
      <c r="D58" s="224"/>
      <c r="E58" s="221"/>
      <c r="F58" s="165" t="s">
        <v>302</v>
      </c>
      <c r="G58" s="192">
        <f>+'Հավելված N 4'!E22</f>
        <v>0</v>
      </c>
      <c r="H58" s="192">
        <f>+'Հավելված N 4'!F22</f>
        <v>147032.79999999999</v>
      </c>
      <c r="I58" s="192">
        <f>+'Հավելված N 4'!G22</f>
        <v>147032.79999999999</v>
      </c>
      <c r="J58" s="14"/>
    </row>
    <row r="59" spans="1:17" s="13" customFormat="1" ht="36.549999999999997" customHeight="1">
      <c r="A59" s="215"/>
      <c r="B59" s="215"/>
      <c r="C59" s="215"/>
      <c r="D59" s="224"/>
      <c r="E59" s="221"/>
      <c r="F59" s="109" t="s">
        <v>184</v>
      </c>
      <c r="G59" s="190">
        <f>+G61</f>
        <v>0</v>
      </c>
      <c r="H59" s="190">
        <f>+H61</f>
        <v>55658.5</v>
      </c>
      <c r="I59" s="190">
        <f>+I61</f>
        <v>55658.5</v>
      </c>
    </row>
    <row r="60" spans="1:17" s="11" customFormat="1" ht="53.2">
      <c r="A60" s="215"/>
      <c r="B60" s="215"/>
      <c r="C60" s="215"/>
      <c r="D60" s="224"/>
      <c r="E60" s="221"/>
      <c r="F60" s="151" t="s">
        <v>20</v>
      </c>
      <c r="G60" s="189"/>
      <c r="H60" s="191"/>
      <c r="I60" s="189"/>
    </row>
    <row r="61" spans="1:17" s="11" customFormat="1" ht="16.95" customHeight="1">
      <c r="A61" s="215"/>
      <c r="B61" s="215"/>
      <c r="C61" s="215"/>
      <c r="D61" s="224"/>
      <c r="E61" s="221"/>
      <c r="F61" s="105" t="s">
        <v>14</v>
      </c>
      <c r="G61" s="103">
        <f>G62</f>
        <v>0</v>
      </c>
      <c r="H61" s="103">
        <f>H62</f>
        <v>55658.5</v>
      </c>
      <c r="I61" s="103">
        <f>I62</f>
        <v>55658.5</v>
      </c>
    </row>
    <row r="62" spans="1:17" s="11" customFormat="1" ht="16.95" customHeight="1">
      <c r="A62" s="215"/>
      <c r="B62" s="215"/>
      <c r="C62" s="215"/>
      <c r="D62" s="224"/>
      <c r="E62" s="221"/>
      <c r="F62" s="151" t="s">
        <v>51</v>
      </c>
      <c r="G62" s="192">
        <f t="shared" ref="G62:I64" si="8">+G63</f>
        <v>0</v>
      </c>
      <c r="H62" s="191">
        <f t="shared" si="8"/>
        <v>55658.5</v>
      </c>
      <c r="I62" s="192">
        <f t="shared" si="8"/>
        <v>55658.5</v>
      </c>
    </row>
    <row r="63" spans="1:17" s="11" customFormat="1">
      <c r="A63" s="215"/>
      <c r="B63" s="215"/>
      <c r="C63" s="215"/>
      <c r="D63" s="224"/>
      <c r="E63" s="221"/>
      <c r="F63" s="151" t="s">
        <v>52</v>
      </c>
      <c r="G63" s="192">
        <f t="shared" si="8"/>
        <v>0</v>
      </c>
      <c r="H63" s="192">
        <f t="shared" si="8"/>
        <v>55658.5</v>
      </c>
      <c r="I63" s="192">
        <f t="shared" si="8"/>
        <v>55658.5</v>
      </c>
    </row>
    <row r="64" spans="1:17" s="11" customFormat="1">
      <c r="A64" s="215"/>
      <c r="B64" s="215"/>
      <c r="C64" s="215"/>
      <c r="D64" s="224"/>
      <c r="E64" s="221"/>
      <c r="F64" s="165" t="s">
        <v>301</v>
      </c>
      <c r="G64" s="192">
        <f t="shared" si="8"/>
        <v>0</v>
      </c>
      <c r="H64" s="192">
        <f t="shared" si="8"/>
        <v>55658.5</v>
      </c>
      <c r="I64" s="192">
        <f t="shared" si="8"/>
        <v>55658.5</v>
      </c>
      <c r="J64" s="14"/>
    </row>
    <row r="65" spans="1:10" s="11" customFormat="1">
      <c r="A65" s="215"/>
      <c r="B65" s="215"/>
      <c r="C65" s="215"/>
      <c r="D65" s="224"/>
      <c r="E65" s="221"/>
      <c r="F65" s="165" t="s">
        <v>302</v>
      </c>
      <c r="G65" s="192">
        <f>+'Հավելված N 4'!E30</f>
        <v>0</v>
      </c>
      <c r="H65" s="192">
        <f>+'Հավելված N 4'!F30</f>
        <v>55658.5</v>
      </c>
      <c r="I65" s="192">
        <f>+'Հավելված N 4'!G30</f>
        <v>55658.5</v>
      </c>
      <c r="J65" s="14"/>
    </row>
    <row r="66" spans="1:10" s="13" customFormat="1" ht="36.549999999999997" customHeight="1">
      <c r="A66" s="215"/>
      <c r="B66" s="215"/>
      <c r="C66" s="215"/>
      <c r="D66" s="224"/>
      <c r="E66" s="221"/>
      <c r="F66" s="109" t="s">
        <v>186</v>
      </c>
      <c r="G66" s="190">
        <f>+G68</f>
        <v>0</v>
      </c>
      <c r="H66" s="190">
        <f>+H68</f>
        <v>794409.2</v>
      </c>
      <c r="I66" s="190">
        <f>+I68</f>
        <v>794409.2</v>
      </c>
    </row>
    <row r="67" spans="1:10" s="11" customFormat="1" ht="53.2">
      <c r="A67" s="215"/>
      <c r="B67" s="215"/>
      <c r="C67" s="215"/>
      <c r="D67" s="224"/>
      <c r="E67" s="221"/>
      <c r="F67" s="151" t="s">
        <v>20</v>
      </c>
      <c r="G67" s="189"/>
      <c r="H67" s="191"/>
      <c r="I67" s="189"/>
    </row>
    <row r="68" spans="1:10" s="11" customFormat="1" ht="16.95" customHeight="1">
      <c r="A68" s="215"/>
      <c r="B68" s="215"/>
      <c r="C68" s="215"/>
      <c r="D68" s="224"/>
      <c r="E68" s="221"/>
      <c r="F68" s="105" t="s">
        <v>14</v>
      </c>
      <c r="G68" s="103">
        <f>G69</f>
        <v>0</v>
      </c>
      <c r="H68" s="103">
        <f>H69</f>
        <v>794409.2</v>
      </c>
      <c r="I68" s="103">
        <f>I69</f>
        <v>794409.2</v>
      </c>
    </row>
    <row r="69" spans="1:10" s="11" customFormat="1" ht="16.95" customHeight="1">
      <c r="A69" s="215"/>
      <c r="B69" s="215"/>
      <c r="C69" s="215"/>
      <c r="D69" s="224"/>
      <c r="E69" s="221"/>
      <c r="F69" s="151" t="s">
        <v>51</v>
      </c>
      <c r="G69" s="192">
        <f t="shared" ref="G69:I71" si="9">+G70</f>
        <v>0</v>
      </c>
      <c r="H69" s="191">
        <f t="shared" si="9"/>
        <v>794409.2</v>
      </c>
      <c r="I69" s="192">
        <f t="shared" si="9"/>
        <v>794409.2</v>
      </c>
    </row>
    <row r="70" spans="1:10" s="11" customFormat="1">
      <c r="A70" s="215"/>
      <c r="B70" s="215"/>
      <c r="C70" s="215"/>
      <c r="D70" s="224"/>
      <c r="E70" s="221"/>
      <c r="F70" s="151" t="s">
        <v>52</v>
      </c>
      <c r="G70" s="192">
        <f t="shared" si="9"/>
        <v>0</v>
      </c>
      <c r="H70" s="192">
        <f t="shared" si="9"/>
        <v>794409.2</v>
      </c>
      <c r="I70" s="192">
        <f t="shared" si="9"/>
        <v>794409.2</v>
      </c>
    </row>
    <row r="71" spans="1:10" s="11" customFormat="1">
      <c r="A71" s="215"/>
      <c r="B71" s="215"/>
      <c r="C71" s="215"/>
      <c r="D71" s="224"/>
      <c r="E71" s="221"/>
      <c r="F71" s="165" t="s">
        <v>301</v>
      </c>
      <c r="G71" s="192">
        <f t="shared" si="9"/>
        <v>0</v>
      </c>
      <c r="H71" s="192">
        <f t="shared" si="9"/>
        <v>794409.2</v>
      </c>
      <c r="I71" s="192">
        <f t="shared" si="9"/>
        <v>794409.2</v>
      </c>
      <c r="J71" s="14"/>
    </row>
    <row r="72" spans="1:10" s="11" customFormat="1">
      <c r="A72" s="215"/>
      <c r="B72" s="215"/>
      <c r="C72" s="215"/>
      <c r="D72" s="224"/>
      <c r="E72" s="221"/>
      <c r="F72" s="165" t="s">
        <v>302</v>
      </c>
      <c r="G72" s="192">
        <f>+'Հավելված N 4'!E38</f>
        <v>0</v>
      </c>
      <c r="H72" s="192">
        <f>+'Հավելված N 4'!F38</f>
        <v>794409.2</v>
      </c>
      <c r="I72" s="192">
        <f>+'Հավելված N 4'!G38</f>
        <v>794409.2</v>
      </c>
      <c r="J72" s="14"/>
    </row>
    <row r="73" spans="1:10" s="13" customFormat="1" ht="36.549999999999997" customHeight="1">
      <c r="A73" s="215"/>
      <c r="B73" s="215"/>
      <c r="C73" s="215"/>
      <c r="D73" s="224"/>
      <c r="E73" s="221"/>
      <c r="F73" s="109" t="s">
        <v>187</v>
      </c>
      <c r="G73" s="190">
        <f>+G75</f>
        <v>0</v>
      </c>
      <c r="H73" s="190">
        <f>+H75</f>
        <v>75451.3</v>
      </c>
      <c r="I73" s="190">
        <f>+I75</f>
        <v>75451.3</v>
      </c>
    </row>
    <row r="74" spans="1:10" s="11" customFormat="1" ht="53.2">
      <c r="A74" s="215"/>
      <c r="B74" s="215"/>
      <c r="C74" s="215"/>
      <c r="D74" s="224"/>
      <c r="E74" s="221"/>
      <c r="F74" s="151" t="s">
        <v>20</v>
      </c>
      <c r="G74" s="189"/>
      <c r="H74" s="191"/>
      <c r="I74" s="189"/>
    </row>
    <row r="75" spans="1:10" s="11" customFormat="1" ht="16.95" customHeight="1">
      <c r="A75" s="215"/>
      <c r="B75" s="215"/>
      <c r="C75" s="215"/>
      <c r="D75" s="224"/>
      <c r="E75" s="221"/>
      <c r="F75" s="105" t="s">
        <v>14</v>
      </c>
      <c r="G75" s="103">
        <f>G76</f>
        <v>0</v>
      </c>
      <c r="H75" s="103">
        <f>H76</f>
        <v>75451.3</v>
      </c>
      <c r="I75" s="103">
        <f>I76</f>
        <v>75451.3</v>
      </c>
    </row>
    <row r="76" spans="1:10" s="11" customFormat="1" ht="16.95" customHeight="1">
      <c r="A76" s="215"/>
      <c r="B76" s="215"/>
      <c r="C76" s="215"/>
      <c r="D76" s="224"/>
      <c r="E76" s="221"/>
      <c r="F76" s="151" t="s">
        <v>51</v>
      </c>
      <c r="G76" s="192">
        <f t="shared" ref="G76:I78" si="10">+G77</f>
        <v>0</v>
      </c>
      <c r="H76" s="191">
        <f t="shared" si="10"/>
        <v>75451.3</v>
      </c>
      <c r="I76" s="192">
        <f t="shared" si="10"/>
        <v>75451.3</v>
      </c>
    </row>
    <row r="77" spans="1:10" s="11" customFormat="1">
      <c r="A77" s="215"/>
      <c r="B77" s="215"/>
      <c r="C77" s="215"/>
      <c r="D77" s="224"/>
      <c r="E77" s="221"/>
      <c r="F77" s="151" t="s">
        <v>52</v>
      </c>
      <c r="G77" s="192">
        <f t="shared" si="10"/>
        <v>0</v>
      </c>
      <c r="H77" s="192">
        <f t="shared" si="10"/>
        <v>75451.3</v>
      </c>
      <c r="I77" s="192">
        <f t="shared" si="10"/>
        <v>75451.3</v>
      </c>
    </row>
    <row r="78" spans="1:10" s="11" customFormat="1">
      <c r="A78" s="215"/>
      <c r="B78" s="215"/>
      <c r="C78" s="215"/>
      <c r="D78" s="224"/>
      <c r="E78" s="221"/>
      <c r="F78" s="165" t="s">
        <v>301</v>
      </c>
      <c r="G78" s="192">
        <f t="shared" si="10"/>
        <v>0</v>
      </c>
      <c r="H78" s="192">
        <f t="shared" si="10"/>
        <v>75451.3</v>
      </c>
      <c r="I78" s="192">
        <f t="shared" si="10"/>
        <v>75451.3</v>
      </c>
      <c r="J78" s="14"/>
    </row>
    <row r="79" spans="1:10" s="11" customFormat="1">
      <c r="A79" s="215"/>
      <c r="B79" s="215"/>
      <c r="C79" s="215"/>
      <c r="D79" s="224"/>
      <c r="E79" s="221"/>
      <c r="F79" s="165" t="s">
        <v>302</v>
      </c>
      <c r="G79" s="192">
        <f>+'Հավելված N 4'!E69</f>
        <v>0</v>
      </c>
      <c r="H79" s="192">
        <f>+'Հավելված N 4'!F69</f>
        <v>75451.3</v>
      </c>
      <c r="I79" s="192">
        <f>+'Հավելված N 4'!G69</f>
        <v>75451.3</v>
      </c>
      <c r="J79" s="14"/>
    </row>
    <row r="80" spans="1:10" s="13" customFormat="1" ht="36.549999999999997" customHeight="1">
      <c r="A80" s="215"/>
      <c r="B80" s="215"/>
      <c r="C80" s="215"/>
      <c r="D80" s="224"/>
      <c r="E80" s="221"/>
      <c r="F80" s="109" t="s">
        <v>188</v>
      </c>
      <c r="G80" s="190">
        <f>+G82</f>
        <v>0</v>
      </c>
      <c r="H80" s="190">
        <f>+H82</f>
        <v>244729.19999999998</v>
      </c>
      <c r="I80" s="190">
        <f>+I82</f>
        <v>244729.19999999998</v>
      </c>
    </row>
    <row r="81" spans="1:10" s="11" customFormat="1" ht="53.2">
      <c r="A81" s="215"/>
      <c r="B81" s="215"/>
      <c r="C81" s="215"/>
      <c r="D81" s="224"/>
      <c r="E81" s="221"/>
      <c r="F81" s="151" t="s">
        <v>20</v>
      </c>
      <c r="G81" s="189"/>
      <c r="H81" s="191"/>
      <c r="I81" s="189"/>
    </row>
    <row r="82" spans="1:10" s="11" customFormat="1" ht="16.95" customHeight="1">
      <c r="A82" s="215"/>
      <c r="B82" s="215"/>
      <c r="C82" s="215"/>
      <c r="D82" s="224"/>
      <c r="E82" s="221"/>
      <c r="F82" s="105" t="s">
        <v>14</v>
      </c>
      <c r="G82" s="103">
        <f>G83</f>
        <v>0</v>
      </c>
      <c r="H82" s="103">
        <f>H83</f>
        <v>244729.19999999998</v>
      </c>
      <c r="I82" s="103">
        <f>I83</f>
        <v>244729.19999999998</v>
      </c>
    </row>
    <row r="83" spans="1:10" s="11" customFormat="1" ht="16.95" customHeight="1">
      <c r="A83" s="215"/>
      <c r="B83" s="215"/>
      <c r="C83" s="215"/>
      <c r="D83" s="224"/>
      <c r="E83" s="221"/>
      <c r="F83" s="151" t="s">
        <v>51</v>
      </c>
      <c r="G83" s="192">
        <f t="shared" ref="G83:I85" si="11">+G84</f>
        <v>0</v>
      </c>
      <c r="H83" s="191">
        <f t="shared" si="11"/>
        <v>244729.19999999998</v>
      </c>
      <c r="I83" s="192">
        <f t="shared" si="11"/>
        <v>244729.19999999998</v>
      </c>
    </row>
    <row r="84" spans="1:10" s="11" customFormat="1">
      <c r="A84" s="215"/>
      <c r="B84" s="215"/>
      <c r="C84" s="215"/>
      <c r="D84" s="224"/>
      <c r="E84" s="221"/>
      <c r="F84" s="151" t="s">
        <v>52</v>
      </c>
      <c r="G84" s="192">
        <f t="shared" si="11"/>
        <v>0</v>
      </c>
      <c r="H84" s="192">
        <f t="shared" si="11"/>
        <v>244729.19999999998</v>
      </c>
      <c r="I84" s="192">
        <f t="shared" si="11"/>
        <v>244729.19999999998</v>
      </c>
    </row>
    <row r="85" spans="1:10" s="11" customFormat="1">
      <c r="A85" s="215"/>
      <c r="B85" s="215"/>
      <c r="C85" s="215"/>
      <c r="D85" s="224"/>
      <c r="E85" s="221"/>
      <c r="F85" s="165" t="s">
        <v>301</v>
      </c>
      <c r="G85" s="192">
        <f t="shared" si="11"/>
        <v>0</v>
      </c>
      <c r="H85" s="192">
        <f t="shared" si="11"/>
        <v>244729.19999999998</v>
      </c>
      <c r="I85" s="192">
        <f t="shared" si="11"/>
        <v>244729.19999999998</v>
      </c>
      <c r="J85" s="14"/>
    </row>
    <row r="86" spans="1:10" s="11" customFormat="1">
      <c r="A86" s="215"/>
      <c r="B86" s="215"/>
      <c r="C86" s="215"/>
      <c r="D86" s="224"/>
      <c r="E86" s="221"/>
      <c r="F86" s="165" t="s">
        <v>302</v>
      </c>
      <c r="G86" s="192">
        <f>+'Հավելված N 4'!E74</f>
        <v>0</v>
      </c>
      <c r="H86" s="192">
        <f>+'Հավելված N 4'!F74</f>
        <v>244729.19999999998</v>
      </c>
      <c r="I86" s="192">
        <f>+'Հավելված N 4'!G74</f>
        <v>244729.19999999998</v>
      </c>
      <c r="J86" s="14"/>
    </row>
    <row r="87" spans="1:10" s="13" customFormat="1" ht="36.549999999999997" customHeight="1">
      <c r="A87" s="215"/>
      <c r="B87" s="215"/>
      <c r="C87" s="215"/>
      <c r="D87" s="224"/>
      <c r="E87" s="221"/>
      <c r="F87" s="109" t="s">
        <v>189</v>
      </c>
      <c r="G87" s="190">
        <f>+G89</f>
        <v>0</v>
      </c>
      <c r="H87" s="190">
        <f>+H89</f>
        <v>302655</v>
      </c>
      <c r="I87" s="190">
        <f>+I89</f>
        <v>302655</v>
      </c>
    </row>
    <row r="88" spans="1:10" s="11" customFormat="1" ht="53.2">
      <c r="A88" s="215"/>
      <c r="B88" s="215"/>
      <c r="C88" s="215"/>
      <c r="D88" s="224"/>
      <c r="E88" s="221"/>
      <c r="F88" s="151" t="s">
        <v>20</v>
      </c>
      <c r="G88" s="189"/>
      <c r="H88" s="191"/>
      <c r="I88" s="189"/>
    </row>
    <row r="89" spans="1:10" s="11" customFormat="1" ht="16.95" customHeight="1">
      <c r="A89" s="215"/>
      <c r="B89" s="215"/>
      <c r="C89" s="215"/>
      <c r="D89" s="224"/>
      <c r="E89" s="221"/>
      <c r="F89" s="105" t="s">
        <v>14</v>
      </c>
      <c r="G89" s="103">
        <f>G90</f>
        <v>0</v>
      </c>
      <c r="H89" s="103">
        <f>H90</f>
        <v>302655</v>
      </c>
      <c r="I89" s="103">
        <f>I90</f>
        <v>302655</v>
      </c>
    </row>
    <row r="90" spans="1:10" s="11" customFormat="1" ht="16.95" customHeight="1">
      <c r="A90" s="215"/>
      <c r="B90" s="215"/>
      <c r="C90" s="215"/>
      <c r="D90" s="224"/>
      <c r="E90" s="221"/>
      <c r="F90" s="151" t="s">
        <v>51</v>
      </c>
      <c r="G90" s="192">
        <f t="shared" ref="G90:I92" si="12">+G91</f>
        <v>0</v>
      </c>
      <c r="H90" s="191">
        <f t="shared" si="12"/>
        <v>302655</v>
      </c>
      <c r="I90" s="192">
        <f t="shared" si="12"/>
        <v>302655</v>
      </c>
    </row>
    <row r="91" spans="1:10" s="11" customFormat="1">
      <c r="A91" s="215"/>
      <c r="B91" s="215"/>
      <c r="C91" s="215"/>
      <c r="D91" s="224"/>
      <c r="E91" s="221"/>
      <c r="F91" s="151" t="s">
        <v>52</v>
      </c>
      <c r="G91" s="192">
        <f t="shared" si="12"/>
        <v>0</v>
      </c>
      <c r="H91" s="192">
        <f t="shared" si="12"/>
        <v>302655</v>
      </c>
      <c r="I91" s="192">
        <f t="shared" si="12"/>
        <v>302655</v>
      </c>
    </row>
    <row r="92" spans="1:10" s="11" customFormat="1">
      <c r="A92" s="215"/>
      <c r="B92" s="215"/>
      <c r="C92" s="215"/>
      <c r="D92" s="224"/>
      <c r="E92" s="221"/>
      <c r="F92" s="165" t="s">
        <v>301</v>
      </c>
      <c r="G92" s="192">
        <f t="shared" si="12"/>
        <v>0</v>
      </c>
      <c r="H92" s="192">
        <f t="shared" si="12"/>
        <v>302655</v>
      </c>
      <c r="I92" s="192">
        <f t="shared" si="12"/>
        <v>302655</v>
      </c>
      <c r="J92" s="14"/>
    </row>
    <row r="93" spans="1:10" s="11" customFormat="1">
      <c r="A93" s="215"/>
      <c r="B93" s="215"/>
      <c r="C93" s="215"/>
      <c r="D93" s="224"/>
      <c r="E93" s="221"/>
      <c r="F93" s="165" t="s">
        <v>302</v>
      </c>
      <c r="G93" s="192">
        <f>+'Հավելված N 4'!E91</f>
        <v>0</v>
      </c>
      <c r="H93" s="192">
        <f>+'Հավելված N 4'!F91</f>
        <v>302655</v>
      </c>
      <c r="I93" s="192">
        <f>+'Հավելված N 4'!G91</f>
        <v>302655</v>
      </c>
      <c r="J93" s="14"/>
    </row>
    <row r="94" spans="1:10" s="13" customFormat="1" ht="36.549999999999997" customHeight="1">
      <c r="A94" s="215"/>
      <c r="B94" s="215"/>
      <c r="C94" s="215"/>
      <c r="D94" s="224"/>
      <c r="E94" s="221"/>
      <c r="F94" s="109" t="s">
        <v>190</v>
      </c>
      <c r="G94" s="190">
        <f>+G96</f>
        <v>0</v>
      </c>
      <c r="H94" s="190">
        <f>+H96</f>
        <v>459760.89999999991</v>
      </c>
      <c r="I94" s="190">
        <f>+I96</f>
        <v>459760.89999999991</v>
      </c>
    </row>
    <row r="95" spans="1:10" s="11" customFormat="1" ht="53.2">
      <c r="A95" s="215"/>
      <c r="B95" s="215"/>
      <c r="C95" s="215"/>
      <c r="D95" s="224"/>
      <c r="E95" s="221"/>
      <c r="F95" s="151" t="s">
        <v>20</v>
      </c>
      <c r="G95" s="189"/>
      <c r="H95" s="191"/>
      <c r="I95" s="189"/>
    </row>
    <row r="96" spans="1:10" s="11" customFormat="1" ht="16.95" customHeight="1">
      <c r="A96" s="215"/>
      <c r="B96" s="215"/>
      <c r="C96" s="215"/>
      <c r="D96" s="224"/>
      <c r="E96" s="221"/>
      <c r="F96" s="105" t="s">
        <v>14</v>
      </c>
      <c r="G96" s="103">
        <f>G97</f>
        <v>0</v>
      </c>
      <c r="H96" s="103">
        <f>H97</f>
        <v>459760.89999999991</v>
      </c>
      <c r="I96" s="103">
        <f>I97</f>
        <v>459760.89999999991</v>
      </c>
    </row>
    <row r="97" spans="1:10" s="11" customFormat="1" ht="16.95" customHeight="1">
      <c r="A97" s="215"/>
      <c r="B97" s="215"/>
      <c r="C97" s="215"/>
      <c r="D97" s="224"/>
      <c r="E97" s="221"/>
      <c r="F97" s="151" t="s">
        <v>51</v>
      </c>
      <c r="G97" s="192">
        <f t="shared" ref="G97:I99" si="13">+G98</f>
        <v>0</v>
      </c>
      <c r="H97" s="191">
        <f t="shared" si="13"/>
        <v>459760.89999999991</v>
      </c>
      <c r="I97" s="192">
        <f t="shared" si="13"/>
        <v>459760.89999999991</v>
      </c>
    </row>
    <row r="98" spans="1:10" s="11" customFormat="1">
      <c r="A98" s="215"/>
      <c r="B98" s="215"/>
      <c r="C98" s="215"/>
      <c r="D98" s="224"/>
      <c r="E98" s="221"/>
      <c r="F98" s="151" t="s">
        <v>52</v>
      </c>
      <c r="G98" s="192">
        <f t="shared" si="13"/>
        <v>0</v>
      </c>
      <c r="H98" s="192">
        <f t="shared" si="13"/>
        <v>459760.89999999991</v>
      </c>
      <c r="I98" s="192">
        <f t="shared" si="13"/>
        <v>459760.89999999991</v>
      </c>
    </row>
    <row r="99" spans="1:10" s="11" customFormat="1">
      <c r="A99" s="215"/>
      <c r="B99" s="215"/>
      <c r="C99" s="215"/>
      <c r="D99" s="224"/>
      <c r="E99" s="221"/>
      <c r="F99" s="165" t="s">
        <v>301</v>
      </c>
      <c r="G99" s="192">
        <f t="shared" si="13"/>
        <v>0</v>
      </c>
      <c r="H99" s="192">
        <f t="shared" si="13"/>
        <v>459760.89999999991</v>
      </c>
      <c r="I99" s="192">
        <f t="shared" si="13"/>
        <v>459760.89999999991</v>
      </c>
      <c r="J99" s="14"/>
    </row>
    <row r="100" spans="1:10" s="11" customFormat="1">
      <c r="A100" s="215"/>
      <c r="B100" s="215"/>
      <c r="C100" s="215"/>
      <c r="D100" s="224"/>
      <c r="E100" s="221"/>
      <c r="F100" s="165" t="s">
        <v>302</v>
      </c>
      <c r="G100" s="192">
        <f>+'Հավելված N 4'!E104</f>
        <v>0</v>
      </c>
      <c r="H100" s="192">
        <f>+'Հավելված N 4'!F104</f>
        <v>459760.89999999991</v>
      </c>
      <c r="I100" s="192">
        <f>+'Հավելված N 4'!G104</f>
        <v>459760.89999999991</v>
      </c>
      <c r="J100" s="14"/>
    </row>
    <row r="101" spans="1:10" s="13" customFormat="1" ht="36.549999999999997" customHeight="1">
      <c r="A101" s="215"/>
      <c r="B101" s="215"/>
      <c r="C101" s="215"/>
      <c r="D101" s="224"/>
      <c r="E101" s="221"/>
      <c r="F101" s="109" t="s">
        <v>191</v>
      </c>
      <c r="G101" s="190">
        <f>+G103</f>
        <v>0</v>
      </c>
      <c r="H101" s="190">
        <f>+H103</f>
        <v>108557.4</v>
      </c>
      <c r="I101" s="190">
        <f>+I103</f>
        <v>108557.4</v>
      </c>
    </row>
    <row r="102" spans="1:10" s="11" customFormat="1" ht="53.2">
      <c r="A102" s="215"/>
      <c r="B102" s="215"/>
      <c r="C102" s="215"/>
      <c r="D102" s="224"/>
      <c r="E102" s="221"/>
      <c r="F102" s="151" t="s">
        <v>20</v>
      </c>
      <c r="G102" s="189"/>
      <c r="H102" s="191"/>
      <c r="I102" s="189"/>
    </row>
    <row r="103" spans="1:10" s="11" customFormat="1" ht="16.95" customHeight="1">
      <c r="A103" s="215"/>
      <c r="B103" s="215"/>
      <c r="C103" s="215"/>
      <c r="D103" s="224"/>
      <c r="E103" s="221"/>
      <c r="F103" s="105" t="s">
        <v>14</v>
      </c>
      <c r="G103" s="103">
        <f>G104</f>
        <v>0</v>
      </c>
      <c r="H103" s="103">
        <f>H104</f>
        <v>108557.4</v>
      </c>
      <c r="I103" s="103">
        <f>I104</f>
        <v>108557.4</v>
      </c>
    </row>
    <row r="104" spans="1:10" s="11" customFormat="1" ht="16.95" customHeight="1">
      <c r="A104" s="215"/>
      <c r="B104" s="215"/>
      <c r="C104" s="215"/>
      <c r="D104" s="224"/>
      <c r="E104" s="221"/>
      <c r="F104" s="151" t="s">
        <v>51</v>
      </c>
      <c r="G104" s="192">
        <f t="shared" ref="G104:I106" si="14">+G105</f>
        <v>0</v>
      </c>
      <c r="H104" s="191">
        <f t="shared" si="14"/>
        <v>108557.4</v>
      </c>
      <c r="I104" s="192">
        <f t="shared" si="14"/>
        <v>108557.4</v>
      </c>
    </row>
    <row r="105" spans="1:10" s="11" customFormat="1">
      <c r="A105" s="215"/>
      <c r="B105" s="215"/>
      <c r="C105" s="215"/>
      <c r="D105" s="224"/>
      <c r="E105" s="221"/>
      <c r="F105" s="151" t="s">
        <v>52</v>
      </c>
      <c r="G105" s="192">
        <f t="shared" si="14"/>
        <v>0</v>
      </c>
      <c r="H105" s="192">
        <f t="shared" si="14"/>
        <v>108557.4</v>
      </c>
      <c r="I105" s="192">
        <f t="shared" si="14"/>
        <v>108557.4</v>
      </c>
    </row>
    <row r="106" spans="1:10" s="11" customFormat="1">
      <c r="A106" s="215"/>
      <c r="B106" s="215"/>
      <c r="C106" s="215"/>
      <c r="D106" s="224"/>
      <c r="E106" s="221"/>
      <c r="F106" s="165" t="s">
        <v>301</v>
      </c>
      <c r="G106" s="192">
        <f t="shared" si="14"/>
        <v>0</v>
      </c>
      <c r="H106" s="192">
        <f t="shared" si="14"/>
        <v>108557.4</v>
      </c>
      <c r="I106" s="192">
        <f t="shared" si="14"/>
        <v>108557.4</v>
      </c>
      <c r="J106" s="14"/>
    </row>
    <row r="107" spans="1:10" s="11" customFormat="1">
      <c r="A107" s="215"/>
      <c r="B107" s="215"/>
      <c r="C107" s="215"/>
      <c r="D107" s="224"/>
      <c r="E107" s="221"/>
      <c r="F107" s="165" t="s">
        <v>302</v>
      </c>
      <c r="G107" s="192">
        <f>+'Հավելված N 4'!E127</f>
        <v>0</v>
      </c>
      <c r="H107" s="192">
        <f>+'Հավելված N 4'!F127</f>
        <v>108557.4</v>
      </c>
      <c r="I107" s="192">
        <f>+'Հավելված N 4'!G127</f>
        <v>108557.4</v>
      </c>
      <c r="J107" s="14"/>
    </row>
    <row r="108" spans="1:10" s="13" customFormat="1" ht="36.549999999999997" customHeight="1">
      <c r="A108" s="215"/>
      <c r="B108" s="215"/>
      <c r="C108" s="215"/>
      <c r="D108" s="224"/>
      <c r="E108" s="221"/>
      <c r="F108" s="109" t="s">
        <v>192</v>
      </c>
      <c r="G108" s="190">
        <f>+G110</f>
        <v>0</v>
      </c>
      <c r="H108" s="190">
        <f>+H110</f>
        <v>66319.899999999994</v>
      </c>
      <c r="I108" s="190">
        <f>+I110</f>
        <v>66319.899999999994</v>
      </c>
    </row>
    <row r="109" spans="1:10" s="11" customFormat="1" ht="53.2">
      <c r="A109" s="215"/>
      <c r="B109" s="215"/>
      <c r="C109" s="215"/>
      <c r="D109" s="224"/>
      <c r="E109" s="221"/>
      <c r="F109" s="151" t="s">
        <v>20</v>
      </c>
      <c r="G109" s="189"/>
      <c r="H109" s="191"/>
      <c r="I109" s="189"/>
    </row>
    <row r="110" spans="1:10" s="11" customFormat="1" ht="16.95" customHeight="1">
      <c r="A110" s="215"/>
      <c r="B110" s="215"/>
      <c r="C110" s="215"/>
      <c r="D110" s="224"/>
      <c r="E110" s="221"/>
      <c r="F110" s="105" t="s">
        <v>14</v>
      </c>
      <c r="G110" s="103">
        <f>G111</f>
        <v>0</v>
      </c>
      <c r="H110" s="103">
        <f>H111</f>
        <v>66319.899999999994</v>
      </c>
      <c r="I110" s="103">
        <f>I111</f>
        <v>66319.899999999994</v>
      </c>
    </row>
    <row r="111" spans="1:10" s="11" customFormat="1" ht="16.95" customHeight="1">
      <c r="A111" s="215"/>
      <c r="B111" s="215"/>
      <c r="C111" s="215"/>
      <c r="D111" s="224"/>
      <c r="E111" s="221"/>
      <c r="F111" s="151" t="s">
        <v>51</v>
      </c>
      <c r="G111" s="192">
        <f t="shared" ref="G111:I113" si="15">+G112</f>
        <v>0</v>
      </c>
      <c r="H111" s="191">
        <f t="shared" si="15"/>
        <v>66319.899999999994</v>
      </c>
      <c r="I111" s="192">
        <f t="shared" si="15"/>
        <v>66319.899999999994</v>
      </c>
    </row>
    <row r="112" spans="1:10" s="11" customFormat="1">
      <c r="A112" s="215"/>
      <c r="B112" s="215"/>
      <c r="C112" s="215"/>
      <c r="D112" s="224"/>
      <c r="E112" s="221"/>
      <c r="F112" s="151" t="s">
        <v>52</v>
      </c>
      <c r="G112" s="192">
        <f t="shared" si="15"/>
        <v>0</v>
      </c>
      <c r="H112" s="192">
        <f t="shared" si="15"/>
        <v>66319.899999999994</v>
      </c>
      <c r="I112" s="192">
        <f t="shared" si="15"/>
        <v>66319.899999999994</v>
      </c>
    </row>
    <row r="113" spans="1:10" s="11" customFormat="1">
      <c r="A113" s="215"/>
      <c r="B113" s="215"/>
      <c r="C113" s="215"/>
      <c r="D113" s="224"/>
      <c r="E113" s="221"/>
      <c r="F113" s="165" t="s">
        <v>301</v>
      </c>
      <c r="G113" s="192">
        <f t="shared" si="15"/>
        <v>0</v>
      </c>
      <c r="H113" s="192">
        <f t="shared" si="15"/>
        <v>66319.899999999994</v>
      </c>
      <c r="I113" s="192">
        <f t="shared" si="15"/>
        <v>66319.899999999994</v>
      </c>
      <c r="J113" s="14"/>
    </row>
    <row r="114" spans="1:10" s="11" customFormat="1">
      <c r="A114" s="216"/>
      <c r="B114" s="216"/>
      <c r="C114" s="216"/>
      <c r="D114" s="225"/>
      <c r="E114" s="222"/>
      <c r="F114" s="165" t="s">
        <v>302</v>
      </c>
      <c r="G114" s="192">
        <f>+'Հավելված N 4'!E133</f>
        <v>0</v>
      </c>
      <c r="H114" s="192">
        <f>+'Հավելված N 4'!F133</f>
        <v>66319.899999999994</v>
      </c>
      <c r="I114" s="192">
        <f>+'Հավելված N 4'!G133</f>
        <v>66319.899999999994</v>
      </c>
      <c r="J114" s="14"/>
    </row>
  </sheetData>
  <mergeCells count="26">
    <mergeCell ref="B42:B114"/>
    <mergeCell ref="A16:A114"/>
    <mergeCell ref="C16:C19"/>
    <mergeCell ref="E16:E23"/>
    <mergeCell ref="D16:D23"/>
    <mergeCell ref="E51:E114"/>
    <mergeCell ref="D48:D114"/>
    <mergeCell ref="C44:C114"/>
    <mergeCell ref="C42:C43"/>
    <mergeCell ref="D42:D47"/>
    <mergeCell ref="E42:E47"/>
    <mergeCell ref="E27:E41"/>
    <mergeCell ref="B16:B17"/>
    <mergeCell ref="E48:F48"/>
    <mergeCell ref="B18:B41"/>
    <mergeCell ref="C20:C41"/>
    <mergeCell ref="D24:D41"/>
    <mergeCell ref="E24:F24"/>
    <mergeCell ref="F1:I1"/>
    <mergeCell ref="F3:I3"/>
    <mergeCell ref="A7:I7"/>
    <mergeCell ref="A11:C11"/>
    <mergeCell ref="D11:E11"/>
    <mergeCell ref="F2:I2"/>
    <mergeCell ref="F11:F12"/>
    <mergeCell ref="G11:I1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"/>
  <sheetViews>
    <sheetView topLeftCell="A115" zoomScale="85" zoomScaleNormal="85" workbookViewId="0">
      <selection activeCell="D117" sqref="D117:D123"/>
    </sheetView>
  </sheetViews>
  <sheetFormatPr defaultColWidth="9.09765625" defaultRowHeight="17.75"/>
  <cols>
    <col min="1" max="1" width="9.09765625" style="119"/>
    <col min="2" max="2" width="9.09765625" style="119" customWidth="1"/>
    <col min="3" max="3" width="54.19921875" style="119" customWidth="1"/>
    <col min="4" max="4" width="16.3984375" style="119" customWidth="1"/>
    <col min="5" max="8" width="20.3984375" style="119" customWidth="1"/>
    <col min="9" max="9" width="15.3984375" style="119" bestFit="1" customWidth="1"/>
    <col min="10" max="10" width="13.69921875" style="119" bestFit="1" customWidth="1"/>
    <col min="11" max="16384" width="9.09765625" style="119"/>
  </cols>
  <sheetData>
    <row r="1" spans="1:10" s="116" customFormat="1" ht="26.6" customHeight="1">
      <c r="A1" s="114"/>
      <c r="B1" s="115"/>
      <c r="C1" s="115"/>
      <c r="D1" s="115"/>
      <c r="E1" s="114"/>
      <c r="F1" s="234" t="s">
        <v>92</v>
      </c>
      <c r="G1" s="234"/>
      <c r="H1" s="234"/>
    </row>
    <row r="2" spans="1:10">
      <c r="A2" s="117"/>
      <c r="B2" s="117"/>
      <c r="C2" s="117"/>
      <c r="D2" s="117"/>
      <c r="E2" s="118"/>
      <c r="F2" s="235" t="s">
        <v>64</v>
      </c>
      <c r="G2" s="235"/>
      <c r="H2" s="235"/>
    </row>
    <row r="3" spans="1:10">
      <c r="A3" s="117"/>
      <c r="B3" s="117"/>
      <c r="C3" s="117"/>
      <c r="D3" s="117"/>
      <c r="E3" s="118"/>
      <c r="F3" s="235" t="s">
        <v>27</v>
      </c>
      <c r="G3" s="235"/>
      <c r="H3" s="235"/>
    </row>
    <row r="4" spans="1:10">
      <c r="A4" s="120"/>
      <c r="B4" s="120"/>
      <c r="C4" s="121"/>
      <c r="D4" s="118"/>
      <c r="E4" s="118"/>
      <c r="F4" s="118"/>
      <c r="G4" s="118"/>
      <c r="H4" s="118"/>
    </row>
    <row r="5" spans="1:10" ht="37.5" customHeight="1">
      <c r="A5" s="236" t="s">
        <v>327</v>
      </c>
      <c r="B5" s="237"/>
      <c r="C5" s="237"/>
      <c r="D5" s="237"/>
      <c r="E5" s="237"/>
      <c r="F5" s="237"/>
      <c r="G5" s="237"/>
      <c r="H5" s="237"/>
    </row>
    <row r="6" spans="1:10" ht="37.5" customHeight="1">
      <c r="A6" s="237"/>
      <c r="B6" s="237"/>
      <c r="C6" s="237"/>
      <c r="D6" s="237"/>
      <c r="E6" s="237"/>
      <c r="F6" s="237"/>
      <c r="G6" s="237"/>
      <c r="H6" s="237"/>
    </row>
    <row r="7" spans="1:10">
      <c r="E7" s="118"/>
      <c r="F7" s="118"/>
      <c r="G7" s="118"/>
    </row>
    <row r="8" spans="1:10">
      <c r="A8" s="122"/>
      <c r="B8" s="122"/>
      <c r="C8" s="122"/>
      <c r="D8" s="123"/>
      <c r="E8" s="118"/>
      <c r="F8" s="118"/>
      <c r="G8" s="238" t="s">
        <v>16</v>
      </c>
      <c r="H8" s="238"/>
    </row>
    <row r="9" spans="1:10" ht="45" customHeight="1">
      <c r="A9" s="244" t="s">
        <v>44</v>
      </c>
      <c r="B9" s="245"/>
      <c r="C9" s="232" t="s">
        <v>45</v>
      </c>
      <c r="D9" s="239" t="s">
        <v>90</v>
      </c>
      <c r="E9" s="241" t="s">
        <v>50</v>
      </c>
      <c r="F9" s="242"/>
      <c r="G9" s="242"/>
      <c r="H9" s="243"/>
    </row>
    <row r="10" spans="1:10" ht="99.95">
      <c r="A10" s="124" t="s">
        <v>21</v>
      </c>
      <c r="B10" s="124" t="s">
        <v>22</v>
      </c>
      <c r="C10" s="233"/>
      <c r="D10" s="240"/>
      <c r="E10" s="125" t="s">
        <v>99</v>
      </c>
      <c r="F10" s="125" t="s">
        <v>100</v>
      </c>
      <c r="G10" s="125" t="s">
        <v>101</v>
      </c>
      <c r="H10" s="125" t="s">
        <v>102</v>
      </c>
    </row>
    <row r="11" spans="1:10">
      <c r="A11" s="124"/>
      <c r="B11" s="124"/>
      <c r="C11" s="126" t="s">
        <v>103</v>
      </c>
      <c r="D11" s="127">
        <f>SUM(E11:H11)</f>
        <v>0</v>
      </c>
      <c r="E11" s="127">
        <f>+E13</f>
        <v>0</v>
      </c>
      <c r="F11" s="127">
        <f>+F13</f>
        <v>-2254574.1999999997</v>
      </c>
      <c r="G11" s="127">
        <f>+G13</f>
        <v>0</v>
      </c>
      <c r="H11" s="127">
        <f>+H13</f>
        <v>2254574.1999999997</v>
      </c>
      <c r="I11" s="128"/>
      <c r="J11" s="128"/>
    </row>
    <row r="12" spans="1:10">
      <c r="A12" s="124"/>
      <c r="B12" s="124"/>
      <c r="C12" s="126" t="s">
        <v>104</v>
      </c>
      <c r="D12" s="127"/>
      <c r="E12" s="127"/>
      <c r="F12" s="127"/>
      <c r="G12" s="127"/>
      <c r="H12" s="127"/>
      <c r="I12" s="128"/>
      <c r="J12" s="129"/>
    </row>
    <row r="13" spans="1:10" ht="33.35">
      <c r="A13" s="113"/>
      <c r="B13" s="130"/>
      <c r="C13" s="130" t="s">
        <v>24</v>
      </c>
      <c r="D13" s="127">
        <f>SUM(E13:H13)</f>
        <v>0</v>
      </c>
      <c r="E13" s="127">
        <f>+E15+E20</f>
        <v>0</v>
      </c>
      <c r="F13" s="127">
        <f t="shared" ref="F13:H13" si="0">+F15+F20</f>
        <v>-2254574.1999999997</v>
      </c>
      <c r="G13" s="127">
        <f t="shared" si="0"/>
        <v>0</v>
      </c>
      <c r="H13" s="127">
        <f t="shared" si="0"/>
        <v>2254574.1999999997</v>
      </c>
      <c r="I13" s="128"/>
    </row>
    <row r="14" spans="1:10">
      <c r="A14" s="113"/>
      <c r="B14" s="113"/>
      <c r="C14" s="113" t="s">
        <v>105</v>
      </c>
      <c r="D14" s="131"/>
      <c r="E14" s="131"/>
      <c r="F14" s="131"/>
      <c r="G14" s="131"/>
      <c r="H14" s="131"/>
    </row>
    <row r="15" spans="1:10" s="140" customFormat="1" ht="33.35">
      <c r="A15" s="136">
        <v>1236</v>
      </c>
      <c r="B15" s="137">
        <v>32002</v>
      </c>
      <c r="C15" s="112" t="s">
        <v>109</v>
      </c>
      <c r="D15" s="138">
        <f>SUM(E15:H15)</f>
        <v>-2254574.1999999997</v>
      </c>
      <c r="E15" s="139">
        <f>+E17+E18</f>
        <v>0</v>
      </c>
      <c r="F15" s="139">
        <f t="shared" ref="F15:H15" si="1">+F17+F18</f>
        <v>-2254574.1999999997</v>
      </c>
      <c r="G15" s="139">
        <f t="shared" si="1"/>
        <v>0</v>
      </c>
      <c r="H15" s="139">
        <f t="shared" si="1"/>
        <v>0</v>
      </c>
    </row>
    <row r="16" spans="1:10" s="145" customFormat="1">
      <c r="A16" s="141"/>
      <c r="B16" s="141"/>
      <c r="C16" s="142" t="s">
        <v>13</v>
      </c>
      <c r="D16" s="132"/>
      <c r="E16" s="143"/>
      <c r="F16" s="144"/>
      <c r="G16" s="144"/>
      <c r="H16" s="144"/>
    </row>
    <row r="17" spans="1:8" s="134" customFormat="1" ht="33.35">
      <c r="A17" s="147"/>
      <c r="B17" s="147"/>
      <c r="C17" s="112" t="s">
        <v>109</v>
      </c>
      <c r="D17" s="133">
        <f>SUM(E17:H17)</f>
        <v>-2310502.9999999995</v>
      </c>
      <c r="E17" s="146">
        <v>0</v>
      </c>
      <c r="F17" s="146">
        <f>-D18-D20</f>
        <v>-2310502.9999999995</v>
      </c>
      <c r="G17" s="146">
        <v>0</v>
      </c>
      <c r="H17" s="146">
        <v>0</v>
      </c>
    </row>
    <row r="18" spans="1:8">
      <c r="A18" s="157"/>
      <c r="B18" s="157"/>
      <c r="C18" s="155" t="s">
        <v>59</v>
      </c>
      <c r="D18" s="133">
        <f>SUM(E18:H18)</f>
        <v>55928.799999999996</v>
      </c>
      <c r="E18" s="133">
        <f>+E19</f>
        <v>0</v>
      </c>
      <c r="F18" s="133">
        <f>+F19</f>
        <v>55928.799999999996</v>
      </c>
      <c r="G18" s="133">
        <f>+G19</f>
        <v>0</v>
      </c>
      <c r="H18" s="133">
        <f>+H19</f>
        <v>0</v>
      </c>
    </row>
    <row r="19" spans="1:8" ht="35.5">
      <c r="A19" s="147"/>
      <c r="B19" s="147"/>
      <c r="C19" s="156" t="s">
        <v>288</v>
      </c>
      <c r="D19" s="135">
        <f>+E19+F19+G19+H19</f>
        <v>55928.799999999996</v>
      </c>
      <c r="E19" s="135"/>
      <c r="F19" s="135">
        <f>+'Հավելված N 7'!I392+'Հավելված N 7'!I394+'Հավելված N 7'!I395</f>
        <v>55928.799999999996</v>
      </c>
      <c r="G19" s="135"/>
      <c r="H19" s="135"/>
    </row>
    <row r="20" spans="1:8" s="140" customFormat="1" ht="50">
      <c r="A20" s="126">
        <v>1236</v>
      </c>
      <c r="B20" s="126">
        <v>32006</v>
      </c>
      <c r="C20" s="152" t="s">
        <v>193</v>
      </c>
      <c r="D20" s="138">
        <f>SUM(E20:H20)</f>
        <v>2254574.1999999997</v>
      </c>
      <c r="E20" s="139">
        <f>+E22+E28+E33+E62+E65+E80+E91+E112+E116</f>
        <v>0</v>
      </c>
      <c r="F20" s="139">
        <f>+F22+F28+F33+F62+F65+F80+F91+F112+F116</f>
        <v>0</v>
      </c>
      <c r="G20" s="139">
        <f>+G22+G28+G33+G62+G65+G80+G91+G112+G116</f>
        <v>0</v>
      </c>
      <c r="H20" s="139">
        <f>+H22+H28+H33+H62+H65+H80+H91+H112+H116</f>
        <v>2254574.1999999997</v>
      </c>
    </row>
    <row r="21" spans="1:8" s="145" customFormat="1">
      <c r="A21" s="153"/>
      <c r="B21" s="153"/>
      <c r="C21" s="154" t="s">
        <v>13</v>
      </c>
      <c r="D21" s="132"/>
      <c r="E21" s="143"/>
      <c r="F21" s="144"/>
      <c r="G21" s="144"/>
      <c r="H21" s="144"/>
    </row>
    <row r="22" spans="1:8">
      <c r="A22" s="157"/>
      <c r="B22" s="157"/>
      <c r="C22" s="155" t="s">
        <v>60</v>
      </c>
      <c r="D22" s="133">
        <f>SUM(E22:H22)</f>
        <v>147032.79999999999</v>
      </c>
      <c r="E22" s="133">
        <f>SUM(E23:E27)</f>
        <v>0</v>
      </c>
      <c r="F22" s="133">
        <f>SUM(F23:F27)</f>
        <v>0</v>
      </c>
      <c r="G22" s="133">
        <f>SUM(G23:G27)</f>
        <v>0</v>
      </c>
      <c r="H22" s="133">
        <f>SUM(H23:H27)</f>
        <v>147032.79999999999</v>
      </c>
    </row>
    <row r="23" spans="1:8" ht="35.5">
      <c r="A23" s="229"/>
      <c r="B23" s="229"/>
      <c r="C23" s="156" t="s">
        <v>195</v>
      </c>
      <c r="D23" s="135">
        <f>+E23+F23+G23+H23</f>
        <v>25763.8</v>
      </c>
      <c r="E23" s="135"/>
      <c r="F23" s="135"/>
      <c r="G23" s="135"/>
      <c r="H23" s="135">
        <v>25763.8</v>
      </c>
    </row>
    <row r="24" spans="1:8" ht="35.5">
      <c r="A24" s="230"/>
      <c r="B24" s="230"/>
      <c r="C24" s="156" t="s">
        <v>196</v>
      </c>
      <c r="D24" s="135">
        <f>+E24+F24+G24+H24</f>
        <v>25763.8</v>
      </c>
      <c r="E24" s="135"/>
      <c r="F24" s="135"/>
      <c r="G24" s="135"/>
      <c r="H24" s="135">
        <v>25763.8</v>
      </c>
    </row>
    <row r="25" spans="1:8" ht="35.5">
      <c r="A25" s="230"/>
      <c r="B25" s="230"/>
      <c r="C25" s="156" t="s">
        <v>197</v>
      </c>
      <c r="D25" s="135">
        <f>+E25+F25+G25+H25</f>
        <v>37585.599999999999</v>
      </c>
      <c r="E25" s="135"/>
      <c r="F25" s="135"/>
      <c r="G25" s="135"/>
      <c r="H25" s="135">
        <v>37585.599999999999</v>
      </c>
    </row>
    <row r="26" spans="1:8" ht="35.5">
      <c r="A26" s="230"/>
      <c r="B26" s="230"/>
      <c r="C26" s="156" t="s">
        <v>198</v>
      </c>
      <c r="D26" s="135">
        <f>+E26+F26+G26+H26</f>
        <v>14199.8</v>
      </c>
      <c r="E26" s="135"/>
      <c r="F26" s="135"/>
      <c r="G26" s="135"/>
      <c r="H26" s="135">
        <v>14199.8</v>
      </c>
    </row>
    <row r="27" spans="1:8">
      <c r="A27" s="231"/>
      <c r="B27" s="231"/>
      <c r="C27" s="156" t="s">
        <v>194</v>
      </c>
      <c r="D27" s="135">
        <f>+E27+F27+G27+H27</f>
        <v>43719.8</v>
      </c>
      <c r="E27" s="135"/>
      <c r="F27" s="135"/>
      <c r="G27" s="135"/>
      <c r="H27" s="135">
        <v>43719.8</v>
      </c>
    </row>
    <row r="28" spans="1:8">
      <c r="A28" s="157"/>
      <c r="B28" s="157"/>
      <c r="C28" s="155" t="s">
        <v>94</v>
      </c>
      <c r="D28" s="133">
        <f>SUM(E28:H28)</f>
        <v>55658.5</v>
      </c>
      <c r="E28" s="133">
        <f>SUM(E29:E32)</f>
        <v>0</v>
      </c>
      <c r="F28" s="133">
        <f>SUM(F29:F32)</f>
        <v>0</v>
      </c>
      <c r="G28" s="133">
        <f>SUM(G29:G32)</f>
        <v>0</v>
      </c>
      <c r="H28" s="133">
        <f>SUM(H29:H32)</f>
        <v>55658.5</v>
      </c>
    </row>
    <row r="29" spans="1:8" ht="35.5">
      <c r="A29" s="229"/>
      <c r="B29" s="229"/>
      <c r="C29" s="156" t="s">
        <v>199</v>
      </c>
      <c r="D29" s="135">
        <f>+E29+F29+G29+H29</f>
        <v>14591.2</v>
      </c>
      <c r="E29" s="135"/>
      <c r="F29" s="135"/>
      <c r="G29" s="135"/>
      <c r="H29" s="135">
        <v>14591.2</v>
      </c>
    </row>
    <row r="30" spans="1:8" ht="35.5">
      <c r="A30" s="230"/>
      <c r="B30" s="230"/>
      <c r="C30" s="156" t="s">
        <v>200</v>
      </c>
      <c r="D30" s="135">
        <f>+E30+F30+G30+H30</f>
        <v>19246.3</v>
      </c>
      <c r="E30" s="135"/>
      <c r="F30" s="135"/>
      <c r="G30" s="135"/>
      <c r="H30" s="135">
        <v>19246.3</v>
      </c>
    </row>
    <row r="31" spans="1:8" ht="35.5">
      <c r="A31" s="230"/>
      <c r="B31" s="230"/>
      <c r="C31" s="156" t="s">
        <v>201</v>
      </c>
      <c r="D31" s="135">
        <f>+E31+F31+G31+H31</f>
        <v>9670.7999999999993</v>
      </c>
      <c r="E31" s="135"/>
      <c r="F31" s="135"/>
      <c r="G31" s="135"/>
      <c r="H31" s="135">
        <v>9670.7999999999993</v>
      </c>
    </row>
    <row r="32" spans="1:8" ht="36" customHeight="1">
      <c r="A32" s="231"/>
      <c r="B32" s="231"/>
      <c r="C32" s="156" t="s">
        <v>202</v>
      </c>
      <c r="D32" s="135">
        <f>+E32+F32+G32+H32</f>
        <v>12150.2</v>
      </c>
      <c r="E32" s="135"/>
      <c r="F32" s="135"/>
      <c r="G32" s="135"/>
      <c r="H32" s="135">
        <v>12150.2</v>
      </c>
    </row>
    <row r="33" spans="1:8">
      <c r="A33" s="157"/>
      <c r="B33" s="157"/>
      <c r="C33" s="155" t="s">
        <v>95</v>
      </c>
      <c r="D33" s="133">
        <f>SUM(E33:H33)</f>
        <v>794409.2</v>
      </c>
      <c r="E33" s="133">
        <f>SUM(E34:E61)</f>
        <v>0</v>
      </c>
      <c r="F33" s="133">
        <f>SUM(F34:F61)</f>
        <v>0</v>
      </c>
      <c r="G33" s="133">
        <f>SUM(G34:G61)</f>
        <v>0</v>
      </c>
      <c r="H33" s="133">
        <f>SUM(H34:H61)</f>
        <v>794409.2</v>
      </c>
    </row>
    <row r="34" spans="1:8" ht="36" customHeight="1">
      <c r="A34" s="229"/>
      <c r="B34" s="229"/>
      <c r="C34" s="156" t="s">
        <v>203</v>
      </c>
      <c r="D34" s="135">
        <f t="shared" ref="D34:D61" si="2">+E34+F34+G34+H34</f>
        <v>33828.699999999997</v>
      </c>
      <c r="E34" s="135"/>
      <c r="F34" s="135"/>
      <c r="G34" s="135"/>
      <c r="H34" s="135">
        <v>33828.699999999997</v>
      </c>
    </row>
    <row r="35" spans="1:8" ht="36" customHeight="1">
      <c r="A35" s="230"/>
      <c r="B35" s="230"/>
      <c r="C35" s="156" t="s">
        <v>204</v>
      </c>
      <c r="D35" s="135">
        <f t="shared" si="2"/>
        <v>35432</v>
      </c>
      <c r="E35" s="135"/>
      <c r="F35" s="135"/>
      <c r="G35" s="135"/>
      <c r="H35" s="135">
        <v>35432</v>
      </c>
    </row>
    <row r="36" spans="1:8" ht="36" customHeight="1">
      <c r="A36" s="230"/>
      <c r="B36" s="230"/>
      <c r="C36" s="156" t="s">
        <v>205</v>
      </c>
      <c r="D36" s="135">
        <f t="shared" si="2"/>
        <v>35022</v>
      </c>
      <c r="E36" s="135"/>
      <c r="F36" s="135"/>
      <c r="G36" s="135"/>
      <c r="H36" s="135">
        <v>35022</v>
      </c>
    </row>
    <row r="37" spans="1:8" ht="36" customHeight="1">
      <c r="A37" s="230"/>
      <c r="B37" s="230"/>
      <c r="C37" s="156" t="s">
        <v>206</v>
      </c>
      <c r="D37" s="135">
        <f t="shared" si="2"/>
        <v>28825.9</v>
      </c>
      <c r="E37" s="135"/>
      <c r="F37" s="135"/>
      <c r="G37" s="135"/>
      <c r="H37" s="135">
        <v>28825.9</v>
      </c>
    </row>
    <row r="38" spans="1:8" ht="35.5">
      <c r="A38" s="230"/>
      <c r="B38" s="230"/>
      <c r="C38" s="178" t="s">
        <v>207</v>
      </c>
      <c r="D38" s="135">
        <f t="shared" si="2"/>
        <v>5396.8</v>
      </c>
      <c r="E38" s="135"/>
      <c r="F38" s="135"/>
      <c r="G38" s="135"/>
      <c r="H38" s="135">
        <v>5396.8</v>
      </c>
    </row>
    <row r="39" spans="1:8" ht="36" customHeight="1">
      <c r="A39" s="230"/>
      <c r="B39" s="230"/>
      <c r="C39" s="156" t="s">
        <v>208</v>
      </c>
      <c r="D39" s="135">
        <f t="shared" si="2"/>
        <v>5396.8</v>
      </c>
      <c r="E39" s="135"/>
      <c r="F39" s="135"/>
      <c r="G39" s="135"/>
      <c r="H39" s="135">
        <v>5396.8</v>
      </c>
    </row>
    <row r="40" spans="1:8" ht="35.5">
      <c r="A40" s="230"/>
      <c r="B40" s="230"/>
      <c r="C40" s="178" t="s">
        <v>209</v>
      </c>
      <c r="D40" s="135">
        <f t="shared" si="2"/>
        <v>14625.4</v>
      </c>
      <c r="E40" s="135"/>
      <c r="F40" s="135"/>
      <c r="G40" s="135"/>
      <c r="H40" s="135">
        <v>14625.4</v>
      </c>
    </row>
    <row r="41" spans="1:8" ht="35.5">
      <c r="A41" s="230"/>
      <c r="B41" s="230"/>
      <c r="C41" s="178" t="s">
        <v>210</v>
      </c>
      <c r="D41" s="135">
        <f t="shared" si="2"/>
        <v>11771.6</v>
      </c>
      <c r="E41" s="135"/>
      <c r="F41" s="135"/>
      <c r="G41" s="135"/>
      <c r="H41" s="135">
        <v>11771.6</v>
      </c>
    </row>
    <row r="42" spans="1:8" ht="53.9" customHeight="1">
      <c r="A42" s="230"/>
      <c r="B42" s="230"/>
      <c r="C42" s="193" t="s">
        <v>309</v>
      </c>
      <c r="D42" s="135">
        <f t="shared" si="2"/>
        <v>11038.4</v>
      </c>
      <c r="E42" s="135"/>
      <c r="F42" s="135"/>
      <c r="G42" s="135"/>
      <c r="H42" s="135">
        <v>11038.4</v>
      </c>
    </row>
    <row r="43" spans="1:8" ht="36" customHeight="1">
      <c r="A43" s="230"/>
      <c r="B43" s="230"/>
      <c r="C43" s="178" t="s">
        <v>212</v>
      </c>
      <c r="D43" s="135">
        <f t="shared" si="2"/>
        <v>930.4</v>
      </c>
      <c r="E43" s="135"/>
      <c r="F43" s="135"/>
      <c r="G43" s="135"/>
      <c r="H43" s="135">
        <v>930.4</v>
      </c>
    </row>
    <row r="44" spans="1:8" ht="35.5">
      <c r="A44" s="230"/>
      <c r="B44" s="230"/>
      <c r="C44" s="178" t="s">
        <v>211</v>
      </c>
      <c r="D44" s="135">
        <f t="shared" si="2"/>
        <v>22139.8</v>
      </c>
      <c r="E44" s="135"/>
      <c r="F44" s="135"/>
      <c r="G44" s="135"/>
      <c r="H44" s="135">
        <v>22139.8</v>
      </c>
    </row>
    <row r="45" spans="1:8" ht="17.899999999999999" customHeight="1">
      <c r="A45" s="230"/>
      <c r="B45" s="230"/>
      <c r="C45" s="178" t="s">
        <v>213</v>
      </c>
      <c r="D45" s="135">
        <f t="shared" si="2"/>
        <v>14813.2</v>
      </c>
      <c r="E45" s="135"/>
      <c r="F45" s="135"/>
      <c r="G45" s="135"/>
      <c r="H45" s="135">
        <v>14813.2</v>
      </c>
    </row>
    <row r="46" spans="1:8">
      <c r="A46" s="230"/>
      <c r="B46" s="230"/>
      <c r="C46" s="193" t="s">
        <v>214</v>
      </c>
      <c r="D46" s="135">
        <f t="shared" si="2"/>
        <v>12813.5</v>
      </c>
      <c r="E46" s="135"/>
      <c r="F46" s="135"/>
      <c r="G46" s="135"/>
      <c r="H46" s="135">
        <v>12813.5</v>
      </c>
    </row>
    <row r="47" spans="1:8" ht="35.5">
      <c r="A47" s="230"/>
      <c r="B47" s="230"/>
      <c r="C47" s="178" t="s">
        <v>215</v>
      </c>
      <c r="D47" s="135">
        <f t="shared" si="2"/>
        <v>13732.6</v>
      </c>
      <c r="E47" s="135"/>
      <c r="F47" s="135"/>
      <c r="G47" s="135"/>
      <c r="H47" s="135">
        <v>13732.6</v>
      </c>
    </row>
    <row r="48" spans="1:8" ht="35.5">
      <c r="A48" s="230"/>
      <c r="B48" s="230"/>
      <c r="C48" s="178" t="s">
        <v>216</v>
      </c>
      <c r="D48" s="135">
        <f t="shared" si="2"/>
        <v>22989</v>
      </c>
      <c r="E48" s="135"/>
      <c r="F48" s="135"/>
      <c r="G48" s="135"/>
      <c r="H48" s="135">
        <v>22989</v>
      </c>
    </row>
    <row r="49" spans="1:8" ht="35.5">
      <c r="A49" s="230"/>
      <c r="B49" s="230"/>
      <c r="C49" s="178" t="s">
        <v>217</v>
      </c>
      <c r="D49" s="135">
        <f t="shared" si="2"/>
        <v>5445.6</v>
      </c>
      <c r="E49" s="135"/>
      <c r="F49" s="135"/>
      <c r="G49" s="135"/>
      <c r="H49" s="135">
        <v>5445.6</v>
      </c>
    </row>
    <row r="50" spans="1:8" ht="35.5">
      <c r="A50" s="230"/>
      <c r="B50" s="230"/>
      <c r="C50" s="178" t="s">
        <v>218</v>
      </c>
      <c r="D50" s="135">
        <f t="shared" si="2"/>
        <v>45455.3</v>
      </c>
      <c r="E50" s="135"/>
      <c r="F50" s="135"/>
      <c r="G50" s="135"/>
      <c r="H50" s="135">
        <v>45455.3</v>
      </c>
    </row>
    <row r="51" spans="1:8" ht="35.5">
      <c r="A51" s="230"/>
      <c r="B51" s="230"/>
      <c r="C51" s="178" t="s">
        <v>219</v>
      </c>
      <c r="D51" s="135">
        <f t="shared" si="2"/>
        <v>32266.3</v>
      </c>
      <c r="E51" s="135"/>
      <c r="F51" s="135"/>
      <c r="G51" s="135"/>
      <c r="H51" s="135">
        <v>32266.3</v>
      </c>
    </row>
    <row r="52" spans="1:8" ht="35.5">
      <c r="A52" s="230"/>
      <c r="B52" s="230"/>
      <c r="C52" s="193" t="s">
        <v>220</v>
      </c>
      <c r="D52" s="135">
        <f t="shared" si="2"/>
        <v>35060.6</v>
      </c>
      <c r="E52" s="135"/>
      <c r="F52" s="135"/>
      <c r="G52" s="135"/>
      <c r="H52" s="135">
        <v>35060.6</v>
      </c>
    </row>
    <row r="53" spans="1:8" ht="35.5">
      <c r="A53" s="230"/>
      <c r="B53" s="230"/>
      <c r="C53" s="178" t="s">
        <v>221</v>
      </c>
      <c r="D53" s="135">
        <f t="shared" si="2"/>
        <v>48673.4</v>
      </c>
      <c r="E53" s="135"/>
      <c r="F53" s="135"/>
      <c r="G53" s="135"/>
      <c r="H53" s="135">
        <v>48673.4</v>
      </c>
    </row>
    <row r="54" spans="1:8" ht="35.5">
      <c r="A54" s="230"/>
      <c r="B54" s="230"/>
      <c r="C54" s="178" t="s">
        <v>222</v>
      </c>
      <c r="D54" s="135">
        <f t="shared" si="2"/>
        <v>59841.4</v>
      </c>
      <c r="E54" s="135"/>
      <c r="F54" s="135"/>
      <c r="G54" s="135"/>
      <c r="H54" s="135">
        <v>59841.4</v>
      </c>
    </row>
    <row r="55" spans="1:8" ht="35.5">
      <c r="A55" s="230"/>
      <c r="B55" s="230"/>
      <c r="C55" s="178" t="s">
        <v>223</v>
      </c>
      <c r="D55" s="135">
        <f t="shared" si="2"/>
        <v>33030.5</v>
      </c>
      <c r="E55" s="135"/>
      <c r="F55" s="135"/>
      <c r="G55" s="135"/>
      <c r="H55" s="135">
        <v>33030.5</v>
      </c>
    </row>
    <row r="56" spans="1:8" ht="35.5">
      <c r="A56" s="230"/>
      <c r="B56" s="230"/>
      <c r="C56" s="156" t="s">
        <v>224</v>
      </c>
      <c r="D56" s="135">
        <f t="shared" si="2"/>
        <v>33030.5</v>
      </c>
      <c r="E56" s="135"/>
      <c r="F56" s="135"/>
      <c r="G56" s="135"/>
      <c r="H56" s="135">
        <v>33030.5</v>
      </c>
    </row>
    <row r="57" spans="1:8" ht="36" customHeight="1">
      <c r="A57" s="230"/>
      <c r="B57" s="230"/>
      <c r="C57" s="156" t="s">
        <v>225</v>
      </c>
      <c r="D57" s="135">
        <f t="shared" si="2"/>
        <v>70437.2</v>
      </c>
      <c r="E57" s="135"/>
      <c r="F57" s="135"/>
      <c r="G57" s="135"/>
      <c r="H57" s="135">
        <v>70437.2</v>
      </c>
    </row>
    <row r="58" spans="1:8" ht="36" customHeight="1">
      <c r="A58" s="230"/>
      <c r="B58" s="230"/>
      <c r="C58" s="156" t="s">
        <v>226</v>
      </c>
      <c r="D58" s="135">
        <f t="shared" si="2"/>
        <v>70437.2</v>
      </c>
      <c r="E58" s="135"/>
      <c r="F58" s="135"/>
      <c r="G58" s="135"/>
      <c r="H58" s="135">
        <v>70437.2</v>
      </c>
    </row>
    <row r="59" spans="1:8">
      <c r="A59" s="230"/>
      <c r="B59" s="230"/>
      <c r="C59" s="156" t="s">
        <v>227</v>
      </c>
      <c r="D59" s="135">
        <f t="shared" si="2"/>
        <v>31034.5</v>
      </c>
      <c r="E59" s="135"/>
      <c r="F59" s="135"/>
      <c r="G59" s="135"/>
      <c r="H59" s="135">
        <v>31034.5</v>
      </c>
    </row>
    <row r="60" spans="1:8" ht="36" customHeight="1">
      <c r="A60" s="230"/>
      <c r="B60" s="230"/>
      <c r="C60" s="156" t="s">
        <v>228</v>
      </c>
      <c r="D60" s="135">
        <f t="shared" si="2"/>
        <v>33073.800000000003</v>
      </c>
      <c r="E60" s="135"/>
      <c r="F60" s="135"/>
      <c r="G60" s="135"/>
      <c r="H60" s="135">
        <v>33073.800000000003</v>
      </c>
    </row>
    <row r="61" spans="1:8" ht="36" customHeight="1">
      <c r="A61" s="231"/>
      <c r="B61" s="231"/>
      <c r="C61" s="181" t="s">
        <v>229</v>
      </c>
      <c r="D61" s="135">
        <f t="shared" si="2"/>
        <v>27866.799999999999</v>
      </c>
      <c r="E61" s="135"/>
      <c r="F61" s="135"/>
      <c r="G61" s="135"/>
      <c r="H61" s="135">
        <v>27866.799999999999</v>
      </c>
    </row>
    <row r="62" spans="1:8">
      <c r="A62" s="157"/>
      <c r="B62" s="157"/>
      <c r="C62" s="155" t="s">
        <v>59</v>
      </c>
      <c r="D62" s="133">
        <f>SUM(E62:H62)</f>
        <v>75451.3</v>
      </c>
      <c r="E62" s="133">
        <f>SUM(E63:E64)</f>
        <v>0</v>
      </c>
      <c r="F62" s="133">
        <f>SUM(F63:F64)</f>
        <v>0</v>
      </c>
      <c r="G62" s="133">
        <f>SUM(G63:G64)</f>
        <v>0</v>
      </c>
      <c r="H62" s="133">
        <f>SUM(H63:H64)</f>
        <v>75451.3</v>
      </c>
    </row>
    <row r="63" spans="1:8" ht="35.5">
      <c r="A63" s="229"/>
      <c r="B63" s="229"/>
      <c r="C63" s="156" t="s">
        <v>230</v>
      </c>
      <c r="D63" s="135">
        <f>+E63+F63+G63+H63</f>
        <v>32316.400000000001</v>
      </c>
      <c r="E63" s="135"/>
      <c r="F63" s="135"/>
      <c r="G63" s="135"/>
      <c r="H63" s="135">
        <v>32316.400000000001</v>
      </c>
    </row>
    <row r="64" spans="1:8" ht="35.5">
      <c r="A64" s="231"/>
      <c r="B64" s="231"/>
      <c r="C64" s="156" t="s">
        <v>231</v>
      </c>
      <c r="D64" s="135">
        <f>+E64+F64+G64+H64</f>
        <v>43134.9</v>
      </c>
      <c r="E64" s="135"/>
      <c r="F64" s="135"/>
      <c r="G64" s="135"/>
      <c r="H64" s="135">
        <v>43134.9</v>
      </c>
    </row>
    <row r="65" spans="1:8">
      <c r="A65" s="157"/>
      <c r="B65" s="157"/>
      <c r="C65" s="155" t="s">
        <v>232</v>
      </c>
      <c r="D65" s="133">
        <f>SUM(E65:H65)</f>
        <v>244729.19999999998</v>
      </c>
      <c r="E65" s="133">
        <f>SUM(E66:E79)</f>
        <v>0</v>
      </c>
      <c r="F65" s="133">
        <f>SUM(F66:F79)</f>
        <v>0</v>
      </c>
      <c r="G65" s="133">
        <f>SUM(G66:G79)</f>
        <v>0</v>
      </c>
      <c r="H65" s="133">
        <f>SUM(H66:H79)</f>
        <v>244729.19999999998</v>
      </c>
    </row>
    <row r="66" spans="1:8" ht="36" customHeight="1">
      <c r="A66" s="229"/>
      <c r="B66" s="229"/>
      <c r="C66" s="156" t="s">
        <v>233</v>
      </c>
      <c r="D66" s="135">
        <f t="shared" ref="D66:D76" si="3">+E66+F66+G66+H66</f>
        <v>14357.5</v>
      </c>
      <c r="E66" s="135"/>
      <c r="F66" s="135"/>
      <c r="G66" s="135"/>
      <c r="H66" s="135">
        <v>14357.5</v>
      </c>
    </row>
    <row r="67" spans="1:8" ht="36" customHeight="1">
      <c r="A67" s="230"/>
      <c r="B67" s="230"/>
      <c r="C67" s="156" t="s">
        <v>234</v>
      </c>
      <c r="D67" s="135">
        <f t="shared" si="3"/>
        <v>14405.5</v>
      </c>
      <c r="E67" s="135"/>
      <c r="F67" s="135"/>
      <c r="G67" s="135"/>
      <c r="H67" s="135">
        <v>14405.5</v>
      </c>
    </row>
    <row r="68" spans="1:8" ht="36" customHeight="1">
      <c r="A68" s="230"/>
      <c r="B68" s="230"/>
      <c r="C68" s="156" t="s">
        <v>235</v>
      </c>
      <c r="D68" s="135">
        <f t="shared" si="3"/>
        <v>4817.6000000000004</v>
      </c>
      <c r="E68" s="135"/>
      <c r="F68" s="135"/>
      <c r="G68" s="135"/>
      <c r="H68" s="135">
        <v>4817.6000000000004</v>
      </c>
    </row>
    <row r="69" spans="1:8">
      <c r="A69" s="230"/>
      <c r="B69" s="230"/>
      <c r="C69" s="156" t="s">
        <v>236</v>
      </c>
      <c r="D69" s="135">
        <f t="shared" si="3"/>
        <v>42428</v>
      </c>
      <c r="E69" s="135"/>
      <c r="F69" s="135"/>
      <c r="G69" s="135"/>
      <c r="H69" s="135">
        <v>42428</v>
      </c>
    </row>
    <row r="70" spans="1:8" ht="35.5">
      <c r="A70" s="230"/>
      <c r="B70" s="230"/>
      <c r="C70" s="178" t="s">
        <v>237</v>
      </c>
      <c r="D70" s="135">
        <f t="shared" si="3"/>
        <v>11159.8</v>
      </c>
      <c r="E70" s="135"/>
      <c r="F70" s="135"/>
      <c r="G70" s="135"/>
      <c r="H70" s="135">
        <v>11159.8</v>
      </c>
    </row>
    <row r="71" spans="1:8">
      <c r="A71" s="230"/>
      <c r="B71" s="230"/>
      <c r="C71" s="156" t="s">
        <v>238</v>
      </c>
      <c r="D71" s="135">
        <f t="shared" si="3"/>
        <v>46756.4</v>
      </c>
      <c r="E71" s="135"/>
      <c r="F71" s="135"/>
      <c r="G71" s="135"/>
      <c r="H71" s="135">
        <v>46756.4</v>
      </c>
    </row>
    <row r="72" spans="1:8" ht="35.5">
      <c r="A72" s="230"/>
      <c r="B72" s="230"/>
      <c r="C72" s="156" t="s">
        <v>239</v>
      </c>
      <c r="D72" s="135">
        <f t="shared" si="3"/>
        <v>14315.3</v>
      </c>
      <c r="E72" s="135"/>
      <c r="F72" s="135"/>
      <c r="G72" s="135"/>
      <c r="H72" s="135">
        <v>14315.3</v>
      </c>
    </row>
    <row r="73" spans="1:8" ht="35.5">
      <c r="A73" s="230"/>
      <c r="B73" s="230"/>
      <c r="C73" s="156" t="s">
        <v>240</v>
      </c>
      <c r="D73" s="135">
        <f t="shared" si="3"/>
        <v>12084.9</v>
      </c>
      <c r="E73" s="135"/>
      <c r="F73" s="135"/>
      <c r="G73" s="135"/>
      <c r="H73" s="135">
        <v>12084.9</v>
      </c>
    </row>
    <row r="74" spans="1:8" ht="36" customHeight="1">
      <c r="A74" s="230"/>
      <c r="B74" s="230"/>
      <c r="C74" s="156" t="s">
        <v>241</v>
      </c>
      <c r="D74" s="135">
        <f t="shared" si="3"/>
        <v>12814.8</v>
      </c>
      <c r="E74" s="135"/>
      <c r="F74" s="135"/>
      <c r="G74" s="135"/>
      <c r="H74" s="135">
        <v>12814.8</v>
      </c>
    </row>
    <row r="75" spans="1:8" ht="36" customHeight="1">
      <c r="A75" s="230"/>
      <c r="B75" s="230"/>
      <c r="C75" s="156" t="s">
        <v>242</v>
      </c>
      <c r="D75" s="135">
        <f t="shared" si="3"/>
        <v>15502.9</v>
      </c>
      <c r="E75" s="135"/>
      <c r="F75" s="135"/>
      <c r="G75" s="135"/>
      <c r="H75" s="135">
        <v>15502.9</v>
      </c>
    </row>
    <row r="76" spans="1:8" ht="35.5">
      <c r="A76" s="230"/>
      <c r="B76" s="230"/>
      <c r="C76" s="156" t="s">
        <v>243</v>
      </c>
      <c r="D76" s="135">
        <f t="shared" si="3"/>
        <v>14971.9</v>
      </c>
      <c r="E76" s="135"/>
      <c r="F76" s="135"/>
      <c r="G76" s="135"/>
      <c r="H76" s="135">
        <v>14971.9</v>
      </c>
    </row>
    <row r="77" spans="1:8" ht="35.5">
      <c r="A77" s="230"/>
      <c r="B77" s="230"/>
      <c r="C77" s="178" t="s">
        <v>244</v>
      </c>
      <c r="D77" s="135">
        <f>+E77+F77+G77+H77</f>
        <v>13823.1</v>
      </c>
      <c r="E77" s="135"/>
      <c r="F77" s="135"/>
      <c r="G77" s="135"/>
      <c r="H77" s="135">
        <v>13823.1</v>
      </c>
    </row>
    <row r="78" spans="1:8" ht="35.5">
      <c r="A78" s="230"/>
      <c r="B78" s="230"/>
      <c r="C78" s="178" t="s">
        <v>245</v>
      </c>
      <c r="D78" s="135">
        <f>+E78+F78+G78+H78</f>
        <v>13823.1</v>
      </c>
      <c r="E78" s="135"/>
      <c r="F78" s="135"/>
      <c r="G78" s="135"/>
      <c r="H78" s="135">
        <v>13823.1</v>
      </c>
    </row>
    <row r="79" spans="1:8" ht="35.5">
      <c r="A79" s="231"/>
      <c r="B79" s="231"/>
      <c r="C79" s="178" t="s">
        <v>246</v>
      </c>
      <c r="D79" s="135">
        <f>+E79+F79+G79+H79</f>
        <v>13468.4</v>
      </c>
      <c r="E79" s="135"/>
      <c r="F79" s="135"/>
      <c r="G79" s="135"/>
      <c r="H79" s="135">
        <v>13468.4</v>
      </c>
    </row>
    <row r="80" spans="1:8">
      <c r="A80" s="157"/>
      <c r="B80" s="157"/>
      <c r="C80" s="155" t="s">
        <v>96</v>
      </c>
      <c r="D80" s="133">
        <f>SUM(E80:H80)</f>
        <v>302655</v>
      </c>
      <c r="E80" s="133">
        <f>SUM(E81:E90)</f>
        <v>0</v>
      </c>
      <c r="F80" s="133">
        <f>SUM(F81:F90)</f>
        <v>0</v>
      </c>
      <c r="G80" s="133">
        <f>SUM(G81:G90)</f>
        <v>0</v>
      </c>
      <c r="H80" s="133">
        <f>SUM(H81:H90)</f>
        <v>302655</v>
      </c>
    </row>
    <row r="81" spans="1:8">
      <c r="A81" s="229"/>
      <c r="B81" s="229"/>
      <c r="C81" s="156" t="s">
        <v>247</v>
      </c>
      <c r="D81" s="135">
        <f t="shared" ref="D81:D90" si="4">+E81+F81+G81+H81</f>
        <v>39144.400000000001</v>
      </c>
      <c r="E81" s="135"/>
      <c r="F81" s="135"/>
      <c r="G81" s="135"/>
      <c r="H81" s="135">
        <v>39144.400000000001</v>
      </c>
    </row>
    <row r="82" spans="1:8">
      <c r="A82" s="230"/>
      <c r="B82" s="230"/>
      <c r="C82" s="156" t="s">
        <v>248</v>
      </c>
      <c r="D82" s="135">
        <f t="shared" si="4"/>
        <v>29070.9</v>
      </c>
      <c r="E82" s="135"/>
      <c r="F82" s="135"/>
      <c r="G82" s="135"/>
      <c r="H82" s="135">
        <v>29070.9</v>
      </c>
    </row>
    <row r="83" spans="1:8">
      <c r="A83" s="230"/>
      <c r="B83" s="230"/>
      <c r="C83" s="156" t="s">
        <v>249</v>
      </c>
      <c r="D83" s="135">
        <f t="shared" si="4"/>
        <v>29070.9</v>
      </c>
      <c r="E83" s="135"/>
      <c r="F83" s="135"/>
      <c r="G83" s="135"/>
      <c r="H83" s="135">
        <v>29070.9</v>
      </c>
    </row>
    <row r="84" spans="1:8" ht="35.5">
      <c r="A84" s="230"/>
      <c r="B84" s="230"/>
      <c r="C84" s="156" t="s">
        <v>250</v>
      </c>
      <c r="D84" s="135">
        <f t="shared" si="4"/>
        <v>41161.9</v>
      </c>
      <c r="E84" s="135"/>
      <c r="F84" s="135"/>
      <c r="G84" s="135"/>
      <c r="H84" s="135">
        <v>41161.9</v>
      </c>
    </row>
    <row r="85" spans="1:8" ht="35.5">
      <c r="A85" s="230"/>
      <c r="B85" s="230"/>
      <c r="C85" s="156" t="s">
        <v>251</v>
      </c>
      <c r="D85" s="135">
        <f t="shared" si="4"/>
        <v>26946.6</v>
      </c>
      <c r="E85" s="135"/>
      <c r="F85" s="135"/>
      <c r="G85" s="135"/>
      <c r="H85" s="135">
        <v>26946.6</v>
      </c>
    </row>
    <row r="86" spans="1:8" ht="35.5">
      <c r="A86" s="230"/>
      <c r="B86" s="230"/>
      <c r="C86" s="156" t="s">
        <v>252</v>
      </c>
      <c r="D86" s="135">
        <f t="shared" si="4"/>
        <v>31061.4</v>
      </c>
      <c r="E86" s="135"/>
      <c r="F86" s="135"/>
      <c r="G86" s="135"/>
      <c r="H86" s="135">
        <v>31061.4</v>
      </c>
    </row>
    <row r="87" spans="1:8" ht="35.5">
      <c r="A87" s="230"/>
      <c r="B87" s="230"/>
      <c r="C87" s="156" t="s">
        <v>253</v>
      </c>
      <c r="D87" s="135">
        <f t="shared" si="4"/>
        <v>31061.4</v>
      </c>
      <c r="E87" s="135"/>
      <c r="F87" s="135"/>
      <c r="G87" s="135"/>
      <c r="H87" s="135">
        <v>31061.4</v>
      </c>
    </row>
    <row r="88" spans="1:8" ht="35.5">
      <c r="A88" s="230"/>
      <c r="B88" s="230"/>
      <c r="C88" s="156" t="s">
        <v>254</v>
      </c>
      <c r="D88" s="135">
        <f t="shared" si="4"/>
        <v>41561.199999999997</v>
      </c>
      <c r="E88" s="135"/>
      <c r="F88" s="135"/>
      <c r="G88" s="135"/>
      <c r="H88" s="135">
        <v>41561.199999999997</v>
      </c>
    </row>
    <row r="89" spans="1:8" ht="36" customHeight="1">
      <c r="A89" s="230"/>
      <c r="B89" s="230"/>
      <c r="C89" s="156" t="s">
        <v>255</v>
      </c>
      <c r="D89" s="135">
        <f t="shared" si="4"/>
        <v>2753.3</v>
      </c>
      <c r="E89" s="135"/>
      <c r="F89" s="135"/>
      <c r="G89" s="135"/>
      <c r="H89" s="135">
        <v>2753.3</v>
      </c>
    </row>
    <row r="90" spans="1:8" ht="36" customHeight="1">
      <c r="A90" s="231"/>
      <c r="B90" s="231"/>
      <c r="C90" s="156" t="s">
        <v>256</v>
      </c>
      <c r="D90" s="135">
        <f t="shared" si="4"/>
        <v>30823</v>
      </c>
      <c r="E90" s="135"/>
      <c r="F90" s="135"/>
      <c r="G90" s="135"/>
      <c r="H90" s="135">
        <v>30823</v>
      </c>
    </row>
    <row r="91" spans="1:8">
      <c r="A91" s="157"/>
      <c r="B91" s="157"/>
      <c r="C91" s="155" t="s">
        <v>97</v>
      </c>
      <c r="D91" s="133">
        <f>SUM(E91:H91)</f>
        <v>459760.89999999991</v>
      </c>
      <c r="E91" s="133">
        <f>SUM(E92:E111)</f>
        <v>0</v>
      </c>
      <c r="F91" s="133">
        <f>SUM(F92:F111)</f>
        <v>0</v>
      </c>
      <c r="G91" s="133">
        <f>SUM(G92:G111)</f>
        <v>0</v>
      </c>
      <c r="H91" s="133">
        <f>SUM(H92:H111)</f>
        <v>459760.89999999991</v>
      </c>
    </row>
    <row r="92" spans="1:8">
      <c r="A92" s="229"/>
      <c r="B92" s="229"/>
      <c r="C92" s="156" t="s">
        <v>257</v>
      </c>
      <c r="D92" s="135">
        <f t="shared" ref="D92:D111" si="5">+E92+F92+G92+H92</f>
        <v>32777.699999999997</v>
      </c>
      <c r="E92" s="135"/>
      <c r="F92" s="135"/>
      <c r="G92" s="135"/>
      <c r="H92" s="135">
        <v>32777.699999999997</v>
      </c>
    </row>
    <row r="93" spans="1:8" ht="35.5">
      <c r="A93" s="230"/>
      <c r="B93" s="230"/>
      <c r="C93" s="156" t="s">
        <v>258</v>
      </c>
      <c r="D93" s="135">
        <f t="shared" si="5"/>
        <v>28364.2</v>
      </c>
      <c r="E93" s="135"/>
      <c r="F93" s="135"/>
      <c r="G93" s="135"/>
      <c r="H93" s="135">
        <v>28364.2</v>
      </c>
    </row>
    <row r="94" spans="1:8" ht="36" customHeight="1">
      <c r="A94" s="230"/>
      <c r="B94" s="230"/>
      <c r="C94" s="156" t="s">
        <v>287</v>
      </c>
      <c r="D94" s="135">
        <f t="shared" si="5"/>
        <v>29931.8</v>
      </c>
      <c r="E94" s="135"/>
      <c r="F94" s="135"/>
      <c r="G94" s="135"/>
      <c r="H94" s="135">
        <v>29931.8</v>
      </c>
    </row>
    <row r="95" spans="1:8" ht="36" customHeight="1">
      <c r="A95" s="230"/>
      <c r="B95" s="230"/>
      <c r="C95" s="156" t="s">
        <v>259</v>
      </c>
      <c r="D95" s="135">
        <f t="shared" si="5"/>
        <v>29931.8</v>
      </c>
      <c r="E95" s="135"/>
      <c r="F95" s="135"/>
      <c r="G95" s="135"/>
      <c r="H95" s="135">
        <v>29931.8</v>
      </c>
    </row>
    <row r="96" spans="1:8" ht="35.5">
      <c r="A96" s="230"/>
      <c r="B96" s="230"/>
      <c r="C96" s="178" t="s">
        <v>260</v>
      </c>
      <c r="D96" s="135">
        <f t="shared" si="5"/>
        <v>29931.8</v>
      </c>
      <c r="E96" s="135"/>
      <c r="F96" s="135"/>
      <c r="G96" s="135"/>
      <c r="H96" s="135">
        <v>29931.8</v>
      </c>
    </row>
    <row r="97" spans="1:8" ht="36" customHeight="1">
      <c r="A97" s="230"/>
      <c r="B97" s="230"/>
      <c r="C97" s="156" t="s">
        <v>261</v>
      </c>
      <c r="D97" s="135">
        <f t="shared" si="5"/>
        <v>4041.4</v>
      </c>
      <c r="E97" s="135"/>
      <c r="F97" s="135"/>
      <c r="G97" s="135"/>
      <c r="H97" s="135">
        <v>4041.4</v>
      </c>
    </row>
    <row r="98" spans="1:8" ht="35.5">
      <c r="A98" s="230"/>
      <c r="B98" s="230"/>
      <c r="C98" s="178" t="s">
        <v>262</v>
      </c>
      <c r="D98" s="135">
        <f t="shared" si="5"/>
        <v>16058.9</v>
      </c>
      <c r="E98" s="135"/>
      <c r="F98" s="135"/>
      <c r="G98" s="135"/>
      <c r="H98" s="135">
        <v>16058.9</v>
      </c>
    </row>
    <row r="99" spans="1:8" ht="35.5">
      <c r="A99" s="230"/>
      <c r="B99" s="230"/>
      <c r="C99" s="178" t="s">
        <v>263</v>
      </c>
      <c r="D99" s="135">
        <f t="shared" si="5"/>
        <v>16058.9</v>
      </c>
      <c r="E99" s="135"/>
      <c r="F99" s="135"/>
      <c r="G99" s="135"/>
      <c r="H99" s="135">
        <v>16058.9</v>
      </c>
    </row>
    <row r="100" spans="1:8" ht="36" customHeight="1">
      <c r="A100" s="230"/>
      <c r="B100" s="230"/>
      <c r="C100" s="178" t="s">
        <v>264</v>
      </c>
      <c r="D100" s="135">
        <f t="shared" si="5"/>
        <v>16058.9</v>
      </c>
      <c r="E100" s="135"/>
      <c r="F100" s="135"/>
      <c r="G100" s="135"/>
      <c r="H100" s="135">
        <v>16058.9</v>
      </c>
    </row>
    <row r="101" spans="1:8" ht="36" customHeight="1">
      <c r="A101" s="230"/>
      <c r="B101" s="230"/>
      <c r="C101" s="178" t="s">
        <v>265</v>
      </c>
      <c r="D101" s="135">
        <f t="shared" si="5"/>
        <v>9092.4</v>
      </c>
      <c r="E101" s="135"/>
      <c r="F101" s="135"/>
      <c r="G101" s="135"/>
      <c r="H101" s="135">
        <v>9092.4</v>
      </c>
    </row>
    <row r="102" spans="1:8">
      <c r="A102" s="230"/>
      <c r="B102" s="230"/>
      <c r="C102" s="178" t="s">
        <v>266</v>
      </c>
      <c r="D102" s="135">
        <f t="shared" si="5"/>
        <v>9414.4</v>
      </c>
      <c r="E102" s="135"/>
      <c r="F102" s="135"/>
      <c r="G102" s="135"/>
      <c r="H102" s="135">
        <v>9414.4</v>
      </c>
    </row>
    <row r="103" spans="1:8" ht="17.899999999999999" customHeight="1">
      <c r="A103" s="230"/>
      <c r="B103" s="230"/>
      <c r="C103" s="178" t="s">
        <v>267</v>
      </c>
      <c r="D103" s="135">
        <f t="shared" si="5"/>
        <v>14261.4</v>
      </c>
      <c r="E103" s="135"/>
      <c r="F103" s="135"/>
      <c r="G103" s="135"/>
      <c r="H103" s="135">
        <v>14261.4</v>
      </c>
    </row>
    <row r="104" spans="1:8" ht="35.5">
      <c r="A104" s="230"/>
      <c r="B104" s="230"/>
      <c r="C104" s="178" t="s">
        <v>268</v>
      </c>
      <c r="D104" s="135">
        <f t="shared" si="5"/>
        <v>14261.4</v>
      </c>
      <c r="E104" s="135"/>
      <c r="F104" s="135"/>
      <c r="G104" s="135"/>
      <c r="H104" s="135">
        <v>14261.4</v>
      </c>
    </row>
    <row r="105" spans="1:8" ht="35.5">
      <c r="A105" s="230"/>
      <c r="B105" s="230"/>
      <c r="C105" s="178" t="s">
        <v>269</v>
      </c>
      <c r="D105" s="135">
        <f t="shared" si="5"/>
        <v>14261.4</v>
      </c>
      <c r="E105" s="135"/>
      <c r="F105" s="135"/>
      <c r="G105" s="135"/>
      <c r="H105" s="135">
        <v>14261.4</v>
      </c>
    </row>
    <row r="106" spans="1:8" ht="35.5">
      <c r="A106" s="230"/>
      <c r="B106" s="230"/>
      <c r="C106" s="178" t="s">
        <v>270</v>
      </c>
      <c r="D106" s="135">
        <f t="shared" si="5"/>
        <v>31455</v>
      </c>
      <c r="E106" s="135"/>
      <c r="F106" s="135"/>
      <c r="G106" s="135"/>
      <c r="H106" s="135">
        <v>31455</v>
      </c>
    </row>
    <row r="107" spans="1:8">
      <c r="A107" s="230"/>
      <c r="B107" s="230"/>
      <c r="C107" s="178" t="s">
        <v>271</v>
      </c>
      <c r="D107" s="135">
        <f t="shared" si="5"/>
        <v>35635.1</v>
      </c>
      <c r="E107" s="135"/>
      <c r="F107" s="135"/>
      <c r="G107" s="135"/>
      <c r="H107" s="135">
        <v>35635.1</v>
      </c>
    </row>
    <row r="108" spans="1:8">
      <c r="A108" s="230"/>
      <c r="B108" s="230"/>
      <c r="C108" s="178" t="s">
        <v>272</v>
      </c>
      <c r="D108" s="135">
        <f t="shared" si="5"/>
        <v>38778.1</v>
      </c>
      <c r="E108" s="135"/>
      <c r="F108" s="135"/>
      <c r="G108" s="135"/>
      <c r="H108" s="135">
        <v>38778.1</v>
      </c>
    </row>
    <row r="109" spans="1:8">
      <c r="A109" s="230"/>
      <c r="B109" s="230"/>
      <c r="C109" s="178" t="s">
        <v>273</v>
      </c>
      <c r="D109" s="135">
        <f t="shared" si="5"/>
        <v>31455</v>
      </c>
      <c r="E109" s="135"/>
      <c r="F109" s="135"/>
      <c r="G109" s="135"/>
      <c r="H109" s="135">
        <v>31455</v>
      </c>
    </row>
    <row r="110" spans="1:8" ht="35.5">
      <c r="A110" s="230"/>
      <c r="B110" s="230"/>
      <c r="C110" s="178" t="s">
        <v>274</v>
      </c>
      <c r="D110" s="135">
        <f t="shared" si="5"/>
        <v>35635.1</v>
      </c>
      <c r="E110" s="135"/>
      <c r="F110" s="135"/>
      <c r="G110" s="135"/>
      <c r="H110" s="135">
        <v>35635.1</v>
      </c>
    </row>
    <row r="111" spans="1:8">
      <c r="A111" s="231"/>
      <c r="B111" s="231"/>
      <c r="C111" s="178" t="s">
        <v>275</v>
      </c>
      <c r="D111" s="135">
        <f t="shared" si="5"/>
        <v>22356.2</v>
      </c>
      <c r="E111" s="135"/>
      <c r="F111" s="135"/>
      <c r="G111" s="135"/>
      <c r="H111" s="135">
        <v>22356.2</v>
      </c>
    </row>
    <row r="112" spans="1:8">
      <c r="A112" s="157"/>
      <c r="B112" s="157"/>
      <c r="C112" s="155" t="s">
        <v>276</v>
      </c>
      <c r="D112" s="133">
        <f>SUM(E112:H112)</f>
        <v>108557.4</v>
      </c>
      <c r="E112" s="133">
        <f>SUM(E113:E115)</f>
        <v>0</v>
      </c>
      <c r="F112" s="133">
        <f>SUM(F113:F115)</f>
        <v>0</v>
      </c>
      <c r="G112" s="133">
        <f>SUM(G113:G115)</f>
        <v>0</v>
      </c>
      <c r="H112" s="133">
        <f>SUM(H113:H115)</f>
        <v>108557.4</v>
      </c>
    </row>
    <row r="113" spans="1:8" ht="35.5">
      <c r="A113" s="229"/>
      <c r="B113" s="229"/>
      <c r="C113" s="156" t="s">
        <v>277</v>
      </c>
      <c r="D113" s="135">
        <f>+E113+F113+G113+H113</f>
        <v>17572.3</v>
      </c>
      <c r="E113" s="135"/>
      <c r="F113" s="135"/>
      <c r="G113" s="135"/>
      <c r="H113" s="135">
        <v>17572.3</v>
      </c>
    </row>
    <row r="114" spans="1:8">
      <c r="A114" s="230"/>
      <c r="B114" s="230"/>
      <c r="C114" s="156" t="s">
        <v>278</v>
      </c>
      <c r="D114" s="135">
        <f>+E114+F114+G114+H114</f>
        <v>38682</v>
      </c>
      <c r="E114" s="135"/>
      <c r="F114" s="135"/>
      <c r="G114" s="135"/>
      <c r="H114" s="135">
        <v>38682</v>
      </c>
    </row>
    <row r="115" spans="1:8">
      <c r="A115" s="231"/>
      <c r="B115" s="231"/>
      <c r="C115" s="156" t="s">
        <v>279</v>
      </c>
      <c r="D115" s="135">
        <f>+E115+F115+G115+H115</f>
        <v>52303.1</v>
      </c>
      <c r="E115" s="135"/>
      <c r="F115" s="135"/>
      <c r="G115" s="135"/>
      <c r="H115" s="135">
        <v>52303.1</v>
      </c>
    </row>
    <row r="116" spans="1:8">
      <c r="A116" s="157"/>
      <c r="B116" s="157"/>
      <c r="C116" s="155" t="s">
        <v>98</v>
      </c>
      <c r="D116" s="133">
        <f>SUM(E116:H116)</f>
        <v>66319.899999999994</v>
      </c>
      <c r="E116" s="133">
        <f>SUM(E117:E123)</f>
        <v>0</v>
      </c>
      <c r="F116" s="133">
        <f>SUM(F117:F123)</f>
        <v>0</v>
      </c>
      <c r="G116" s="133">
        <f>SUM(G117:G123)</f>
        <v>0</v>
      </c>
      <c r="H116" s="133">
        <f>SUM(H117:H123)</f>
        <v>66319.899999999994</v>
      </c>
    </row>
    <row r="117" spans="1:8" ht="35.5">
      <c r="A117" s="229"/>
      <c r="B117" s="229"/>
      <c r="C117" s="156" t="s">
        <v>280</v>
      </c>
      <c r="D117" s="135">
        <f t="shared" ref="D117:D123" si="6">+E117+F117+G117+H117</f>
        <v>4746.3999999999996</v>
      </c>
      <c r="E117" s="135"/>
      <c r="F117" s="135"/>
      <c r="G117" s="135"/>
      <c r="H117" s="135">
        <v>4746.3999999999996</v>
      </c>
    </row>
    <row r="118" spans="1:8" ht="35.5">
      <c r="A118" s="230"/>
      <c r="B118" s="230"/>
      <c r="C118" s="156" t="s">
        <v>281</v>
      </c>
      <c r="D118" s="135">
        <f t="shared" si="6"/>
        <v>7320.8</v>
      </c>
      <c r="E118" s="135"/>
      <c r="F118" s="135"/>
      <c r="G118" s="135"/>
      <c r="H118" s="135">
        <v>7320.8</v>
      </c>
    </row>
    <row r="119" spans="1:8">
      <c r="A119" s="230"/>
      <c r="B119" s="230"/>
      <c r="C119" s="156" t="s">
        <v>282</v>
      </c>
      <c r="D119" s="135">
        <f t="shared" si="6"/>
        <v>17790.900000000001</v>
      </c>
      <c r="E119" s="135"/>
      <c r="F119" s="135"/>
      <c r="G119" s="135"/>
      <c r="H119" s="135">
        <v>17790.900000000001</v>
      </c>
    </row>
    <row r="120" spans="1:8" s="183" customFormat="1" ht="35.5">
      <c r="A120" s="230"/>
      <c r="B120" s="230"/>
      <c r="C120" s="181" t="s">
        <v>283</v>
      </c>
      <c r="D120" s="182">
        <f t="shared" si="6"/>
        <v>1261.7</v>
      </c>
      <c r="E120" s="182"/>
      <c r="F120" s="182"/>
      <c r="G120" s="182"/>
      <c r="H120" s="182">
        <v>1261.7</v>
      </c>
    </row>
    <row r="121" spans="1:8" s="183" customFormat="1" ht="35.5">
      <c r="A121" s="230"/>
      <c r="B121" s="230"/>
      <c r="C121" s="181" t="s">
        <v>284</v>
      </c>
      <c r="D121" s="182">
        <f t="shared" si="6"/>
        <v>6769.5</v>
      </c>
      <c r="E121" s="182"/>
      <c r="F121" s="182"/>
      <c r="G121" s="182"/>
      <c r="H121" s="182">
        <v>6769.5</v>
      </c>
    </row>
    <row r="122" spans="1:8" s="183" customFormat="1">
      <c r="A122" s="230"/>
      <c r="B122" s="230"/>
      <c r="C122" s="181" t="s">
        <v>286</v>
      </c>
      <c r="D122" s="182">
        <f t="shared" si="6"/>
        <v>1740.7</v>
      </c>
      <c r="E122" s="182"/>
      <c r="F122" s="182"/>
      <c r="G122" s="182"/>
      <c r="H122" s="182">
        <v>1740.7</v>
      </c>
    </row>
    <row r="123" spans="1:8" s="183" customFormat="1" ht="35.5">
      <c r="A123" s="231"/>
      <c r="B123" s="231"/>
      <c r="C123" s="181" t="s">
        <v>285</v>
      </c>
      <c r="D123" s="182">
        <f t="shared" si="6"/>
        <v>26689.9</v>
      </c>
      <c r="E123" s="182"/>
      <c r="F123" s="182"/>
      <c r="G123" s="182"/>
      <c r="H123" s="182">
        <v>26689.9</v>
      </c>
    </row>
  </sheetData>
  <mergeCells count="27">
    <mergeCell ref="B29:B32"/>
    <mergeCell ref="A34:A61"/>
    <mergeCell ref="B34:B61"/>
    <mergeCell ref="D9:D10"/>
    <mergeCell ref="E9:H9"/>
    <mergeCell ref="A9:B9"/>
    <mergeCell ref="F1:H1"/>
    <mergeCell ref="F2:H2"/>
    <mergeCell ref="F3:H3"/>
    <mergeCell ref="A5:H6"/>
    <mergeCell ref="G8:H8"/>
    <mergeCell ref="B113:B115"/>
    <mergeCell ref="A113:A115"/>
    <mergeCell ref="A117:A123"/>
    <mergeCell ref="B117:B123"/>
    <mergeCell ref="C9:C10"/>
    <mergeCell ref="A81:A90"/>
    <mergeCell ref="B81:B90"/>
    <mergeCell ref="A92:A111"/>
    <mergeCell ref="B92:B111"/>
    <mergeCell ref="A63:A64"/>
    <mergeCell ref="B63:B64"/>
    <mergeCell ref="A66:A79"/>
    <mergeCell ref="B66:B79"/>
    <mergeCell ref="B23:B27"/>
    <mergeCell ref="A23:A27"/>
    <mergeCell ref="A29:A3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42"/>
  <sheetViews>
    <sheetView topLeftCell="A10" zoomScale="85" zoomScaleNormal="85" workbookViewId="0">
      <selection activeCell="F19" sqref="F19"/>
    </sheetView>
  </sheetViews>
  <sheetFormatPr defaultColWidth="9.09765625" defaultRowHeight="17.75"/>
  <cols>
    <col min="1" max="3" width="9.09765625" style="39"/>
    <col min="4" max="4" width="54.19921875" style="39" customWidth="1"/>
    <col min="5" max="6" width="19.59765625" style="39" customWidth="1"/>
    <col min="7" max="7" width="19.5" style="39" bestFit="1" customWidth="1"/>
    <col min="8" max="8" width="33.69921875" style="39" customWidth="1"/>
    <col min="9" max="10" width="9.09765625" style="39"/>
    <col min="11" max="11" width="12.19921875" style="39" customWidth="1"/>
    <col min="12" max="16384" width="9.09765625" style="39"/>
  </cols>
  <sheetData>
    <row r="1" spans="2:8" s="38" customFormat="1" ht="25.55" customHeight="1">
      <c r="E1" s="110"/>
      <c r="F1" s="246" t="s">
        <v>72</v>
      </c>
      <c r="G1" s="246"/>
    </row>
    <row r="2" spans="2:8" ht="17.899999999999999" customHeight="1">
      <c r="D2" s="40"/>
      <c r="E2" s="235" t="s">
        <v>64</v>
      </c>
      <c r="F2" s="235"/>
      <c r="G2" s="235"/>
    </row>
    <row r="3" spans="2:8">
      <c r="D3" s="40"/>
      <c r="E3" s="111"/>
      <c r="F3" s="247" t="s">
        <v>27</v>
      </c>
      <c r="G3" s="247"/>
    </row>
    <row r="4" spans="2:8" ht="13.7" customHeight="1">
      <c r="D4" s="40"/>
      <c r="E4" s="40"/>
      <c r="F4" s="40"/>
      <c r="G4" s="40"/>
    </row>
    <row r="5" spans="2:8" ht="13.7" customHeight="1">
      <c r="D5" s="40"/>
      <c r="E5" s="40"/>
      <c r="F5" s="40"/>
      <c r="G5" s="40"/>
    </row>
    <row r="6" spans="2:8" ht="85.7" customHeight="1">
      <c r="B6" s="248" t="s">
        <v>328</v>
      </c>
      <c r="C6" s="248"/>
      <c r="D6" s="248"/>
      <c r="E6" s="248"/>
      <c r="F6" s="248"/>
      <c r="G6" s="248"/>
      <c r="H6" s="41"/>
    </row>
    <row r="8" spans="2:8">
      <c r="E8" s="42"/>
      <c r="F8" s="42"/>
      <c r="G8" s="42" t="s">
        <v>16</v>
      </c>
    </row>
    <row r="9" spans="2:8" ht="58.2" customHeight="1">
      <c r="B9" s="249" t="s">
        <v>44</v>
      </c>
      <c r="C9" s="250"/>
      <c r="D9" s="251" t="s">
        <v>45</v>
      </c>
      <c r="E9" s="253" t="s">
        <v>50</v>
      </c>
      <c r="F9" s="254"/>
      <c r="G9" s="255"/>
    </row>
    <row r="10" spans="2:8" ht="88.55" customHeight="1">
      <c r="B10" s="34" t="s">
        <v>21</v>
      </c>
      <c r="C10" s="34" t="s">
        <v>22</v>
      </c>
      <c r="D10" s="252"/>
      <c r="E10" s="53" t="s">
        <v>48</v>
      </c>
      <c r="F10" s="53" t="s">
        <v>9</v>
      </c>
      <c r="G10" s="53" t="s">
        <v>10</v>
      </c>
    </row>
    <row r="11" spans="2:8" ht="33.35">
      <c r="B11" s="34"/>
      <c r="C11" s="34"/>
      <c r="D11" s="43" t="s">
        <v>24</v>
      </c>
      <c r="E11" s="35">
        <f>+E13+E20</f>
        <v>0</v>
      </c>
      <c r="F11" s="35">
        <f>+F13+F20</f>
        <v>0</v>
      </c>
      <c r="G11" s="35">
        <f>+G13+G20</f>
        <v>0</v>
      </c>
      <c r="H11" s="60"/>
    </row>
    <row r="12" spans="2:8">
      <c r="B12" s="34"/>
      <c r="C12" s="34"/>
      <c r="D12" s="45" t="s">
        <v>46</v>
      </c>
      <c r="E12" s="44"/>
      <c r="F12" s="44"/>
      <c r="G12" s="44"/>
    </row>
    <row r="13" spans="2:8" ht="33.35">
      <c r="B13" s="36">
        <v>1236</v>
      </c>
      <c r="C13" s="137">
        <v>32002</v>
      </c>
      <c r="D13" s="112" t="s">
        <v>109</v>
      </c>
      <c r="E13" s="35">
        <f>+E15+E19</f>
        <v>0</v>
      </c>
      <c r="F13" s="35">
        <f t="shared" ref="F13:G13" si="0">+F15+F19</f>
        <v>-2254574.1999999997</v>
      </c>
      <c r="G13" s="35">
        <f t="shared" si="0"/>
        <v>-2254574.1999999997</v>
      </c>
    </row>
    <row r="14" spans="2:8">
      <c r="B14" s="72"/>
      <c r="C14" s="72"/>
      <c r="D14" s="37" t="s">
        <v>23</v>
      </c>
      <c r="E14" s="46"/>
      <c r="F14" s="46"/>
      <c r="G14" s="46"/>
    </row>
    <row r="15" spans="2:8">
      <c r="B15" s="73"/>
      <c r="C15" s="73"/>
      <c r="D15" s="47" t="s">
        <v>187</v>
      </c>
      <c r="E15" s="48">
        <f>+E17</f>
        <v>0</v>
      </c>
      <c r="F15" s="48">
        <f t="shared" ref="F15:G15" si="1">+F17</f>
        <v>33557.200000000004</v>
      </c>
      <c r="G15" s="48">
        <f t="shared" si="1"/>
        <v>55928.799999999996</v>
      </c>
    </row>
    <row r="16" spans="2:8">
      <c r="B16" s="73"/>
      <c r="C16" s="73"/>
      <c r="D16" s="56" t="s">
        <v>47</v>
      </c>
      <c r="E16" s="49"/>
      <c r="F16" s="49"/>
      <c r="G16" s="49"/>
    </row>
    <row r="17" spans="2:7">
      <c r="B17" s="73"/>
      <c r="C17" s="73"/>
      <c r="D17" s="58" t="s">
        <v>59</v>
      </c>
      <c r="E17" s="59">
        <f>+E18</f>
        <v>0</v>
      </c>
      <c r="F17" s="59">
        <f>+F18</f>
        <v>33557.200000000004</v>
      </c>
      <c r="G17" s="59">
        <f>+G18</f>
        <v>55928.799999999996</v>
      </c>
    </row>
    <row r="18" spans="2:7" ht="35.5">
      <c r="B18" s="150"/>
      <c r="C18" s="150"/>
      <c r="D18" s="57" t="str">
        <f>+'Հավելված N 3'!C19</f>
        <v>Վարդենիս համայնքի Գեղամասար բնակավայրի մանկապարտեզ</v>
      </c>
      <c r="E18" s="50">
        <v>0</v>
      </c>
      <c r="F18" s="50">
        <f>33000+357.3+199.9</f>
        <v>33557.200000000004</v>
      </c>
      <c r="G18" s="50">
        <f>+'Հավելված N 3'!D19</f>
        <v>55928.799999999996</v>
      </c>
    </row>
    <row r="19" spans="2:7">
      <c r="B19" s="73"/>
      <c r="C19" s="73"/>
      <c r="D19" s="47" t="s">
        <v>300</v>
      </c>
      <c r="E19" s="48">
        <v>0</v>
      </c>
      <c r="F19" s="48">
        <f>-F15-F20</f>
        <v>-2288131.4</v>
      </c>
      <c r="G19" s="48">
        <f>+'Հավելված N 3'!D17</f>
        <v>-2310502.9999999995</v>
      </c>
    </row>
    <row r="20" spans="2:7" ht="50">
      <c r="B20" s="36">
        <v>1236</v>
      </c>
      <c r="C20" s="36">
        <v>32006</v>
      </c>
      <c r="D20" s="54" t="s">
        <v>193</v>
      </c>
      <c r="E20" s="35">
        <f>+E22+E30+E38+E69+E74+E91+E104+E127+E133</f>
        <v>0</v>
      </c>
      <c r="F20" s="35">
        <f t="shared" ref="F20:G20" si="2">+F22+F30+F38+F69+F74+F91+F104+F127+F133</f>
        <v>2254574.1999999997</v>
      </c>
      <c r="G20" s="35">
        <f t="shared" si="2"/>
        <v>2254574.1999999997</v>
      </c>
    </row>
    <row r="21" spans="2:7">
      <c r="B21" s="72"/>
      <c r="C21" s="72"/>
      <c r="D21" s="37" t="s">
        <v>23</v>
      </c>
      <c r="E21" s="46"/>
      <c r="F21" s="46"/>
      <c r="G21" s="46"/>
    </row>
    <row r="22" spans="2:7">
      <c r="B22" s="73"/>
      <c r="C22" s="73"/>
      <c r="D22" s="47" t="s">
        <v>185</v>
      </c>
      <c r="E22" s="48">
        <f>+E24</f>
        <v>0</v>
      </c>
      <c r="F22" s="48">
        <f t="shared" ref="F22:G22" si="3">+F24</f>
        <v>147032.79999999999</v>
      </c>
      <c r="G22" s="48">
        <f t="shared" si="3"/>
        <v>147032.79999999999</v>
      </c>
    </row>
    <row r="23" spans="2:7">
      <c r="B23" s="73"/>
      <c r="C23" s="73"/>
      <c r="D23" s="56" t="s">
        <v>47</v>
      </c>
      <c r="E23" s="49"/>
      <c r="F23" s="49"/>
      <c r="G23" s="49"/>
    </row>
    <row r="24" spans="2:7">
      <c r="B24" s="73"/>
      <c r="C24" s="73"/>
      <c r="D24" s="58" t="s">
        <v>60</v>
      </c>
      <c r="E24" s="59">
        <f>SUM(E25:E29)</f>
        <v>0</v>
      </c>
      <c r="F24" s="59">
        <f t="shared" ref="F24:G24" si="4">SUM(F25:F29)</f>
        <v>147032.79999999999</v>
      </c>
      <c r="G24" s="59">
        <f t="shared" si="4"/>
        <v>147032.79999999999</v>
      </c>
    </row>
    <row r="25" spans="2:7" ht="35.5">
      <c r="B25" s="256"/>
      <c r="C25" s="256"/>
      <c r="D25" s="57" t="str">
        <f>+'Հավելված N 3'!C23</f>
        <v>Արտաշավան բնակավայրի «Կակաչ» մանկապարտեզ</v>
      </c>
      <c r="E25" s="50">
        <v>0</v>
      </c>
      <c r="F25" s="50">
        <f>+G25</f>
        <v>25763.8</v>
      </c>
      <c r="G25" s="50">
        <f>+'Հավելված N 3'!D23</f>
        <v>25763.8</v>
      </c>
    </row>
    <row r="26" spans="2:7" ht="35.5">
      <c r="B26" s="258"/>
      <c r="C26" s="258"/>
      <c r="D26" s="57" t="str">
        <f>+'Հավելված N 3'!C24</f>
        <v>Ապարան համայնքի Շենավան գյուղի մանկապարտեզ</v>
      </c>
      <c r="E26" s="50">
        <v>0</v>
      </c>
      <c r="F26" s="50">
        <f t="shared" ref="F26:F29" si="5">+G26</f>
        <v>25763.8</v>
      </c>
      <c r="G26" s="50">
        <f>+'Հավելված N 3'!D24</f>
        <v>25763.8</v>
      </c>
    </row>
    <row r="27" spans="2:7" ht="35.5">
      <c r="B27" s="258"/>
      <c r="C27" s="258"/>
      <c r="D27" s="57" t="str">
        <f>+'Հավելված N 3'!C25</f>
        <v>Ապարան համայնքի Արագածի Գուսան Աշխույժի անվան մանկապարտեզ</v>
      </c>
      <c r="E27" s="50">
        <v>0</v>
      </c>
      <c r="F27" s="50">
        <f t="shared" si="5"/>
        <v>37585.599999999999</v>
      </c>
      <c r="G27" s="50">
        <f>+'Հավելված N 3'!D25</f>
        <v>37585.599999999999</v>
      </c>
    </row>
    <row r="28" spans="2:7" ht="35.5">
      <c r="B28" s="258"/>
      <c r="C28" s="258"/>
      <c r="D28" s="57" t="str">
        <f>+'Հավելված N 3'!C26</f>
        <v xml:space="preserve">Ալագյազ համայնքի «Մոդուլային» տիպի 144 տեղ հզորությամբ մսուր-մանկապարտեզ </v>
      </c>
      <c r="E28" s="50">
        <v>0</v>
      </c>
      <c r="F28" s="50">
        <f t="shared" si="5"/>
        <v>14199.8</v>
      </c>
      <c r="G28" s="50">
        <f>+'Հավելված N 3'!D26</f>
        <v>14199.8</v>
      </c>
    </row>
    <row r="29" spans="2:7">
      <c r="B29" s="257"/>
      <c r="C29" s="257"/>
      <c r="D29" s="57" t="str">
        <f>+'Հավելված N 3'!C27</f>
        <v xml:space="preserve">Աշտարակի թիվ 4 «Հասմիկ» մանկապարտեզ </v>
      </c>
      <c r="E29" s="50">
        <v>0</v>
      </c>
      <c r="F29" s="50">
        <f t="shared" si="5"/>
        <v>43719.8</v>
      </c>
      <c r="G29" s="50">
        <f>+'Հավելված N 3'!D27</f>
        <v>43719.8</v>
      </c>
    </row>
    <row r="30" spans="2:7">
      <c r="B30" s="73"/>
      <c r="C30" s="73"/>
      <c r="D30" s="47" t="s">
        <v>184</v>
      </c>
      <c r="E30" s="48">
        <f>+E32</f>
        <v>0</v>
      </c>
      <c r="F30" s="48">
        <f t="shared" ref="F30:G30" si="6">+F32</f>
        <v>55658.5</v>
      </c>
      <c r="G30" s="48">
        <f t="shared" si="6"/>
        <v>55658.5</v>
      </c>
    </row>
    <row r="31" spans="2:7">
      <c r="B31" s="73"/>
      <c r="C31" s="73"/>
      <c r="D31" s="56" t="s">
        <v>47</v>
      </c>
      <c r="E31" s="49"/>
      <c r="F31" s="49"/>
      <c r="G31" s="49"/>
    </row>
    <row r="32" spans="2:7">
      <c r="B32" s="73"/>
      <c r="C32" s="73"/>
      <c r="D32" s="58" t="s">
        <v>94</v>
      </c>
      <c r="E32" s="59">
        <f>SUM(E33:E36)</f>
        <v>0</v>
      </c>
      <c r="F32" s="59">
        <f t="shared" ref="F32:G32" si="7">SUM(F33:F36)</f>
        <v>55658.5</v>
      </c>
      <c r="G32" s="59">
        <f t="shared" si="7"/>
        <v>55658.5</v>
      </c>
    </row>
    <row r="33" spans="2:7" ht="35.5">
      <c r="B33" s="256"/>
      <c r="C33" s="256"/>
      <c r="D33" s="57" t="str">
        <f>+'Հավելված N 3'!C29</f>
        <v>Մասիս համայնքի Մասիս քաղաքի թիվ 3 մսուր մանկապարտեզ</v>
      </c>
      <c r="E33" s="50">
        <v>0</v>
      </c>
      <c r="F33" s="50">
        <f>+G33</f>
        <v>14591.2</v>
      </c>
      <c r="G33" s="50">
        <f>+'Հավելված N 3'!D29</f>
        <v>14591.2</v>
      </c>
    </row>
    <row r="34" spans="2:7" ht="35.5">
      <c r="B34" s="258"/>
      <c r="C34" s="258"/>
      <c r="D34" s="57" t="str">
        <f>+'Հավելված N 3'!C30</f>
        <v>Մասիս համայնքի Մասիս քաղաքի թիվ 1 մսուր մանկապարտեզ</v>
      </c>
      <c r="E34" s="50">
        <v>0</v>
      </c>
      <c r="F34" s="50">
        <f t="shared" ref="F34:F36" si="8">+G34</f>
        <v>19246.3</v>
      </c>
      <c r="G34" s="50">
        <f>+'Հավելված N 3'!D30</f>
        <v>19246.3</v>
      </c>
    </row>
    <row r="35" spans="2:7" ht="35.5">
      <c r="B35" s="258"/>
      <c r="C35" s="258"/>
      <c r="D35" s="57" t="str">
        <f>+'Հավելված N 3'!C31</f>
        <v>Մասիս համայնքի Դաշտավան գյուղի մանկապարտեզ</v>
      </c>
      <c r="E35" s="50">
        <v>0</v>
      </c>
      <c r="F35" s="50">
        <f t="shared" si="8"/>
        <v>9670.7999999999993</v>
      </c>
      <c r="G35" s="50">
        <f>+'Հավելված N 3'!D31</f>
        <v>9670.7999999999993</v>
      </c>
    </row>
    <row r="36" spans="2:7" ht="36" customHeight="1">
      <c r="B36" s="258"/>
      <c r="C36" s="258"/>
      <c r="D36" s="57" t="str">
        <f>+'Հավելված N 3'!C32</f>
        <v>Արարատ համայնքի Ավշար գյուղի մանկապարտեզ</v>
      </c>
      <c r="E36" s="50">
        <v>0</v>
      </c>
      <c r="F36" s="50">
        <f t="shared" si="8"/>
        <v>12150.2</v>
      </c>
      <c r="G36" s="50">
        <f>+'Հավելված N 3'!D32</f>
        <v>12150.2</v>
      </c>
    </row>
    <row r="37" spans="2:7" ht="36" customHeight="1">
      <c r="B37" s="257"/>
      <c r="C37" s="257"/>
      <c r="D37" s="57" t="str">
        <f>+'Հավելված N 3'!C35</f>
        <v>Արաքս համայնքի Ջրառատ գյուղի մանկապարտեզ</v>
      </c>
      <c r="E37" s="50">
        <v>0</v>
      </c>
      <c r="F37" s="50">
        <f t="shared" ref="F37" si="9">+G37</f>
        <v>35432</v>
      </c>
      <c r="G37" s="50">
        <f>+'Հավելված N 3'!D35</f>
        <v>35432</v>
      </c>
    </row>
    <row r="38" spans="2:7">
      <c r="B38" s="73"/>
      <c r="C38" s="73"/>
      <c r="D38" s="47" t="s">
        <v>186</v>
      </c>
      <c r="E38" s="48">
        <f>+E40</f>
        <v>0</v>
      </c>
      <c r="F38" s="48">
        <f t="shared" ref="F38:G38" si="10">+F40</f>
        <v>794409.2</v>
      </c>
      <c r="G38" s="48">
        <f t="shared" si="10"/>
        <v>794409.2</v>
      </c>
    </row>
    <row r="39" spans="2:7">
      <c r="B39" s="73"/>
      <c r="C39" s="73"/>
      <c r="D39" s="56" t="s">
        <v>47</v>
      </c>
      <c r="E39" s="49"/>
      <c r="F39" s="49"/>
      <c r="G39" s="49"/>
    </row>
    <row r="40" spans="2:7">
      <c r="B40" s="73"/>
      <c r="C40" s="73"/>
      <c r="D40" s="58" t="s">
        <v>95</v>
      </c>
      <c r="E40" s="59">
        <f>SUM(E41:E68)</f>
        <v>0</v>
      </c>
      <c r="F40" s="59">
        <f t="shared" ref="F40:G40" si="11">SUM(F41:F68)</f>
        <v>794409.2</v>
      </c>
      <c r="G40" s="59">
        <f t="shared" si="11"/>
        <v>794409.2</v>
      </c>
    </row>
    <row r="41" spans="2:7" ht="35.5" customHeight="1">
      <c r="B41" s="256"/>
      <c r="C41" s="256"/>
      <c r="D41" s="57" t="str">
        <f>+'Հավելված N 3'!C34</f>
        <v>Արաքս համայնքի Խորոնք գյուղի մանկապարտեզ</v>
      </c>
      <c r="E41" s="50">
        <v>0</v>
      </c>
      <c r="F41" s="50">
        <f>+G41</f>
        <v>33828.699999999997</v>
      </c>
      <c r="G41" s="50">
        <f>+'Հավելված N 3'!D34</f>
        <v>33828.699999999997</v>
      </c>
    </row>
    <row r="42" spans="2:7" ht="35.5" customHeight="1">
      <c r="B42" s="258"/>
      <c r="C42" s="258"/>
      <c r="D42" s="57" t="str">
        <f>+'Հավելված N 3'!C35</f>
        <v>Արաքս համայնքի Ջրառատ գյուղի մանկապարտեզ</v>
      </c>
      <c r="E42" s="50">
        <v>0</v>
      </c>
      <c r="F42" s="50">
        <f t="shared" ref="F42:F68" si="12">+G42</f>
        <v>35432</v>
      </c>
      <c r="G42" s="50">
        <f>+'Հավելված N 3'!D35</f>
        <v>35432</v>
      </c>
    </row>
    <row r="43" spans="2:7" ht="35.5" customHeight="1">
      <c r="B43" s="258"/>
      <c r="C43" s="258"/>
      <c r="D43" s="57" t="str">
        <f>+'Հավելված N 3'!C36</f>
        <v>Արաքս համայնքի Մեծամոր գյուղի մանկապարտեզ</v>
      </c>
      <c r="E43" s="50">
        <v>0</v>
      </c>
      <c r="F43" s="50">
        <f t="shared" si="12"/>
        <v>35022</v>
      </c>
      <c r="G43" s="50">
        <f>+'Հավելված N 3'!D36</f>
        <v>35022</v>
      </c>
    </row>
    <row r="44" spans="2:7" ht="35.5">
      <c r="B44" s="258"/>
      <c r="C44" s="258"/>
      <c r="D44" s="57" t="str">
        <f>+'Հավելված N 3'!C37</f>
        <v>Բաղրամյան համայնքի Հուշակերտ գյուղի  մանկապարտեզ</v>
      </c>
      <c r="E44" s="50">
        <v>0</v>
      </c>
      <c r="F44" s="50">
        <f t="shared" si="12"/>
        <v>28825.9</v>
      </c>
      <c r="G44" s="50">
        <f>+'Հավելված N 3'!D37</f>
        <v>28825.9</v>
      </c>
    </row>
    <row r="45" spans="2:7" ht="35.5">
      <c r="B45" s="258"/>
      <c r="C45" s="258"/>
      <c r="D45" s="57" t="str">
        <f>+'Հավելված N 3'!C38</f>
        <v>Արմավիր համայնքի Սարդարապատ գյուղի մանկապարտեզ</v>
      </c>
      <c r="E45" s="50">
        <v>0</v>
      </c>
      <c r="F45" s="50">
        <f t="shared" si="12"/>
        <v>5396.8</v>
      </c>
      <c r="G45" s="50">
        <f>+'Հավելված N 3'!D38</f>
        <v>5396.8</v>
      </c>
    </row>
    <row r="46" spans="2:7" ht="35.5" customHeight="1">
      <c r="B46" s="258"/>
      <c r="C46" s="258"/>
      <c r="D46" s="57" t="str">
        <f>+'Հավելված N 3'!C39</f>
        <v>Արմավիր համայնքի Արաքս գյուղի մանկապարտեզ</v>
      </c>
      <c r="E46" s="50">
        <v>0</v>
      </c>
      <c r="F46" s="50">
        <f t="shared" si="12"/>
        <v>5396.8</v>
      </c>
      <c r="G46" s="50">
        <f>+'Հավելված N 3'!D39</f>
        <v>5396.8</v>
      </c>
    </row>
    <row r="47" spans="2:7" ht="35.5">
      <c r="B47" s="258"/>
      <c r="C47" s="258"/>
      <c r="D47" s="57" t="str">
        <f>+'Հավելված N 3'!C40</f>
        <v>Մեծամոր համայնքի Ջանֆիդա գյուղի Վազգեն Սարգսյանի անվան մանկապարտեզ</v>
      </c>
      <c r="E47" s="50">
        <v>0</v>
      </c>
      <c r="F47" s="50">
        <f t="shared" si="12"/>
        <v>14625.4</v>
      </c>
      <c r="G47" s="50">
        <f>+'Հավելված N 3'!D40</f>
        <v>14625.4</v>
      </c>
    </row>
    <row r="48" spans="2:7" ht="35.5">
      <c r="B48" s="258"/>
      <c r="C48" s="258"/>
      <c r="D48" s="57" t="str">
        <f>+'Հավելված N 3'!C41</f>
        <v>Մեծամոր համայնքի Զարթոնք գյուղի մանկապարտեզ</v>
      </c>
      <c r="E48" s="50">
        <v>0</v>
      </c>
      <c r="F48" s="50">
        <f t="shared" si="12"/>
        <v>11771.6</v>
      </c>
      <c r="G48" s="50">
        <f>+'Հավելված N 3'!D41</f>
        <v>11771.6</v>
      </c>
    </row>
    <row r="49" spans="2:7" ht="54.4" customHeight="1">
      <c r="B49" s="258"/>
      <c r="C49" s="258"/>
      <c r="D49" s="57" t="str">
        <f>+'Հավելված N 3'!C42</f>
        <v>Մեծամոր համայնքի Արևիկ գյուղի «Մոդուլային» տիպի 144 տեղ հզորությամբ մսուր-մանկապարտեզ</v>
      </c>
      <c r="E49" s="50">
        <v>0</v>
      </c>
      <c r="F49" s="50">
        <f t="shared" si="12"/>
        <v>11038.4</v>
      </c>
      <c r="G49" s="50">
        <f>+'Հավելված N 3'!D42</f>
        <v>11038.4</v>
      </c>
    </row>
    <row r="50" spans="2:7" ht="35.5">
      <c r="B50" s="258"/>
      <c r="C50" s="258"/>
      <c r="D50" s="57" t="str">
        <f>+'Հավելված N 3'!C43</f>
        <v>Վաղարշապատ համայնքի թիվ 10 «Ոսկեհատ» մանկապարտեզ</v>
      </c>
      <c r="E50" s="50">
        <v>0</v>
      </c>
      <c r="F50" s="50">
        <f t="shared" si="12"/>
        <v>930.4</v>
      </c>
      <c r="G50" s="50">
        <f>+'Հավելված N 3'!D43</f>
        <v>930.4</v>
      </c>
    </row>
    <row r="51" spans="2:7" ht="35.5">
      <c r="B51" s="258"/>
      <c r="C51" s="258"/>
      <c r="D51" s="57" t="str">
        <f>+'Հավելված N 3'!C44</f>
        <v>Վաղարշապատ համայնքի թիվ 3 Ծիծեռնակ մսուր-մանկապարտեզ</v>
      </c>
      <c r="E51" s="50">
        <v>0</v>
      </c>
      <c r="F51" s="50">
        <f t="shared" si="12"/>
        <v>22139.8</v>
      </c>
      <c r="G51" s="50">
        <f>+'Հավելված N 3'!D44</f>
        <v>22139.8</v>
      </c>
    </row>
    <row r="52" spans="2:7">
      <c r="B52" s="258"/>
      <c r="C52" s="258"/>
      <c r="D52" s="57" t="str">
        <f>+'Հավելված N 3'!C45</f>
        <v>Արաքս համայնքի Գայ գյուղի մանկապարտեզ</v>
      </c>
      <c r="E52" s="50">
        <v>0</v>
      </c>
      <c r="F52" s="50">
        <f t="shared" si="12"/>
        <v>14813.2</v>
      </c>
      <c r="G52" s="50">
        <f>+'Հավելված N 3'!D45</f>
        <v>14813.2</v>
      </c>
    </row>
    <row r="53" spans="2:7">
      <c r="B53" s="258"/>
      <c r="C53" s="258"/>
      <c r="D53" s="57" t="str">
        <f>+'Հավելված N 3'!C46</f>
        <v>Արաքս համայնքի Արաքս գյուղի մանկապարտեզ</v>
      </c>
      <c r="E53" s="50">
        <v>0</v>
      </c>
      <c r="F53" s="50">
        <f t="shared" si="12"/>
        <v>12813.5</v>
      </c>
      <c r="G53" s="50">
        <f>+'Հավելված N 3'!D46</f>
        <v>12813.5</v>
      </c>
    </row>
    <row r="54" spans="2:7" ht="35.5">
      <c r="B54" s="258"/>
      <c r="C54" s="258"/>
      <c r="D54" s="57" t="str">
        <f>+'Հավելված N 3'!C47</f>
        <v>Արաքս համայնք Առատաշեն գյուղի մանկապարտեզ</v>
      </c>
      <c r="E54" s="50">
        <v>0</v>
      </c>
      <c r="F54" s="50">
        <f t="shared" si="12"/>
        <v>13732.6</v>
      </c>
      <c r="G54" s="50">
        <f>+'Հավելված N 3'!D47</f>
        <v>13732.6</v>
      </c>
    </row>
    <row r="55" spans="2:7" ht="35.5">
      <c r="B55" s="258"/>
      <c r="C55" s="258"/>
      <c r="D55" s="57" t="str">
        <f>+'Հավելված N 3'!C48</f>
        <v>Փարաքար համայնքի Արևաշատ գյուղի մանկապարտեզ</v>
      </c>
      <c r="E55" s="50">
        <v>0</v>
      </c>
      <c r="F55" s="50">
        <f t="shared" si="12"/>
        <v>22989</v>
      </c>
      <c r="G55" s="50">
        <f>+'Հավելված N 3'!D48</f>
        <v>22989</v>
      </c>
    </row>
    <row r="56" spans="2:7" ht="35.5">
      <c r="B56" s="258"/>
      <c r="C56" s="258"/>
      <c r="D56" s="57" t="str">
        <f>+'Հավելված N 3'!C49</f>
        <v>Արմավիր համայնքի Արմավիր քաղաքի թիվ 2 մսուր-մանկապարտեզ</v>
      </c>
      <c r="E56" s="50">
        <v>0</v>
      </c>
      <c r="F56" s="50">
        <f t="shared" si="12"/>
        <v>5445.6</v>
      </c>
      <c r="G56" s="50">
        <f>+'Հավելված N 3'!D49</f>
        <v>5445.6</v>
      </c>
    </row>
    <row r="57" spans="2:7" ht="35.5">
      <c r="B57" s="258"/>
      <c r="C57" s="258"/>
      <c r="D57" s="57" t="str">
        <f>+'Հավելված N 3'!C50</f>
        <v>Արմավիր համայնքի Արմավիր քաղաքի թիվ 11 մսուր-մանկապարտեզ</v>
      </c>
      <c r="E57" s="50">
        <v>0</v>
      </c>
      <c r="F57" s="50">
        <f t="shared" si="12"/>
        <v>45455.3</v>
      </c>
      <c r="G57" s="50">
        <f>+'Հավելված N 3'!D50</f>
        <v>45455.3</v>
      </c>
    </row>
    <row r="58" spans="2:7" ht="35.5">
      <c r="B58" s="258"/>
      <c r="C58" s="258"/>
      <c r="D58" s="57" t="str">
        <f>+'Հավելված N 3'!C51</f>
        <v>Արմավիր համայնքի Խանջյան գյուղի մանկապարտեզ</v>
      </c>
      <c r="E58" s="50">
        <v>0</v>
      </c>
      <c r="F58" s="50">
        <f t="shared" si="12"/>
        <v>32266.3</v>
      </c>
      <c r="G58" s="50">
        <f>+'Հավելված N 3'!D51</f>
        <v>32266.3</v>
      </c>
    </row>
    <row r="59" spans="2:7" ht="35.5">
      <c r="B59" s="258"/>
      <c r="C59" s="258"/>
      <c r="D59" s="57" t="str">
        <f>+'Հավելված N 3'!C52</f>
        <v>Արմավիր համայնքի Արմավիր քաղաքի թիվ 5 մսուր-մանկապարտեզ</v>
      </c>
      <c r="E59" s="50">
        <v>0</v>
      </c>
      <c r="F59" s="50">
        <f t="shared" si="12"/>
        <v>35060.6</v>
      </c>
      <c r="G59" s="50">
        <f>+'Հավելված N 3'!D52</f>
        <v>35060.6</v>
      </c>
    </row>
    <row r="60" spans="2:7" ht="35.5">
      <c r="B60" s="258"/>
      <c r="C60" s="258"/>
      <c r="D60" s="57" t="str">
        <f>+'Հավելված N 3'!C53</f>
        <v>Մեծամոր համայնքի Մեծամոր քաղաքի թիվ 2 մսուր մանկապարտեզ</v>
      </c>
      <c r="E60" s="50">
        <v>0</v>
      </c>
      <c r="F60" s="50">
        <f t="shared" si="12"/>
        <v>48673.4</v>
      </c>
      <c r="G60" s="50">
        <f>+'Հավելված N 3'!D53</f>
        <v>48673.4</v>
      </c>
    </row>
    <row r="61" spans="2:7" ht="35.5">
      <c r="B61" s="258"/>
      <c r="C61" s="258"/>
      <c r="D61" s="57" t="str">
        <f>+'Հավելված N 3'!C54</f>
        <v>Մեծամոր համայնքի Մեծամոր քաղաքի թիվ 3 մսուր մանկապարտեզ</v>
      </c>
      <c r="E61" s="50">
        <v>0</v>
      </c>
      <c r="F61" s="50">
        <f t="shared" si="12"/>
        <v>59841.4</v>
      </c>
      <c r="G61" s="50">
        <f>+'Հավելված N 3'!D54</f>
        <v>59841.4</v>
      </c>
    </row>
    <row r="62" spans="2:7" ht="35.5">
      <c r="B62" s="258"/>
      <c r="C62" s="258"/>
      <c r="D62" s="57" t="str">
        <f>+'Հավելված N 3'!C55</f>
        <v>Մեծամոր համայնքի Տարոնիկ գյուղի մանկապարտեզ</v>
      </c>
      <c r="E62" s="50">
        <v>0</v>
      </c>
      <c r="F62" s="50">
        <f t="shared" si="12"/>
        <v>33030.5</v>
      </c>
      <c r="G62" s="50">
        <f>+'Հավելված N 3'!D55</f>
        <v>33030.5</v>
      </c>
    </row>
    <row r="63" spans="2:7" ht="35.5">
      <c r="B63" s="258"/>
      <c r="C63" s="258"/>
      <c r="D63" s="57" t="str">
        <f>+'Հավելված N 3'!C56</f>
        <v xml:space="preserve">Մեծամոր համայնքի Տանձուտ գյուղի մանկապարտեզ </v>
      </c>
      <c r="E63" s="50">
        <v>0</v>
      </c>
      <c r="F63" s="50">
        <f t="shared" si="12"/>
        <v>33030.5</v>
      </c>
      <c r="G63" s="50">
        <f>+'Հավելված N 3'!D56</f>
        <v>33030.5</v>
      </c>
    </row>
    <row r="64" spans="2:7" ht="35.5">
      <c r="B64" s="258"/>
      <c r="C64" s="258"/>
      <c r="D64" s="57" t="str">
        <f>+'Հավելված N 3'!C57</f>
        <v xml:space="preserve">Վաղարշապատ համայնքի թիվ 4 Ձնծաղիկ մսուր-մանկապարտեզ </v>
      </c>
      <c r="E64" s="50">
        <v>0</v>
      </c>
      <c r="F64" s="50">
        <f t="shared" si="12"/>
        <v>70437.2</v>
      </c>
      <c r="G64" s="50">
        <f>+'Հավելված N 3'!D57</f>
        <v>70437.2</v>
      </c>
    </row>
    <row r="65" spans="2:7" ht="35.5">
      <c r="B65" s="258"/>
      <c r="C65" s="258"/>
      <c r="D65" s="57" t="str">
        <f>+'Հավելված N 3'!C58</f>
        <v xml:space="preserve">Վաղարշապատ համայնքի թիվ 6 Արևիկ մսուր-մանկապարտեզ </v>
      </c>
      <c r="E65" s="50">
        <v>0</v>
      </c>
      <c r="F65" s="50">
        <f t="shared" si="12"/>
        <v>70437.2</v>
      </c>
      <c r="G65" s="50">
        <f>+'Հավելված N 3'!D58</f>
        <v>70437.2</v>
      </c>
    </row>
    <row r="66" spans="2:7">
      <c r="B66" s="258"/>
      <c r="C66" s="258"/>
      <c r="D66" s="57" t="str">
        <f>+'Հավելված N 3'!C59</f>
        <v xml:space="preserve">Խոյ համայնքի Հայթաղ գյուղի մանկապարտեզ </v>
      </c>
      <c r="E66" s="50">
        <v>0</v>
      </c>
      <c r="F66" s="50">
        <f t="shared" si="12"/>
        <v>31034.5</v>
      </c>
      <c r="G66" s="50">
        <f>+'Հավելված N 3'!D59</f>
        <v>31034.5</v>
      </c>
    </row>
    <row r="67" spans="2:7" ht="35.5">
      <c r="B67" s="258"/>
      <c r="C67" s="258"/>
      <c r="D67" s="57" t="str">
        <f>+'Հավելված N 3'!C60</f>
        <v>Բաղրամյան համայնքի Լեռնագոգ գյուղի  մանկապարտեզ 120հզ</v>
      </c>
      <c r="E67" s="50">
        <v>0</v>
      </c>
      <c r="F67" s="50">
        <f t="shared" si="12"/>
        <v>33073.800000000003</v>
      </c>
      <c r="G67" s="50">
        <f>+'Հավելված N 3'!D60</f>
        <v>33073.800000000003</v>
      </c>
    </row>
    <row r="68" spans="2:7" ht="35.5">
      <c r="B68" s="257"/>
      <c r="C68" s="257"/>
      <c r="D68" s="57" t="str">
        <f>+'Հավելված N 3'!C61</f>
        <v>Փարաքար համայնքի Բաղրամյան գյուղի մանկապարտեզ</v>
      </c>
      <c r="E68" s="50">
        <v>0</v>
      </c>
      <c r="F68" s="50">
        <f t="shared" si="12"/>
        <v>27866.799999999999</v>
      </c>
      <c r="G68" s="50">
        <f>+'Հավելված N 3'!D61</f>
        <v>27866.799999999999</v>
      </c>
    </row>
    <row r="69" spans="2:7">
      <c r="B69" s="73"/>
      <c r="C69" s="73"/>
      <c r="D69" s="47" t="s">
        <v>187</v>
      </c>
      <c r="E69" s="48">
        <f>+E71</f>
        <v>0</v>
      </c>
      <c r="F69" s="48">
        <f t="shared" ref="F69:G69" si="13">+F71</f>
        <v>75451.3</v>
      </c>
      <c r="G69" s="48">
        <f t="shared" si="13"/>
        <v>75451.3</v>
      </c>
    </row>
    <row r="70" spans="2:7">
      <c r="B70" s="73"/>
      <c r="C70" s="73"/>
      <c r="D70" s="56" t="s">
        <v>47</v>
      </c>
      <c r="E70" s="49"/>
      <c r="F70" s="49"/>
      <c r="G70" s="49"/>
    </row>
    <row r="71" spans="2:7">
      <c r="B71" s="73"/>
      <c r="C71" s="73"/>
      <c r="D71" s="58" t="s">
        <v>59</v>
      </c>
      <c r="E71" s="59">
        <f>SUM(E72:E73)</f>
        <v>0</v>
      </c>
      <c r="F71" s="59">
        <f t="shared" ref="F71:G71" si="14">SUM(F72:F73)</f>
        <v>75451.3</v>
      </c>
      <c r="G71" s="59">
        <f t="shared" si="14"/>
        <v>75451.3</v>
      </c>
    </row>
    <row r="72" spans="2:7" ht="35.5" customHeight="1">
      <c r="B72" s="256"/>
      <c r="C72" s="256"/>
      <c r="D72" s="57" t="str">
        <f>+'Հավելված N 3'!C63</f>
        <v>Մարտունու համայնքի Ծովասար գյուղի մանկապարտեզ</v>
      </c>
      <c r="E72" s="50">
        <v>0</v>
      </c>
      <c r="F72" s="50">
        <f>+G72</f>
        <v>32316.400000000001</v>
      </c>
      <c r="G72" s="50">
        <f>+'Հավելված N 3'!D63</f>
        <v>32316.400000000001</v>
      </c>
    </row>
    <row r="73" spans="2:7" ht="35.5" customHeight="1">
      <c r="B73" s="257"/>
      <c r="C73" s="257"/>
      <c r="D73" s="57" t="str">
        <f>+'Հավելված N 3'!C64</f>
        <v>Մարտունու համայնքի Վարդենիկ բնակավայրի Բանավան թաղամասի թիվ 1 մանկապարտեզ</v>
      </c>
      <c r="E73" s="50">
        <v>0</v>
      </c>
      <c r="F73" s="50">
        <f>+G73</f>
        <v>43134.9</v>
      </c>
      <c r="G73" s="50">
        <f>+'Հավելված N 3'!D64</f>
        <v>43134.9</v>
      </c>
    </row>
    <row r="74" spans="2:7">
      <c r="B74" s="73"/>
      <c r="C74" s="73"/>
      <c r="D74" s="47" t="s">
        <v>188</v>
      </c>
      <c r="E74" s="48">
        <f>+E76</f>
        <v>0</v>
      </c>
      <c r="F74" s="48">
        <f t="shared" ref="F74:G74" si="15">+F76</f>
        <v>244729.19999999998</v>
      </c>
      <c r="G74" s="48">
        <f t="shared" si="15"/>
        <v>244729.19999999998</v>
      </c>
    </row>
    <row r="75" spans="2:7">
      <c r="B75" s="73"/>
      <c r="C75" s="73"/>
      <c r="D75" s="56" t="s">
        <v>47</v>
      </c>
      <c r="E75" s="49"/>
      <c r="F75" s="49"/>
      <c r="G75" s="49"/>
    </row>
    <row r="76" spans="2:7">
      <c r="B76" s="73"/>
      <c r="C76" s="73"/>
      <c r="D76" s="58" t="s">
        <v>232</v>
      </c>
      <c r="E76" s="59">
        <f>SUM(E77:E90)</f>
        <v>0</v>
      </c>
      <c r="F76" s="59">
        <f t="shared" ref="F76:G76" si="16">SUM(F77:F90)</f>
        <v>244729.19999999998</v>
      </c>
      <c r="G76" s="59">
        <f t="shared" si="16"/>
        <v>244729.19999999998</v>
      </c>
    </row>
    <row r="77" spans="2:7" ht="35.5" customHeight="1">
      <c r="B77" s="256"/>
      <c r="C77" s="256"/>
      <c r="D77" s="57" t="str">
        <f>+'Հավելված N 3'!C66</f>
        <v xml:space="preserve">Ալավերդի համայնքի Մեծ Այրում գյուղի մանկապարտեզ </v>
      </c>
      <c r="E77" s="50">
        <v>0</v>
      </c>
      <c r="F77" s="50">
        <f>+G77</f>
        <v>14357.5</v>
      </c>
      <c r="G77" s="50">
        <f>+'Հավելված N 3'!D66</f>
        <v>14357.5</v>
      </c>
    </row>
    <row r="78" spans="2:7" ht="35.5" customHeight="1">
      <c r="B78" s="258"/>
      <c r="C78" s="258"/>
      <c r="D78" s="57" t="str">
        <f>+'Հավելված N 3'!C67</f>
        <v xml:space="preserve">Ալավերդի համայնքի Ճոճկան գյուղի մանկապարտեզ </v>
      </c>
      <c r="E78" s="50">
        <v>0</v>
      </c>
      <c r="F78" s="50">
        <f t="shared" ref="F78:F90" si="17">+G78</f>
        <v>14405.5</v>
      </c>
      <c r="G78" s="50">
        <f>+'Հավելված N 3'!D67</f>
        <v>14405.5</v>
      </c>
    </row>
    <row r="79" spans="2:7" ht="35.5" customHeight="1">
      <c r="B79" s="258"/>
      <c r="C79" s="258"/>
      <c r="D79" s="57" t="str">
        <f>+'Հավելված N 3'!C68</f>
        <v>Ալավերդի համայնքի Շնող գյուղի «Հեքիաթ» մանկապարտեզի Քարկոփի մասնաճյուղ</v>
      </c>
      <c r="E79" s="50">
        <v>0</v>
      </c>
      <c r="F79" s="50">
        <f t="shared" si="17"/>
        <v>4817.6000000000004</v>
      </c>
      <c r="G79" s="50">
        <f>+'Հավելված N 3'!D68</f>
        <v>4817.6000000000004</v>
      </c>
    </row>
    <row r="80" spans="2:7">
      <c r="B80" s="258"/>
      <c r="C80" s="258"/>
      <c r="D80" s="57" t="str">
        <f>+'Հավելված N 3'!C69</f>
        <v xml:space="preserve">Ալավերդի համայնքի թիվ 6 մանկապարտեզ </v>
      </c>
      <c r="E80" s="50">
        <v>0</v>
      </c>
      <c r="F80" s="50">
        <f t="shared" si="17"/>
        <v>42428</v>
      </c>
      <c r="G80" s="50">
        <f>+'Հավելված N 3'!D69</f>
        <v>42428</v>
      </c>
    </row>
    <row r="81" spans="2:7" ht="35.5" customHeight="1">
      <c r="B81" s="258"/>
      <c r="C81" s="258"/>
      <c r="D81" s="57" t="str">
        <f>+'Հավելված N 3'!C70</f>
        <v>Տաշիր համայնքի Ամալյա Կարապետյանի անվան համար 4 մանկապարտեզ, Պրիվոլնոյե</v>
      </c>
      <c r="E81" s="50">
        <v>0</v>
      </c>
      <c r="F81" s="50">
        <f t="shared" si="17"/>
        <v>11159.8</v>
      </c>
      <c r="G81" s="50">
        <f>+'Հավելված N 3'!D70</f>
        <v>11159.8</v>
      </c>
    </row>
    <row r="82" spans="2:7">
      <c r="B82" s="258"/>
      <c r="C82" s="258"/>
      <c r="D82" s="57" t="str">
        <f>+'Հավելված N 3'!C71</f>
        <v>Վանաձոր համայնքի թիվ 8 մանկապարտեզ</v>
      </c>
      <c r="E82" s="50">
        <v>0</v>
      </c>
      <c r="F82" s="50">
        <f t="shared" si="17"/>
        <v>46756.4</v>
      </c>
      <c r="G82" s="50">
        <f>+'Հավելված N 3'!D71</f>
        <v>46756.4</v>
      </c>
    </row>
    <row r="83" spans="2:7" ht="35.5" customHeight="1">
      <c r="B83" s="258"/>
      <c r="C83" s="258"/>
      <c r="D83" s="57" t="str">
        <f>+'Հավելված N 3'!C72</f>
        <v xml:space="preserve">Փամբակ համայնքի Լեռնապատ գյուղի մանկապարտեզ </v>
      </c>
      <c r="E83" s="50">
        <v>0</v>
      </c>
      <c r="F83" s="50">
        <f t="shared" si="17"/>
        <v>14315.3</v>
      </c>
      <c r="G83" s="50">
        <f>+'Հավելված N 3'!D72</f>
        <v>14315.3</v>
      </c>
    </row>
    <row r="84" spans="2:7" ht="35.5" customHeight="1">
      <c r="B84" s="258"/>
      <c r="C84" s="258"/>
      <c r="D84" s="57" t="str">
        <f>+'Հավելված N 3'!C73</f>
        <v xml:space="preserve">Ստեփանավան համայնքի Արմանիս գյուղի մանկապարտեզ </v>
      </c>
      <c r="E84" s="50">
        <v>0</v>
      </c>
      <c r="F84" s="50">
        <f t="shared" si="17"/>
        <v>12084.9</v>
      </c>
      <c r="G84" s="50">
        <f>+'Հավելված N 3'!D73</f>
        <v>12084.9</v>
      </c>
    </row>
    <row r="85" spans="2:7" ht="35.5" customHeight="1">
      <c r="B85" s="258"/>
      <c r="C85" s="258"/>
      <c r="D85" s="57" t="str">
        <f>+'Հավելված N 3'!C74</f>
        <v xml:space="preserve">Ստեփանավան համայնքի Կաթնաղբյուր գյուղի մանկապարտեզ </v>
      </c>
      <c r="E85" s="50">
        <v>0</v>
      </c>
      <c r="F85" s="50">
        <f t="shared" si="17"/>
        <v>12814.8</v>
      </c>
      <c r="G85" s="50">
        <f>+'Հավելված N 3'!D74</f>
        <v>12814.8</v>
      </c>
    </row>
    <row r="86" spans="2:7" ht="35.5" customHeight="1">
      <c r="B86" s="258"/>
      <c r="C86" s="258"/>
      <c r="D86" s="57" t="str">
        <f>+'Հավելված N 3'!C75</f>
        <v xml:space="preserve">Գյուլագարակ համայնքի Կուրթան գյուղի մանկապարտեզ </v>
      </c>
      <c r="E86" s="50">
        <v>0</v>
      </c>
      <c r="F86" s="50">
        <f t="shared" si="17"/>
        <v>15502.9</v>
      </c>
      <c r="G86" s="50">
        <f>+'Հավելված N 3'!D75</f>
        <v>15502.9</v>
      </c>
    </row>
    <row r="87" spans="2:7" ht="35.5" customHeight="1">
      <c r="B87" s="258"/>
      <c r="C87" s="258"/>
      <c r="D87" s="57" t="str">
        <f>+'Հավելված N 3'!C76</f>
        <v xml:space="preserve">Գյուլագարակ համայնքի Վարդաբլուր գյուղի մանկապարտեզ </v>
      </c>
      <c r="E87" s="50">
        <v>0</v>
      </c>
      <c r="F87" s="50">
        <f t="shared" si="17"/>
        <v>14971.9</v>
      </c>
      <c r="G87" s="50">
        <f>+'Հավելված N 3'!D76</f>
        <v>14971.9</v>
      </c>
    </row>
    <row r="88" spans="2:7" ht="35.5" customHeight="1">
      <c r="B88" s="258"/>
      <c r="C88" s="258"/>
      <c r="D88" s="57" t="str">
        <f>+'Հավելված N 3'!C77</f>
        <v>Լոռի Բերդ համայնքի Ուռուտ գյուղի մանկապարտեզ</v>
      </c>
      <c r="E88" s="50">
        <v>0</v>
      </c>
      <c r="F88" s="50">
        <f t="shared" si="17"/>
        <v>13823.1</v>
      </c>
      <c r="G88" s="50">
        <f>+'Հավելված N 3'!D77</f>
        <v>13823.1</v>
      </c>
    </row>
    <row r="89" spans="2:7" ht="35.5" customHeight="1">
      <c r="B89" s="258"/>
      <c r="C89" s="258"/>
      <c r="D89" s="57" t="str">
        <f>+'Հավելված N 3'!C78</f>
        <v>Լոռի Բերդ համայնքի Սվերդլով գյուղի մանկապարտեզ</v>
      </c>
      <c r="E89" s="50">
        <v>0</v>
      </c>
      <c r="F89" s="50">
        <f t="shared" si="17"/>
        <v>13823.1</v>
      </c>
      <c r="G89" s="50">
        <f>+'Հավելված N 3'!D78</f>
        <v>13823.1</v>
      </c>
    </row>
    <row r="90" spans="2:7" ht="35.5" customHeight="1">
      <c r="B90" s="258"/>
      <c r="C90" s="258"/>
      <c r="D90" s="57" t="str">
        <f>+'Հավելված N 3'!C79</f>
        <v>Լոռի Բերդ համայնքի Ագարակ գյուղի մանկապարտեզ</v>
      </c>
      <c r="E90" s="50">
        <v>0</v>
      </c>
      <c r="F90" s="50">
        <f t="shared" si="17"/>
        <v>13468.4</v>
      </c>
      <c r="G90" s="50">
        <f>+'Հավելված N 3'!D79</f>
        <v>13468.4</v>
      </c>
    </row>
    <row r="91" spans="2:7">
      <c r="B91" s="73"/>
      <c r="C91" s="73"/>
      <c r="D91" s="47" t="s">
        <v>189</v>
      </c>
      <c r="E91" s="48">
        <f>+E93</f>
        <v>0</v>
      </c>
      <c r="F91" s="48">
        <f t="shared" ref="F91:G91" si="18">+F93</f>
        <v>302655</v>
      </c>
      <c r="G91" s="48">
        <f t="shared" si="18"/>
        <v>302655</v>
      </c>
    </row>
    <row r="92" spans="2:7">
      <c r="B92" s="73"/>
      <c r="C92" s="73"/>
      <c r="D92" s="56" t="s">
        <v>47</v>
      </c>
      <c r="E92" s="49"/>
      <c r="F92" s="49"/>
      <c r="G92" s="49"/>
    </row>
    <row r="93" spans="2:7">
      <c r="B93" s="73"/>
      <c r="C93" s="73"/>
      <c r="D93" s="58" t="s">
        <v>96</v>
      </c>
      <c r="E93" s="59">
        <f>SUM(E94:E103)</f>
        <v>0</v>
      </c>
      <c r="F93" s="59">
        <f t="shared" ref="F93:G93" si="19">SUM(F94:F103)</f>
        <v>302655</v>
      </c>
      <c r="G93" s="59">
        <f t="shared" si="19"/>
        <v>302655</v>
      </c>
    </row>
    <row r="94" spans="2:7">
      <c r="B94" s="188"/>
      <c r="C94" s="188"/>
      <c r="D94" s="57" t="str">
        <f>+'Հավելված N 3'!C81</f>
        <v>Հրազդան համայնքի թիվ 6 մանկապարտեզ</v>
      </c>
      <c r="E94" s="50">
        <v>0</v>
      </c>
      <c r="F94" s="50">
        <f>+G94</f>
        <v>39144.400000000001</v>
      </c>
      <c r="G94" s="50">
        <f>+'Հավելված N 3'!D81</f>
        <v>39144.400000000001</v>
      </c>
    </row>
    <row r="95" spans="2:7">
      <c r="B95" s="188"/>
      <c r="C95" s="188"/>
      <c r="D95" s="57" t="str">
        <f>+'Հավելված N 3'!C82</f>
        <v>Հրազդան համայնքի թիվ 8 մանկապարտեզ</v>
      </c>
      <c r="E95" s="50">
        <v>0</v>
      </c>
      <c r="F95" s="50">
        <f t="shared" ref="F95:F103" si="20">+G95</f>
        <v>29070.9</v>
      </c>
      <c r="G95" s="50">
        <f>+'Հավելված N 3'!D82</f>
        <v>29070.9</v>
      </c>
    </row>
    <row r="96" spans="2:7">
      <c r="B96" s="188"/>
      <c r="C96" s="188"/>
      <c r="D96" s="57" t="str">
        <f>+'Հավելված N 3'!C83</f>
        <v>Հրազդան համայնքի թիվ 11 մանկապարտեզ</v>
      </c>
      <c r="E96" s="50">
        <v>0</v>
      </c>
      <c r="F96" s="50">
        <f t="shared" si="20"/>
        <v>29070.9</v>
      </c>
      <c r="G96" s="50">
        <f>+'Հավելված N 3'!D83</f>
        <v>29070.9</v>
      </c>
    </row>
    <row r="97" spans="2:7" ht="35.5" customHeight="1">
      <c r="B97" s="188"/>
      <c r="C97" s="188"/>
      <c r="D97" s="57" t="str">
        <f>+'Հավելված N 3'!C84</f>
        <v>Աբովյան համայնքի Արամուս գյուղի մանկապարտեզ</v>
      </c>
      <c r="E97" s="50">
        <v>0</v>
      </c>
      <c r="F97" s="50">
        <f t="shared" si="20"/>
        <v>41161.9</v>
      </c>
      <c r="G97" s="50">
        <f>+'Հավելված N 3'!D84</f>
        <v>41161.9</v>
      </c>
    </row>
    <row r="98" spans="2:7" ht="35.5" customHeight="1">
      <c r="B98" s="188"/>
      <c r="C98" s="188"/>
      <c r="D98" s="57" t="str">
        <f>+'Հավելված N 3'!C85</f>
        <v>Աբովյան համայնքի Բալահովիտ գյուղի մանկապարտեզ</v>
      </c>
      <c r="E98" s="50">
        <v>0</v>
      </c>
      <c r="F98" s="50">
        <f t="shared" si="20"/>
        <v>26946.6</v>
      </c>
      <c r="G98" s="50">
        <f>+'Հավելված N 3'!D85</f>
        <v>26946.6</v>
      </c>
    </row>
    <row r="99" spans="2:7" ht="35.5" customHeight="1">
      <c r="B99" s="188"/>
      <c r="C99" s="188"/>
      <c r="D99" s="57" t="str">
        <f>+'Հավելված N 3'!C86</f>
        <v>Նաիրի համայնքի Արագյուղ գյուղի մանկապարտեզ</v>
      </c>
      <c r="E99" s="50">
        <v>0</v>
      </c>
      <c r="F99" s="50">
        <f t="shared" si="20"/>
        <v>31061.4</v>
      </c>
      <c r="G99" s="50">
        <f>+'Հավելված N 3'!D86</f>
        <v>31061.4</v>
      </c>
    </row>
    <row r="100" spans="2:7" ht="35.5" customHeight="1">
      <c r="B100" s="188"/>
      <c r="C100" s="188"/>
      <c r="D100" s="57" t="str">
        <f>+'Հավելված N 3'!C87</f>
        <v>Նաիրի համայնքի Բուժական գյուղի մանկապարտեզ</v>
      </c>
      <c r="E100" s="50">
        <v>0</v>
      </c>
      <c r="F100" s="50">
        <f t="shared" si="20"/>
        <v>31061.4</v>
      </c>
      <c r="G100" s="50">
        <f>+'Հավելված N 3'!D87</f>
        <v>31061.4</v>
      </c>
    </row>
    <row r="101" spans="2:7" ht="35.5" customHeight="1">
      <c r="B101" s="188"/>
      <c r="C101" s="188"/>
      <c r="D101" s="57" t="str">
        <f>+'Հավելված N 3'!C88</f>
        <v>Նաիրի համայնքի Պռոշյանի թիվ 1 մսուր մանկապարտեզ</v>
      </c>
      <c r="E101" s="50">
        <v>0</v>
      </c>
      <c r="F101" s="50">
        <f t="shared" si="20"/>
        <v>41561.199999999997</v>
      </c>
      <c r="G101" s="50">
        <f>+'Հավելված N 3'!D88</f>
        <v>41561.199999999997</v>
      </c>
    </row>
    <row r="102" spans="2:7" ht="35.5" customHeight="1">
      <c r="B102" s="188"/>
      <c r="C102" s="188"/>
      <c r="D102" s="57" t="str">
        <f>+'Հավելված N 3'!C89</f>
        <v>Նաիրի համայնքի Զովունի բնակավայրի մանկապարտեզ</v>
      </c>
      <c r="E102" s="50">
        <v>0</v>
      </c>
      <c r="F102" s="50">
        <f t="shared" si="20"/>
        <v>2753.3</v>
      </c>
      <c r="G102" s="50">
        <f>+'Հավելված N 3'!D89</f>
        <v>2753.3</v>
      </c>
    </row>
    <row r="103" spans="2:7" ht="35.5" customHeight="1">
      <c r="B103" s="188"/>
      <c r="C103" s="188"/>
      <c r="D103" s="57" t="str">
        <f>+'Հավելված N 3'!C90</f>
        <v>Ակունք համայնքի Նոր Գյուղ բնակավայրի մանկապարտեզ</v>
      </c>
      <c r="E103" s="50">
        <v>0</v>
      </c>
      <c r="F103" s="50">
        <f t="shared" si="20"/>
        <v>30823</v>
      </c>
      <c r="G103" s="50">
        <f>+'Հավելված N 3'!D90</f>
        <v>30823</v>
      </c>
    </row>
    <row r="104" spans="2:7">
      <c r="B104" s="73"/>
      <c r="C104" s="73"/>
      <c r="D104" s="47" t="s">
        <v>190</v>
      </c>
      <c r="E104" s="48">
        <f>+E106</f>
        <v>0</v>
      </c>
      <c r="F104" s="48">
        <f t="shared" ref="F104:G104" si="21">+F106</f>
        <v>459760.89999999991</v>
      </c>
      <c r="G104" s="48">
        <f t="shared" si="21"/>
        <v>459760.89999999991</v>
      </c>
    </row>
    <row r="105" spans="2:7">
      <c r="B105" s="73"/>
      <c r="C105" s="73"/>
      <c r="D105" s="56" t="s">
        <v>47</v>
      </c>
      <c r="E105" s="49"/>
      <c r="F105" s="49"/>
      <c r="G105" s="49"/>
    </row>
    <row r="106" spans="2:7">
      <c r="B106" s="73"/>
      <c r="C106" s="73"/>
      <c r="D106" s="58" t="s">
        <v>97</v>
      </c>
      <c r="E106" s="59">
        <f>SUM(E107:E126)</f>
        <v>0</v>
      </c>
      <c r="F106" s="59">
        <f t="shared" ref="F106:G106" si="22">SUM(F107:F126)</f>
        <v>459760.89999999991</v>
      </c>
      <c r="G106" s="59">
        <f t="shared" si="22"/>
        <v>459760.89999999991</v>
      </c>
    </row>
    <row r="107" spans="2:7">
      <c r="B107" s="188"/>
      <c r="C107" s="188"/>
      <c r="D107" s="57" t="str">
        <f>+'Հավելված N 3'!C92</f>
        <v>Արթիկ համայնքի Արթիկի թիվ 1 մանկապարտեզ</v>
      </c>
      <c r="E107" s="50">
        <v>0</v>
      </c>
      <c r="F107" s="50">
        <f>+G107</f>
        <v>32777.699999999997</v>
      </c>
      <c r="G107" s="50">
        <f>+'Հավելված N 3'!D92</f>
        <v>32777.699999999997</v>
      </c>
    </row>
    <row r="108" spans="2:7" ht="35.5">
      <c r="B108" s="188"/>
      <c r="C108" s="188"/>
      <c r="D108" s="57" t="str">
        <f>+'Հավելված N 3'!C93</f>
        <v xml:space="preserve">Արթիկ համայնքի Լեռնակերտ գյուղի մանկապարտեզ </v>
      </c>
      <c r="E108" s="50">
        <v>0</v>
      </c>
      <c r="F108" s="50">
        <f t="shared" ref="F108:F126" si="23">+G108</f>
        <v>28364.2</v>
      </c>
      <c r="G108" s="50">
        <f>+'Հավելված N 3'!D93</f>
        <v>28364.2</v>
      </c>
    </row>
    <row r="109" spans="2:7" ht="35.5">
      <c r="B109" s="188"/>
      <c r="C109" s="188"/>
      <c r="D109" s="57" t="str">
        <f>+'Հավելված N 3'!C94</f>
        <v xml:space="preserve">Ախուրյան համայնքի Վահրամաբերդ գյուղի մսուր-մանկապարտեզ </v>
      </c>
      <c r="E109" s="50">
        <v>0</v>
      </c>
      <c r="F109" s="50">
        <f t="shared" si="23"/>
        <v>29931.8</v>
      </c>
      <c r="G109" s="50">
        <f>+'Հավելված N 3'!D94</f>
        <v>29931.8</v>
      </c>
    </row>
    <row r="110" spans="2:7" ht="35.5">
      <c r="B110" s="188"/>
      <c r="C110" s="188"/>
      <c r="D110" s="57" t="str">
        <f>+'Հավելված N 3'!C95</f>
        <v xml:space="preserve">Ախուրյան համայնքի Ախուրիկ գյուղի մսուր-
մանկապարտեզ </v>
      </c>
      <c r="E110" s="50">
        <v>0</v>
      </c>
      <c r="F110" s="50">
        <f t="shared" si="23"/>
        <v>29931.8</v>
      </c>
      <c r="G110" s="50">
        <f>+'Հավելված N 3'!D95</f>
        <v>29931.8</v>
      </c>
    </row>
    <row r="111" spans="2:7" ht="35.5">
      <c r="B111" s="188"/>
      <c r="C111" s="188"/>
      <c r="D111" s="57" t="str">
        <f>+'Հավելված N 3'!C96</f>
        <v>Ախուրյան համայնքի Շիրակ գյուղի մանկապարտեզ</v>
      </c>
      <c r="E111" s="50">
        <v>0</v>
      </c>
      <c r="F111" s="50">
        <f t="shared" si="23"/>
        <v>29931.8</v>
      </c>
      <c r="G111" s="50">
        <f>+'Հավելված N 3'!D96</f>
        <v>29931.8</v>
      </c>
    </row>
    <row r="112" spans="2:7" ht="35.5">
      <c r="B112" s="188"/>
      <c r="C112" s="188"/>
      <c r="D112" s="57" t="str">
        <f>+'Հավելված N 3'!C97</f>
        <v>Գյումրի համայնքի «Սուրբ Մարիամ - մսուր մանկապարտեզ</v>
      </c>
      <c r="E112" s="50">
        <v>0</v>
      </c>
      <c r="F112" s="50">
        <f t="shared" si="23"/>
        <v>4041.4</v>
      </c>
      <c r="G112" s="50">
        <f>+'Հավելված N 3'!D97</f>
        <v>4041.4</v>
      </c>
    </row>
    <row r="113" spans="2:7" ht="35.5">
      <c r="B113" s="188"/>
      <c r="C113" s="188"/>
      <c r="D113" s="57" t="str">
        <f>+'Հավելված N 3'!C98</f>
        <v>Ախուրյան համայնքի  Ջրառատ գյուղի
մանկապարտեզ</v>
      </c>
      <c r="E113" s="50">
        <v>0</v>
      </c>
      <c r="F113" s="50">
        <f t="shared" si="23"/>
        <v>16058.9</v>
      </c>
      <c r="G113" s="50">
        <f>+'Հավելված N 3'!D98</f>
        <v>16058.9</v>
      </c>
    </row>
    <row r="114" spans="2:7" ht="35.5">
      <c r="B114" s="188"/>
      <c r="C114" s="188"/>
      <c r="D114" s="57" t="str">
        <f>+'Հավելված N 3'!C99</f>
        <v>Ախուրյան համայնքի  Կառնուտ գյուղի
մանկապարտեզ</v>
      </c>
      <c r="E114" s="50">
        <v>0</v>
      </c>
      <c r="F114" s="50">
        <f t="shared" si="23"/>
        <v>16058.9</v>
      </c>
      <c r="G114" s="50">
        <f>+'Հավելված N 3'!D99</f>
        <v>16058.9</v>
      </c>
    </row>
    <row r="115" spans="2:7" ht="35.5">
      <c r="B115" s="188"/>
      <c r="C115" s="188"/>
      <c r="D115" s="57" t="str">
        <f>+'Հավելված N 3'!C100</f>
        <v>Ախուրյան համայնքի  Բայանդուր գյուղի
մանկապարտեզ</v>
      </c>
      <c r="E115" s="50">
        <v>0</v>
      </c>
      <c r="F115" s="50">
        <f t="shared" si="23"/>
        <v>16058.9</v>
      </c>
      <c r="G115" s="50">
        <f>+'Հավելված N 3'!D100</f>
        <v>16058.9</v>
      </c>
    </row>
    <row r="116" spans="2:7" ht="35.5">
      <c r="B116" s="188"/>
      <c r="C116" s="188"/>
      <c r="D116" s="57" t="str">
        <f>+'Հավելված N 3'!C101</f>
        <v>Ախուրյան համայնքի Մարմաշեն գյուղի Հենրիկ Սերոբյանի անվան մանկապարտեզ</v>
      </c>
      <c r="E116" s="50">
        <v>0</v>
      </c>
      <c r="F116" s="50">
        <f t="shared" si="23"/>
        <v>9092.4</v>
      </c>
      <c r="G116" s="50">
        <f>+'Հավելված N 3'!D101</f>
        <v>9092.4</v>
      </c>
    </row>
    <row r="117" spans="2:7" ht="35.5" customHeight="1">
      <c r="B117" s="188"/>
      <c r="C117" s="188"/>
      <c r="D117" s="57" t="str">
        <f>+'Հավելված N 3'!C102</f>
        <v>Ախուրյան համայնքի Քեթի գյուղի մանկապարտեզ</v>
      </c>
      <c r="E117" s="50">
        <v>0</v>
      </c>
      <c r="F117" s="50">
        <f t="shared" si="23"/>
        <v>9414.4</v>
      </c>
      <c r="G117" s="50">
        <f>+'Հավելված N 3'!D102</f>
        <v>9414.4</v>
      </c>
    </row>
    <row r="118" spans="2:7" ht="35.5">
      <c r="B118" s="188"/>
      <c r="C118" s="188"/>
      <c r="D118" s="57" t="str">
        <f>+'Հավելված N 3'!C103</f>
        <v>Ախուրյան համայնքի Հացիկ գյուղի մանկապարտեզ</v>
      </c>
      <c r="E118" s="50">
        <v>0</v>
      </c>
      <c r="F118" s="50">
        <f t="shared" si="23"/>
        <v>14261.4</v>
      </c>
      <c r="G118" s="50">
        <f>+'Հավելված N 3'!D103</f>
        <v>14261.4</v>
      </c>
    </row>
    <row r="119" spans="2:7" ht="35.5">
      <c r="B119" s="188"/>
      <c r="C119" s="188"/>
      <c r="D119" s="57" t="str">
        <f>+'Հավելված N 3'!C104</f>
        <v>Ախուրյան համայնքի Լեռնուտ գյուղի մանկապարտեզ</v>
      </c>
      <c r="E119" s="50">
        <v>0</v>
      </c>
      <c r="F119" s="50">
        <f t="shared" si="23"/>
        <v>14261.4</v>
      </c>
      <c r="G119" s="50">
        <f>+'Հավելված N 3'!D104</f>
        <v>14261.4</v>
      </c>
    </row>
    <row r="120" spans="2:7" ht="35.5">
      <c r="B120" s="188"/>
      <c r="C120" s="188"/>
      <c r="D120" s="57" t="str">
        <f>+'Հավելված N 3'!C105</f>
        <v>Ախուրյան համայնքի Ջաջուռավան գյուղի մանկապարտեզ</v>
      </c>
      <c r="E120" s="50">
        <v>0</v>
      </c>
      <c r="F120" s="50">
        <f t="shared" si="23"/>
        <v>14261.4</v>
      </c>
      <c r="G120" s="50">
        <f>+'Հավելված N 3'!D105</f>
        <v>14261.4</v>
      </c>
    </row>
    <row r="121" spans="2:7" ht="35.5">
      <c r="B121" s="188"/>
      <c r="C121" s="188"/>
      <c r="D121" s="57" t="str">
        <f>+'Հավելված N 3'!C106</f>
        <v>Գյումրի համայնքի «Զանգակ» մսուր-մանկապարտեզ</v>
      </c>
      <c r="E121" s="50">
        <v>0</v>
      </c>
      <c r="F121" s="50">
        <f t="shared" si="23"/>
        <v>31455</v>
      </c>
      <c r="G121" s="50">
        <f>+'Հավելված N 3'!D106</f>
        <v>31455</v>
      </c>
    </row>
    <row r="122" spans="2:7">
      <c r="B122" s="188"/>
      <c r="C122" s="188"/>
      <c r="D122" s="57" t="str">
        <f>+'Հավելված N 3'!C107</f>
        <v>Արթիկ համայնքի Արթիկի թիվ 3 մանկապարտեզ</v>
      </c>
      <c r="E122" s="50">
        <v>0</v>
      </c>
      <c r="F122" s="50">
        <f t="shared" si="23"/>
        <v>35635.1</v>
      </c>
      <c r="G122" s="50">
        <f>+'Հավելված N 3'!D107</f>
        <v>35635.1</v>
      </c>
    </row>
    <row r="123" spans="2:7">
      <c r="B123" s="188"/>
      <c r="C123" s="188"/>
      <c r="D123" s="57" t="str">
        <f>+'Հավելված N 3'!C108</f>
        <v>Արթիկ համայնքի Արթիկի թիվ 4 մանկապարտեզ</v>
      </c>
      <c r="E123" s="50">
        <v>0</v>
      </c>
      <c r="F123" s="50">
        <f t="shared" si="23"/>
        <v>38778.1</v>
      </c>
      <c r="G123" s="50">
        <f>+'Հավելված N 3'!D108</f>
        <v>38778.1</v>
      </c>
    </row>
    <row r="124" spans="2:7">
      <c r="B124" s="188"/>
      <c r="C124" s="188"/>
      <c r="D124" s="57" t="str">
        <f>+'Հավելված N 3'!C109</f>
        <v>Արթիկ համայնքի Հոռոմ գյուղի մանկապարտեզ</v>
      </c>
      <c r="E124" s="50">
        <v>0</v>
      </c>
      <c r="F124" s="50">
        <f t="shared" si="23"/>
        <v>31455</v>
      </c>
      <c r="G124" s="50">
        <f>+'Հավելված N 3'!D109</f>
        <v>31455</v>
      </c>
    </row>
    <row r="125" spans="2:7" ht="35.5">
      <c r="B125" s="188"/>
      <c r="C125" s="188"/>
      <c r="D125" s="57" t="str">
        <f>+'Հավելված N 3'!C110</f>
        <v>Արթիկ համայնքի Նոր Կյանք գյուղի մանկապարտեզ</v>
      </c>
      <c r="E125" s="50">
        <v>0</v>
      </c>
      <c r="F125" s="50">
        <f t="shared" si="23"/>
        <v>35635.1</v>
      </c>
      <c r="G125" s="50">
        <f>+'Հավելված N 3'!D110</f>
        <v>35635.1</v>
      </c>
    </row>
    <row r="126" spans="2:7">
      <c r="B126" s="188"/>
      <c r="C126" s="188"/>
      <c r="D126" s="57" t="str">
        <f>+'Հավելված N 3'!C111</f>
        <v>Արթիկ համայնքի Փանիկ գյուղի մանկապարտեզ</v>
      </c>
      <c r="E126" s="50">
        <v>0</v>
      </c>
      <c r="F126" s="50">
        <f t="shared" si="23"/>
        <v>22356.2</v>
      </c>
      <c r="G126" s="50">
        <f>+'Հավելված N 3'!D111</f>
        <v>22356.2</v>
      </c>
    </row>
    <row r="127" spans="2:7">
      <c r="B127" s="73"/>
      <c r="C127" s="73"/>
      <c r="D127" s="47" t="s">
        <v>191</v>
      </c>
      <c r="E127" s="48">
        <f>+E129</f>
        <v>0</v>
      </c>
      <c r="F127" s="48">
        <f t="shared" ref="F127:G127" si="24">+F129</f>
        <v>108557.4</v>
      </c>
      <c r="G127" s="48">
        <f t="shared" si="24"/>
        <v>108557.4</v>
      </c>
    </row>
    <row r="128" spans="2:7">
      <c r="B128" s="73"/>
      <c r="C128" s="73"/>
      <c r="D128" s="56" t="s">
        <v>47</v>
      </c>
      <c r="E128" s="49"/>
      <c r="F128" s="49"/>
      <c r="G128" s="49"/>
    </row>
    <row r="129" spans="2:7">
      <c r="B129" s="73"/>
      <c r="C129" s="73"/>
      <c r="D129" s="58" t="s">
        <v>276</v>
      </c>
      <c r="E129" s="59">
        <f>SUM(E130:E132)</f>
        <v>0</v>
      </c>
      <c r="F129" s="59">
        <f t="shared" ref="F129:G129" si="25">SUM(F130:F132)</f>
        <v>108557.4</v>
      </c>
      <c r="G129" s="59">
        <f t="shared" si="25"/>
        <v>108557.4</v>
      </c>
    </row>
    <row r="130" spans="2:7" ht="35.5">
      <c r="B130" s="188"/>
      <c r="C130" s="188"/>
      <c r="D130" s="57" t="str">
        <f>+'Հավելված N 3'!C113</f>
        <v>Ագարակի մանկապարտեզի Ալվանք գյուղի մասնաճյուղ</v>
      </c>
      <c r="E130" s="50">
        <v>0</v>
      </c>
      <c r="F130" s="50">
        <f>+G130</f>
        <v>17572.3</v>
      </c>
      <c r="G130" s="50">
        <f>+'Հավելված N 3'!D113</f>
        <v>17572.3</v>
      </c>
    </row>
    <row r="131" spans="2:7">
      <c r="B131" s="188"/>
      <c r="C131" s="188"/>
      <c r="D131" s="57" t="str">
        <f>+'Հավելված N 3'!C114</f>
        <v>Կապան քաղաքի թիվ 2 մանկապարտեզ</v>
      </c>
      <c r="E131" s="50">
        <v>0</v>
      </c>
      <c r="F131" s="50">
        <f t="shared" ref="F131:F132" si="26">+G131</f>
        <v>38682</v>
      </c>
      <c r="G131" s="50">
        <f>+'Հավելված N 3'!D114</f>
        <v>38682</v>
      </c>
    </row>
    <row r="132" spans="2:7">
      <c r="B132" s="187"/>
      <c r="C132" s="187"/>
      <c r="D132" s="57" t="str">
        <f>+'Հավելված N 3'!C115</f>
        <v>Կապան քաղաքի թիվ 1 մանկապարտեզ</v>
      </c>
      <c r="E132" s="50">
        <v>0</v>
      </c>
      <c r="F132" s="50">
        <f t="shared" si="26"/>
        <v>52303.1</v>
      </c>
      <c r="G132" s="50">
        <f>+'Հավելված N 3'!D115</f>
        <v>52303.1</v>
      </c>
    </row>
    <row r="133" spans="2:7">
      <c r="B133" s="73"/>
      <c r="C133" s="73"/>
      <c r="D133" s="47" t="s">
        <v>192</v>
      </c>
      <c r="E133" s="48">
        <f>+E135</f>
        <v>0</v>
      </c>
      <c r="F133" s="48">
        <f t="shared" ref="F133:G133" si="27">+F135</f>
        <v>66319.899999999994</v>
      </c>
      <c r="G133" s="48">
        <f t="shared" si="27"/>
        <v>66319.899999999994</v>
      </c>
    </row>
    <row r="134" spans="2:7">
      <c r="B134" s="73"/>
      <c r="C134" s="73"/>
      <c r="D134" s="56" t="s">
        <v>47</v>
      </c>
      <c r="E134" s="49"/>
      <c r="F134" s="49"/>
      <c r="G134" s="49"/>
    </row>
    <row r="135" spans="2:7">
      <c r="B135" s="73"/>
      <c r="C135" s="73"/>
      <c r="D135" s="58" t="s">
        <v>98</v>
      </c>
      <c r="E135" s="59">
        <f>SUM(E136:E142)</f>
        <v>0</v>
      </c>
      <c r="F135" s="59">
        <f t="shared" ref="F135:G135" si="28">SUM(F136:F142)</f>
        <v>66319.899999999994</v>
      </c>
      <c r="G135" s="59">
        <f t="shared" si="28"/>
        <v>66319.899999999994</v>
      </c>
    </row>
    <row r="136" spans="2:7" ht="35.5">
      <c r="B136" s="188"/>
      <c r="C136" s="188"/>
      <c r="D136" s="57" t="str">
        <f>+'Հավելված N 3'!C117</f>
        <v>Նոյեմբերյան համայնքի Դեբեդավան գյուղի մանկապարտեզ</v>
      </c>
      <c r="E136" s="50">
        <v>0</v>
      </c>
      <c r="F136" s="50">
        <f>+G136</f>
        <v>4746.3999999999996</v>
      </c>
      <c r="G136" s="50">
        <f>+'Հավելված N 3'!D117</f>
        <v>4746.3999999999996</v>
      </c>
    </row>
    <row r="137" spans="2:7" ht="35.5">
      <c r="B137" s="188"/>
      <c r="C137" s="188"/>
      <c r="D137" s="57" t="str">
        <f>+'Հավելված N 3'!C118</f>
        <v>Նոյեմբերյան համայնքի Հաղթանակ գյուղի մանկապարտեզ</v>
      </c>
      <c r="E137" s="50">
        <v>0</v>
      </c>
      <c r="F137" s="50">
        <f t="shared" ref="F137:F142" si="29">+G137</f>
        <v>7320.8</v>
      </c>
      <c r="G137" s="50">
        <f>+'Հավելված N 3'!D118</f>
        <v>7320.8</v>
      </c>
    </row>
    <row r="138" spans="2:7">
      <c r="B138" s="188"/>
      <c r="C138" s="188"/>
      <c r="D138" s="57" t="str">
        <f>+'Հավելված N 3'!C119</f>
        <v>Իջևան քաղաքի թիվ 5 մանկապարտեզ</v>
      </c>
      <c r="E138" s="50">
        <v>0</v>
      </c>
      <c r="F138" s="50">
        <f t="shared" si="29"/>
        <v>17790.900000000001</v>
      </c>
      <c r="G138" s="50">
        <f>+'Հավելված N 3'!D119</f>
        <v>17790.900000000001</v>
      </c>
    </row>
    <row r="139" spans="2:7" ht="35.5">
      <c r="B139" s="188"/>
      <c r="C139" s="188"/>
      <c r="D139" s="57" t="str">
        <f>+'Հավելված N 3'!C120</f>
        <v>Իջևան համայնքի Ներքին Ծաղկավան գյուղի մանկապարտեզ</v>
      </c>
      <c r="E139" s="50">
        <v>0</v>
      </c>
      <c r="F139" s="50">
        <f t="shared" si="29"/>
        <v>1261.7</v>
      </c>
      <c r="G139" s="50">
        <f>+'Հավելված N 3'!D120</f>
        <v>1261.7</v>
      </c>
    </row>
    <row r="140" spans="2:7" ht="35.5">
      <c r="B140" s="188"/>
      <c r="C140" s="188"/>
      <c r="D140" s="57" t="str">
        <f>+'Հավելված N 3'!C121</f>
        <v>Բերդ համայնքի Արծվաբերդ գյուղի մանկապարտեզ</v>
      </c>
      <c r="E140" s="50">
        <v>0</v>
      </c>
      <c r="F140" s="50">
        <f t="shared" si="29"/>
        <v>6769.5</v>
      </c>
      <c r="G140" s="50">
        <f>+'Հավելված N 3'!D121</f>
        <v>6769.5</v>
      </c>
    </row>
    <row r="141" spans="2:7">
      <c r="B141" s="188"/>
      <c r="C141" s="188"/>
      <c r="D141" s="57" t="str">
        <f>+'Հավելված N 3'!C122</f>
        <v>Բերդ համայնքի Այգեձոր գյուղի մանկապարտեզ</v>
      </c>
      <c r="E141" s="50">
        <v>0</v>
      </c>
      <c r="F141" s="50">
        <f t="shared" si="29"/>
        <v>1740.7</v>
      </c>
      <c r="G141" s="50">
        <f>+'Հավելված N 3'!D122</f>
        <v>1740.7</v>
      </c>
    </row>
    <row r="142" spans="2:7" ht="35.5">
      <c r="B142" s="187"/>
      <c r="C142" s="187"/>
      <c r="D142" s="57" t="str">
        <f>+'Հավելված N 3'!C123</f>
        <v>Իջևան համայնքի Խաշթառակ գյուղի մանկապարտեզ</v>
      </c>
      <c r="E142" s="50">
        <v>0</v>
      </c>
      <c r="F142" s="50">
        <f t="shared" si="29"/>
        <v>26689.9</v>
      </c>
      <c r="G142" s="50">
        <f>+'Հավելված N 3'!D123</f>
        <v>26689.9</v>
      </c>
    </row>
  </sheetData>
  <mergeCells count="17">
    <mergeCell ref="B72:B73"/>
    <mergeCell ref="C72:C73"/>
    <mergeCell ref="B77:B90"/>
    <mergeCell ref="C77:C90"/>
    <mergeCell ref="B25:B29"/>
    <mergeCell ref="C25:C29"/>
    <mergeCell ref="B33:B37"/>
    <mergeCell ref="C33:C37"/>
    <mergeCell ref="B41:B68"/>
    <mergeCell ref="C41:C68"/>
    <mergeCell ref="F1:G1"/>
    <mergeCell ref="F3:G3"/>
    <mergeCell ref="B6:G6"/>
    <mergeCell ref="B9:C9"/>
    <mergeCell ref="D9:D10"/>
    <mergeCell ref="E2:G2"/>
    <mergeCell ref="E9:G9"/>
  </mergeCells>
  <pageMargins left="0.25" right="0.25" top="0.75" bottom="0.75" header="0.3" footer="0.3"/>
  <pageSetup paperSize="9" scale="5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33" zoomScale="85" zoomScaleNormal="85" zoomScaleSheetLayoutView="100" workbookViewId="0">
      <selection activeCell="B38" sqref="B38:C38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6" width="19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34" t="s">
        <v>91</v>
      </c>
      <c r="D1" s="234"/>
      <c r="E1" s="234"/>
      <c r="F1" s="234"/>
    </row>
    <row r="2" spans="1:6" ht="17.5" customHeight="1">
      <c r="C2" s="235" t="s">
        <v>64</v>
      </c>
      <c r="D2" s="235"/>
      <c r="E2" s="235"/>
      <c r="F2" s="235"/>
    </row>
    <row r="3" spans="1:6" ht="17.5" customHeight="1">
      <c r="C3" s="235" t="s">
        <v>27</v>
      </c>
      <c r="D3" s="235"/>
      <c r="E3" s="235"/>
      <c r="F3" s="235"/>
    </row>
    <row r="6" spans="1:6" ht="59.65" customHeight="1">
      <c r="A6" s="24"/>
      <c r="B6" s="270" t="s">
        <v>118</v>
      </c>
      <c r="C6" s="270"/>
      <c r="D6" s="270"/>
      <c r="E6" s="270"/>
      <c r="F6" s="270"/>
    </row>
    <row r="7" spans="1:6" ht="23.65" customHeight="1"/>
    <row r="8" spans="1:6" ht="21.9" customHeight="1">
      <c r="A8" s="269" t="s">
        <v>35</v>
      </c>
      <c r="B8" s="269"/>
      <c r="C8" s="269"/>
      <c r="D8" s="269"/>
      <c r="E8" s="269"/>
      <c r="F8" s="269"/>
    </row>
    <row r="9" spans="1:6" ht="38.700000000000003" customHeight="1">
      <c r="C9" s="271" t="s">
        <v>29</v>
      </c>
      <c r="D9" s="271"/>
      <c r="E9" s="271"/>
      <c r="F9" s="5"/>
    </row>
    <row r="10" spans="1:6">
      <c r="B10" s="265" t="s">
        <v>7</v>
      </c>
      <c r="C10" s="266"/>
      <c r="D10" s="267"/>
      <c r="E10" s="266"/>
      <c r="F10" s="268"/>
    </row>
    <row r="11" spans="1:6" s="16" customFormat="1">
      <c r="B11" s="25"/>
      <c r="C11" s="25"/>
      <c r="D11" s="26"/>
      <c r="E11" s="26"/>
      <c r="F11" s="26"/>
    </row>
    <row r="12" spans="1:6" s="16" customFormat="1">
      <c r="B12" s="25"/>
      <c r="C12" s="25"/>
    </row>
    <row r="13" spans="1:6" s="3" customFormat="1">
      <c r="B13" s="20" t="s">
        <v>36</v>
      </c>
      <c r="C13" s="20" t="s">
        <v>1</v>
      </c>
      <c r="D13" s="19"/>
      <c r="E13" s="19"/>
      <c r="F13" s="19"/>
    </row>
    <row r="14" spans="1:6" s="3" customFormat="1" ht="35.5">
      <c r="B14" s="21">
        <v>1236</v>
      </c>
      <c r="C14" s="17" t="s">
        <v>70</v>
      </c>
      <c r="D14" s="20"/>
      <c r="E14" s="20"/>
      <c r="F14" s="20"/>
    </row>
    <row r="15" spans="1:6" s="3" customFormat="1"/>
    <row r="16" spans="1:6" s="3" customFormat="1">
      <c r="B16" s="259" t="s">
        <v>2</v>
      </c>
      <c r="C16" s="260"/>
      <c r="D16" s="27"/>
      <c r="E16" s="27"/>
      <c r="F16" s="27"/>
    </row>
    <row r="17" spans="2:7" s="3" customFormat="1" ht="55.9" customHeight="1">
      <c r="B17" s="17" t="s">
        <v>3</v>
      </c>
      <c r="C17" s="18">
        <v>1236</v>
      </c>
      <c r="D17" s="206" t="s">
        <v>50</v>
      </c>
      <c r="E17" s="207"/>
      <c r="F17" s="210"/>
    </row>
    <row r="18" spans="2:7" s="3" customFormat="1" ht="35.5">
      <c r="B18" s="17" t="s">
        <v>4</v>
      </c>
      <c r="C18" s="18">
        <v>32002</v>
      </c>
      <c r="D18" s="6" t="s">
        <v>48</v>
      </c>
      <c r="E18" s="6" t="s">
        <v>9</v>
      </c>
      <c r="F18" s="6" t="s">
        <v>10</v>
      </c>
    </row>
    <row r="19" spans="2:7" s="3" customFormat="1" ht="35.5">
      <c r="B19" s="55" t="s">
        <v>56</v>
      </c>
      <c r="C19" s="23" t="s">
        <v>116</v>
      </c>
      <c r="D19" s="200"/>
      <c r="E19" s="200"/>
      <c r="F19" s="200"/>
    </row>
    <row r="20" spans="2:7" s="3" customFormat="1" ht="53.2">
      <c r="B20" s="17" t="s">
        <v>57</v>
      </c>
      <c r="C20" s="23" t="s">
        <v>117</v>
      </c>
      <c r="D20" s="201"/>
      <c r="E20" s="201"/>
      <c r="F20" s="201"/>
    </row>
    <row r="21" spans="2:7" s="3" customFormat="1" ht="35.5">
      <c r="B21" s="22" t="s">
        <v>58</v>
      </c>
      <c r="C21" s="23" t="s">
        <v>71</v>
      </c>
      <c r="D21" s="201"/>
      <c r="E21" s="201"/>
      <c r="F21" s="201"/>
    </row>
    <row r="22" spans="2:7" s="3" customFormat="1" ht="53.2">
      <c r="B22" s="151" t="s">
        <v>93</v>
      </c>
      <c r="C22" s="23" t="s">
        <v>115</v>
      </c>
      <c r="D22" s="201"/>
      <c r="E22" s="201"/>
      <c r="F22" s="201"/>
    </row>
    <row r="23" spans="2:7" s="3" customFormat="1">
      <c r="B23" s="261" t="s">
        <v>0</v>
      </c>
      <c r="C23" s="262"/>
      <c r="D23" s="202"/>
      <c r="E23" s="202"/>
      <c r="F23" s="202"/>
    </row>
    <row r="24" spans="2:7" s="3" customFormat="1">
      <c r="B24" s="263" t="s">
        <v>308</v>
      </c>
      <c r="C24" s="264"/>
      <c r="D24" s="184"/>
      <c r="E24" s="184"/>
      <c r="F24" s="7">
        <v>1</v>
      </c>
    </row>
    <row r="25" spans="2:7" s="28" customFormat="1">
      <c r="B25" s="8" t="s">
        <v>5</v>
      </c>
      <c r="C25" s="8"/>
      <c r="D25" s="74">
        <f>+'Հավելված N 1'!D23</f>
        <v>0</v>
      </c>
      <c r="E25" s="74">
        <f>+'Հավելված N 1'!E23</f>
        <v>-2254574.1999999997</v>
      </c>
      <c r="F25" s="74">
        <f>+'Հավելված N 1'!F23</f>
        <v>-2254574.1999999997</v>
      </c>
      <c r="G25" s="29"/>
    </row>
    <row r="26" spans="2:7" ht="8.1" customHeight="1"/>
    <row r="27" spans="2:7" s="3" customFormat="1">
      <c r="B27" s="259" t="s">
        <v>2</v>
      </c>
      <c r="C27" s="260"/>
      <c r="D27" s="27"/>
      <c r="E27" s="27"/>
      <c r="F27" s="27"/>
    </row>
    <row r="28" spans="2:7" s="3" customFormat="1" ht="37.35" customHeight="1">
      <c r="B28" s="17" t="s">
        <v>3</v>
      </c>
      <c r="C28" s="18">
        <v>1236</v>
      </c>
      <c r="D28" s="206" t="s">
        <v>28</v>
      </c>
      <c r="E28" s="207"/>
      <c r="F28" s="210"/>
    </row>
    <row r="29" spans="2:7" s="3" customFormat="1" ht="35.5">
      <c r="B29" s="17" t="s">
        <v>4</v>
      </c>
      <c r="C29" s="18">
        <v>32006</v>
      </c>
      <c r="D29" s="6" t="s">
        <v>48</v>
      </c>
      <c r="E29" s="6" t="s">
        <v>9</v>
      </c>
      <c r="F29" s="6" t="s">
        <v>10</v>
      </c>
    </row>
    <row r="30" spans="2:7" s="3" customFormat="1" ht="35.5">
      <c r="B30" s="55" t="s">
        <v>56</v>
      </c>
      <c r="C30" s="23" t="s">
        <v>304</v>
      </c>
      <c r="D30" s="200"/>
      <c r="E30" s="200"/>
      <c r="F30" s="200"/>
    </row>
    <row r="31" spans="2:7" s="3" customFormat="1" ht="88.7">
      <c r="B31" s="17" t="s">
        <v>57</v>
      </c>
      <c r="C31" s="23" t="s">
        <v>305</v>
      </c>
      <c r="D31" s="201"/>
      <c r="E31" s="201"/>
      <c r="F31" s="201"/>
    </row>
    <row r="32" spans="2:7" s="3" customFormat="1" ht="35.5">
      <c r="B32" s="22" t="s">
        <v>58</v>
      </c>
      <c r="C32" s="23" t="s">
        <v>71</v>
      </c>
      <c r="D32" s="201"/>
      <c r="E32" s="201"/>
      <c r="F32" s="201"/>
    </row>
    <row r="33" spans="2:7" s="3" customFormat="1" ht="70.95">
      <c r="B33" s="151" t="s">
        <v>306</v>
      </c>
      <c r="C33" s="23" t="s">
        <v>307</v>
      </c>
      <c r="D33" s="201"/>
      <c r="E33" s="201"/>
      <c r="F33" s="201"/>
    </row>
    <row r="34" spans="2:7" s="3" customFormat="1">
      <c r="B34" s="261" t="s">
        <v>0</v>
      </c>
      <c r="C34" s="262"/>
      <c r="D34" s="202"/>
      <c r="E34" s="202"/>
      <c r="F34" s="202"/>
    </row>
    <row r="35" spans="2:7" s="3" customFormat="1" ht="55.9" customHeight="1">
      <c r="B35" s="263" t="s">
        <v>310</v>
      </c>
      <c r="C35" s="264"/>
      <c r="D35" s="184"/>
      <c r="E35" s="184"/>
      <c r="F35" s="194">
        <v>74</v>
      </c>
    </row>
    <row r="36" spans="2:7" s="3" customFormat="1" ht="54.4" customHeight="1">
      <c r="B36" s="263" t="s">
        <v>311</v>
      </c>
      <c r="C36" s="264"/>
      <c r="D36" s="184"/>
      <c r="E36" s="184"/>
      <c r="F36" s="194">
        <v>6</v>
      </c>
    </row>
    <row r="37" spans="2:7" s="3" customFormat="1" ht="54.4" customHeight="1">
      <c r="B37" s="263" t="s">
        <v>313</v>
      </c>
      <c r="C37" s="264"/>
      <c r="D37" s="184"/>
      <c r="E37" s="184"/>
      <c r="F37" s="194">
        <v>3</v>
      </c>
    </row>
    <row r="38" spans="2:7" s="3" customFormat="1" ht="36.549999999999997" customHeight="1">
      <c r="B38" s="263" t="s">
        <v>312</v>
      </c>
      <c r="C38" s="264"/>
      <c r="D38" s="184"/>
      <c r="E38" s="184"/>
      <c r="F38" s="194">
        <v>2</v>
      </c>
    </row>
    <row r="39" spans="2:7" s="3" customFormat="1" ht="55.9" customHeight="1">
      <c r="B39" s="263" t="s">
        <v>314</v>
      </c>
      <c r="C39" s="264"/>
      <c r="D39" s="184"/>
      <c r="E39" s="184"/>
      <c r="F39" s="194">
        <v>8</v>
      </c>
    </row>
    <row r="40" spans="2:7" s="28" customFormat="1">
      <c r="B40" s="8" t="s">
        <v>5</v>
      </c>
      <c r="C40" s="8"/>
      <c r="D40" s="74">
        <f>+'Հավելված N 1'!D29</f>
        <v>0</v>
      </c>
      <c r="E40" s="74">
        <f>+'Հավելված N 1'!E29</f>
        <v>2254574.1999999997</v>
      </c>
      <c r="F40" s="74">
        <f>+'Հավելված N 1'!F29</f>
        <v>2254574.1999999997</v>
      </c>
      <c r="G40" s="29"/>
    </row>
  </sheetData>
  <mergeCells count="25">
    <mergeCell ref="B36:C36"/>
    <mergeCell ref="B38:C38"/>
    <mergeCell ref="B37:C37"/>
    <mergeCell ref="B39:C39"/>
    <mergeCell ref="B35:C35"/>
    <mergeCell ref="B16:C16"/>
    <mergeCell ref="C1:F1"/>
    <mergeCell ref="C2:F2"/>
    <mergeCell ref="C3:F3"/>
    <mergeCell ref="B10:F10"/>
    <mergeCell ref="A8:F8"/>
    <mergeCell ref="B6:F6"/>
    <mergeCell ref="C9:E9"/>
    <mergeCell ref="B24:C24"/>
    <mergeCell ref="D17:F17"/>
    <mergeCell ref="D19:D23"/>
    <mergeCell ref="E19:E23"/>
    <mergeCell ref="F19:F23"/>
    <mergeCell ref="B23:C23"/>
    <mergeCell ref="B27:C27"/>
    <mergeCell ref="D28:F28"/>
    <mergeCell ref="D30:D34"/>
    <mergeCell ref="E30:E34"/>
    <mergeCell ref="F30:F34"/>
    <mergeCell ref="B34:C3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9"/>
  <sheetViews>
    <sheetView topLeftCell="A55" zoomScale="85" zoomScaleNormal="85" zoomScaleSheetLayoutView="100" workbookViewId="0">
      <selection activeCell="F62" sqref="F62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6" width="19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34" t="s">
        <v>106</v>
      </c>
      <c r="D1" s="234"/>
      <c r="E1" s="234"/>
      <c r="F1" s="234"/>
    </row>
    <row r="2" spans="1:6" ht="17.5" customHeight="1">
      <c r="C2" s="235" t="s">
        <v>64</v>
      </c>
      <c r="D2" s="235"/>
      <c r="E2" s="235"/>
      <c r="F2" s="235"/>
    </row>
    <row r="3" spans="1:6" ht="17.5" customHeight="1">
      <c r="C3" s="235" t="s">
        <v>27</v>
      </c>
      <c r="D3" s="235"/>
      <c r="E3" s="235"/>
      <c r="F3" s="235"/>
    </row>
    <row r="6" spans="1:6" ht="59.65" customHeight="1">
      <c r="A6" s="24"/>
      <c r="B6" s="270" t="s">
        <v>315</v>
      </c>
      <c r="C6" s="270"/>
      <c r="D6" s="270"/>
      <c r="E6" s="270"/>
      <c r="F6" s="270"/>
    </row>
    <row r="7" spans="1:6" ht="23.65" customHeight="1"/>
    <row r="8" spans="1:6" ht="21.9" customHeight="1">
      <c r="A8" s="269" t="s">
        <v>316</v>
      </c>
      <c r="B8" s="269"/>
      <c r="C8" s="269"/>
      <c r="D8" s="269"/>
      <c r="E8" s="269"/>
      <c r="F8" s="269"/>
    </row>
    <row r="9" spans="1:6" ht="38.700000000000003" customHeight="1">
      <c r="C9" s="271" t="s">
        <v>185</v>
      </c>
      <c r="D9" s="271"/>
      <c r="E9" s="271"/>
      <c r="F9" s="5"/>
    </row>
    <row r="10" spans="1:6">
      <c r="B10" s="265" t="s">
        <v>34</v>
      </c>
      <c r="C10" s="266"/>
      <c r="D10" s="267"/>
      <c r="E10" s="266"/>
      <c r="F10" s="268"/>
    </row>
    <row r="11" spans="1:6" s="16" customFormat="1">
      <c r="B11" s="25"/>
      <c r="C11" s="25"/>
      <c r="D11" s="26"/>
      <c r="E11" s="26"/>
      <c r="F11" s="26"/>
    </row>
    <row r="12" spans="1:6" s="16" customFormat="1">
      <c r="B12" s="25"/>
      <c r="C12" s="25"/>
    </row>
    <row r="13" spans="1:6" s="3" customFormat="1">
      <c r="B13" s="259" t="s">
        <v>2</v>
      </c>
      <c r="C13" s="260"/>
      <c r="D13" s="27"/>
      <c r="E13" s="27"/>
      <c r="F13" s="27"/>
    </row>
    <row r="14" spans="1:6" s="3" customFormat="1" ht="37.35" customHeight="1">
      <c r="B14" s="17" t="s">
        <v>3</v>
      </c>
      <c r="C14" s="18">
        <v>1236</v>
      </c>
      <c r="D14" s="206" t="s">
        <v>28</v>
      </c>
      <c r="E14" s="207"/>
      <c r="F14" s="210"/>
    </row>
    <row r="15" spans="1:6" s="3" customFormat="1" ht="35.5">
      <c r="B15" s="17" t="s">
        <v>4</v>
      </c>
      <c r="C15" s="18">
        <v>32006</v>
      </c>
      <c r="D15" s="6" t="s">
        <v>48</v>
      </c>
      <c r="E15" s="6" t="s">
        <v>9</v>
      </c>
      <c r="F15" s="6" t="s">
        <v>10</v>
      </c>
    </row>
    <row r="16" spans="1:6" s="3" customFormat="1" ht="35.5">
      <c r="B16" s="55" t="s">
        <v>56</v>
      </c>
      <c r="C16" s="23" t="s">
        <v>304</v>
      </c>
      <c r="D16" s="200"/>
      <c r="E16" s="200"/>
      <c r="F16" s="200"/>
    </row>
    <row r="17" spans="1:7" s="3" customFormat="1" ht="88.7">
      <c r="B17" s="17" t="s">
        <v>57</v>
      </c>
      <c r="C17" s="23" t="s">
        <v>305</v>
      </c>
      <c r="D17" s="201"/>
      <c r="E17" s="201"/>
      <c r="F17" s="201"/>
    </row>
    <row r="18" spans="1:7" s="3" customFormat="1" ht="35.5">
      <c r="B18" s="22" t="s">
        <v>58</v>
      </c>
      <c r="C18" s="23" t="s">
        <v>71</v>
      </c>
      <c r="D18" s="201"/>
      <c r="E18" s="201"/>
      <c r="F18" s="201"/>
    </row>
    <row r="19" spans="1:7" s="3" customFormat="1" ht="70.95">
      <c r="B19" s="151" t="s">
        <v>306</v>
      </c>
      <c r="C19" s="23" t="s">
        <v>307</v>
      </c>
      <c r="D19" s="201"/>
      <c r="E19" s="201"/>
      <c r="F19" s="201"/>
    </row>
    <row r="20" spans="1:7" s="3" customFormat="1">
      <c r="B20" s="261" t="s">
        <v>0</v>
      </c>
      <c r="C20" s="262"/>
      <c r="D20" s="202"/>
      <c r="E20" s="202"/>
      <c r="F20" s="202"/>
    </row>
    <row r="21" spans="1:7" s="3" customFormat="1" ht="55.9" customHeight="1">
      <c r="B21" s="263" t="s">
        <v>310</v>
      </c>
      <c r="C21" s="264"/>
      <c r="D21" s="184"/>
      <c r="E21" s="184"/>
      <c r="F21" s="194">
        <v>4</v>
      </c>
    </row>
    <row r="22" spans="1:7" s="3" customFormat="1" ht="36.549999999999997" customHeight="1">
      <c r="B22" s="263" t="s">
        <v>312</v>
      </c>
      <c r="C22" s="264"/>
      <c r="D22" s="184"/>
      <c r="E22" s="184"/>
      <c r="F22" s="194">
        <v>1</v>
      </c>
    </row>
    <row r="23" spans="1:7" s="28" customFormat="1">
      <c r="B23" s="8" t="s">
        <v>5</v>
      </c>
      <c r="C23" s="8"/>
      <c r="D23" s="74">
        <f>+'Հավելված N 2'!G52</f>
        <v>0</v>
      </c>
      <c r="E23" s="74">
        <f>+'Հավելված N 2'!H52</f>
        <v>147032.79999999999</v>
      </c>
      <c r="F23" s="74">
        <f>+'Հավելված N 2'!I52</f>
        <v>147032.79999999999</v>
      </c>
      <c r="G23" s="29"/>
    </row>
    <row r="29" spans="1:7" ht="21.9" customHeight="1">
      <c r="A29" s="269" t="s">
        <v>317</v>
      </c>
      <c r="B29" s="269"/>
      <c r="C29" s="269"/>
      <c r="D29" s="269"/>
      <c r="E29" s="269"/>
      <c r="F29" s="269"/>
    </row>
    <row r="30" spans="1:7" ht="38.700000000000003" customHeight="1">
      <c r="C30" s="271" t="s">
        <v>184</v>
      </c>
      <c r="D30" s="271"/>
      <c r="E30" s="271"/>
      <c r="F30" s="5"/>
    </row>
    <row r="31" spans="1:7">
      <c r="B31" s="265" t="s">
        <v>34</v>
      </c>
      <c r="C31" s="266"/>
      <c r="D31" s="267"/>
      <c r="E31" s="266"/>
      <c r="F31" s="268"/>
    </row>
    <row r="32" spans="1:7" s="16" customFormat="1">
      <c r="B32" s="25"/>
      <c r="C32" s="25"/>
      <c r="D32" s="26"/>
      <c r="E32" s="26"/>
      <c r="F32" s="26"/>
    </row>
    <row r="33" spans="2:7" s="16" customFormat="1">
      <c r="B33" s="25"/>
      <c r="C33" s="25"/>
    </row>
    <row r="34" spans="2:7" s="3" customFormat="1">
      <c r="B34" s="259" t="s">
        <v>2</v>
      </c>
      <c r="C34" s="260"/>
      <c r="D34" s="27"/>
      <c r="E34" s="27"/>
      <c r="F34" s="27"/>
    </row>
    <row r="35" spans="2:7" s="3" customFormat="1" ht="37.35" customHeight="1">
      <c r="B35" s="17" t="s">
        <v>3</v>
      </c>
      <c r="C35" s="18">
        <v>1236</v>
      </c>
      <c r="D35" s="206" t="s">
        <v>28</v>
      </c>
      <c r="E35" s="207"/>
      <c r="F35" s="210"/>
    </row>
    <row r="36" spans="2:7" s="3" customFormat="1" ht="35.5">
      <c r="B36" s="17" t="s">
        <v>4</v>
      </c>
      <c r="C36" s="18">
        <v>32006</v>
      </c>
      <c r="D36" s="6" t="s">
        <v>48</v>
      </c>
      <c r="E36" s="6" t="s">
        <v>9</v>
      </c>
      <c r="F36" s="6" t="s">
        <v>10</v>
      </c>
    </row>
    <row r="37" spans="2:7" s="3" customFormat="1" ht="35.5">
      <c r="B37" s="55" t="s">
        <v>56</v>
      </c>
      <c r="C37" s="23" t="s">
        <v>304</v>
      </c>
      <c r="D37" s="200"/>
      <c r="E37" s="200"/>
      <c r="F37" s="200"/>
    </row>
    <row r="38" spans="2:7" s="3" customFormat="1" ht="88.7">
      <c r="B38" s="17" t="s">
        <v>57</v>
      </c>
      <c r="C38" s="23" t="s">
        <v>305</v>
      </c>
      <c r="D38" s="201"/>
      <c r="E38" s="201"/>
      <c r="F38" s="201"/>
    </row>
    <row r="39" spans="2:7" s="3" customFormat="1" ht="35.5">
      <c r="B39" s="22" t="s">
        <v>58</v>
      </c>
      <c r="C39" s="23" t="s">
        <v>71</v>
      </c>
      <c r="D39" s="201"/>
      <c r="E39" s="201"/>
      <c r="F39" s="201"/>
    </row>
    <row r="40" spans="2:7" s="3" customFormat="1" ht="70.95">
      <c r="B40" s="151" t="s">
        <v>306</v>
      </c>
      <c r="C40" s="23" t="s">
        <v>307</v>
      </c>
      <c r="D40" s="201"/>
      <c r="E40" s="201"/>
      <c r="F40" s="201"/>
    </row>
    <row r="41" spans="2:7" s="3" customFormat="1">
      <c r="B41" s="261" t="s">
        <v>0</v>
      </c>
      <c r="C41" s="262"/>
      <c r="D41" s="202"/>
      <c r="E41" s="202"/>
      <c r="F41" s="202"/>
    </row>
    <row r="42" spans="2:7" s="3" customFormat="1" ht="55.9" customHeight="1">
      <c r="B42" s="263" t="s">
        <v>310</v>
      </c>
      <c r="C42" s="264"/>
      <c r="D42" s="184"/>
      <c r="E42" s="184"/>
      <c r="F42" s="194">
        <v>4</v>
      </c>
    </row>
    <row r="43" spans="2:7" s="28" customFormat="1">
      <c r="B43" s="8" t="s">
        <v>5</v>
      </c>
      <c r="C43" s="8"/>
      <c r="D43" s="74">
        <f>+'Հավելված N 2'!G59</f>
        <v>0</v>
      </c>
      <c r="E43" s="74">
        <f>+'Հավելված N 2'!H59</f>
        <v>55658.5</v>
      </c>
      <c r="F43" s="74">
        <f>+'Հավելված N 2'!I59</f>
        <v>55658.5</v>
      </c>
      <c r="G43" s="29"/>
    </row>
    <row r="49" spans="1:6" ht="21.9" customHeight="1">
      <c r="A49" s="269" t="s">
        <v>318</v>
      </c>
      <c r="B49" s="269"/>
      <c r="C49" s="269"/>
      <c r="D49" s="269"/>
      <c r="E49" s="269"/>
      <c r="F49" s="269"/>
    </row>
    <row r="50" spans="1:6" ht="38.700000000000003" customHeight="1">
      <c r="C50" s="271" t="s">
        <v>186</v>
      </c>
      <c r="D50" s="271"/>
      <c r="E50" s="271"/>
      <c r="F50" s="5"/>
    </row>
    <row r="51" spans="1:6">
      <c r="B51" s="265" t="s">
        <v>34</v>
      </c>
      <c r="C51" s="266"/>
      <c r="D51" s="267"/>
      <c r="E51" s="266"/>
      <c r="F51" s="268"/>
    </row>
    <row r="52" spans="1:6" s="16" customFormat="1">
      <c r="B52" s="25"/>
      <c r="C52" s="25"/>
      <c r="D52" s="26"/>
      <c r="E52" s="26"/>
      <c r="F52" s="26"/>
    </row>
    <row r="53" spans="1:6" s="16" customFormat="1">
      <c r="B53" s="25"/>
      <c r="C53" s="25"/>
    </row>
    <row r="54" spans="1:6" s="3" customFormat="1">
      <c r="B54" s="259" t="s">
        <v>2</v>
      </c>
      <c r="C54" s="260"/>
      <c r="D54" s="27"/>
      <c r="E54" s="27"/>
      <c r="F54" s="27"/>
    </row>
    <row r="55" spans="1:6" s="3" customFormat="1" ht="37.35" customHeight="1">
      <c r="B55" s="17" t="s">
        <v>3</v>
      </c>
      <c r="C55" s="18">
        <v>1236</v>
      </c>
      <c r="D55" s="206" t="s">
        <v>28</v>
      </c>
      <c r="E55" s="207"/>
      <c r="F55" s="210"/>
    </row>
    <row r="56" spans="1:6" s="3" customFormat="1" ht="35.5">
      <c r="B56" s="17" t="s">
        <v>4</v>
      </c>
      <c r="C56" s="18">
        <v>32006</v>
      </c>
      <c r="D56" s="6" t="s">
        <v>48</v>
      </c>
      <c r="E56" s="6" t="s">
        <v>9</v>
      </c>
      <c r="F56" s="6" t="s">
        <v>10</v>
      </c>
    </row>
    <row r="57" spans="1:6" s="3" customFormat="1" ht="35.5">
      <c r="B57" s="55" t="s">
        <v>56</v>
      </c>
      <c r="C57" s="23" t="s">
        <v>304</v>
      </c>
      <c r="D57" s="200"/>
      <c r="E57" s="200"/>
      <c r="F57" s="200"/>
    </row>
    <row r="58" spans="1:6" s="3" customFormat="1" ht="88.7">
      <c r="B58" s="17" t="s">
        <v>57</v>
      </c>
      <c r="C58" s="23" t="s">
        <v>305</v>
      </c>
      <c r="D58" s="201"/>
      <c r="E58" s="201"/>
      <c r="F58" s="201"/>
    </row>
    <row r="59" spans="1:6" s="3" customFormat="1" ht="35.5">
      <c r="B59" s="22" t="s">
        <v>58</v>
      </c>
      <c r="C59" s="23" t="s">
        <v>71</v>
      </c>
      <c r="D59" s="201"/>
      <c r="E59" s="201"/>
      <c r="F59" s="201"/>
    </row>
    <row r="60" spans="1:6" s="3" customFormat="1" ht="70.95">
      <c r="B60" s="151" t="s">
        <v>306</v>
      </c>
      <c r="C60" s="23" t="s">
        <v>307</v>
      </c>
      <c r="D60" s="201"/>
      <c r="E60" s="201"/>
      <c r="F60" s="201"/>
    </row>
    <row r="61" spans="1:6" s="3" customFormat="1">
      <c r="B61" s="261" t="s">
        <v>0</v>
      </c>
      <c r="C61" s="262"/>
      <c r="D61" s="202"/>
      <c r="E61" s="202"/>
      <c r="F61" s="202"/>
    </row>
    <row r="62" spans="1:6" s="3" customFormat="1" ht="55.9" customHeight="1">
      <c r="B62" s="263" t="s">
        <v>310</v>
      </c>
      <c r="C62" s="264"/>
      <c r="D62" s="184"/>
      <c r="E62" s="184"/>
      <c r="F62" s="195">
        <v>24</v>
      </c>
    </row>
    <row r="63" spans="1:6" s="3" customFormat="1" ht="54.4" customHeight="1">
      <c r="B63" s="263" t="s">
        <v>313</v>
      </c>
      <c r="C63" s="264"/>
      <c r="D63" s="184"/>
      <c r="E63" s="184"/>
      <c r="F63" s="194">
        <v>1</v>
      </c>
    </row>
    <row r="64" spans="1:6" s="3" customFormat="1" ht="36.549999999999997" customHeight="1">
      <c r="B64" s="263" t="s">
        <v>312</v>
      </c>
      <c r="C64" s="264"/>
      <c r="D64" s="184"/>
      <c r="E64" s="184"/>
      <c r="F64" s="194">
        <v>1</v>
      </c>
    </row>
    <row r="65" spans="1:7" s="3" customFormat="1" ht="55.9" customHeight="1">
      <c r="B65" s="263" t="s">
        <v>314</v>
      </c>
      <c r="C65" s="264"/>
      <c r="D65" s="184"/>
      <c r="E65" s="184"/>
      <c r="F65" s="194">
        <v>2</v>
      </c>
    </row>
    <row r="66" spans="1:7" s="28" customFormat="1">
      <c r="B66" s="8" t="s">
        <v>5</v>
      </c>
      <c r="C66" s="8"/>
      <c r="D66" s="74">
        <f>+'Հավելված N 2'!G66</f>
        <v>0</v>
      </c>
      <c r="E66" s="74">
        <f>+'Հավելված N 2'!H66</f>
        <v>794409.2</v>
      </c>
      <c r="F66" s="74">
        <f>+'Հավելված N 2'!I66</f>
        <v>794409.2</v>
      </c>
      <c r="G66" s="29"/>
    </row>
    <row r="72" spans="1:7" ht="21.9" customHeight="1">
      <c r="A72" s="269" t="s">
        <v>319</v>
      </c>
      <c r="B72" s="269"/>
      <c r="C72" s="269"/>
      <c r="D72" s="269"/>
      <c r="E72" s="269"/>
      <c r="F72" s="269"/>
    </row>
    <row r="73" spans="1:7" ht="38.700000000000003" customHeight="1">
      <c r="C73" s="271" t="s">
        <v>187</v>
      </c>
      <c r="D73" s="271"/>
      <c r="E73" s="271"/>
      <c r="F73" s="5"/>
    </row>
    <row r="74" spans="1:7">
      <c r="B74" s="265" t="s">
        <v>34</v>
      </c>
      <c r="C74" s="266"/>
      <c r="D74" s="267"/>
      <c r="E74" s="266"/>
      <c r="F74" s="268"/>
    </row>
    <row r="75" spans="1:7" s="16" customFormat="1">
      <c r="B75" s="25"/>
      <c r="C75" s="25"/>
      <c r="D75" s="26"/>
      <c r="E75" s="26"/>
      <c r="F75" s="26"/>
    </row>
    <row r="76" spans="1:7" s="16" customFormat="1">
      <c r="B76" s="25"/>
      <c r="C76" s="25"/>
    </row>
    <row r="77" spans="1:7" s="3" customFormat="1">
      <c r="B77" s="259" t="s">
        <v>2</v>
      </c>
      <c r="C77" s="260"/>
      <c r="D77" s="27"/>
      <c r="E77" s="27"/>
      <c r="F77" s="27"/>
    </row>
    <row r="78" spans="1:7" s="3" customFormat="1" ht="55.9" customHeight="1">
      <c r="B78" s="17" t="s">
        <v>3</v>
      </c>
      <c r="C78" s="18">
        <v>1236</v>
      </c>
      <c r="D78" s="206" t="s">
        <v>28</v>
      </c>
      <c r="E78" s="207"/>
      <c r="F78" s="210"/>
    </row>
    <row r="79" spans="1:7" s="3" customFormat="1" ht="35.5">
      <c r="B79" s="17" t="s">
        <v>4</v>
      </c>
      <c r="C79" s="18">
        <v>32002</v>
      </c>
      <c r="D79" s="6" t="s">
        <v>48</v>
      </c>
      <c r="E79" s="6" t="s">
        <v>9</v>
      </c>
      <c r="F79" s="6" t="s">
        <v>10</v>
      </c>
    </row>
    <row r="80" spans="1:7" s="3" customFormat="1" ht="35.5">
      <c r="B80" s="55" t="s">
        <v>56</v>
      </c>
      <c r="C80" s="23" t="s">
        <v>116</v>
      </c>
      <c r="D80" s="200"/>
      <c r="E80" s="200"/>
      <c r="F80" s="200"/>
    </row>
    <row r="81" spans="2:7" s="3" customFormat="1" ht="53.2">
      <c r="B81" s="17" t="s">
        <v>57</v>
      </c>
      <c r="C81" s="23" t="s">
        <v>117</v>
      </c>
      <c r="D81" s="201"/>
      <c r="E81" s="201"/>
      <c r="F81" s="201"/>
    </row>
    <row r="82" spans="2:7" s="3" customFormat="1" ht="35.5">
      <c r="B82" s="22" t="s">
        <v>58</v>
      </c>
      <c r="C82" s="23" t="s">
        <v>71</v>
      </c>
      <c r="D82" s="201"/>
      <c r="E82" s="201"/>
      <c r="F82" s="201"/>
    </row>
    <row r="83" spans="2:7" s="3" customFormat="1" ht="53.2">
      <c r="B83" s="151" t="s">
        <v>93</v>
      </c>
      <c r="C83" s="23" t="s">
        <v>115</v>
      </c>
      <c r="D83" s="201"/>
      <c r="E83" s="201"/>
      <c r="F83" s="201"/>
    </row>
    <row r="84" spans="2:7" s="3" customFormat="1">
      <c r="B84" s="261" t="s">
        <v>0</v>
      </c>
      <c r="C84" s="262"/>
      <c r="D84" s="202"/>
      <c r="E84" s="202"/>
      <c r="F84" s="202"/>
    </row>
    <row r="85" spans="2:7" s="3" customFormat="1">
      <c r="B85" s="263" t="s">
        <v>308</v>
      </c>
      <c r="C85" s="264"/>
      <c r="D85" s="184"/>
      <c r="E85" s="184"/>
      <c r="F85" s="7">
        <v>1</v>
      </c>
    </row>
    <row r="86" spans="2:7" s="28" customFormat="1">
      <c r="B86" s="8" t="s">
        <v>5</v>
      </c>
      <c r="C86" s="8"/>
      <c r="D86" s="74">
        <f>+'Հավելված N 2'!G28</f>
        <v>0</v>
      </c>
      <c r="E86" s="74">
        <f>+'Հավելված N 2'!H28</f>
        <v>33557.200000000004</v>
      </c>
      <c r="F86" s="74">
        <f>+'Հավելված N 2'!I28</f>
        <v>55928.799999999996</v>
      </c>
      <c r="G86" s="29"/>
    </row>
    <row r="87" spans="2:7" ht="8.1" customHeight="1"/>
    <row r="88" spans="2:7" s="3" customFormat="1">
      <c r="B88" s="259" t="s">
        <v>2</v>
      </c>
      <c r="C88" s="260"/>
      <c r="D88" s="27"/>
      <c r="E88" s="27"/>
      <c r="F88" s="27"/>
    </row>
    <row r="89" spans="2:7" s="3" customFormat="1" ht="37.35" customHeight="1">
      <c r="B89" s="17" t="s">
        <v>3</v>
      </c>
      <c r="C89" s="18">
        <v>1236</v>
      </c>
      <c r="D89" s="206" t="s">
        <v>28</v>
      </c>
      <c r="E89" s="207"/>
      <c r="F89" s="210"/>
    </row>
    <row r="90" spans="2:7" s="3" customFormat="1" ht="35.5">
      <c r="B90" s="17" t="s">
        <v>4</v>
      </c>
      <c r="C90" s="18">
        <v>32006</v>
      </c>
      <c r="D90" s="6" t="s">
        <v>48</v>
      </c>
      <c r="E90" s="6" t="s">
        <v>9</v>
      </c>
      <c r="F90" s="6" t="s">
        <v>10</v>
      </c>
    </row>
    <row r="91" spans="2:7" s="3" customFormat="1" ht="35.5">
      <c r="B91" s="55" t="s">
        <v>56</v>
      </c>
      <c r="C91" s="23" t="s">
        <v>304</v>
      </c>
      <c r="D91" s="200"/>
      <c r="E91" s="200"/>
      <c r="F91" s="200"/>
    </row>
    <row r="92" spans="2:7" s="3" customFormat="1" ht="88.7">
      <c r="B92" s="17" t="s">
        <v>57</v>
      </c>
      <c r="C92" s="23" t="s">
        <v>305</v>
      </c>
      <c r="D92" s="201"/>
      <c r="E92" s="201"/>
      <c r="F92" s="201"/>
    </row>
    <row r="93" spans="2:7" s="3" customFormat="1" ht="35.5">
      <c r="B93" s="22" t="s">
        <v>58</v>
      </c>
      <c r="C93" s="23" t="s">
        <v>71</v>
      </c>
      <c r="D93" s="201"/>
      <c r="E93" s="201"/>
      <c r="F93" s="201"/>
    </row>
    <row r="94" spans="2:7" s="3" customFormat="1" ht="70.95">
      <c r="B94" s="151" t="s">
        <v>306</v>
      </c>
      <c r="C94" s="23" t="s">
        <v>307</v>
      </c>
      <c r="D94" s="201"/>
      <c r="E94" s="201"/>
      <c r="F94" s="201"/>
    </row>
    <row r="95" spans="2:7" s="3" customFormat="1">
      <c r="B95" s="261" t="s">
        <v>0</v>
      </c>
      <c r="C95" s="262"/>
      <c r="D95" s="202"/>
      <c r="E95" s="202"/>
      <c r="F95" s="202"/>
    </row>
    <row r="96" spans="2:7" s="3" customFormat="1" ht="55.9" customHeight="1">
      <c r="B96" s="263" t="s">
        <v>310</v>
      </c>
      <c r="C96" s="264"/>
      <c r="D96" s="184"/>
      <c r="E96" s="184"/>
      <c r="F96" s="195">
        <v>2</v>
      </c>
    </row>
    <row r="97" spans="1:7" s="28" customFormat="1">
      <c r="B97" s="8" t="s">
        <v>5</v>
      </c>
      <c r="C97" s="8"/>
      <c r="D97" s="74">
        <f>+'Հավելված N 2'!G73</f>
        <v>0</v>
      </c>
      <c r="E97" s="74">
        <f>+'Հավելված N 2'!H73</f>
        <v>75451.3</v>
      </c>
      <c r="F97" s="74">
        <f>+'Հավելված N 2'!I73</f>
        <v>75451.3</v>
      </c>
      <c r="G97" s="29"/>
    </row>
    <row r="103" spans="1:7" ht="21.9" customHeight="1">
      <c r="A103" s="269" t="s">
        <v>320</v>
      </c>
      <c r="B103" s="269"/>
      <c r="C103" s="269"/>
      <c r="D103" s="269"/>
      <c r="E103" s="269"/>
      <c r="F103" s="269"/>
    </row>
    <row r="104" spans="1:7" ht="38.700000000000003" customHeight="1">
      <c r="C104" s="271" t="s">
        <v>188</v>
      </c>
      <c r="D104" s="271"/>
      <c r="E104" s="271"/>
      <c r="F104" s="5"/>
    </row>
    <row r="105" spans="1:7">
      <c r="B105" s="265" t="s">
        <v>34</v>
      </c>
      <c r="C105" s="266"/>
      <c r="D105" s="267"/>
      <c r="E105" s="266"/>
      <c r="F105" s="268"/>
    </row>
    <row r="106" spans="1:7" s="16" customFormat="1">
      <c r="B106" s="25"/>
      <c r="C106" s="25"/>
      <c r="D106" s="26"/>
      <c r="E106" s="26"/>
      <c r="F106" s="26"/>
    </row>
    <row r="107" spans="1:7" s="16" customFormat="1">
      <c r="B107" s="25"/>
      <c r="C107" s="25"/>
    </row>
    <row r="108" spans="1:7" s="3" customFormat="1">
      <c r="B108" s="259" t="s">
        <v>2</v>
      </c>
      <c r="C108" s="260"/>
      <c r="D108" s="27"/>
      <c r="E108" s="27"/>
      <c r="F108" s="27"/>
    </row>
    <row r="109" spans="1:7" s="3" customFormat="1" ht="37.35" customHeight="1">
      <c r="B109" s="17" t="s">
        <v>3</v>
      </c>
      <c r="C109" s="18">
        <v>1236</v>
      </c>
      <c r="D109" s="206" t="s">
        <v>28</v>
      </c>
      <c r="E109" s="207"/>
      <c r="F109" s="210"/>
    </row>
    <row r="110" spans="1:7" s="3" customFormat="1" ht="35.5">
      <c r="B110" s="17" t="s">
        <v>4</v>
      </c>
      <c r="C110" s="18">
        <v>32006</v>
      </c>
      <c r="D110" s="6" t="s">
        <v>48</v>
      </c>
      <c r="E110" s="6" t="s">
        <v>9</v>
      </c>
      <c r="F110" s="6" t="s">
        <v>10</v>
      </c>
    </row>
    <row r="111" spans="1:7" s="3" customFormat="1" ht="35.5">
      <c r="B111" s="55" t="s">
        <v>56</v>
      </c>
      <c r="C111" s="23" t="s">
        <v>304</v>
      </c>
      <c r="D111" s="200"/>
      <c r="E111" s="200"/>
      <c r="F111" s="200"/>
    </row>
    <row r="112" spans="1:7" s="3" customFormat="1" ht="88.7">
      <c r="B112" s="17" t="s">
        <v>57</v>
      </c>
      <c r="C112" s="23" t="s">
        <v>305</v>
      </c>
      <c r="D112" s="201"/>
      <c r="E112" s="201"/>
      <c r="F112" s="201"/>
    </row>
    <row r="113" spans="1:7" s="3" customFormat="1" ht="35.5">
      <c r="B113" s="22" t="s">
        <v>58</v>
      </c>
      <c r="C113" s="23" t="s">
        <v>71</v>
      </c>
      <c r="D113" s="201"/>
      <c r="E113" s="201"/>
      <c r="F113" s="201"/>
    </row>
    <row r="114" spans="1:7" s="3" customFormat="1" ht="70.95">
      <c r="B114" s="151" t="s">
        <v>306</v>
      </c>
      <c r="C114" s="23" t="s">
        <v>307</v>
      </c>
      <c r="D114" s="201"/>
      <c r="E114" s="201"/>
      <c r="F114" s="201"/>
    </row>
    <row r="115" spans="1:7" s="3" customFormat="1">
      <c r="B115" s="261" t="s">
        <v>0</v>
      </c>
      <c r="C115" s="262"/>
      <c r="D115" s="202"/>
      <c r="E115" s="202"/>
      <c r="F115" s="202"/>
    </row>
    <row r="116" spans="1:7" s="3" customFormat="1" ht="55.9" customHeight="1">
      <c r="B116" s="263" t="s">
        <v>310</v>
      </c>
      <c r="C116" s="264"/>
      <c r="D116" s="184"/>
      <c r="E116" s="184"/>
      <c r="F116" s="195">
        <v>14</v>
      </c>
    </row>
    <row r="117" spans="1:7" s="28" customFormat="1">
      <c r="B117" s="8" t="s">
        <v>5</v>
      </c>
      <c r="C117" s="8"/>
      <c r="D117" s="74">
        <f>+'Հավելված N 2'!G80</f>
        <v>0</v>
      </c>
      <c r="E117" s="74">
        <f>+'Հավելված N 2'!H80</f>
        <v>244729.19999999998</v>
      </c>
      <c r="F117" s="74">
        <f>+'Հավելված N 2'!I80</f>
        <v>244729.19999999998</v>
      </c>
      <c r="G117" s="29"/>
    </row>
    <row r="123" spans="1:7" ht="21.9" customHeight="1">
      <c r="A123" s="269" t="s">
        <v>321</v>
      </c>
      <c r="B123" s="269"/>
      <c r="C123" s="269"/>
      <c r="D123" s="269"/>
      <c r="E123" s="269"/>
      <c r="F123" s="269"/>
    </row>
    <row r="124" spans="1:7" ht="38.700000000000003" customHeight="1">
      <c r="C124" s="271" t="s">
        <v>189</v>
      </c>
      <c r="D124" s="271"/>
      <c r="E124" s="271"/>
      <c r="F124" s="5"/>
    </row>
    <row r="125" spans="1:7">
      <c r="B125" s="265" t="s">
        <v>34</v>
      </c>
      <c r="C125" s="266"/>
      <c r="D125" s="267"/>
      <c r="E125" s="266"/>
      <c r="F125" s="268"/>
    </row>
    <row r="126" spans="1:7" s="16" customFormat="1">
      <c r="B126" s="25"/>
      <c r="C126" s="25"/>
      <c r="D126" s="26"/>
      <c r="E126" s="26"/>
      <c r="F126" s="26"/>
    </row>
    <row r="127" spans="1:7" s="16" customFormat="1">
      <c r="B127" s="25"/>
      <c r="C127" s="25"/>
    </row>
    <row r="128" spans="1:7" s="3" customFormat="1">
      <c r="B128" s="259" t="s">
        <v>2</v>
      </c>
      <c r="C128" s="260"/>
      <c r="D128" s="27"/>
      <c r="E128" s="27"/>
      <c r="F128" s="27"/>
    </row>
    <row r="129" spans="1:7" s="3" customFormat="1" ht="37.35" customHeight="1">
      <c r="B129" s="17" t="s">
        <v>3</v>
      </c>
      <c r="C129" s="18">
        <v>1236</v>
      </c>
      <c r="D129" s="206" t="s">
        <v>28</v>
      </c>
      <c r="E129" s="207"/>
      <c r="F129" s="210"/>
    </row>
    <row r="130" spans="1:7" s="3" customFormat="1" ht="35.5">
      <c r="B130" s="17" t="s">
        <v>4</v>
      </c>
      <c r="C130" s="18">
        <v>32006</v>
      </c>
      <c r="D130" s="6" t="s">
        <v>48</v>
      </c>
      <c r="E130" s="6" t="s">
        <v>9</v>
      </c>
      <c r="F130" s="6" t="s">
        <v>10</v>
      </c>
    </row>
    <row r="131" spans="1:7" s="3" customFormat="1" ht="35.5">
      <c r="B131" s="55" t="s">
        <v>56</v>
      </c>
      <c r="C131" s="23" t="s">
        <v>304</v>
      </c>
      <c r="D131" s="200"/>
      <c r="E131" s="200"/>
      <c r="F131" s="200"/>
    </row>
    <row r="132" spans="1:7" s="3" customFormat="1" ht="88.7">
      <c r="B132" s="17" t="s">
        <v>57</v>
      </c>
      <c r="C132" s="23" t="s">
        <v>305</v>
      </c>
      <c r="D132" s="201"/>
      <c r="E132" s="201"/>
      <c r="F132" s="201"/>
    </row>
    <row r="133" spans="1:7" s="3" customFormat="1" ht="35.5">
      <c r="B133" s="22" t="s">
        <v>58</v>
      </c>
      <c r="C133" s="23" t="s">
        <v>71</v>
      </c>
      <c r="D133" s="201"/>
      <c r="E133" s="201"/>
      <c r="F133" s="201"/>
    </row>
    <row r="134" spans="1:7" s="3" customFormat="1" ht="70.95">
      <c r="B134" s="151" t="s">
        <v>306</v>
      </c>
      <c r="C134" s="23" t="s">
        <v>307</v>
      </c>
      <c r="D134" s="201"/>
      <c r="E134" s="201"/>
      <c r="F134" s="201"/>
    </row>
    <row r="135" spans="1:7" s="3" customFormat="1">
      <c r="B135" s="261" t="s">
        <v>0</v>
      </c>
      <c r="C135" s="262"/>
      <c r="D135" s="202"/>
      <c r="E135" s="202"/>
      <c r="F135" s="202"/>
    </row>
    <row r="136" spans="1:7" s="3" customFormat="1" ht="55.9" customHeight="1">
      <c r="B136" s="263" t="s">
        <v>310</v>
      </c>
      <c r="C136" s="264"/>
      <c r="D136" s="184"/>
      <c r="E136" s="184"/>
      <c r="F136" s="195">
        <v>10</v>
      </c>
    </row>
    <row r="137" spans="1:7" s="28" customFormat="1">
      <c r="B137" s="8" t="s">
        <v>5</v>
      </c>
      <c r="C137" s="8"/>
      <c r="D137" s="74">
        <f>+'Հավելված N 2'!G87</f>
        <v>0</v>
      </c>
      <c r="E137" s="74">
        <f>+'Հավելված N 2'!H87</f>
        <v>302655</v>
      </c>
      <c r="F137" s="74">
        <f>+'Հավելված N 2'!I87</f>
        <v>302655</v>
      </c>
      <c r="G137" s="29"/>
    </row>
    <row r="143" spans="1:7" ht="21.9" customHeight="1">
      <c r="A143" s="269" t="s">
        <v>322</v>
      </c>
      <c r="B143" s="269"/>
      <c r="C143" s="269"/>
      <c r="D143" s="269"/>
      <c r="E143" s="269"/>
      <c r="F143" s="269"/>
    </row>
    <row r="144" spans="1:7" ht="38.700000000000003" customHeight="1">
      <c r="C144" s="271" t="s">
        <v>190</v>
      </c>
      <c r="D144" s="271"/>
      <c r="E144" s="271"/>
      <c r="F144" s="5"/>
    </row>
    <row r="145" spans="2:7">
      <c r="B145" s="265" t="s">
        <v>34</v>
      </c>
      <c r="C145" s="266"/>
      <c r="D145" s="267"/>
      <c r="E145" s="266"/>
      <c r="F145" s="268"/>
    </row>
    <row r="146" spans="2:7" s="16" customFormat="1">
      <c r="B146" s="25"/>
      <c r="C146" s="25"/>
      <c r="D146" s="26"/>
      <c r="E146" s="26"/>
      <c r="F146" s="26"/>
    </row>
    <row r="147" spans="2:7" s="16" customFormat="1">
      <c r="B147" s="25"/>
      <c r="C147" s="25"/>
    </row>
    <row r="148" spans="2:7" s="3" customFormat="1">
      <c r="B148" s="259" t="s">
        <v>2</v>
      </c>
      <c r="C148" s="260"/>
      <c r="D148" s="27"/>
      <c r="E148" s="27"/>
      <c r="F148" s="27"/>
    </row>
    <row r="149" spans="2:7" s="3" customFormat="1" ht="37.35" customHeight="1">
      <c r="B149" s="17" t="s">
        <v>3</v>
      </c>
      <c r="C149" s="18">
        <v>1236</v>
      </c>
      <c r="D149" s="206" t="s">
        <v>28</v>
      </c>
      <c r="E149" s="207"/>
      <c r="F149" s="210"/>
    </row>
    <row r="150" spans="2:7" s="3" customFormat="1" ht="35.5">
      <c r="B150" s="17" t="s">
        <v>4</v>
      </c>
      <c r="C150" s="18">
        <v>32006</v>
      </c>
      <c r="D150" s="6" t="s">
        <v>48</v>
      </c>
      <c r="E150" s="6" t="s">
        <v>9</v>
      </c>
      <c r="F150" s="6" t="s">
        <v>10</v>
      </c>
    </row>
    <row r="151" spans="2:7" s="3" customFormat="1" ht="35.5">
      <c r="B151" s="55" t="s">
        <v>56</v>
      </c>
      <c r="C151" s="23" t="s">
        <v>304</v>
      </c>
      <c r="D151" s="200"/>
      <c r="E151" s="200"/>
      <c r="F151" s="200"/>
    </row>
    <row r="152" spans="2:7" s="3" customFormat="1" ht="88.7">
      <c r="B152" s="17" t="s">
        <v>57</v>
      </c>
      <c r="C152" s="23" t="s">
        <v>305</v>
      </c>
      <c r="D152" s="201"/>
      <c r="E152" s="201"/>
      <c r="F152" s="201"/>
    </row>
    <row r="153" spans="2:7" s="3" customFormat="1" ht="35.5">
      <c r="B153" s="22" t="s">
        <v>58</v>
      </c>
      <c r="C153" s="23" t="s">
        <v>71</v>
      </c>
      <c r="D153" s="201"/>
      <c r="E153" s="201"/>
      <c r="F153" s="201"/>
    </row>
    <row r="154" spans="2:7" s="3" customFormat="1" ht="70.95">
      <c r="B154" s="151" t="s">
        <v>306</v>
      </c>
      <c r="C154" s="23" t="s">
        <v>307</v>
      </c>
      <c r="D154" s="201"/>
      <c r="E154" s="201"/>
      <c r="F154" s="201"/>
    </row>
    <row r="155" spans="2:7" s="3" customFormat="1">
      <c r="B155" s="261" t="s">
        <v>0</v>
      </c>
      <c r="C155" s="262"/>
      <c r="D155" s="202"/>
      <c r="E155" s="202"/>
      <c r="F155" s="202"/>
    </row>
    <row r="156" spans="2:7" s="3" customFormat="1" ht="55.9" customHeight="1">
      <c r="B156" s="263" t="s">
        <v>310</v>
      </c>
      <c r="C156" s="264"/>
      <c r="D156" s="184"/>
      <c r="E156" s="184"/>
      <c r="F156" s="195">
        <v>13</v>
      </c>
    </row>
    <row r="157" spans="2:7" s="3" customFormat="1" ht="54.4" customHeight="1">
      <c r="B157" s="263" t="s">
        <v>311</v>
      </c>
      <c r="C157" s="264"/>
      <c r="D157" s="184"/>
      <c r="E157" s="184"/>
      <c r="F157" s="194">
        <v>5</v>
      </c>
    </row>
    <row r="158" spans="2:7" s="3" customFormat="1" ht="54.4" customHeight="1">
      <c r="B158" s="263" t="s">
        <v>313</v>
      </c>
      <c r="C158" s="264"/>
      <c r="D158" s="184"/>
      <c r="E158" s="184"/>
      <c r="F158" s="194">
        <v>2</v>
      </c>
    </row>
    <row r="159" spans="2:7" s="28" customFormat="1">
      <c r="B159" s="8" t="s">
        <v>5</v>
      </c>
      <c r="C159" s="8"/>
      <c r="D159" s="74">
        <f>+'Հավելված N 2'!G94</f>
        <v>0</v>
      </c>
      <c r="E159" s="74">
        <f>+'Հավելված N 2'!H94</f>
        <v>459760.89999999991</v>
      </c>
      <c r="F159" s="74">
        <f>+'Հավելված N 2'!I94</f>
        <v>459760.89999999991</v>
      </c>
      <c r="G159" s="29"/>
    </row>
    <row r="165" spans="1:6" ht="21.9" customHeight="1">
      <c r="A165" s="269" t="s">
        <v>323</v>
      </c>
      <c r="B165" s="269"/>
      <c r="C165" s="269"/>
      <c r="D165" s="269"/>
      <c r="E165" s="269"/>
      <c r="F165" s="269"/>
    </row>
    <row r="166" spans="1:6" ht="38.700000000000003" customHeight="1">
      <c r="C166" s="271" t="s">
        <v>191</v>
      </c>
      <c r="D166" s="271"/>
      <c r="E166" s="271"/>
      <c r="F166" s="5"/>
    </row>
    <row r="167" spans="1:6">
      <c r="B167" s="265" t="s">
        <v>34</v>
      </c>
      <c r="C167" s="266"/>
      <c r="D167" s="267"/>
      <c r="E167" s="266"/>
      <c r="F167" s="268"/>
    </row>
    <row r="168" spans="1:6" s="16" customFormat="1">
      <c r="B168" s="25"/>
      <c r="C168" s="25"/>
      <c r="D168" s="26"/>
      <c r="E168" s="26"/>
      <c r="F168" s="26"/>
    </row>
    <row r="169" spans="1:6" s="16" customFormat="1">
      <c r="B169" s="25"/>
      <c r="C169" s="25"/>
    </row>
    <row r="170" spans="1:6" s="3" customFormat="1">
      <c r="B170" s="259" t="s">
        <v>2</v>
      </c>
      <c r="C170" s="260"/>
      <c r="D170" s="27"/>
      <c r="E170" s="27"/>
      <c r="F170" s="27"/>
    </row>
    <row r="171" spans="1:6" s="3" customFormat="1" ht="37.35" customHeight="1">
      <c r="B171" s="17" t="s">
        <v>3</v>
      </c>
      <c r="C171" s="18">
        <v>1236</v>
      </c>
      <c r="D171" s="206" t="s">
        <v>28</v>
      </c>
      <c r="E171" s="207"/>
      <c r="F171" s="210"/>
    </row>
    <row r="172" spans="1:6" s="3" customFormat="1" ht="35.5">
      <c r="B172" s="17" t="s">
        <v>4</v>
      </c>
      <c r="C172" s="18">
        <v>32006</v>
      </c>
      <c r="D172" s="6" t="s">
        <v>48</v>
      </c>
      <c r="E172" s="6" t="s">
        <v>9</v>
      </c>
      <c r="F172" s="6" t="s">
        <v>10</v>
      </c>
    </row>
    <row r="173" spans="1:6" s="3" customFormat="1" ht="35.5">
      <c r="B173" s="55" t="s">
        <v>56</v>
      </c>
      <c r="C173" s="23" t="s">
        <v>304</v>
      </c>
      <c r="D173" s="200"/>
      <c r="E173" s="200"/>
      <c r="F173" s="200"/>
    </row>
    <row r="174" spans="1:6" s="3" customFormat="1" ht="88.7">
      <c r="B174" s="17" t="s">
        <v>57</v>
      </c>
      <c r="C174" s="23" t="s">
        <v>305</v>
      </c>
      <c r="D174" s="201"/>
      <c r="E174" s="201"/>
      <c r="F174" s="201"/>
    </row>
    <row r="175" spans="1:6" s="3" customFormat="1" ht="35.5">
      <c r="B175" s="22" t="s">
        <v>58</v>
      </c>
      <c r="C175" s="23" t="s">
        <v>71</v>
      </c>
      <c r="D175" s="201"/>
      <c r="E175" s="201"/>
      <c r="F175" s="201"/>
    </row>
    <row r="176" spans="1:6" s="3" customFormat="1" ht="70.95">
      <c r="B176" s="151" t="s">
        <v>306</v>
      </c>
      <c r="C176" s="23" t="s">
        <v>307</v>
      </c>
      <c r="D176" s="201"/>
      <c r="E176" s="201"/>
      <c r="F176" s="201"/>
    </row>
    <row r="177" spans="1:7" s="3" customFormat="1">
      <c r="B177" s="261" t="s">
        <v>0</v>
      </c>
      <c r="C177" s="262"/>
      <c r="D177" s="202"/>
      <c r="E177" s="202"/>
      <c r="F177" s="202"/>
    </row>
    <row r="178" spans="1:7" s="3" customFormat="1" ht="55.9" customHeight="1">
      <c r="B178" s="263" t="s">
        <v>310</v>
      </c>
      <c r="C178" s="264"/>
      <c r="D178" s="184"/>
      <c r="E178" s="184"/>
      <c r="F178" s="195">
        <v>3</v>
      </c>
    </row>
    <row r="179" spans="1:7" s="28" customFormat="1">
      <c r="B179" s="8" t="s">
        <v>5</v>
      </c>
      <c r="C179" s="8"/>
      <c r="D179" s="74">
        <f>+'Հավելված N 2'!G101</f>
        <v>0</v>
      </c>
      <c r="E179" s="74">
        <f>+'Հավելված N 2'!H101</f>
        <v>108557.4</v>
      </c>
      <c r="F179" s="74">
        <f>+'Հավելված N 2'!I101</f>
        <v>108557.4</v>
      </c>
      <c r="G179" s="29"/>
    </row>
    <row r="185" spans="1:7" ht="21.9" customHeight="1">
      <c r="A185" s="269" t="s">
        <v>324</v>
      </c>
      <c r="B185" s="269"/>
      <c r="C185" s="269"/>
      <c r="D185" s="269"/>
      <c r="E185" s="269"/>
      <c r="F185" s="269"/>
    </row>
    <row r="186" spans="1:7" ht="38.700000000000003" customHeight="1">
      <c r="C186" s="271" t="s">
        <v>192</v>
      </c>
      <c r="D186" s="271"/>
      <c r="E186" s="271"/>
      <c r="F186" s="5"/>
    </row>
    <row r="187" spans="1:7">
      <c r="B187" s="265" t="s">
        <v>34</v>
      </c>
      <c r="C187" s="266"/>
      <c r="D187" s="267"/>
      <c r="E187" s="266"/>
      <c r="F187" s="268"/>
    </row>
    <row r="188" spans="1:7" s="16" customFormat="1">
      <c r="B188" s="25"/>
      <c r="C188" s="25"/>
      <c r="D188" s="26"/>
      <c r="E188" s="26"/>
      <c r="F188" s="26"/>
    </row>
    <row r="189" spans="1:7" s="16" customFormat="1">
      <c r="B189" s="25"/>
      <c r="C189" s="25"/>
    </row>
    <row r="190" spans="1:7" s="3" customFormat="1">
      <c r="B190" s="259" t="s">
        <v>2</v>
      </c>
      <c r="C190" s="260"/>
      <c r="D190" s="27"/>
      <c r="E190" s="27"/>
      <c r="F190" s="27"/>
    </row>
    <row r="191" spans="1:7" s="3" customFormat="1" ht="37.35" customHeight="1">
      <c r="B191" s="17" t="s">
        <v>3</v>
      </c>
      <c r="C191" s="18">
        <v>1236</v>
      </c>
      <c r="D191" s="206" t="s">
        <v>28</v>
      </c>
      <c r="E191" s="207"/>
      <c r="F191" s="210"/>
    </row>
    <row r="192" spans="1:7" s="3" customFormat="1" ht="35.5">
      <c r="B192" s="17" t="s">
        <v>4</v>
      </c>
      <c r="C192" s="18">
        <v>32006</v>
      </c>
      <c r="D192" s="6" t="s">
        <v>48</v>
      </c>
      <c r="E192" s="6" t="s">
        <v>9</v>
      </c>
      <c r="F192" s="6" t="s">
        <v>10</v>
      </c>
    </row>
    <row r="193" spans="1:7" s="3" customFormat="1" ht="35.5">
      <c r="B193" s="55" t="s">
        <v>56</v>
      </c>
      <c r="C193" s="23" t="s">
        <v>304</v>
      </c>
      <c r="D193" s="200"/>
      <c r="E193" s="200"/>
      <c r="F193" s="200"/>
    </row>
    <row r="194" spans="1:7" s="3" customFormat="1" ht="88.7">
      <c r="B194" s="17" t="s">
        <v>57</v>
      </c>
      <c r="C194" s="23" t="s">
        <v>305</v>
      </c>
      <c r="D194" s="201"/>
      <c r="E194" s="201"/>
      <c r="F194" s="201"/>
    </row>
    <row r="195" spans="1:7" s="3" customFormat="1" ht="35.5">
      <c r="B195" s="22" t="s">
        <v>58</v>
      </c>
      <c r="C195" s="23" t="s">
        <v>71</v>
      </c>
      <c r="D195" s="201"/>
      <c r="E195" s="201"/>
      <c r="F195" s="201"/>
    </row>
    <row r="196" spans="1:7" s="3" customFormat="1" ht="70.95">
      <c r="B196" s="151" t="s">
        <v>306</v>
      </c>
      <c r="C196" s="23" t="s">
        <v>307</v>
      </c>
      <c r="D196" s="201"/>
      <c r="E196" s="201"/>
      <c r="F196" s="201"/>
    </row>
    <row r="197" spans="1:7" s="3" customFormat="1">
      <c r="B197" s="261" t="s">
        <v>0</v>
      </c>
      <c r="C197" s="262"/>
      <c r="D197" s="202"/>
      <c r="E197" s="202"/>
      <c r="F197" s="202"/>
    </row>
    <row r="198" spans="1:7" s="3" customFormat="1" ht="54.4" customHeight="1">
      <c r="B198" s="263" t="s">
        <v>311</v>
      </c>
      <c r="C198" s="264"/>
      <c r="D198" s="184"/>
      <c r="E198" s="184"/>
      <c r="F198" s="194">
        <v>1</v>
      </c>
    </row>
    <row r="199" spans="1:7" s="3" customFormat="1" ht="54.4" customHeight="1">
      <c r="B199" s="263" t="s">
        <v>314</v>
      </c>
      <c r="C199" s="264"/>
      <c r="D199" s="184"/>
      <c r="E199" s="184"/>
      <c r="F199" s="194">
        <v>6</v>
      </c>
    </row>
    <row r="200" spans="1:7" s="28" customFormat="1">
      <c r="B200" s="8" t="s">
        <v>5</v>
      </c>
      <c r="C200" s="8"/>
      <c r="D200" s="74">
        <f>+'Հավելված N 2'!G108</f>
        <v>0</v>
      </c>
      <c r="E200" s="74">
        <f>+'Հավելված N 2'!H108</f>
        <v>66319.899999999994</v>
      </c>
      <c r="F200" s="74">
        <f>+'Հավելված N 2'!I108</f>
        <v>66319.899999999994</v>
      </c>
      <c r="G200" s="29"/>
    </row>
    <row r="206" spans="1:7" ht="21.9" customHeight="1">
      <c r="A206" s="269" t="s">
        <v>326</v>
      </c>
      <c r="B206" s="269"/>
      <c r="C206" s="269"/>
      <c r="D206" s="269"/>
      <c r="E206" s="269"/>
      <c r="F206" s="269"/>
    </row>
    <row r="207" spans="1:7" ht="38.700000000000003" customHeight="1">
      <c r="C207" s="271" t="s">
        <v>300</v>
      </c>
      <c r="D207" s="271"/>
      <c r="E207" s="271"/>
      <c r="F207" s="5"/>
    </row>
    <row r="208" spans="1:7">
      <c r="B208" s="265" t="s">
        <v>34</v>
      </c>
      <c r="C208" s="266"/>
      <c r="D208" s="267"/>
      <c r="E208" s="266"/>
      <c r="F208" s="268"/>
    </row>
    <row r="209" spans="2:7" s="16" customFormat="1">
      <c r="B209" s="25"/>
      <c r="C209" s="25"/>
      <c r="D209" s="26"/>
      <c r="E209" s="26"/>
      <c r="F209" s="26"/>
    </row>
    <row r="210" spans="2:7" s="16" customFormat="1">
      <c r="B210" s="25"/>
      <c r="C210" s="25"/>
    </row>
    <row r="211" spans="2:7" s="3" customFormat="1">
      <c r="B211" s="259" t="s">
        <v>2</v>
      </c>
      <c r="C211" s="260"/>
      <c r="D211" s="27"/>
      <c r="E211" s="27"/>
      <c r="F211" s="27"/>
    </row>
    <row r="212" spans="2:7" s="3" customFormat="1" ht="55.9" customHeight="1">
      <c r="B212" s="17" t="s">
        <v>3</v>
      </c>
      <c r="C212" s="18">
        <v>1236</v>
      </c>
      <c r="D212" s="206" t="s">
        <v>33</v>
      </c>
      <c r="E212" s="207"/>
      <c r="F212" s="210"/>
    </row>
    <row r="213" spans="2:7" s="3" customFormat="1" ht="35.5">
      <c r="B213" s="17" t="s">
        <v>4</v>
      </c>
      <c r="C213" s="18">
        <v>32002</v>
      </c>
      <c r="D213" s="6" t="s">
        <v>48</v>
      </c>
      <c r="E213" s="6" t="s">
        <v>9</v>
      </c>
      <c r="F213" s="6" t="s">
        <v>10</v>
      </c>
    </row>
    <row r="214" spans="2:7" s="3" customFormat="1" ht="35.5">
      <c r="B214" s="55" t="s">
        <v>56</v>
      </c>
      <c r="C214" s="23" t="s">
        <v>116</v>
      </c>
      <c r="D214" s="200"/>
      <c r="E214" s="200"/>
      <c r="F214" s="200"/>
    </row>
    <row r="215" spans="2:7" s="3" customFormat="1" ht="53.2">
      <c r="B215" s="17" t="s">
        <v>57</v>
      </c>
      <c r="C215" s="23" t="s">
        <v>117</v>
      </c>
      <c r="D215" s="201"/>
      <c r="E215" s="201"/>
      <c r="F215" s="201"/>
    </row>
    <row r="216" spans="2:7" s="3" customFormat="1" ht="35.5">
      <c r="B216" s="22" t="s">
        <v>58</v>
      </c>
      <c r="C216" s="23" t="s">
        <v>71</v>
      </c>
      <c r="D216" s="201"/>
      <c r="E216" s="201"/>
      <c r="F216" s="201"/>
    </row>
    <row r="217" spans="2:7" s="3" customFormat="1" ht="53.2">
      <c r="B217" s="151" t="s">
        <v>93</v>
      </c>
      <c r="C217" s="23" t="s">
        <v>115</v>
      </c>
      <c r="D217" s="201"/>
      <c r="E217" s="201"/>
      <c r="F217" s="201"/>
    </row>
    <row r="218" spans="2:7" s="3" customFormat="1">
      <c r="B218" s="261" t="s">
        <v>0</v>
      </c>
      <c r="C218" s="262"/>
      <c r="D218" s="202"/>
      <c r="E218" s="202"/>
      <c r="F218" s="202"/>
    </row>
    <row r="219" spans="2:7" s="28" customFormat="1">
      <c r="B219" s="8" t="s">
        <v>5</v>
      </c>
      <c r="C219" s="8"/>
      <c r="D219" s="74">
        <f>+'Հավելված N 2'!G35</f>
        <v>0</v>
      </c>
      <c r="E219" s="74">
        <f>+'Հավելված N 2'!H35</f>
        <v>-2288131.4</v>
      </c>
      <c r="F219" s="74">
        <f>+'Հավելված N 2'!I35</f>
        <v>-2310502.9999999995</v>
      </c>
      <c r="G219" s="29"/>
    </row>
  </sheetData>
  <mergeCells count="117">
    <mergeCell ref="B211:C211"/>
    <mergeCell ref="D212:F212"/>
    <mergeCell ref="D214:D218"/>
    <mergeCell ref="E214:E218"/>
    <mergeCell ref="F214:F218"/>
    <mergeCell ref="B218:C218"/>
    <mergeCell ref="B198:C198"/>
    <mergeCell ref="B199:C199"/>
    <mergeCell ref="A206:F206"/>
    <mergeCell ref="C207:E207"/>
    <mergeCell ref="B208:F208"/>
    <mergeCell ref="B190:C190"/>
    <mergeCell ref="D191:F191"/>
    <mergeCell ref="D193:D197"/>
    <mergeCell ref="E193:E197"/>
    <mergeCell ref="F193:F197"/>
    <mergeCell ref="B197:C197"/>
    <mergeCell ref="B178:C178"/>
    <mergeCell ref="A185:F185"/>
    <mergeCell ref="C186:E186"/>
    <mergeCell ref="B187:F187"/>
    <mergeCell ref="B170:C170"/>
    <mergeCell ref="D171:F171"/>
    <mergeCell ref="D173:D177"/>
    <mergeCell ref="E173:E177"/>
    <mergeCell ref="F173:F177"/>
    <mergeCell ref="B177:C177"/>
    <mergeCell ref="B156:C156"/>
    <mergeCell ref="B157:C157"/>
    <mergeCell ref="B158:C158"/>
    <mergeCell ref="A165:F165"/>
    <mergeCell ref="C166:E166"/>
    <mergeCell ref="B167:F167"/>
    <mergeCell ref="A143:F143"/>
    <mergeCell ref="C144:E144"/>
    <mergeCell ref="B145:F145"/>
    <mergeCell ref="B148:C148"/>
    <mergeCell ref="D149:F149"/>
    <mergeCell ref="D151:D155"/>
    <mergeCell ref="E151:E155"/>
    <mergeCell ref="F151:F155"/>
    <mergeCell ref="B155:C155"/>
    <mergeCell ref="D129:F129"/>
    <mergeCell ref="D131:D135"/>
    <mergeCell ref="E131:E135"/>
    <mergeCell ref="F131:F135"/>
    <mergeCell ref="B135:C135"/>
    <mergeCell ref="B136:C136"/>
    <mergeCell ref="A123:F123"/>
    <mergeCell ref="C124:E124"/>
    <mergeCell ref="B125:F125"/>
    <mergeCell ref="B128:C128"/>
    <mergeCell ref="D111:D115"/>
    <mergeCell ref="E111:E115"/>
    <mergeCell ref="F111:F115"/>
    <mergeCell ref="B115:C115"/>
    <mergeCell ref="B116:C116"/>
    <mergeCell ref="B85:C85"/>
    <mergeCell ref="A103:F103"/>
    <mergeCell ref="C104:E104"/>
    <mergeCell ref="B105:F105"/>
    <mergeCell ref="B108:C108"/>
    <mergeCell ref="D109:F109"/>
    <mergeCell ref="B96:C96"/>
    <mergeCell ref="B77:C77"/>
    <mergeCell ref="D78:F78"/>
    <mergeCell ref="D80:D84"/>
    <mergeCell ref="E80:E84"/>
    <mergeCell ref="F80:F84"/>
    <mergeCell ref="B84:C84"/>
    <mergeCell ref="B88:C88"/>
    <mergeCell ref="D89:F89"/>
    <mergeCell ref="D91:D95"/>
    <mergeCell ref="E91:E95"/>
    <mergeCell ref="F91:F95"/>
    <mergeCell ref="B95:C95"/>
    <mergeCell ref="B63:C63"/>
    <mergeCell ref="B64:C64"/>
    <mergeCell ref="B65:C65"/>
    <mergeCell ref="A72:F72"/>
    <mergeCell ref="C73:E73"/>
    <mergeCell ref="B74:F74"/>
    <mergeCell ref="D55:F55"/>
    <mergeCell ref="D57:D61"/>
    <mergeCell ref="E57:E61"/>
    <mergeCell ref="F57:F61"/>
    <mergeCell ref="B61:C61"/>
    <mergeCell ref="B62:C62"/>
    <mergeCell ref="B42:C42"/>
    <mergeCell ref="A49:F49"/>
    <mergeCell ref="C50:E50"/>
    <mergeCell ref="B51:F51"/>
    <mergeCell ref="B54:C54"/>
    <mergeCell ref="C30:E30"/>
    <mergeCell ref="B31:F31"/>
    <mergeCell ref="B34:C34"/>
    <mergeCell ref="D35:F35"/>
    <mergeCell ref="D37:D41"/>
    <mergeCell ref="E37:E41"/>
    <mergeCell ref="F37:F41"/>
    <mergeCell ref="B41:C41"/>
    <mergeCell ref="B10:F10"/>
    <mergeCell ref="C1:F1"/>
    <mergeCell ref="C2:F2"/>
    <mergeCell ref="C3:F3"/>
    <mergeCell ref="B6:F6"/>
    <mergeCell ref="A8:F8"/>
    <mergeCell ref="C9:E9"/>
    <mergeCell ref="B21:C21"/>
    <mergeCell ref="A29:F29"/>
    <mergeCell ref="B22:C22"/>
    <mergeCell ref="B13:C13"/>
    <mergeCell ref="D14:F14"/>
    <mergeCell ref="D16:D20"/>
    <mergeCell ref="E16:E20"/>
    <mergeCell ref="F16:F20"/>
    <mergeCell ref="B20:C2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24"/>
  <sheetViews>
    <sheetView tabSelected="1" topLeftCell="A1099" zoomScale="85" zoomScaleNormal="85" workbookViewId="0">
      <selection activeCell="B1114" sqref="B1114:D1114"/>
    </sheetView>
  </sheetViews>
  <sheetFormatPr defaultColWidth="9.09765625" defaultRowHeight="17.75"/>
  <cols>
    <col min="1" max="4" width="18.19921875" style="33" customWidth="1"/>
    <col min="5" max="6" width="14.3984375" style="68" customWidth="1"/>
    <col min="7" max="7" width="17.69921875" style="69" customWidth="1"/>
    <col min="8" max="8" width="14.3984375" style="69" customWidth="1"/>
    <col min="9" max="9" width="30.19921875" style="68" customWidth="1"/>
    <col min="10" max="10" width="18" style="33" customWidth="1"/>
    <col min="11" max="11" width="37.09765625" style="33" customWidth="1"/>
    <col min="12" max="12" width="20.19921875" style="33" customWidth="1"/>
    <col min="13" max="13" width="14" style="33" bestFit="1" customWidth="1"/>
    <col min="14" max="16384" width="9.09765625" style="33"/>
  </cols>
  <sheetData>
    <row r="1" spans="1:10" ht="33.450000000000003" customHeight="1">
      <c r="A1" s="61"/>
      <c r="B1" s="61"/>
      <c r="C1" s="61"/>
      <c r="D1" s="61"/>
      <c r="E1" s="62"/>
      <c r="F1" s="62"/>
      <c r="G1" s="63"/>
      <c r="H1" s="286" t="s">
        <v>119</v>
      </c>
      <c r="I1" s="286"/>
    </row>
    <row r="2" spans="1:10">
      <c r="A2" s="61"/>
      <c r="B2" s="61"/>
      <c r="C2" s="61"/>
      <c r="D2" s="61"/>
      <c r="E2" s="62"/>
      <c r="F2" s="62"/>
      <c r="G2" s="63"/>
      <c r="H2" s="287" t="s">
        <v>61</v>
      </c>
      <c r="I2" s="287"/>
    </row>
    <row r="3" spans="1:10">
      <c r="A3" s="61"/>
      <c r="B3" s="61"/>
      <c r="C3" s="61"/>
      <c r="D3" s="61"/>
      <c r="E3" s="62"/>
      <c r="F3" s="62"/>
      <c r="G3" s="63"/>
      <c r="H3" s="287" t="s">
        <v>6</v>
      </c>
      <c r="I3" s="287"/>
    </row>
    <row r="4" spans="1:10">
      <c r="A4" s="61"/>
      <c r="B4" s="61"/>
      <c r="C4" s="61"/>
      <c r="D4" s="61"/>
      <c r="E4" s="62"/>
      <c r="F4" s="62"/>
      <c r="G4" s="63"/>
      <c r="H4" s="63"/>
      <c r="I4" s="106"/>
    </row>
    <row r="5" spans="1:10">
      <c r="A5" s="61"/>
      <c r="B5" s="61"/>
      <c r="C5" s="61"/>
      <c r="D5" s="61"/>
      <c r="E5" s="62"/>
      <c r="F5" s="62"/>
      <c r="G5" s="63"/>
      <c r="H5" s="63"/>
      <c r="I5" s="106"/>
    </row>
    <row r="6" spans="1:10" ht="32.25" customHeight="1">
      <c r="A6" s="288" t="s">
        <v>325</v>
      </c>
      <c r="B6" s="288"/>
      <c r="C6" s="288"/>
      <c r="D6" s="288"/>
      <c r="E6" s="288"/>
      <c r="F6" s="288"/>
      <c r="G6" s="288"/>
      <c r="H6" s="288"/>
      <c r="I6" s="288"/>
    </row>
    <row r="7" spans="1:10" ht="20.95" customHeight="1">
      <c r="A7" s="288"/>
      <c r="B7" s="288"/>
      <c r="C7" s="288"/>
      <c r="D7" s="288"/>
      <c r="E7" s="288"/>
      <c r="F7" s="288"/>
      <c r="G7" s="288"/>
      <c r="H7" s="288"/>
      <c r="I7" s="288"/>
    </row>
    <row r="8" spans="1:10" ht="20.95" customHeight="1">
      <c r="A8" s="64"/>
      <c r="B8" s="64"/>
      <c r="C8" s="64"/>
      <c r="D8" s="64"/>
      <c r="E8" s="64"/>
      <c r="F8" s="64"/>
      <c r="G8" s="64"/>
      <c r="H8" s="64"/>
      <c r="I8" s="64"/>
    </row>
    <row r="9" spans="1:10" ht="20.95" customHeight="1">
      <c r="A9" s="64"/>
      <c r="B9" s="64"/>
      <c r="C9" s="64"/>
      <c r="D9" s="64"/>
      <c r="E9" s="64"/>
      <c r="F9" s="64"/>
      <c r="G9" s="64"/>
      <c r="H9" s="64"/>
      <c r="I9" s="64"/>
    </row>
    <row r="10" spans="1:10" ht="73.75" customHeight="1">
      <c r="A10" s="289" t="s">
        <v>37</v>
      </c>
      <c r="B10" s="289" t="s">
        <v>38</v>
      </c>
      <c r="C10" s="289"/>
      <c r="D10" s="289"/>
      <c r="E10" s="289" t="s">
        <v>39</v>
      </c>
      <c r="F10" s="289" t="s">
        <v>40</v>
      </c>
      <c r="G10" s="289" t="s">
        <v>41</v>
      </c>
      <c r="H10" s="290" t="s">
        <v>89</v>
      </c>
      <c r="I10" s="290"/>
    </row>
    <row r="11" spans="1:10" ht="20.95" customHeight="1">
      <c r="A11" s="289"/>
      <c r="B11" s="289"/>
      <c r="C11" s="289"/>
      <c r="D11" s="289"/>
      <c r="E11" s="289"/>
      <c r="F11" s="289"/>
      <c r="G11" s="289"/>
      <c r="H11" s="107" t="s">
        <v>42</v>
      </c>
      <c r="I11" s="65" t="s">
        <v>43</v>
      </c>
    </row>
    <row r="12" spans="1:10">
      <c r="A12" s="66">
        <v>1</v>
      </c>
      <c r="B12" s="283">
        <v>2</v>
      </c>
      <c r="C12" s="284"/>
      <c r="D12" s="285"/>
      <c r="E12" s="107">
        <v>3</v>
      </c>
      <c r="F12" s="107">
        <v>4</v>
      </c>
      <c r="G12" s="107">
        <v>5</v>
      </c>
      <c r="H12" s="107">
        <v>6</v>
      </c>
      <c r="I12" s="107">
        <v>7</v>
      </c>
      <c r="J12" s="67"/>
    </row>
    <row r="13" spans="1:10" s="174" customFormat="1" ht="45" customHeight="1">
      <c r="A13" s="276" t="s">
        <v>185</v>
      </c>
      <c r="B13" s="277"/>
      <c r="C13" s="277"/>
      <c r="D13" s="277"/>
      <c r="E13" s="277"/>
      <c r="F13" s="277"/>
      <c r="G13" s="277"/>
      <c r="H13" s="278"/>
      <c r="I13" s="148">
        <f>+I14</f>
        <v>147032.79999999999</v>
      </c>
      <c r="J13" s="173"/>
    </row>
    <row r="14" spans="1:10" s="174" customFormat="1" ht="17.899999999999999" customHeight="1">
      <c r="A14" s="102" t="s">
        <v>62</v>
      </c>
      <c r="B14" s="102" t="s">
        <v>108</v>
      </c>
      <c r="C14" s="102" t="s">
        <v>63</v>
      </c>
      <c r="D14" s="279" t="s">
        <v>87</v>
      </c>
      <c r="E14" s="280"/>
      <c r="F14" s="280"/>
      <c r="G14" s="280"/>
      <c r="H14" s="281"/>
      <c r="I14" s="149">
        <f>+I15</f>
        <v>147032.79999999999</v>
      </c>
    </row>
    <row r="15" spans="1:10" s="177" customFormat="1" ht="54.95" customHeight="1">
      <c r="A15" s="175" t="s">
        <v>181</v>
      </c>
      <c r="B15" s="282" t="s">
        <v>182</v>
      </c>
      <c r="C15" s="282"/>
      <c r="D15" s="282"/>
      <c r="E15" s="282"/>
      <c r="F15" s="282"/>
      <c r="G15" s="282"/>
      <c r="H15" s="282"/>
      <c r="I15" s="176">
        <f>+I16</f>
        <v>147032.79999999999</v>
      </c>
    </row>
    <row r="16" spans="1:10" s="28" customFormat="1" ht="20.95" customHeight="1">
      <c r="A16" s="163"/>
      <c r="B16" s="274" t="s">
        <v>120</v>
      </c>
      <c r="C16" s="274"/>
      <c r="D16" s="274"/>
      <c r="E16" s="163"/>
      <c r="F16" s="163"/>
      <c r="G16" s="163"/>
      <c r="H16" s="163"/>
      <c r="I16" s="158">
        <f>SUM(I17:I137)</f>
        <v>147032.79999999999</v>
      </c>
    </row>
    <row r="17" spans="1:9" s="71" customFormat="1" ht="18" customHeight="1">
      <c r="A17" s="168">
        <v>39141260</v>
      </c>
      <c r="B17" s="272" t="s">
        <v>121</v>
      </c>
      <c r="C17" s="272"/>
      <c r="D17" s="272"/>
      <c r="E17" s="166" t="s">
        <v>122</v>
      </c>
      <c r="F17" s="166" t="s">
        <v>124</v>
      </c>
      <c r="G17" s="159">
        <v>142925</v>
      </c>
      <c r="H17" s="164">
        <v>6</v>
      </c>
      <c r="I17" s="160">
        <f t="shared" ref="I17:I50" si="0">+ROUND(H17*G17/1000,1)</f>
        <v>857.6</v>
      </c>
    </row>
    <row r="18" spans="1:9" s="71" customFormat="1" ht="18" customHeight="1">
      <c r="A18" s="168">
        <v>39111320</v>
      </c>
      <c r="B18" s="272" t="s">
        <v>123</v>
      </c>
      <c r="C18" s="272"/>
      <c r="D18" s="272"/>
      <c r="E18" s="166" t="s">
        <v>122</v>
      </c>
      <c r="F18" s="166" t="s">
        <v>124</v>
      </c>
      <c r="G18" s="159">
        <v>41667</v>
      </c>
      <c r="H18" s="164">
        <v>6</v>
      </c>
      <c r="I18" s="160">
        <f t="shared" si="0"/>
        <v>250</v>
      </c>
    </row>
    <row r="19" spans="1:9" s="71" customFormat="1" ht="18" customHeight="1">
      <c r="A19" s="168">
        <v>39111140</v>
      </c>
      <c r="B19" s="272" t="s">
        <v>125</v>
      </c>
      <c r="C19" s="272"/>
      <c r="D19" s="272"/>
      <c r="E19" s="166" t="s">
        <v>122</v>
      </c>
      <c r="F19" s="166" t="s">
        <v>124</v>
      </c>
      <c r="G19" s="159">
        <v>18000</v>
      </c>
      <c r="H19" s="164">
        <v>24</v>
      </c>
      <c r="I19" s="160">
        <f t="shared" si="0"/>
        <v>432</v>
      </c>
    </row>
    <row r="20" spans="1:9" s="71" customFormat="1" ht="18" customHeight="1">
      <c r="A20" s="168">
        <v>39121200</v>
      </c>
      <c r="B20" s="272" t="s">
        <v>126</v>
      </c>
      <c r="C20" s="272"/>
      <c r="D20" s="272"/>
      <c r="E20" s="166" t="s">
        <v>122</v>
      </c>
      <c r="F20" s="166" t="s">
        <v>124</v>
      </c>
      <c r="G20" s="159">
        <v>25000</v>
      </c>
      <c r="H20" s="164">
        <v>7</v>
      </c>
      <c r="I20" s="160">
        <f t="shared" si="0"/>
        <v>175</v>
      </c>
    </row>
    <row r="21" spans="1:9" s="71" customFormat="1" ht="18" customHeight="1">
      <c r="A21" s="168">
        <v>39121200</v>
      </c>
      <c r="B21" s="272" t="s">
        <v>126</v>
      </c>
      <c r="C21" s="272"/>
      <c r="D21" s="272"/>
      <c r="E21" s="166" t="s">
        <v>122</v>
      </c>
      <c r="F21" s="166" t="s">
        <v>124</v>
      </c>
      <c r="G21" s="159">
        <v>65500</v>
      </c>
      <c r="H21" s="164">
        <v>4</v>
      </c>
      <c r="I21" s="160">
        <f t="shared" si="0"/>
        <v>262</v>
      </c>
    </row>
    <row r="22" spans="1:9" s="71" customFormat="1" ht="18" customHeight="1">
      <c r="A22" s="168">
        <v>39121200</v>
      </c>
      <c r="B22" s="272" t="s">
        <v>126</v>
      </c>
      <c r="C22" s="272"/>
      <c r="D22" s="272"/>
      <c r="E22" s="166" t="s">
        <v>122</v>
      </c>
      <c r="F22" s="166" t="s">
        <v>124</v>
      </c>
      <c r="G22" s="159">
        <v>98333</v>
      </c>
      <c r="H22" s="164">
        <v>1</v>
      </c>
      <c r="I22" s="160">
        <f t="shared" si="0"/>
        <v>98.3</v>
      </c>
    </row>
    <row r="23" spans="1:9" s="71" customFormat="1" ht="18" customHeight="1">
      <c r="A23" s="168">
        <v>39121100</v>
      </c>
      <c r="B23" s="272" t="s">
        <v>127</v>
      </c>
      <c r="C23" s="272"/>
      <c r="D23" s="272"/>
      <c r="E23" s="166" t="s">
        <v>122</v>
      </c>
      <c r="F23" s="166" t="s">
        <v>124</v>
      </c>
      <c r="G23" s="159">
        <v>98250</v>
      </c>
      <c r="H23" s="164">
        <v>1</v>
      </c>
      <c r="I23" s="160">
        <f t="shared" si="0"/>
        <v>98.3</v>
      </c>
    </row>
    <row r="24" spans="1:9" s="71" customFormat="1" ht="18" customHeight="1">
      <c r="A24" s="168">
        <v>39111140</v>
      </c>
      <c r="B24" s="272" t="s">
        <v>125</v>
      </c>
      <c r="C24" s="272"/>
      <c r="D24" s="272"/>
      <c r="E24" s="166" t="s">
        <v>122</v>
      </c>
      <c r="F24" s="166" t="s">
        <v>124</v>
      </c>
      <c r="G24" s="159">
        <v>23333</v>
      </c>
      <c r="H24" s="164">
        <v>2</v>
      </c>
      <c r="I24" s="160">
        <f t="shared" si="0"/>
        <v>46.7</v>
      </c>
    </row>
    <row r="25" spans="1:9" s="71" customFormat="1" ht="18" customHeight="1">
      <c r="A25" s="168">
        <v>39121520</v>
      </c>
      <c r="B25" s="272" t="s">
        <v>128</v>
      </c>
      <c r="C25" s="272"/>
      <c r="D25" s="272"/>
      <c r="E25" s="166" t="s">
        <v>122</v>
      </c>
      <c r="F25" s="166" t="s">
        <v>124</v>
      </c>
      <c r="G25" s="159">
        <v>118250</v>
      </c>
      <c r="H25" s="164">
        <v>1</v>
      </c>
      <c r="I25" s="160">
        <f t="shared" si="0"/>
        <v>118.3</v>
      </c>
    </row>
    <row r="26" spans="1:9" s="71" customFormat="1" ht="18" customHeight="1">
      <c r="A26" s="168">
        <v>39141260</v>
      </c>
      <c r="B26" s="272" t="s">
        <v>121</v>
      </c>
      <c r="C26" s="272"/>
      <c r="D26" s="272"/>
      <c r="E26" s="166" t="s">
        <v>122</v>
      </c>
      <c r="F26" s="166" t="s">
        <v>124</v>
      </c>
      <c r="G26" s="159">
        <v>100175</v>
      </c>
      <c r="H26" s="164">
        <v>1</v>
      </c>
      <c r="I26" s="160">
        <f t="shared" si="0"/>
        <v>100.2</v>
      </c>
    </row>
    <row r="27" spans="1:9" s="71" customFormat="1" ht="18" customHeight="1">
      <c r="A27" s="168">
        <v>39292110</v>
      </c>
      <c r="B27" s="272" t="s">
        <v>129</v>
      </c>
      <c r="C27" s="272"/>
      <c r="D27" s="272"/>
      <c r="E27" s="166" t="s">
        <v>122</v>
      </c>
      <c r="F27" s="166" t="s">
        <v>124</v>
      </c>
      <c r="G27" s="159">
        <v>100000</v>
      </c>
      <c r="H27" s="164">
        <v>1</v>
      </c>
      <c r="I27" s="160">
        <f t="shared" si="0"/>
        <v>100</v>
      </c>
    </row>
    <row r="28" spans="1:9" s="71" customFormat="1" ht="18" customHeight="1">
      <c r="A28" s="168">
        <v>39141120</v>
      </c>
      <c r="B28" s="272" t="s">
        <v>130</v>
      </c>
      <c r="C28" s="272"/>
      <c r="D28" s="272"/>
      <c r="E28" s="166" t="s">
        <v>122</v>
      </c>
      <c r="F28" s="166" t="s">
        <v>124</v>
      </c>
      <c r="G28" s="159">
        <v>181667</v>
      </c>
      <c r="H28" s="164">
        <v>1</v>
      </c>
      <c r="I28" s="160">
        <f t="shared" si="0"/>
        <v>181.7</v>
      </c>
    </row>
    <row r="29" spans="1:9" s="71" customFormat="1" ht="18" customHeight="1">
      <c r="A29" s="168">
        <v>39141260</v>
      </c>
      <c r="B29" s="272" t="s">
        <v>121</v>
      </c>
      <c r="C29" s="272"/>
      <c r="D29" s="272"/>
      <c r="E29" s="166" t="s">
        <v>122</v>
      </c>
      <c r="F29" s="166" t="s">
        <v>124</v>
      </c>
      <c r="G29" s="159">
        <v>142925</v>
      </c>
      <c r="H29" s="164">
        <v>72</v>
      </c>
      <c r="I29" s="160">
        <f t="shared" si="0"/>
        <v>10290.6</v>
      </c>
    </row>
    <row r="30" spans="1:9" s="71" customFormat="1" ht="18" customHeight="1">
      <c r="A30" s="168">
        <v>39111320</v>
      </c>
      <c r="B30" s="272" t="s">
        <v>123</v>
      </c>
      <c r="C30" s="272"/>
      <c r="D30" s="272"/>
      <c r="E30" s="166" t="s">
        <v>122</v>
      </c>
      <c r="F30" s="166" t="s">
        <v>124</v>
      </c>
      <c r="G30" s="159">
        <v>41667</v>
      </c>
      <c r="H30" s="164">
        <v>72</v>
      </c>
      <c r="I30" s="160">
        <f t="shared" si="0"/>
        <v>3000</v>
      </c>
    </row>
    <row r="31" spans="1:9" s="71" customFormat="1" ht="18" customHeight="1">
      <c r="A31" s="168">
        <v>39121200</v>
      </c>
      <c r="B31" s="272" t="s">
        <v>126</v>
      </c>
      <c r="C31" s="272"/>
      <c r="D31" s="272"/>
      <c r="E31" s="166" t="s">
        <v>122</v>
      </c>
      <c r="F31" s="166" t="s">
        <v>124</v>
      </c>
      <c r="G31" s="159">
        <v>43000</v>
      </c>
      <c r="H31" s="164">
        <v>36</v>
      </c>
      <c r="I31" s="160">
        <f t="shared" si="0"/>
        <v>1548</v>
      </c>
    </row>
    <row r="32" spans="1:9" s="71" customFormat="1" ht="18" customHeight="1">
      <c r="A32" s="168">
        <v>39121200</v>
      </c>
      <c r="B32" s="272" t="s">
        <v>126</v>
      </c>
      <c r="C32" s="272"/>
      <c r="D32" s="272"/>
      <c r="E32" s="166" t="s">
        <v>122</v>
      </c>
      <c r="F32" s="166" t="s">
        <v>124</v>
      </c>
      <c r="G32" s="159">
        <v>44750</v>
      </c>
      <c r="H32" s="164">
        <v>36</v>
      </c>
      <c r="I32" s="160">
        <f t="shared" si="0"/>
        <v>1611</v>
      </c>
    </row>
    <row r="33" spans="1:9" s="71" customFormat="1" ht="18" customHeight="1">
      <c r="A33" s="168">
        <v>39121200</v>
      </c>
      <c r="B33" s="272" t="s">
        <v>126</v>
      </c>
      <c r="C33" s="272"/>
      <c r="D33" s="272"/>
      <c r="E33" s="166" t="s">
        <v>122</v>
      </c>
      <c r="F33" s="166" t="s">
        <v>124</v>
      </c>
      <c r="G33" s="159">
        <v>45250</v>
      </c>
      <c r="H33" s="164">
        <v>20</v>
      </c>
      <c r="I33" s="160">
        <f t="shared" si="0"/>
        <v>905</v>
      </c>
    </row>
    <row r="34" spans="1:9" s="71" customFormat="1" ht="18" customHeight="1">
      <c r="A34" s="168">
        <v>39111140</v>
      </c>
      <c r="B34" s="272" t="s">
        <v>125</v>
      </c>
      <c r="C34" s="272"/>
      <c r="D34" s="272"/>
      <c r="E34" s="166" t="s">
        <v>122</v>
      </c>
      <c r="F34" s="166" t="s">
        <v>124</v>
      </c>
      <c r="G34" s="159">
        <v>21000</v>
      </c>
      <c r="H34" s="164">
        <v>150</v>
      </c>
      <c r="I34" s="160">
        <f t="shared" si="0"/>
        <v>3150</v>
      </c>
    </row>
    <row r="35" spans="1:9" s="71" customFormat="1" ht="18" customHeight="1">
      <c r="A35" s="168">
        <v>39111140</v>
      </c>
      <c r="B35" s="272" t="s">
        <v>125</v>
      </c>
      <c r="C35" s="272"/>
      <c r="D35" s="272"/>
      <c r="E35" s="166" t="s">
        <v>122</v>
      </c>
      <c r="F35" s="166" t="s">
        <v>124</v>
      </c>
      <c r="G35" s="159">
        <v>24667</v>
      </c>
      <c r="H35" s="164">
        <v>150</v>
      </c>
      <c r="I35" s="160">
        <f t="shared" si="0"/>
        <v>3700.1</v>
      </c>
    </row>
    <row r="36" spans="1:9" s="71" customFormat="1" ht="18" customHeight="1">
      <c r="A36" s="168">
        <v>39111140</v>
      </c>
      <c r="B36" s="272" t="s">
        <v>125</v>
      </c>
      <c r="C36" s="272"/>
      <c r="D36" s="272"/>
      <c r="E36" s="166" t="s">
        <v>122</v>
      </c>
      <c r="F36" s="166" t="s">
        <v>124</v>
      </c>
      <c r="G36" s="159">
        <v>27000</v>
      </c>
      <c r="H36" s="164">
        <v>80</v>
      </c>
      <c r="I36" s="160">
        <f t="shared" si="0"/>
        <v>2160</v>
      </c>
    </row>
    <row r="37" spans="1:9" s="71" customFormat="1" ht="18" customHeight="1">
      <c r="A37" s="168">
        <v>39121100</v>
      </c>
      <c r="B37" s="272" t="s">
        <v>127</v>
      </c>
      <c r="C37" s="272"/>
      <c r="D37" s="272"/>
      <c r="E37" s="166" t="s">
        <v>122</v>
      </c>
      <c r="F37" s="166" t="s">
        <v>124</v>
      </c>
      <c r="G37" s="159">
        <v>98250</v>
      </c>
      <c r="H37" s="164">
        <v>13</v>
      </c>
      <c r="I37" s="160">
        <f t="shared" si="0"/>
        <v>1277.3</v>
      </c>
    </row>
    <row r="38" spans="1:9" s="71" customFormat="1" ht="18" customHeight="1">
      <c r="A38" s="168">
        <v>39111140</v>
      </c>
      <c r="B38" s="272" t="s">
        <v>125</v>
      </c>
      <c r="C38" s="272"/>
      <c r="D38" s="272"/>
      <c r="E38" s="166" t="s">
        <v>122</v>
      </c>
      <c r="F38" s="166" t="s">
        <v>124</v>
      </c>
      <c r="G38" s="159">
        <v>23333</v>
      </c>
      <c r="H38" s="164">
        <v>26</v>
      </c>
      <c r="I38" s="160">
        <f t="shared" si="0"/>
        <v>606.70000000000005</v>
      </c>
    </row>
    <row r="39" spans="1:9" s="71" customFormat="1" ht="18" customHeight="1">
      <c r="A39" s="168">
        <v>39121520</v>
      </c>
      <c r="B39" s="272" t="s">
        <v>128</v>
      </c>
      <c r="C39" s="272"/>
      <c r="D39" s="272"/>
      <c r="E39" s="166" t="s">
        <v>122</v>
      </c>
      <c r="F39" s="166" t="s">
        <v>124</v>
      </c>
      <c r="G39" s="159">
        <v>118250</v>
      </c>
      <c r="H39" s="164">
        <v>13</v>
      </c>
      <c r="I39" s="160">
        <f t="shared" si="0"/>
        <v>1537.3</v>
      </c>
    </row>
    <row r="40" spans="1:9" s="71" customFormat="1" ht="18" customHeight="1">
      <c r="A40" s="168">
        <v>39141260</v>
      </c>
      <c r="B40" s="272" t="s">
        <v>121</v>
      </c>
      <c r="C40" s="272"/>
      <c r="D40" s="272"/>
      <c r="E40" s="166" t="s">
        <v>122</v>
      </c>
      <c r="F40" s="166" t="s">
        <v>124</v>
      </c>
      <c r="G40" s="159">
        <v>100175</v>
      </c>
      <c r="H40" s="164">
        <v>16</v>
      </c>
      <c r="I40" s="160">
        <f t="shared" si="0"/>
        <v>1602.8</v>
      </c>
    </row>
    <row r="41" spans="1:9" s="71" customFormat="1" ht="18" customHeight="1">
      <c r="A41" s="168">
        <v>39292110</v>
      </c>
      <c r="B41" s="272" t="s">
        <v>129</v>
      </c>
      <c r="C41" s="272"/>
      <c r="D41" s="272"/>
      <c r="E41" s="166" t="s">
        <v>122</v>
      </c>
      <c r="F41" s="166" t="s">
        <v>124</v>
      </c>
      <c r="G41" s="159">
        <v>100000</v>
      </c>
      <c r="H41" s="164">
        <v>13</v>
      </c>
      <c r="I41" s="160">
        <f t="shared" si="0"/>
        <v>1300</v>
      </c>
    </row>
    <row r="42" spans="1:9" s="71" customFormat="1" ht="18" customHeight="1">
      <c r="A42" s="168">
        <v>39141120</v>
      </c>
      <c r="B42" s="272" t="s">
        <v>130</v>
      </c>
      <c r="C42" s="272"/>
      <c r="D42" s="272"/>
      <c r="E42" s="166" t="s">
        <v>122</v>
      </c>
      <c r="F42" s="166" t="s">
        <v>124</v>
      </c>
      <c r="G42" s="159">
        <v>181667</v>
      </c>
      <c r="H42" s="164">
        <v>13</v>
      </c>
      <c r="I42" s="160">
        <f t="shared" si="0"/>
        <v>2361.6999999999998</v>
      </c>
    </row>
    <row r="43" spans="1:9" s="71" customFormat="1" ht="18" customHeight="1">
      <c r="A43" s="168">
        <v>39141240</v>
      </c>
      <c r="B43" s="272" t="s">
        <v>131</v>
      </c>
      <c r="C43" s="272"/>
      <c r="D43" s="272"/>
      <c r="E43" s="166" t="s">
        <v>122</v>
      </c>
      <c r="F43" s="166" t="s">
        <v>124</v>
      </c>
      <c r="G43" s="159">
        <v>175000</v>
      </c>
      <c r="H43" s="164">
        <v>130</v>
      </c>
      <c r="I43" s="160">
        <f t="shared" si="0"/>
        <v>22750</v>
      </c>
    </row>
    <row r="44" spans="1:9" s="71" customFormat="1" ht="18" customHeight="1">
      <c r="A44" s="168">
        <v>39141120</v>
      </c>
      <c r="B44" s="272" t="s">
        <v>130</v>
      </c>
      <c r="C44" s="272"/>
      <c r="D44" s="272"/>
      <c r="E44" s="166" t="s">
        <v>122</v>
      </c>
      <c r="F44" s="166" t="s">
        <v>124</v>
      </c>
      <c r="G44" s="159">
        <v>94500</v>
      </c>
      <c r="H44" s="164">
        <v>9</v>
      </c>
      <c r="I44" s="160">
        <f t="shared" si="0"/>
        <v>850.5</v>
      </c>
    </row>
    <row r="45" spans="1:9" s="71" customFormat="1" ht="18" customHeight="1">
      <c r="A45" s="168">
        <v>39141120</v>
      </c>
      <c r="B45" s="272" t="s">
        <v>130</v>
      </c>
      <c r="C45" s="272"/>
      <c r="D45" s="272"/>
      <c r="E45" s="166" t="s">
        <v>122</v>
      </c>
      <c r="F45" s="166" t="s">
        <v>124</v>
      </c>
      <c r="G45" s="170">
        <v>60000</v>
      </c>
      <c r="H45" s="164">
        <v>47</v>
      </c>
      <c r="I45" s="160">
        <f t="shared" si="0"/>
        <v>2820</v>
      </c>
    </row>
    <row r="46" spans="1:9" s="71" customFormat="1" ht="18" customHeight="1">
      <c r="A46" s="168">
        <v>44411760</v>
      </c>
      <c r="B46" s="272" t="s">
        <v>132</v>
      </c>
      <c r="C46" s="272"/>
      <c r="D46" s="272"/>
      <c r="E46" s="166" t="s">
        <v>122</v>
      </c>
      <c r="F46" s="166" t="s">
        <v>124</v>
      </c>
      <c r="G46" s="159">
        <v>3000</v>
      </c>
      <c r="H46" s="164">
        <v>34</v>
      </c>
      <c r="I46" s="160">
        <f t="shared" si="0"/>
        <v>102</v>
      </c>
    </row>
    <row r="47" spans="1:9" s="71" customFormat="1" ht="18" customHeight="1">
      <c r="A47" s="168">
        <v>39141120</v>
      </c>
      <c r="B47" s="272" t="s">
        <v>130</v>
      </c>
      <c r="C47" s="272"/>
      <c r="D47" s="272"/>
      <c r="E47" s="166" t="s">
        <v>122</v>
      </c>
      <c r="F47" s="166" t="s">
        <v>124</v>
      </c>
      <c r="G47" s="159">
        <v>50000</v>
      </c>
      <c r="H47" s="164">
        <v>17</v>
      </c>
      <c r="I47" s="160">
        <f t="shared" si="0"/>
        <v>850</v>
      </c>
    </row>
    <row r="48" spans="1:9" s="71" customFormat="1" ht="18" customHeight="1">
      <c r="A48" s="168">
        <v>39141120</v>
      </c>
      <c r="B48" s="272" t="s">
        <v>130</v>
      </c>
      <c r="C48" s="272"/>
      <c r="D48" s="272"/>
      <c r="E48" s="166" t="s">
        <v>122</v>
      </c>
      <c r="F48" s="166" t="s">
        <v>124</v>
      </c>
      <c r="G48" s="159">
        <v>80000</v>
      </c>
      <c r="H48" s="164">
        <v>2</v>
      </c>
      <c r="I48" s="160">
        <f t="shared" si="0"/>
        <v>160</v>
      </c>
    </row>
    <row r="49" spans="1:9" s="71" customFormat="1" ht="18" customHeight="1">
      <c r="A49" s="168">
        <v>39141120</v>
      </c>
      <c r="B49" s="272" t="s">
        <v>130</v>
      </c>
      <c r="C49" s="272"/>
      <c r="D49" s="272"/>
      <c r="E49" s="166" t="s">
        <v>122</v>
      </c>
      <c r="F49" s="166" t="s">
        <v>124</v>
      </c>
      <c r="G49" s="159">
        <v>150000</v>
      </c>
      <c r="H49" s="164">
        <v>17</v>
      </c>
      <c r="I49" s="160">
        <f t="shared" si="0"/>
        <v>2550</v>
      </c>
    </row>
    <row r="50" spans="1:9" s="71" customFormat="1" ht="18" customHeight="1">
      <c r="A50" s="168">
        <v>39121200</v>
      </c>
      <c r="B50" s="272" t="s">
        <v>126</v>
      </c>
      <c r="C50" s="272"/>
      <c r="D50" s="272"/>
      <c r="E50" s="166" t="s">
        <v>122</v>
      </c>
      <c r="F50" s="166" t="s">
        <v>124</v>
      </c>
      <c r="G50" s="159">
        <v>125000</v>
      </c>
      <c r="H50" s="164">
        <v>17</v>
      </c>
      <c r="I50" s="160">
        <f t="shared" si="0"/>
        <v>2125</v>
      </c>
    </row>
    <row r="51" spans="1:9" s="71" customFormat="1" ht="18" customHeight="1">
      <c r="A51" s="168">
        <v>39121200</v>
      </c>
      <c r="B51" s="272" t="s">
        <v>126</v>
      </c>
      <c r="C51" s="272"/>
      <c r="D51" s="272"/>
      <c r="E51" s="166" t="s">
        <v>122</v>
      </c>
      <c r="F51" s="166" t="s">
        <v>124</v>
      </c>
      <c r="G51" s="159">
        <v>65000</v>
      </c>
      <c r="H51" s="164">
        <v>17</v>
      </c>
      <c r="I51" s="160">
        <f t="shared" ref="I51:I86" si="1">+ROUND(H51*G51/1000,1)</f>
        <v>1105</v>
      </c>
    </row>
    <row r="52" spans="1:9" s="71" customFormat="1" ht="18" customHeight="1">
      <c r="A52" s="168">
        <v>39141120</v>
      </c>
      <c r="B52" s="272" t="s">
        <v>130</v>
      </c>
      <c r="C52" s="272"/>
      <c r="D52" s="272"/>
      <c r="E52" s="166" t="s">
        <v>122</v>
      </c>
      <c r="F52" s="166" t="s">
        <v>124</v>
      </c>
      <c r="G52" s="159">
        <v>80000</v>
      </c>
      <c r="H52" s="164">
        <v>17</v>
      </c>
      <c r="I52" s="160">
        <f t="shared" si="1"/>
        <v>1360</v>
      </c>
    </row>
    <row r="53" spans="1:9" s="71" customFormat="1" ht="18" customHeight="1">
      <c r="A53" s="168">
        <v>39221240</v>
      </c>
      <c r="B53" s="272" t="s">
        <v>133</v>
      </c>
      <c r="C53" s="272"/>
      <c r="D53" s="272"/>
      <c r="E53" s="166" t="s">
        <v>122</v>
      </c>
      <c r="F53" s="166" t="s">
        <v>124</v>
      </c>
      <c r="G53" s="159">
        <v>120000</v>
      </c>
      <c r="H53" s="164">
        <v>17</v>
      </c>
      <c r="I53" s="160">
        <f t="shared" si="1"/>
        <v>2040</v>
      </c>
    </row>
    <row r="54" spans="1:9" s="71" customFormat="1" ht="18" customHeight="1">
      <c r="A54" s="168">
        <v>39132100</v>
      </c>
      <c r="B54" s="272" t="s">
        <v>134</v>
      </c>
      <c r="C54" s="272"/>
      <c r="D54" s="272"/>
      <c r="E54" s="166" t="s">
        <v>122</v>
      </c>
      <c r="F54" s="166" t="s">
        <v>124</v>
      </c>
      <c r="G54" s="159">
        <v>180000</v>
      </c>
      <c r="H54" s="164">
        <v>5</v>
      </c>
      <c r="I54" s="160">
        <f t="shared" si="1"/>
        <v>900</v>
      </c>
    </row>
    <row r="55" spans="1:9" s="71" customFormat="1" ht="18" customHeight="1">
      <c r="A55" s="168">
        <v>39111220</v>
      </c>
      <c r="B55" s="272" t="s">
        <v>135</v>
      </c>
      <c r="C55" s="272"/>
      <c r="D55" s="272"/>
      <c r="E55" s="166" t="s">
        <v>122</v>
      </c>
      <c r="F55" s="166" t="s">
        <v>124</v>
      </c>
      <c r="G55" s="159">
        <v>130000</v>
      </c>
      <c r="H55" s="164">
        <v>5</v>
      </c>
      <c r="I55" s="160">
        <f t="shared" si="1"/>
        <v>650</v>
      </c>
    </row>
    <row r="56" spans="1:9" s="71" customFormat="1" ht="18" customHeight="1">
      <c r="A56" s="168">
        <v>39121360</v>
      </c>
      <c r="B56" s="272" t="s">
        <v>136</v>
      </c>
      <c r="C56" s="272"/>
      <c r="D56" s="272"/>
      <c r="E56" s="166" t="s">
        <v>122</v>
      </c>
      <c r="F56" s="166" t="s">
        <v>124</v>
      </c>
      <c r="G56" s="159">
        <v>250000</v>
      </c>
      <c r="H56" s="164">
        <v>4</v>
      </c>
      <c r="I56" s="160">
        <f t="shared" si="1"/>
        <v>1000</v>
      </c>
    </row>
    <row r="57" spans="1:9" s="71" customFormat="1" ht="18" customHeight="1">
      <c r="A57" s="168">
        <v>39111140</v>
      </c>
      <c r="B57" s="272" t="s">
        <v>125</v>
      </c>
      <c r="C57" s="272"/>
      <c r="D57" s="272"/>
      <c r="E57" s="166" t="s">
        <v>122</v>
      </c>
      <c r="F57" s="166" t="s">
        <v>124</v>
      </c>
      <c r="G57" s="159">
        <v>25000</v>
      </c>
      <c r="H57" s="164">
        <v>20</v>
      </c>
      <c r="I57" s="160">
        <f t="shared" si="1"/>
        <v>500</v>
      </c>
    </row>
    <row r="58" spans="1:9" s="71" customFormat="1" ht="18" customHeight="1">
      <c r="A58" s="168">
        <v>39121520</v>
      </c>
      <c r="B58" s="272" t="s">
        <v>128</v>
      </c>
      <c r="C58" s="272"/>
      <c r="D58" s="272"/>
      <c r="E58" s="166" t="s">
        <v>122</v>
      </c>
      <c r="F58" s="166" t="s">
        <v>124</v>
      </c>
      <c r="G58" s="159">
        <v>118250</v>
      </c>
      <c r="H58" s="164">
        <v>8</v>
      </c>
      <c r="I58" s="160">
        <f t="shared" si="1"/>
        <v>946</v>
      </c>
    </row>
    <row r="59" spans="1:9" s="71" customFormat="1" ht="18" customHeight="1">
      <c r="A59" s="168">
        <v>39141260</v>
      </c>
      <c r="B59" s="272" t="s">
        <v>121</v>
      </c>
      <c r="C59" s="272"/>
      <c r="D59" s="272"/>
      <c r="E59" s="166" t="s">
        <v>122</v>
      </c>
      <c r="F59" s="166" t="s">
        <v>124</v>
      </c>
      <c r="G59" s="159">
        <v>120000</v>
      </c>
      <c r="H59" s="164">
        <v>5</v>
      </c>
      <c r="I59" s="160">
        <f>+ROUND(H59*G59/1000,1)</f>
        <v>600</v>
      </c>
    </row>
    <row r="60" spans="1:9" s="71" customFormat="1" ht="18" customHeight="1">
      <c r="A60" s="168">
        <v>39714200</v>
      </c>
      <c r="B60" s="272" t="s">
        <v>137</v>
      </c>
      <c r="C60" s="272"/>
      <c r="D60" s="272"/>
      <c r="E60" s="166" t="s">
        <v>122</v>
      </c>
      <c r="F60" s="166" t="s">
        <v>124</v>
      </c>
      <c r="G60" s="159">
        <v>300000</v>
      </c>
      <c r="H60" s="164">
        <v>5</v>
      </c>
      <c r="I60" s="160">
        <f t="shared" si="1"/>
        <v>1500</v>
      </c>
    </row>
    <row r="61" spans="1:9" s="71" customFormat="1" ht="18" customHeight="1">
      <c r="A61" s="168">
        <v>37311100</v>
      </c>
      <c r="B61" s="272" t="s">
        <v>138</v>
      </c>
      <c r="C61" s="272"/>
      <c r="D61" s="272"/>
      <c r="E61" s="166" t="s">
        <v>49</v>
      </c>
      <c r="F61" s="166" t="s">
        <v>124</v>
      </c>
      <c r="G61" s="159">
        <v>500000</v>
      </c>
      <c r="H61" s="164">
        <v>4</v>
      </c>
      <c r="I61" s="160">
        <f t="shared" si="1"/>
        <v>2000</v>
      </c>
    </row>
    <row r="62" spans="1:9" s="71" customFormat="1" ht="18" customHeight="1">
      <c r="A62" s="168">
        <v>39111140</v>
      </c>
      <c r="B62" s="272" t="s">
        <v>125</v>
      </c>
      <c r="C62" s="272"/>
      <c r="D62" s="272"/>
      <c r="E62" s="166" t="s">
        <v>122</v>
      </c>
      <c r="F62" s="166" t="s">
        <v>124</v>
      </c>
      <c r="G62" s="159">
        <v>27000</v>
      </c>
      <c r="H62" s="164">
        <v>180</v>
      </c>
      <c r="I62" s="160">
        <f t="shared" si="1"/>
        <v>4860</v>
      </c>
    </row>
    <row r="63" spans="1:9" s="71" customFormat="1" ht="18" customHeight="1">
      <c r="A63" s="168">
        <v>39141120</v>
      </c>
      <c r="B63" s="272" t="s">
        <v>130</v>
      </c>
      <c r="C63" s="272"/>
      <c r="D63" s="272"/>
      <c r="E63" s="166" t="s">
        <v>122</v>
      </c>
      <c r="F63" s="166" t="s">
        <v>124</v>
      </c>
      <c r="G63" s="159">
        <v>100000</v>
      </c>
      <c r="H63" s="164">
        <v>5</v>
      </c>
      <c r="I63" s="160">
        <f t="shared" si="1"/>
        <v>500</v>
      </c>
    </row>
    <row r="64" spans="1:9" s="71" customFormat="1" ht="18" customHeight="1">
      <c r="A64" s="168">
        <v>39111140</v>
      </c>
      <c r="B64" s="272" t="s">
        <v>125</v>
      </c>
      <c r="C64" s="272"/>
      <c r="D64" s="272"/>
      <c r="E64" s="166" t="s">
        <v>122</v>
      </c>
      <c r="F64" s="166" t="s">
        <v>124</v>
      </c>
      <c r="G64" s="159">
        <v>23333</v>
      </c>
      <c r="H64" s="164">
        <v>40</v>
      </c>
      <c r="I64" s="160">
        <f>+ROUND(H64*G64/1000,1)</f>
        <v>933.3</v>
      </c>
    </row>
    <row r="65" spans="1:9" s="71" customFormat="1" ht="18" customHeight="1">
      <c r="A65" s="168">
        <v>37421151</v>
      </c>
      <c r="B65" s="272" t="s">
        <v>139</v>
      </c>
      <c r="C65" s="272"/>
      <c r="D65" s="272"/>
      <c r="E65" s="166" t="s">
        <v>122</v>
      </c>
      <c r="F65" s="166" t="s">
        <v>124</v>
      </c>
      <c r="G65" s="159">
        <v>80000</v>
      </c>
      <c r="H65" s="164">
        <v>10</v>
      </c>
      <c r="I65" s="160">
        <f t="shared" si="1"/>
        <v>800</v>
      </c>
    </row>
    <row r="66" spans="1:9" s="71" customFormat="1" ht="18" customHeight="1">
      <c r="A66" s="168">
        <v>37421153</v>
      </c>
      <c r="B66" s="272" t="s">
        <v>140</v>
      </c>
      <c r="C66" s="272"/>
      <c r="D66" s="272"/>
      <c r="E66" s="166" t="s">
        <v>122</v>
      </c>
      <c r="F66" s="166" t="s">
        <v>124</v>
      </c>
      <c r="G66" s="159">
        <v>62000</v>
      </c>
      <c r="H66" s="164">
        <v>16</v>
      </c>
      <c r="I66" s="160">
        <f t="shared" si="1"/>
        <v>992</v>
      </c>
    </row>
    <row r="67" spans="1:9" s="71" customFormat="1" ht="18" customHeight="1">
      <c r="A67" s="168">
        <v>37421300</v>
      </c>
      <c r="B67" s="272" t="s">
        <v>141</v>
      </c>
      <c r="C67" s="272"/>
      <c r="D67" s="272"/>
      <c r="E67" s="166" t="s">
        <v>122</v>
      </c>
      <c r="F67" s="166" t="s">
        <v>124</v>
      </c>
      <c r="G67" s="159">
        <v>30000</v>
      </c>
      <c r="H67" s="164">
        <v>20</v>
      </c>
      <c r="I67" s="160">
        <f t="shared" si="1"/>
        <v>600</v>
      </c>
    </row>
    <row r="68" spans="1:9" s="71" customFormat="1" ht="18" customHeight="1">
      <c r="A68" s="168">
        <v>37421170</v>
      </c>
      <c r="B68" s="272" t="s">
        <v>142</v>
      </c>
      <c r="C68" s="272"/>
      <c r="D68" s="272"/>
      <c r="E68" s="166" t="s">
        <v>122</v>
      </c>
      <c r="F68" s="166" t="s">
        <v>124</v>
      </c>
      <c r="G68" s="159">
        <v>5000</v>
      </c>
      <c r="H68" s="164">
        <v>150</v>
      </c>
      <c r="I68" s="160">
        <f t="shared" si="1"/>
        <v>750</v>
      </c>
    </row>
    <row r="69" spans="1:9" s="71" customFormat="1" ht="18" customHeight="1">
      <c r="A69" s="168">
        <v>37421171</v>
      </c>
      <c r="B69" s="272" t="s">
        <v>143</v>
      </c>
      <c r="C69" s="272"/>
      <c r="D69" s="272"/>
      <c r="E69" s="166" t="s">
        <v>122</v>
      </c>
      <c r="F69" s="166" t="s">
        <v>124</v>
      </c>
      <c r="G69" s="159">
        <v>8000</v>
      </c>
      <c r="H69" s="164">
        <v>75</v>
      </c>
      <c r="I69" s="160">
        <f t="shared" si="1"/>
        <v>600</v>
      </c>
    </row>
    <row r="70" spans="1:9" s="71" customFormat="1" ht="18" customHeight="1">
      <c r="A70" s="168">
        <v>37471200</v>
      </c>
      <c r="B70" s="272" t="s">
        <v>144</v>
      </c>
      <c r="C70" s="272"/>
      <c r="D70" s="272"/>
      <c r="E70" s="166" t="s">
        <v>122</v>
      </c>
      <c r="F70" s="166" t="s">
        <v>124</v>
      </c>
      <c r="G70" s="159">
        <v>3000</v>
      </c>
      <c r="H70" s="164">
        <v>100</v>
      </c>
      <c r="I70" s="160">
        <f t="shared" si="1"/>
        <v>300</v>
      </c>
    </row>
    <row r="71" spans="1:9" s="71" customFormat="1" ht="18" customHeight="1">
      <c r="A71" s="168">
        <v>32331300</v>
      </c>
      <c r="B71" s="272" t="s">
        <v>145</v>
      </c>
      <c r="C71" s="272"/>
      <c r="D71" s="272"/>
      <c r="E71" s="166" t="s">
        <v>122</v>
      </c>
      <c r="F71" s="166" t="s">
        <v>124</v>
      </c>
      <c r="G71" s="159">
        <v>200000</v>
      </c>
      <c r="H71" s="164">
        <v>5</v>
      </c>
      <c r="I71" s="160">
        <f t="shared" si="1"/>
        <v>1000</v>
      </c>
    </row>
    <row r="72" spans="1:9" s="71" customFormat="1" ht="18" customHeight="1">
      <c r="A72" s="168">
        <v>39141120</v>
      </c>
      <c r="B72" s="272" t="s">
        <v>130</v>
      </c>
      <c r="C72" s="272"/>
      <c r="D72" s="272"/>
      <c r="E72" s="166" t="s">
        <v>122</v>
      </c>
      <c r="F72" s="166" t="s">
        <v>124</v>
      </c>
      <c r="G72" s="159">
        <v>120000</v>
      </c>
      <c r="H72" s="164">
        <v>5</v>
      </c>
      <c r="I72" s="160">
        <f>+ROUND(H72*G72/1000,1)</f>
        <v>600</v>
      </c>
    </row>
    <row r="73" spans="1:9" s="71" customFormat="1" ht="18" customHeight="1">
      <c r="A73" s="168">
        <v>39711310</v>
      </c>
      <c r="B73" s="272" t="s">
        <v>146</v>
      </c>
      <c r="C73" s="272"/>
      <c r="D73" s="272"/>
      <c r="E73" s="166" t="s">
        <v>122</v>
      </c>
      <c r="F73" s="166" t="s">
        <v>124</v>
      </c>
      <c r="G73" s="159">
        <v>250000</v>
      </c>
      <c r="H73" s="164">
        <v>4</v>
      </c>
      <c r="I73" s="160">
        <f t="shared" si="1"/>
        <v>1000</v>
      </c>
    </row>
    <row r="74" spans="1:9" s="71" customFormat="1" ht="18" customHeight="1">
      <c r="A74" s="168">
        <v>42911150</v>
      </c>
      <c r="B74" s="272" t="s">
        <v>147</v>
      </c>
      <c r="C74" s="272"/>
      <c r="D74" s="272"/>
      <c r="E74" s="166" t="s">
        <v>49</v>
      </c>
      <c r="F74" s="166" t="s">
        <v>124</v>
      </c>
      <c r="G74" s="159">
        <v>120000</v>
      </c>
      <c r="H74" s="164">
        <v>5</v>
      </c>
      <c r="I74" s="160">
        <f t="shared" si="1"/>
        <v>600</v>
      </c>
    </row>
    <row r="75" spans="1:9" s="71" customFormat="1" ht="18" customHeight="1">
      <c r="A75" s="168">
        <v>39711140</v>
      </c>
      <c r="B75" s="272" t="s">
        <v>148</v>
      </c>
      <c r="C75" s="272"/>
      <c r="D75" s="272"/>
      <c r="E75" s="169" t="s">
        <v>122</v>
      </c>
      <c r="F75" s="169" t="s">
        <v>124</v>
      </c>
      <c r="G75" s="159">
        <v>300000</v>
      </c>
      <c r="H75" s="164">
        <v>4</v>
      </c>
      <c r="I75" s="160">
        <f t="shared" si="1"/>
        <v>1200</v>
      </c>
    </row>
    <row r="76" spans="1:9" s="71" customFormat="1" ht="18" customHeight="1">
      <c r="A76" s="168">
        <v>39121200</v>
      </c>
      <c r="B76" s="272" t="s">
        <v>126</v>
      </c>
      <c r="C76" s="272"/>
      <c r="D76" s="272"/>
      <c r="E76" s="169" t="s">
        <v>122</v>
      </c>
      <c r="F76" s="169" t="s">
        <v>124</v>
      </c>
      <c r="G76" s="159">
        <v>125000</v>
      </c>
      <c r="H76" s="164">
        <v>25</v>
      </c>
      <c r="I76" s="160">
        <f>+ROUND(H76*G76/1000,1)</f>
        <v>3125</v>
      </c>
    </row>
    <row r="77" spans="1:9" s="71" customFormat="1" ht="18" customHeight="1">
      <c r="A77" s="168">
        <v>39121200</v>
      </c>
      <c r="B77" s="272" t="s">
        <v>126</v>
      </c>
      <c r="C77" s="272"/>
      <c r="D77" s="272"/>
      <c r="E77" s="169" t="s">
        <v>122</v>
      </c>
      <c r="F77" s="169" t="s">
        <v>124</v>
      </c>
      <c r="G77" s="159">
        <v>125000</v>
      </c>
      <c r="H77" s="164">
        <v>8</v>
      </c>
      <c r="I77" s="160">
        <f>+ROUND(H77*G77/1000,1)</f>
        <v>1000</v>
      </c>
    </row>
    <row r="78" spans="1:9" s="71" customFormat="1" ht="18" customHeight="1">
      <c r="A78" s="168">
        <v>39221100</v>
      </c>
      <c r="B78" s="272" t="s">
        <v>149</v>
      </c>
      <c r="C78" s="272"/>
      <c r="D78" s="272"/>
      <c r="E78" s="166" t="s">
        <v>122</v>
      </c>
      <c r="F78" s="166" t="s">
        <v>124</v>
      </c>
      <c r="G78" s="159">
        <v>570000</v>
      </c>
      <c r="H78" s="164">
        <v>5</v>
      </c>
      <c r="I78" s="160">
        <f t="shared" si="1"/>
        <v>2850</v>
      </c>
    </row>
    <row r="79" spans="1:9" s="71" customFormat="1" ht="18" customHeight="1">
      <c r="A79" s="168">
        <v>39221100</v>
      </c>
      <c r="B79" s="272" t="s">
        <v>149</v>
      </c>
      <c r="C79" s="272"/>
      <c r="D79" s="272"/>
      <c r="E79" s="166" t="s">
        <v>122</v>
      </c>
      <c r="F79" s="166" t="s">
        <v>124</v>
      </c>
      <c r="G79" s="159">
        <v>470000</v>
      </c>
      <c r="H79" s="164">
        <v>5</v>
      </c>
      <c r="I79" s="160">
        <f>+ROUND(H79*G79/1000,1)</f>
        <v>2350</v>
      </c>
    </row>
    <row r="80" spans="1:9" s="71" customFormat="1" ht="18" customHeight="1">
      <c r="A80" s="168">
        <v>39711350</v>
      </c>
      <c r="B80" s="272" t="s">
        <v>150</v>
      </c>
      <c r="C80" s="272"/>
      <c r="D80" s="272"/>
      <c r="E80" s="166" t="s">
        <v>122</v>
      </c>
      <c r="F80" s="166" t="s">
        <v>124</v>
      </c>
      <c r="G80" s="159">
        <v>55000</v>
      </c>
      <c r="H80" s="164">
        <v>5</v>
      </c>
      <c r="I80" s="160">
        <f t="shared" si="1"/>
        <v>275</v>
      </c>
    </row>
    <row r="81" spans="1:9" s="71" customFormat="1" ht="18" customHeight="1">
      <c r="A81" s="168">
        <v>39221100</v>
      </c>
      <c r="B81" s="272" t="s">
        <v>149</v>
      </c>
      <c r="C81" s="272"/>
      <c r="D81" s="272"/>
      <c r="E81" s="166" t="s">
        <v>122</v>
      </c>
      <c r="F81" s="166" t="s">
        <v>124</v>
      </c>
      <c r="G81" s="159">
        <v>820000</v>
      </c>
      <c r="H81" s="164">
        <v>5</v>
      </c>
      <c r="I81" s="160">
        <f t="shared" si="1"/>
        <v>4100</v>
      </c>
    </row>
    <row r="82" spans="1:9" s="71" customFormat="1" ht="18" customHeight="1">
      <c r="A82" s="168">
        <v>39713100</v>
      </c>
      <c r="B82" s="272" t="s">
        <v>151</v>
      </c>
      <c r="C82" s="272"/>
      <c r="D82" s="272"/>
      <c r="E82" s="166" t="s">
        <v>122</v>
      </c>
      <c r="F82" s="166" t="s">
        <v>124</v>
      </c>
      <c r="G82" s="159">
        <v>890000</v>
      </c>
      <c r="H82" s="164">
        <v>5</v>
      </c>
      <c r="I82" s="160">
        <f t="shared" si="1"/>
        <v>4450</v>
      </c>
    </row>
    <row r="83" spans="1:9" s="71" customFormat="1" ht="18" customHeight="1">
      <c r="A83" s="168">
        <v>39141120</v>
      </c>
      <c r="B83" s="272" t="s">
        <v>130</v>
      </c>
      <c r="C83" s="272"/>
      <c r="D83" s="272"/>
      <c r="E83" s="166" t="s">
        <v>122</v>
      </c>
      <c r="F83" s="166" t="s">
        <v>124</v>
      </c>
      <c r="G83" s="159">
        <v>109200</v>
      </c>
      <c r="H83" s="164">
        <v>5</v>
      </c>
      <c r="I83" s="160">
        <f t="shared" si="1"/>
        <v>546</v>
      </c>
    </row>
    <row r="84" spans="1:9" s="71" customFormat="1" ht="18" customHeight="1">
      <c r="A84" s="168">
        <v>39141120</v>
      </c>
      <c r="B84" s="272" t="s">
        <v>130</v>
      </c>
      <c r="C84" s="272"/>
      <c r="D84" s="272"/>
      <c r="E84" s="166" t="s">
        <v>122</v>
      </c>
      <c r="F84" s="166" t="s">
        <v>124</v>
      </c>
      <c r="G84" s="159">
        <v>150000</v>
      </c>
      <c r="H84" s="164">
        <v>10</v>
      </c>
      <c r="I84" s="160">
        <f>+ROUND(H84*G84/1000,1)</f>
        <v>1500</v>
      </c>
    </row>
    <row r="85" spans="1:9" s="71" customFormat="1" ht="18" customHeight="1">
      <c r="A85" s="168">
        <v>39221310</v>
      </c>
      <c r="B85" s="272" t="s">
        <v>152</v>
      </c>
      <c r="C85" s="272"/>
      <c r="D85" s="272"/>
      <c r="E85" s="166" t="s">
        <v>122</v>
      </c>
      <c r="F85" s="166" t="s">
        <v>124</v>
      </c>
      <c r="G85" s="159">
        <v>13200</v>
      </c>
      <c r="H85" s="164">
        <v>10</v>
      </c>
      <c r="I85" s="160">
        <f t="shared" si="1"/>
        <v>132</v>
      </c>
    </row>
    <row r="86" spans="1:9" s="71" customFormat="1" ht="18" customHeight="1">
      <c r="A86" s="168">
        <v>39221312</v>
      </c>
      <c r="B86" s="272" t="s">
        <v>153</v>
      </c>
      <c r="C86" s="272"/>
      <c r="D86" s="272"/>
      <c r="E86" s="166" t="s">
        <v>122</v>
      </c>
      <c r="F86" s="166" t="s">
        <v>124</v>
      </c>
      <c r="G86" s="159">
        <v>7800</v>
      </c>
      <c r="H86" s="164">
        <v>5</v>
      </c>
      <c r="I86" s="160">
        <f t="shared" si="1"/>
        <v>39</v>
      </c>
    </row>
    <row r="87" spans="1:9" s="71" customFormat="1" ht="18" customHeight="1">
      <c r="A87" s="168">
        <v>39221312</v>
      </c>
      <c r="B87" s="272" t="s">
        <v>153</v>
      </c>
      <c r="C87" s="272"/>
      <c r="D87" s="272"/>
      <c r="E87" s="166" t="s">
        <v>122</v>
      </c>
      <c r="F87" s="166" t="s">
        <v>124</v>
      </c>
      <c r="G87" s="159">
        <v>16500</v>
      </c>
      <c r="H87" s="164">
        <v>5</v>
      </c>
      <c r="I87" s="160">
        <f>+ROUND(H87*G87/1000,1)</f>
        <v>82.5</v>
      </c>
    </row>
    <row r="88" spans="1:9" s="71" customFormat="1" ht="18" customHeight="1">
      <c r="A88" s="168">
        <v>39221312</v>
      </c>
      <c r="B88" s="272" t="s">
        <v>153</v>
      </c>
      <c r="C88" s="272"/>
      <c r="D88" s="272"/>
      <c r="E88" s="166" t="s">
        <v>122</v>
      </c>
      <c r="F88" s="166" t="s">
        <v>124</v>
      </c>
      <c r="G88" s="159">
        <v>25000</v>
      </c>
      <c r="H88" s="164">
        <v>5</v>
      </c>
      <c r="I88" s="160">
        <f t="shared" ref="I88:I119" si="2">+ROUND(H88*G88/1000,1)</f>
        <v>125</v>
      </c>
    </row>
    <row r="89" spans="1:9" s="71" customFormat="1" ht="18" customHeight="1">
      <c r="A89" s="168">
        <v>39221312</v>
      </c>
      <c r="B89" s="272" t="s">
        <v>153</v>
      </c>
      <c r="C89" s="272"/>
      <c r="D89" s="272"/>
      <c r="E89" s="166" t="s">
        <v>122</v>
      </c>
      <c r="F89" s="166" t="s">
        <v>124</v>
      </c>
      <c r="G89" s="159">
        <v>59000</v>
      </c>
      <c r="H89" s="164">
        <v>10</v>
      </c>
      <c r="I89" s="160">
        <f>+ROUND(H89*G89/1000,1)</f>
        <v>590</v>
      </c>
    </row>
    <row r="90" spans="1:9" s="71" customFormat="1" ht="18" customHeight="1">
      <c r="A90" s="168">
        <v>39221170</v>
      </c>
      <c r="B90" s="272" t="s">
        <v>154</v>
      </c>
      <c r="C90" s="272"/>
      <c r="D90" s="272"/>
      <c r="E90" s="166" t="s">
        <v>122</v>
      </c>
      <c r="F90" s="166" t="s">
        <v>124</v>
      </c>
      <c r="G90" s="159">
        <v>4500</v>
      </c>
      <c r="H90" s="164">
        <v>70</v>
      </c>
      <c r="I90" s="160">
        <f t="shared" si="2"/>
        <v>315</v>
      </c>
    </row>
    <row r="91" spans="1:9" s="71" customFormat="1" ht="18" customHeight="1">
      <c r="A91" s="168">
        <v>39221280</v>
      </c>
      <c r="B91" s="272" t="s">
        <v>155</v>
      </c>
      <c r="C91" s="272"/>
      <c r="D91" s="272"/>
      <c r="E91" s="166" t="s">
        <v>122</v>
      </c>
      <c r="F91" s="166" t="s">
        <v>124</v>
      </c>
      <c r="G91" s="159">
        <v>3600</v>
      </c>
      <c r="H91" s="164">
        <v>50</v>
      </c>
      <c r="I91" s="160">
        <f t="shared" si="2"/>
        <v>180</v>
      </c>
    </row>
    <row r="92" spans="1:9" s="71" customFormat="1" ht="18" customHeight="1">
      <c r="A92" s="168">
        <v>39221100</v>
      </c>
      <c r="B92" s="272" t="s">
        <v>149</v>
      </c>
      <c r="C92" s="272"/>
      <c r="D92" s="272"/>
      <c r="E92" s="166" t="s">
        <v>122</v>
      </c>
      <c r="F92" s="166" t="s">
        <v>124</v>
      </c>
      <c r="G92" s="159">
        <v>6200</v>
      </c>
      <c r="H92" s="164">
        <v>10</v>
      </c>
      <c r="I92" s="160">
        <f t="shared" si="2"/>
        <v>62</v>
      </c>
    </row>
    <row r="93" spans="1:9" s="71" customFormat="1" ht="18" customHeight="1">
      <c r="A93" s="168">
        <v>39221100</v>
      </c>
      <c r="B93" s="272" t="s">
        <v>149</v>
      </c>
      <c r="C93" s="272"/>
      <c r="D93" s="272"/>
      <c r="E93" s="166" t="s">
        <v>122</v>
      </c>
      <c r="F93" s="166" t="s">
        <v>124</v>
      </c>
      <c r="G93" s="159">
        <v>1600</v>
      </c>
      <c r="H93" s="164">
        <v>5</v>
      </c>
      <c r="I93" s="160">
        <f t="shared" si="2"/>
        <v>8</v>
      </c>
    </row>
    <row r="94" spans="1:9" s="71" customFormat="1" ht="18" customHeight="1">
      <c r="A94" s="168">
        <v>39221100</v>
      </c>
      <c r="B94" s="272" t="s">
        <v>149</v>
      </c>
      <c r="C94" s="272"/>
      <c r="D94" s="272"/>
      <c r="E94" s="166" t="s">
        <v>122</v>
      </c>
      <c r="F94" s="166" t="s">
        <v>124</v>
      </c>
      <c r="G94" s="159">
        <v>1500</v>
      </c>
      <c r="H94" s="164">
        <v>5</v>
      </c>
      <c r="I94" s="160">
        <f t="shared" si="2"/>
        <v>7.5</v>
      </c>
    </row>
    <row r="95" spans="1:9" s="71" customFormat="1" ht="18" customHeight="1">
      <c r="A95" s="168">
        <v>39221370</v>
      </c>
      <c r="B95" s="272" t="s">
        <v>156</v>
      </c>
      <c r="C95" s="272"/>
      <c r="D95" s="272"/>
      <c r="E95" s="166" t="s">
        <v>122</v>
      </c>
      <c r="F95" s="166" t="s">
        <v>124</v>
      </c>
      <c r="G95" s="159">
        <v>1700</v>
      </c>
      <c r="H95" s="164">
        <v>20</v>
      </c>
      <c r="I95" s="160">
        <f t="shared" si="2"/>
        <v>34</v>
      </c>
    </row>
    <row r="96" spans="1:9" s="71" customFormat="1" ht="18" customHeight="1">
      <c r="A96" s="168">
        <v>39221380</v>
      </c>
      <c r="B96" s="272" t="s">
        <v>157</v>
      </c>
      <c r="C96" s="272"/>
      <c r="D96" s="272"/>
      <c r="E96" s="166" t="s">
        <v>122</v>
      </c>
      <c r="F96" s="166" t="s">
        <v>124</v>
      </c>
      <c r="G96" s="159">
        <v>1500</v>
      </c>
      <c r="H96" s="164">
        <v>10</v>
      </c>
      <c r="I96" s="160">
        <f t="shared" si="2"/>
        <v>15</v>
      </c>
    </row>
    <row r="97" spans="1:9" s="71" customFormat="1" ht="18" customHeight="1">
      <c r="A97" s="168">
        <v>39221100</v>
      </c>
      <c r="B97" s="272" t="s">
        <v>149</v>
      </c>
      <c r="C97" s="272"/>
      <c r="D97" s="272"/>
      <c r="E97" s="166" t="s">
        <v>122</v>
      </c>
      <c r="F97" s="166" t="s">
        <v>124</v>
      </c>
      <c r="G97" s="159">
        <v>1600</v>
      </c>
      <c r="H97" s="164">
        <v>10</v>
      </c>
      <c r="I97" s="160">
        <f>+ROUND(H97*G97/1000,1)</f>
        <v>16</v>
      </c>
    </row>
    <row r="98" spans="1:9" s="71" customFormat="1" ht="18" customHeight="1">
      <c r="A98" s="168">
        <v>39221100</v>
      </c>
      <c r="B98" s="272" t="s">
        <v>149</v>
      </c>
      <c r="C98" s="272"/>
      <c r="D98" s="272"/>
      <c r="E98" s="166" t="s">
        <v>122</v>
      </c>
      <c r="F98" s="166" t="s">
        <v>124</v>
      </c>
      <c r="G98" s="159">
        <v>1500</v>
      </c>
      <c r="H98" s="164">
        <v>10</v>
      </c>
      <c r="I98" s="160">
        <f>+ROUND(H98*G98/1000,1)</f>
        <v>15</v>
      </c>
    </row>
    <row r="99" spans="1:9" s="71" customFormat="1" ht="18" customHeight="1">
      <c r="A99" s="168">
        <v>39221100</v>
      </c>
      <c r="B99" s="272" t="s">
        <v>149</v>
      </c>
      <c r="C99" s="272"/>
      <c r="D99" s="272"/>
      <c r="E99" s="166" t="s">
        <v>122</v>
      </c>
      <c r="F99" s="166" t="s">
        <v>124</v>
      </c>
      <c r="G99" s="159">
        <v>2500</v>
      </c>
      <c r="H99" s="164">
        <v>5</v>
      </c>
      <c r="I99" s="160">
        <f>+ROUND(H99*G99/1000,1)</f>
        <v>12.5</v>
      </c>
    </row>
    <row r="100" spans="1:9" s="71" customFormat="1" ht="18" customHeight="1">
      <c r="A100" s="171">
        <v>39241120</v>
      </c>
      <c r="B100" s="273" t="s">
        <v>158</v>
      </c>
      <c r="C100" s="273"/>
      <c r="D100" s="273"/>
      <c r="E100" s="172" t="s">
        <v>122</v>
      </c>
      <c r="F100" s="166" t="s">
        <v>124</v>
      </c>
      <c r="G100" s="159">
        <v>19000</v>
      </c>
      <c r="H100" s="164">
        <v>50</v>
      </c>
      <c r="I100" s="160">
        <f t="shared" si="2"/>
        <v>950</v>
      </c>
    </row>
    <row r="101" spans="1:9" s="71" customFormat="1" ht="18" customHeight="1">
      <c r="A101" s="168">
        <v>39221100</v>
      </c>
      <c r="B101" s="272" t="s">
        <v>149</v>
      </c>
      <c r="C101" s="272"/>
      <c r="D101" s="272"/>
      <c r="E101" s="166" t="s">
        <v>122</v>
      </c>
      <c r="F101" s="166" t="s">
        <v>124</v>
      </c>
      <c r="G101" s="170">
        <v>36000</v>
      </c>
      <c r="H101" s="164">
        <v>10</v>
      </c>
      <c r="I101" s="160">
        <f t="shared" si="2"/>
        <v>360</v>
      </c>
    </row>
    <row r="102" spans="1:9" s="71" customFormat="1" ht="18" customHeight="1">
      <c r="A102" s="168">
        <v>39221130</v>
      </c>
      <c r="B102" s="272" t="s">
        <v>159</v>
      </c>
      <c r="C102" s="272"/>
      <c r="D102" s="272"/>
      <c r="E102" s="166" t="s">
        <v>122</v>
      </c>
      <c r="F102" s="166" t="s">
        <v>124</v>
      </c>
      <c r="G102" s="159">
        <v>1800</v>
      </c>
      <c r="H102" s="164">
        <v>5</v>
      </c>
      <c r="I102" s="160">
        <f t="shared" si="2"/>
        <v>9</v>
      </c>
    </row>
    <row r="103" spans="1:9" s="71" customFormat="1" ht="18" customHeight="1">
      <c r="A103" s="168">
        <v>39221130</v>
      </c>
      <c r="B103" s="272" t="s">
        <v>159</v>
      </c>
      <c r="C103" s="272"/>
      <c r="D103" s="272"/>
      <c r="E103" s="166" t="s">
        <v>122</v>
      </c>
      <c r="F103" s="166" t="s">
        <v>124</v>
      </c>
      <c r="G103" s="159">
        <v>1500</v>
      </c>
      <c r="H103" s="164">
        <v>5</v>
      </c>
      <c r="I103" s="160">
        <f t="shared" si="2"/>
        <v>7.5</v>
      </c>
    </row>
    <row r="104" spans="1:9" s="71" customFormat="1" ht="18" customHeight="1">
      <c r="A104" s="168">
        <v>38411200</v>
      </c>
      <c r="B104" s="272" t="s">
        <v>160</v>
      </c>
      <c r="C104" s="272"/>
      <c r="D104" s="272"/>
      <c r="E104" s="166" t="s">
        <v>122</v>
      </c>
      <c r="F104" s="166" t="s">
        <v>124</v>
      </c>
      <c r="G104" s="159">
        <v>2700</v>
      </c>
      <c r="H104" s="164">
        <v>10</v>
      </c>
      <c r="I104" s="160">
        <f t="shared" si="2"/>
        <v>27</v>
      </c>
    </row>
    <row r="105" spans="1:9" s="71" customFormat="1" ht="18" customHeight="1">
      <c r="A105" s="168">
        <v>38411200</v>
      </c>
      <c r="B105" s="272" t="s">
        <v>160</v>
      </c>
      <c r="C105" s="272"/>
      <c r="D105" s="272"/>
      <c r="E105" s="166" t="s">
        <v>122</v>
      </c>
      <c r="F105" s="166" t="s">
        <v>124</v>
      </c>
      <c r="G105" s="159">
        <v>1700</v>
      </c>
      <c r="H105" s="164">
        <v>10</v>
      </c>
      <c r="I105" s="160">
        <f t="shared" si="2"/>
        <v>17</v>
      </c>
    </row>
    <row r="106" spans="1:9" s="71" customFormat="1" ht="18" customHeight="1">
      <c r="A106" s="168">
        <v>39224331</v>
      </c>
      <c r="B106" s="272" t="s">
        <v>161</v>
      </c>
      <c r="C106" s="272"/>
      <c r="D106" s="272"/>
      <c r="E106" s="166" t="s">
        <v>122</v>
      </c>
      <c r="F106" s="166" t="s">
        <v>124</v>
      </c>
      <c r="G106" s="159">
        <v>1500</v>
      </c>
      <c r="H106" s="164">
        <v>30</v>
      </c>
      <c r="I106" s="160">
        <f t="shared" si="2"/>
        <v>45</v>
      </c>
    </row>
    <row r="107" spans="1:9" s="71" customFormat="1" ht="18" customHeight="1">
      <c r="A107" s="168">
        <v>39221170</v>
      </c>
      <c r="B107" s="272" t="s">
        <v>154</v>
      </c>
      <c r="C107" s="272"/>
      <c r="D107" s="272"/>
      <c r="E107" s="166" t="s">
        <v>122</v>
      </c>
      <c r="F107" s="166" t="s">
        <v>124</v>
      </c>
      <c r="G107" s="159">
        <v>4500</v>
      </c>
      <c r="H107" s="164">
        <v>20</v>
      </c>
      <c r="I107" s="160">
        <f>+ROUND(H107*G107/1000,1)</f>
        <v>90</v>
      </c>
    </row>
    <row r="108" spans="1:9" s="71" customFormat="1" ht="18" customHeight="1">
      <c r="A108" s="168">
        <v>39224341</v>
      </c>
      <c r="B108" s="272" t="s">
        <v>162</v>
      </c>
      <c r="C108" s="272"/>
      <c r="D108" s="272"/>
      <c r="E108" s="166" t="s">
        <v>122</v>
      </c>
      <c r="F108" s="166" t="s">
        <v>124</v>
      </c>
      <c r="G108" s="159">
        <v>3000</v>
      </c>
      <c r="H108" s="164">
        <v>20</v>
      </c>
      <c r="I108" s="160">
        <f t="shared" si="2"/>
        <v>60</v>
      </c>
    </row>
    <row r="109" spans="1:9" s="71" customFormat="1">
      <c r="A109" s="168">
        <v>39835000</v>
      </c>
      <c r="B109" s="272" t="s">
        <v>163</v>
      </c>
      <c r="C109" s="272"/>
      <c r="D109" s="272"/>
      <c r="E109" s="166" t="s">
        <v>122</v>
      </c>
      <c r="F109" s="166" t="s">
        <v>124</v>
      </c>
      <c r="G109" s="159">
        <v>3000</v>
      </c>
      <c r="H109" s="164">
        <v>10</v>
      </c>
      <c r="I109" s="160">
        <f t="shared" si="2"/>
        <v>30</v>
      </c>
    </row>
    <row r="110" spans="1:9" s="71" customFormat="1" ht="18" customHeight="1">
      <c r="A110" s="168">
        <v>42921180</v>
      </c>
      <c r="B110" s="272" t="s">
        <v>164</v>
      </c>
      <c r="C110" s="272"/>
      <c r="D110" s="272"/>
      <c r="E110" s="166" t="s">
        <v>122</v>
      </c>
      <c r="F110" s="166" t="s">
        <v>124</v>
      </c>
      <c r="G110" s="159">
        <v>27750</v>
      </c>
      <c r="H110" s="164">
        <v>5</v>
      </c>
      <c r="I110" s="160">
        <f t="shared" si="2"/>
        <v>138.80000000000001</v>
      </c>
    </row>
    <row r="111" spans="1:9" s="71" customFormat="1" ht="18" customHeight="1">
      <c r="A111" s="168">
        <v>42921180</v>
      </c>
      <c r="B111" s="272" t="s">
        <v>164</v>
      </c>
      <c r="C111" s="272"/>
      <c r="D111" s="272"/>
      <c r="E111" s="166" t="s">
        <v>122</v>
      </c>
      <c r="F111" s="166" t="s">
        <v>124</v>
      </c>
      <c r="G111" s="159">
        <v>17250</v>
      </c>
      <c r="H111" s="164">
        <v>5</v>
      </c>
      <c r="I111" s="160">
        <f t="shared" si="2"/>
        <v>86.3</v>
      </c>
    </row>
    <row r="112" spans="1:9" s="71" customFormat="1" ht="18" customHeight="1">
      <c r="A112" s="168">
        <v>39132210</v>
      </c>
      <c r="B112" s="272" t="s">
        <v>165</v>
      </c>
      <c r="C112" s="272"/>
      <c r="D112" s="272"/>
      <c r="E112" s="166" t="s">
        <v>122</v>
      </c>
      <c r="F112" s="166" t="s">
        <v>124</v>
      </c>
      <c r="G112" s="170">
        <v>100000</v>
      </c>
      <c r="H112" s="164">
        <v>4</v>
      </c>
      <c r="I112" s="160">
        <f t="shared" si="2"/>
        <v>400</v>
      </c>
    </row>
    <row r="113" spans="1:9" s="71" customFormat="1" ht="18" customHeight="1">
      <c r="A113" s="168">
        <v>39121200</v>
      </c>
      <c r="B113" s="272" t="s">
        <v>126</v>
      </c>
      <c r="C113" s="272"/>
      <c r="D113" s="272"/>
      <c r="E113" s="166" t="s">
        <v>122</v>
      </c>
      <c r="F113" s="166" t="s">
        <v>124</v>
      </c>
      <c r="G113" s="159">
        <v>65000</v>
      </c>
      <c r="H113" s="164">
        <v>5</v>
      </c>
      <c r="I113" s="160">
        <f t="shared" si="2"/>
        <v>325</v>
      </c>
    </row>
    <row r="114" spans="1:9" s="71" customFormat="1" ht="18" customHeight="1">
      <c r="A114" s="168">
        <v>39711140</v>
      </c>
      <c r="B114" s="272" t="s">
        <v>148</v>
      </c>
      <c r="C114" s="272"/>
      <c r="D114" s="272"/>
      <c r="E114" s="166" t="s">
        <v>122</v>
      </c>
      <c r="F114" s="166" t="s">
        <v>124</v>
      </c>
      <c r="G114" s="159">
        <v>400000</v>
      </c>
      <c r="H114" s="164">
        <v>19</v>
      </c>
      <c r="I114" s="160">
        <f t="shared" si="2"/>
        <v>7600</v>
      </c>
    </row>
    <row r="115" spans="1:9" s="71" customFormat="1" ht="18" customHeight="1">
      <c r="A115" s="168">
        <v>39711120</v>
      </c>
      <c r="B115" s="272" t="s">
        <v>166</v>
      </c>
      <c r="C115" s="272"/>
      <c r="D115" s="272"/>
      <c r="E115" s="166" t="s">
        <v>122</v>
      </c>
      <c r="F115" s="166" t="s">
        <v>124</v>
      </c>
      <c r="G115" s="159">
        <v>240000</v>
      </c>
      <c r="H115" s="164">
        <v>5</v>
      </c>
      <c r="I115" s="160">
        <f t="shared" si="2"/>
        <v>1200</v>
      </c>
    </row>
    <row r="116" spans="1:9" s="71" customFormat="1" ht="18" customHeight="1">
      <c r="A116" s="168">
        <v>39714200</v>
      </c>
      <c r="B116" s="272" t="s">
        <v>137</v>
      </c>
      <c r="C116" s="272"/>
      <c r="D116" s="272"/>
      <c r="E116" s="166" t="s">
        <v>122</v>
      </c>
      <c r="F116" s="166" t="s">
        <v>124</v>
      </c>
      <c r="G116" s="159">
        <v>300000</v>
      </c>
      <c r="H116" s="164">
        <v>5</v>
      </c>
      <c r="I116" s="160">
        <f t="shared" si="2"/>
        <v>1500</v>
      </c>
    </row>
    <row r="117" spans="1:9" s="71" customFormat="1" ht="18" customHeight="1">
      <c r="A117" s="168">
        <v>39713432</v>
      </c>
      <c r="B117" s="272" t="s">
        <v>167</v>
      </c>
      <c r="C117" s="272"/>
      <c r="D117" s="272"/>
      <c r="E117" s="166" t="s">
        <v>122</v>
      </c>
      <c r="F117" s="166" t="s">
        <v>124</v>
      </c>
      <c r="G117" s="159">
        <v>50000</v>
      </c>
      <c r="H117" s="164">
        <v>5</v>
      </c>
      <c r="I117" s="160">
        <f t="shared" si="2"/>
        <v>250</v>
      </c>
    </row>
    <row r="118" spans="1:9" s="71" customFormat="1" ht="18" customHeight="1">
      <c r="A118" s="168">
        <v>39121100</v>
      </c>
      <c r="B118" s="272" t="s">
        <v>127</v>
      </c>
      <c r="C118" s="272"/>
      <c r="D118" s="272"/>
      <c r="E118" s="166" t="s">
        <v>122</v>
      </c>
      <c r="F118" s="166" t="s">
        <v>124</v>
      </c>
      <c r="G118" s="159">
        <v>45000</v>
      </c>
      <c r="H118" s="164">
        <v>5</v>
      </c>
      <c r="I118" s="160">
        <f t="shared" si="2"/>
        <v>225</v>
      </c>
    </row>
    <row r="119" spans="1:9" s="71" customFormat="1" ht="18" customHeight="1">
      <c r="A119" s="168">
        <v>39111140</v>
      </c>
      <c r="B119" s="272" t="s">
        <v>125</v>
      </c>
      <c r="C119" s="272"/>
      <c r="D119" s="272"/>
      <c r="E119" s="166" t="s">
        <v>122</v>
      </c>
      <c r="F119" s="166" t="s">
        <v>124</v>
      </c>
      <c r="G119" s="159">
        <v>23333</v>
      </c>
      <c r="H119" s="164">
        <v>10</v>
      </c>
      <c r="I119" s="160">
        <f t="shared" si="2"/>
        <v>233.3</v>
      </c>
    </row>
    <row r="120" spans="1:9" s="71" customFormat="1" ht="18" customHeight="1">
      <c r="A120" s="168">
        <v>33191120</v>
      </c>
      <c r="B120" s="272" t="s">
        <v>168</v>
      </c>
      <c r="C120" s="272"/>
      <c r="D120" s="272"/>
      <c r="E120" s="166" t="s">
        <v>122</v>
      </c>
      <c r="F120" s="166" t="s">
        <v>124</v>
      </c>
      <c r="G120" s="159">
        <v>18000</v>
      </c>
      <c r="H120" s="164">
        <v>5</v>
      </c>
      <c r="I120" s="160">
        <f t="shared" ref="I120:I137" si="3">+ROUND(H120*G120/1000,1)</f>
        <v>90</v>
      </c>
    </row>
    <row r="121" spans="1:9" s="71" customFormat="1" ht="18" customHeight="1">
      <c r="A121" s="168">
        <v>38311100</v>
      </c>
      <c r="B121" s="272" t="s">
        <v>169</v>
      </c>
      <c r="C121" s="272"/>
      <c r="D121" s="272"/>
      <c r="E121" s="166" t="s">
        <v>122</v>
      </c>
      <c r="F121" s="166" t="s">
        <v>124</v>
      </c>
      <c r="G121" s="159">
        <v>52000</v>
      </c>
      <c r="H121" s="164">
        <v>5</v>
      </c>
      <c r="I121" s="160">
        <f t="shared" si="3"/>
        <v>260</v>
      </c>
    </row>
    <row r="122" spans="1:9" s="71" customFormat="1" ht="18" customHeight="1">
      <c r="A122" s="167">
        <v>33191180</v>
      </c>
      <c r="B122" s="272" t="s">
        <v>183</v>
      </c>
      <c r="C122" s="272"/>
      <c r="D122" s="272"/>
      <c r="E122" s="166" t="s">
        <v>122</v>
      </c>
      <c r="F122" s="166" t="s">
        <v>124</v>
      </c>
      <c r="G122" s="159">
        <v>100000</v>
      </c>
      <c r="H122" s="164">
        <v>5</v>
      </c>
      <c r="I122" s="160">
        <f>+ROUND(H122*G122/1000,1)</f>
        <v>500</v>
      </c>
    </row>
    <row r="123" spans="1:9" s="71" customFormat="1" ht="18" customHeight="1">
      <c r="A123" s="168">
        <v>33141211</v>
      </c>
      <c r="B123" s="272" t="s">
        <v>170</v>
      </c>
      <c r="C123" s="272"/>
      <c r="D123" s="272"/>
      <c r="E123" s="166" t="s">
        <v>122</v>
      </c>
      <c r="F123" s="166" t="s">
        <v>124</v>
      </c>
      <c r="G123" s="159">
        <v>45000</v>
      </c>
      <c r="H123" s="164">
        <v>5</v>
      </c>
      <c r="I123" s="160">
        <f t="shared" si="3"/>
        <v>225</v>
      </c>
    </row>
    <row r="124" spans="1:9" s="71" customFormat="1" ht="18" customHeight="1">
      <c r="A124" s="168">
        <v>33141211</v>
      </c>
      <c r="B124" s="272" t="s">
        <v>170</v>
      </c>
      <c r="C124" s="272"/>
      <c r="D124" s="272"/>
      <c r="E124" s="166" t="s">
        <v>122</v>
      </c>
      <c r="F124" s="166" t="s">
        <v>124</v>
      </c>
      <c r="G124" s="159">
        <v>20000</v>
      </c>
      <c r="H124" s="164">
        <v>5</v>
      </c>
      <c r="I124" s="160">
        <f>+ROUND(H124*G124/1000,1)</f>
        <v>100</v>
      </c>
    </row>
    <row r="125" spans="1:9" s="71" customFormat="1" ht="18" customHeight="1">
      <c r="A125" s="168">
        <v>38411200</v>
      </c>
      <c r="B125" s="272" t="s">
        <v>160</v>
      </c>
      <c r="C125" s="272"/>
      <c r="D125" s="272"/>
      <c r="E125" s="166" t="s">
        <v>122</v>
      </c>
      <c r="F125" s="166" t="s">
        <v>124</v>
      </c>
      <c r="G125" s="159">
        <v>3000</v>
      </c>
      <c r="H125" s="164">
        <v>10</v>
      </c>
      <c r="I125" s="160">
        <f t="shared" si="3"/>
        <v>30</v>
      </c>
    </row>
    <row r="126" spans="1:9" s="71" customFormat="1" ht="18" customHeight="1">
      <c r="A126" s="168">
        <v>33191120</v>
      </c>
      <c r="B126" s="272" t="s">
        <v>168</v>
      </c>
      <c r="C126" s="272"/>
      <c r="D126" s="272"/>
      <c r="E126" s="166" t="s">
        <v>122</v>
      </c>
      <c r="F126" s="166" t="s">
        <v>124</v>
      </c>
      <c r="G126" s="159">
        <v>100000</v>
      </c>
      <c r="H126" s="164">
        <v>5</v>
      </c>
      <c r="I126" s="160">
        <f>+ROUND(H126*G126/1000,1)</f>
        <v>500</v>
      </c>
    </row>
    <row r="127" spans="1:9" s="71" customFormat="1" ht="18" customHeight="1">
      <c r="A127" s="168">
        <v>37411580</v>
      </c>
      <c r="B127" s="272" t="s">
        <v>171</v>
      </c>
      <c r="C127" s="272"/>
      <c r="D127" s="272"/>
      <c r="E127" s="166" t="s">
        <v>122</v>
      </c>
      <c r="F127" s="166" t="s">
        <v>124</v>
      </c>
      <c r="G127" s="159">
        <v>80000</v>
      </c>
      <c r="H127" s="164">
        <v>5</v>
      </c>
      <c r="I127" s="160">
        <f t="shared" si="3"/>
        <v>400</v>
      </c>
    </row>
    <row r="128" spans="1:9" s="71" customFormat="1" ht="18" customHeight="1">
      <c r="A128" s="168">
        <v>42711170</v>
      </c>
      <c r="B128" s="272" t="s">
        <v>172</v>
      </c>
      <c r="C128" s="272"/>
      <c r="D128" s="272"/>
      <c r="E128" s="166" t="s">
        <v>122</v>
      </c>
      <c r="F128" s="166" t="s">
        <v>124</v>
      </c>
      <c r="G128" s="159">
        <v>250000</v>
      </c>
      <c r="H128" s="164">
        <v>4</v>
      </c>
      <c r="I128" s="160">
        <f t="shared" si="3"/>
        <v>1000</v>
      </c>
    </row>
    <row r="129" spans="1:10" s="71" customFormat="1" ht="18" customHeight="1">
      <c r="A129" s="168">
        <v>39221220</v>
      </c>
      <c r="B129" s="272" t="s">
        <v>173</v>
      </c>
      <c r="C129" s="272"/>
      <c r="D129" s="272"/>
      <c r="E129" s="166" t="s">
        <v>122</v>
      </c>
      <c r="F129" s="166" t="s">
        <v>124</v>
      </c>
      <c r="G129" s="159">
        <v>350000</v>
      </c>
      <c r="H129" s="164">
        <v>5</v>
      </c>
      <c r="I129" s="160">
        <f t="shared" si="3"/>
        <v>1750</v>
      </c>
    </row>
    <row r="130" spans="1:10" s="71" customFormat="1" ht="18" customHeight="1">
      <c r="A130" s="168">
        <v>39121450</v>
      </c>
      <c r="B130" s="272" t="s">
        <v>174</v>
      </c>
      <c r="C130" s="272"/>
      <c r="D130" s="272"/>
      <c r="E130" s="166" t="s">
        <v>122</v>
      </c>
      <c r="F130" s="166" t="s">
        <v>124</v>
      </c>
      <c r="G130" s="159">
        <v>20000</v>
      </c>
      <c r="H130" s="164">
        <v>4</v>
      </c>
      <c r="I130" s="160">
        <f t="shared" si="3"/>
        <v>80</v>
      </c>
    </row>
    <row r="131" spans="1:10" s="71" customFormat="1" ht="18" customHeight="1">
      <c r="A131" s="168">
        <v>39141120</v>
      </c>
      <c r="B131" s="272" t="s">
        <v>130</v>
      </c>
      <c r="C131" s="272"/>
      <c r="D131" s="272"/>
      <c r="E131" s="166" t="s">
        <v>122</v>
      </c>
      <c r="F131" s="166" t="s">
        <v>124</v>
      </c>
      <c r="G131" s="159">
        <v>200000</v>
      </c>
      <c r="H131" s="164">
        <v>13</v>
      </c>
      <c r="I131" s="160">
        <f t="shared" si="3"/>
        <v>2600</v>
      </c>
    </row>
    <row r="132" spans="1:10" s="71" customFormat="1" ht="18" customHeight="1">
      <c r="A132" s="168">
        <v>30211280</v>
      </c>
      <c r="B132" s="272" t="s">
        <v>175</v>
      </c>
      <c r="C132" s="272"/>
      <c r="D132" s="272"/>
      <c r="E132" s="166" t="s">
        <v>122</v>
      </c>
      <c r="F132" s="166" t="s">
        <v>124</v>
      </c>
      <c r="G132" s="159">
        <v>400000</v>
      </c>
      <c r="H132" s="164">
        <v>5</v>
      </c>
      <c r="I132" s="160">
        <f t="shared" si="3"/>
        <v>2000</v>
      </c>
    </row>
    <row r="133" spans="1:10" s="71" customFormat="1" ht="18" customHeight="1">
      <c r="A133" s="168">
        <v>31151120</v>
      </c>
      <c r="B133" s="272" t="s">
        <v>176</v>
      </c>
      <c r="C133" s="272"/>
      <c r="D133" s="272"/>
      <c r="E133" s="166" t="s">
        <v>122</v>
      </c>
      <c r="F133" s="166" t="s">
        <v>124</v>
      </c>
      <c r="G133" s="159">
        <v>50000</v>
      </c>
      <c r="H133" s="164">
        <v>5</v>
      </c>
      <c r="I133" s="160">
        <f t="shared" si="3"/>
        <v>250</v>
      </c>
    </row>
    <row r="134" spans="1:10" s="71" customFormat="1" ht="31.7" customHeight="1">
      <c r="A134" s="168">
        <v>30239150</v>
      </c>
      <c r="B134" s="272" t="s">
        <v>177</v>
      </c>
      <c r="C134" s="272"/>
      <c r="D134" s="272"/>
      <c r="E134" s="166" t="s">
        <v>122</v>
      </c>
      <c r="F134" s="166" t="s">
        <v>124</v>
      </c>
      <c r="G134" s="159">
        <v>145000</v>
      </c>
      <c r="H134" s="164">
        <v>5</v>
      </c>
      <c r="I134" s="160">
        <f t="shared" si="3"/>
        <v>725</v>
      </c>
    </row>
    <row r="135" spans="1:10" s="71" customFormat="1" ht="18" customHeight="1">
      <c r="A135" s="168">
        <v>32421300</v>
      </c>
      <c r="B135" s="272" t="s">
        <v>178</v>
      </c>
      <c r="C135" s="272"/>
      <c r="D135" s="272"/>
      <c r="E135" s="166" t="s">
        <v>122</v>
      </c>
      <c r="F135" s="166" t="s">
        <v>124</v>
      </c>
      <c r="G135" s="159">
        <v>15000</v>
      </c>
      <c r="H135" s="164">
        <v>5</v>
      </c>
      <c r="I135" s="160">
        <f t="shared" si="3"/>
        <v>75</v>
      </c>
    </row>
    <row r="136" spans="1:10" s="71" customFormat="1" ht="18" customHeight="1">
      <c r="A136" s="168">
        <v>30211200</v>
      </c>
      <c r="B136" s="272" t="s">
        <v>179</v>
      </c>
      <c r="C136" s="272"/>
      <c r="D136" s="272"/>
      <c r="E136" s="166" t="s">
        <v>122</v>
      </c>
      <c r="F136" s="166" t="s">
        <v>124</v>
      </c>
      <c r="G136" s="159">
        <v>400000</v>
      </c>
      <c r="H136" s="164">
        <v>5</v>
      </c>
      <c r="I136" s="160">
        <f t="shared" si="3"/>
        <v>2000</v>
      </c>
    </row>
    <row r="137" spans="1:10" s="71" customFormat="1" ht="18" customHeight="1">
      <c r="A137" s="168">
        <v>38651200</v>
      </c>
      <c r="B137" s="272" t="s">
        <v>180</v>
      </c>
      <c r="C137" s="272"/>
      <c r="D137" s="272"/>
      <c r="E137" s="166" t="s">
        <v>122</v>
      </c>
      <c r="F137" s="166" t="s">
        <v>124</v>
      </c>
      <c r="G137" s="159">
        <v>350000</v>
      </c>
      <c r="H137" s="164">
        <v>5</v>
      </c>
      <c r="I137" s="160">
        <f t="shared" si="3"/>
        <v>1750</v>
      </c>
    </row>
    <row r="138" spans="1:10" s="161" customFormat="1" ht="20.95" customHeight="1">
      <c r="B138" s="275"/>
      <c r="C138" s="275"/>
      <c r="D138" s="275"/>
      <c r="I138" s="162"/>
    </row>
    <row r="139" spans="1:10" s="174" customFormat="1" ht="45" customHeight="1">
      <c r="A139" s="276" t="s">
        <v>184</v>
      </c>
      <c r="B139" s="277"/>
      <c r="C139" s="277"/>
      <c r="D139" s="277"/>
      <c r="E139" s="277"/>
      <c r="F139" s="277"/>
      <c r="G139" s="277"/>
      <c r="H139" s="278"/>
      <c r="I139" s="148">
        <f>+I140</f>
        <v>55658.5</v>
      </c>
      <c r="J139" s="173"/>
    </row>
    <row r="140" spans="1:10" s="174" customFormat="1" ht="17.899999999999999" customHeight="1">
      <c r="A140" s="102" t="s">
        <v>62</v>
      </c>
      <c r="B140" s="102" t="s">
        <v>108</v>
      </c>
      <c r="C140" s="102" t="s">
        <v>63</v>
      </c>
      <c r="D140" s="279" t="s">
        <v>87</v>
      </c>
      <c r="E140" s="280"/>
      <c r="F140" s="280"/>
      <c r="G140" s="280"/>
      <c r="H140" s="281"/>
      <c r="I140" s="149">
        <f>+I141</f>
        <v>55658.5</v>
      </c>
    </row>
    <row r="141" spans="1:10" s="177" customFormat="1" ht="54.95" customHeight="1">
      <c r="A141" s="175" t="s">
        <v>181</v>
      </c>
      <c r="B141" s="282" t="s">
        <v>182</v>
      </c>
      <c r="C141" s="282"/>
      <c r="D141" s="282"/>
      <c r="E141" s="282"/>
      <c r="F141" s="282"/>
      <c r="G141" s="282"/>
      <c r="H141" s="282"/>
      <c r="I141" s="176">
        <f>+I142</f>
        <v>55658.5</v>
      </c>
    </row>
    <row r="142" spans="1:10" s="28" customFormat="1" ht="20.95" customHeight="1">
      <c r="A142" s="163"/>
      <c r="B142" s="274" t="s">
        <v>120</v>
      </c>
      <c r="C142" s="274"/>
      <c r="D142" s="274"/>
      <c r="E142" s="163"/>
      <c r="F142" s="163"/>
      <c r="G142" s="163"/>
      <c r="H142" s="163"/>
      <c r="I142" s="158">
        <f>SUM(I143:I259)</f>
        <v>55658.5</v>
      </c>
    </row>
    <row r="143" spans="1:10" s="71" customFormat="1" ht="18" customHeight="1">
      <c r="A143" s="168">
        <v>39141260</v>
      </c>
      <c r="B143" s="272" t="s">
        <v>121</v>
      </c>
      <c r="C143" s="272"/>
      <c r="D143" s="272"/>
      <c r="E143" s="166" t="s">
        <v>122</v>
      </c>
      <c r="F143" s="166" t="s">
        <v>124</v>
      </c>
      <c r="G143" s="159">
        <v>142925</v>
      </c>
      <c r="H143" s="164">
        <v>8</v>
      </c>
      <c r="I143" s="160">
        <f t="shared" ref="I143:I153" si="4">+ROUND(H143*G143/1000,1)</f>
        <v>1143.4000000000001</v>
      </c>
    </row>
    <row r="144" spans="1:10" s="71" customFormat="1" ht="18" customHeight="1">
      <c r="A144" s="168">
        <v>39111320</v>
      </c>
      <c r="B144" s="272" t="s">
        <v>123</v>
      </c>
      <c r="C144" s="272"/>
      <c r="D144" s="272"/>
      <c r="E144" s="166" t="s">
        <v>122</v>
      </c>
      <c r="F144" s="166" t="s">
        <v>124</v>
      </c>
      <c r="G144" s="159">
        <v>41667</v>
      </c>
      <c r="H144" s="164">
        <v>4</v>
      </c>
      <c r="I144" s="160">
        <f t="shared" si="4"/>
        <v>166.7</v>
      </c>
    </row>
    <row r="145" spans="1:9" s="71" customFormat="1" ht="18" customHeight="1">
      <c r="A145" s="168">
        <v>39111140</v>
      </c>
      <c r="B145" s="272" t="s">
        <v>125</v>
      </c>
      <c r="C145" s="272"/>
      <c r="D145" s="272"/>
      <c r="E145" s="166" t="s">
        <v>122</v>
      </c>
      <c r="F145" s="166" t="s">
        <v>124</v>
      </c>
      <c r="G145" s="159">
        <v>18000</v>
      </c>
      <c r="H145" s="164">
        <v>50</v>
      </c>
      <c r="I145" s="160">
        <f t="shared" si="4"/>
        <v>900</v>
      </c>
    </row>
    <row r="146" spans="1:9" s="71" customFormat="1" ht="18" customHeight="1">
      <c r="A146" s="168">
        <v>39121200</v>
      </c>
      <c r="B146" s="272" t="s">
        <v>126</v>
      </c>
      <c r="C146" s="272"/>
      <c r="D146" s="272"/>
      <c r="E146" s="166" t="s">
        <v>122</v>
      </c>
      <c r="F146" s="166" t="s">
        <v>124</v>
      </c>
      <c r="G146" s="159">
        <v>25000</v>
      </c>
      <c r="H146" s="164">
        <v>14</v>
      </c>
      <c r="I146" s="160">
        <f t="shared" si="4"/>
        <v>350</v>
      </c>
    </row>
    <row r="147" spans="1:9" s="71" customFormat="1" ht="18" customHeight="1">
      <c r="A147" s="168">
        <v>39121100</v>
      </c>
      <c r="B147" s="272" t="s">
        <v>127</v>
      </c>
      <c r="C147" s="272"/>
      <c r="D147" s="272"/>
      <c r="E147" s="166" t="s">
        <v>122</v>
      </c>
      <c r="F147" s="166" t="s">
        <v>124</v>
      </c>
      <c r="G147" s="159">
        <v>98250</v>
      </c>
      <c r="H147" s="164">
        <v>2</v>
      </c>
      <c r="I147" s="160">
        <f t="shared" si="4"/>
        <v>196.5</v>
      </c>
    </row>
    <row r="148" spans="1:9" s="71" customFormat="1" ht="18" customHeight="1">
      <c r="A148" s="168">
        <v>39111140</v>
      </c>
      <c r="B148" s="272" t="s">
        <v>125</v>
      </c>
      <c r="C148" s="272"/>
      <c r="D148" s="272"/>
      <c r="E148" s="166" t="s">
        <v>122</v>
      </c>
      <c r="F148" s="166" t="s">
        <v>124</v>
      </c>
      <c r="G148" s="159">
        <v>23333</v>
      </c>
      <c r="H148" s="164">
        <v>3</v>
      </c>
      <c r="I148" s="160">
        <f t="shared" si="4"/>
        <v>70</v>
      </c>
    </row>
    <row r="149" spans="1:9" s="71" customFormat="1" ht="18" customHeight="1">
      <c r="A149" s="168">
        <v>39121520</v>
      </c>
      <c r="B149" s="272" t="s">
        <v>128</v>
      </c>
      <c r="C149" s="272"/>
      <c r="D149" s="272"/>
      <c r="E149" s="166" t="s">
        <v>122</v>
      </c>
      <c r="F149" s="166" t="s">
        <v>124</v>
      </c>
      <c r="G149" s="159">
        <v>118250</v>
      </c>
      <c r="H149" s="164">
        <v>1</v>
      </c>
      <c r="I149" s="160">
        <f t="shared" si="4"/>
        <v>118.3</v>
      </c>
    </row>
    <row r="150" spans="1:9" s="71" customFormat="1" ht="18" customHeight="1">
      <c r="A150" s="168">
        <v>39292110</v>
      </c>
      <c r="B150" s="272" t="s">
        <v>129</v>
      </c>
      <c r="C150" s="272"/>
      <c r="D150" s="272"/>
      <c r="E150" s="166" t="s">
        <v>122</v>
      </c>
      <c r="F150" s="166" t="s">
        <v>124</v>
      </c>
      <c r="G150" s="159">
        <v>100000</v>
      </c>
      <c r="H150" s="164">
        <v>4</v>
      </c>
      <c r="I150" s="160">
        <f t="shared" si="4"/>
        <v>400</v>
      </c>
    </row>
    <row r="151" spans="1:9" s="71" customFormat="1" ht="18" customHeight="1">
      <c r="A151" s="168">
        <v>39141120</v>
      </c>
      <c r="B151" s="272" t="s">
        <v>130</v>
      </c>
      <c r="C151" s="272"/>
      <c r="D151" s="272"/>
      <c r="E151" s="166" t="s">
        <v>122</v>
      </c>
      <c r="F151" s="166" t="s">
        <v>124</v>
      </c>
      <c r="G151" s="159">
        <v>181667</v>
      </c>
      <c r="H151" s="164">
        <v>4</v>
      </c>
      <c r="I151" s="160">
        <f t="shared" si="4"/>
        <v>726.7</v>
      </c>
    </row>
    <row r="152" spans="1:9" s="71" customFormat="1" ht="18" customHeight="1">
      <c r="A152" s="168">
        <v>39141260</v>
      </c>
      <c r="B152" s="272" t="s">
        <v>121</v>
      </c>
      <c r="C152" s="272"/>
      <c r="D152" s="272"/>
      <c r="E152" s="166" t="s">
        <v>122</v>
      </c>
      <c r="F152" s="166" t="s">
        <v>124</v>
      </c>
      <c r="G152" s="159">
        <v>142925</v>
      </c>
      <c r="H152" s="164">
        <v>6</v>
      </c>
      <c r="I152" s="160">
        <f t="shared" si="4"/>
        <v>857.6</v>
      </c>
    </row>
    <row r="153" spans="1:9" s="71" customFormat="1" ht="18" customHeight="1">
      <c r="A153" s="168">
        <v>39111320</v>
      </c>
      <c r="B153" s="272" t="s">
        <v>123</v>
      </c>
      <c r="C153" s="272"/>
      <c r="D153" s="272"/>
      <c r="E153" s="166" t="s">
        <v>122</v>
      </c>
      <c r="F153" s="166" t="s">
        <v>124</v>
      </c>
      <c r="G153" s="159">
        <v>41667</v>
      </c>
      <c r="H153" s="164">
        <v>2</v>
      </c>
      <c r="I153" s="160">
        <f t="shared" si="4"/>
        <v>83.3</v>
      </c>
    </row>
    <row r="154" spans="1:9" s="71" customFormat="1" ht="18" customHeight="1">
      <c r="A154" s="168">
        <v>39121200</v>
      </c>
      <c r="B154" s="272" t="s">
        <v>126</v>
      </c>
      <c r="C154" s="272"/>
      <c r="D154" s="272"/>
      <c r="E154" s="166" t="s">
        <v>122</v>
      </c>
      <c r="F154" s="166" t="s">
        <v>124</v>
      </c>
      <c r="G154" s="159">
        <v>43000</v>
      </c>
      <c r="H154" s="164">
        <v>8</v>
      </c>
      <c r="I154" s="160">
        <f t="shared" ref="I154:I162" si="5">+ROUND(H154*G154/1000,1)</f>
        <v>344</v>
      </c>
    </row>
    <row r="155" spans="1:9" s="71" customFormat="1" ht="18" customHeight="1">
      <c r="A155" s="168">
        <v>39121200</v>
      </c>
      <c r="B155" s="272" t="s">
        <v>126</v>
      </c>
      <c r="C155" s="272"/>
      <c r="D155" s="272"/>
      <c r="E155" s="166" t="s">
        <v>122</v>
      </c>
      <c r="F155" s="166" t="s">
        <v>124</v>
      </c>
      <c r="G155" s="159">
        <v>44750</v>
      </c>
      <c r="H155" s="164">
        <v>8</v>
      </c>
      <c r="I155" s="160">
        <f t="shared" si="5"/>
        <v>358</v>
      </c>
    </row>
    <row r="156" spans="1:9" s="71" customFormat="1" ht="18" customHeight="1">
      <c r="A156" s="168">
        <v>39121200</v>
      </c>
      <c r="B156" s="272" t="s">
        <v>126</v>
      </c>
      <c r="C156" s="272"/>
      <c r="D156" s="272"/>
      <c r="E156" s="166" t="s">
        <v>122</v>
      </c>
      <c r="F156" s="166" t="s">
        <v>124</v>
      </c>
      <c r="G156" s="159">
        <v>45250</v>
      </c>
      <c r="H156" s="164">
        <v>16</v>
      </c>
      <c r="I156" s="160">
        <f t="shared" si="5"/>
        <v>724</v>
      </c>
    </row>
    <row r="157" spans="1:9" s="71" customFormat="1" ht="18" customHeight="1">
      <c r="A157" s="168">
        <v>39111140</v>
      </c>
      <c r="B157" s="272" t="s">
        <v>125</v>
      </c>
      <c r="C157" s="272"/>
      <c r="D157" s="272"/>
      <c r="E157" s="166" t="s">
        <v>122</v>
      </c>
      <c r="F157" s="166" t="s">
        <v>124</v>
      </c>
      <c r="G157" s="159">
        <v>21000</v>
      </c>
      <c r="H157" s="164">
        <v>20</v>
      </c>
      <c r="I157" s="160">
        <f t="shared" si="5"/>
        <v>420</v>
      </c>
    </row>
    <row r="158" spans="1:9" s="71" customFormat="1" ht="18" customHeight="1">
      <c r="A158" s="168">
        <v>39111140</v>
      </c>
      <c r="B158" s="272" t="s">
        <v>125</v>
      </c>
      <c r="C158" s="272"/>
      <c r="D158" s="272"/>
      <c r="E158" s="166" t="s">
        <v>122</v>
      </c>
      <c r="F158" s="166" t="s">
        <v>124</v>
      </c>
      <c r="G158" s="159">
        <v>24667</v>
      </c>
      <c r="H158" s="164">
        <v>20</v>
      </c>
      <c r="I158" s="160">
        <f t="shared" si="5"/>
        <v>493.3</v>
      </c>
    </row>
    <row r="159" spans="1:9" s="71" customFormat="1" ht="18" customHeight="1">
      <c r="A159" s="168">
        <v>39111140</v>
      </c>
      <c r="B159" s="272" t="s">
        <v>125</v>
      </c>
      <c r="C159" s="272"/>
      <c r="D159" s="272"/>
      <c r="E159" s="166" t="s">
        <v>122</v>
      </c>
      <c r="F159" s="166" t="s">
        <v>124</v>
      </c>
      <c r="G159" s="159">
        <v>27000</v>
      </c>
      <c r="H159" s="164">
        <v>20</v>
      </c>
      <c r="I159" s="160">
        <f t="shared" si="5"/>
        <v>540</v>
      </c>
    </row>
    <row r="160" spans="1:9" s="71" customFormat="1" ht="18" customHeight="1">
      <c r="A160" s="168">
        <v>39121100</v>
      </c>
      <c r="B160" s="272" t="s">
        <v>127</v>
      </c>
      <c r="C160" s="272"/>
      <c r="D160" s="272"/>
      <c r="E160" s="166" t="s">
        <v>122</v>
      </c>
      <c r="F160" s="166" t="s">
        <v>124</v>
      </c>
      <c r="G160" s="159">
        <v>98250</v>
      </c>
      <c r="H160" s="164">
        <v>6</v>
      </c>
      <c r="I160" s="160">
        <f t="shared" si="5"/>
        <v>589.5</v>
      </c>
    </row>
    <row r="161" spans="1:9" s="71" customFormat="1" ht="18" customHeight="1">
      <c r="A161" s="168">
        <v>39111140</v>
      </c>
      <c r="B161" s="272" t="s">
        <v>125</v>
      </c>
      <c r="C161" s="272"/>
      <c r="D161" s="272"/>
      <c r="E161" s="166" t="s">
        <v>122</v>
      </c>
      <c r="F161" s="166" t="s">
        <v>124</v>
      </c>
      <c r="G161" s="159">
        <v>23333</v>
      </c>
      <c r="H161" s="164">
        <v>13</v>
      </c>
      <c r="I161" s="160">
        <f t="shared" si="5"/>
        <v>303.3</v>
      </c>
    </row>
    <row r="162" spans="1:9" s="71" customFormat="1" ht="18" customHeight="1">
      <c r="A162" s="168">
        <v>39121520</v>
      </c>
      <c r="B162" s="272" t="s">
        <v>128</v>
      </c>
      <c r="C162" s="272"/>
      <c r="D162" s="272"/>
      <c r="E162" s="166" t="s">
        <v>122</v>
      </c>
      <c r="F162" s="166" t="s">
        <v>124</v>
      </c>
      <c r="G162" s="159">
        <v>118250</v>
      </c>
      <c r="H162" s="164">
        <v>6</v>
      </c>
      <c r="I162" s="160">
        <f t="shared" si="5"/>
        <v>709.5</v>
      </c>
    </row>
    <row r="163" spans="1:9" s="71" customFormat="1" ht="18" customHeight="1">
      <c r="A163" s="168">
        <v>39141260</v>
      </c>
      <c r="B163" s="272" t="s">
        <v>121</v>
      </c>
      <c r="C163" s="272"/>
      <c r="D163" s="272"/>
      <c r="E163" s="166" t="s">
        <v>122</v>
      </c>
      <c r="F163" s="166" t="s">
        <v>124</v>
      </c>
      <c r="G163" s="159">
        <v>100175</v>
      </c>
      <c r="H163" s="164">
        <v>10</v>
      </c>
      <c r="I163" s="160">
        <f>+ROUND(H163*G163/1000,1)</f>
        <v>1001.8</v>
      </c>
    </row>
    <row r="164" spans="1:9" s="71" customFormat="1" ht="18" customHeight="1">
      <c r="A164" s="168">
        <v>39292110</v>
      </c>
      <c r="B164" s="272" t="s">
        <v>129</v>
      </c>
      <c r="C164" s="272"/>
      <c r="D164" s="272"/>
      <c r="E164" s="166" t="s">
        <v>122</v>
      </c>
      <c r="F164" s="166" t="s">
        <v>124</v>
      </c>
      <c r="G164" s="159">
        <v>100000</v>
      </c>
      <c r="H164" s="164">
        <v>13</v>
      </c>
      <c r="I164" s="160">
        <f t="shared" ref="I164:I180" si="6">+ROUND(H164*G164/1000,1)</f>
        <v>1300</v>
      </c>
    </row>
    <row r="165" spans="1:9" s="71" customFormat="1" ht="18" customHeight="1">
      <c r="A165" s="168">
        <v>39141120</v>
      </c>
      <c r="B165" s="272" t="s">
        <v>130</v>
      </c>
      <c r="C165" s="272"/>
      <c r="D165" s="272"/>
      <c r="E165" s="166" t="s">
        <v>122</v>
      </c>
      <c r="F165" s="166" t="s">
        <v>124</v>
      </c>
      <c r="G165" s="159">
        <v>181667</v>
      </c>
      <c r="H165" s="164">
        <v>18</v>
      </c>
      <c r="I165" s="160">
        <f t="shared" si="6"/>
        <v>3270</v>
      </c>
    </row>
    <row r="166" spans="1:9" s="71" customFormat="1" ht="18" customHeight="1">
      <c r="A166" s="168">
        <v>39141120</v>
      </c>
      <c r="B166" s="272" t="s">
        <v>130</v>
      </c>
      <c r="C166" s="272"/>
      <c r="D166" s="272"/>
      <c r="E166" s="166" t="s">
        <v>122</v>
      </c>
      <c r="F166" s="166" t="s">
        <v>124</v>
      </c>
      <c r="G166" s="159">
        <v>94500</v>
      </c>
      <c r="H166" s="164">
        <v>4</v>
      </c>
      <c r="I166" s="160">
        <f t="shared" si="6"/>
        <v>378</v>
      </c>
    </row>
    <row r="167" spans="1:9" s="71" customFormat="1" ht="18" customHeight="1">
      <c r="A167" s="168">
        <v>39141120</v>
      </c>
      <c r="B167" s="272" t="s">
        <v>130</v>
      </c>
      <c r="C167" s="272"/>
      <c r="D167" s="272"/>
      <c r="E167" s="166" t="s">
        <v>122</v>
      </c>
      <c r="F167" s="166" t="s">
        <v>124</v>
      </c>
      <c r="G167" s="170">
        <v>60000</v>
      </c>
      <c r="H167" s="164">
        <v>28</v>
      </c>
      <c r="I167" s="160">
        <f t="shared" si="6"/>
        <v>1680</v>
      </c>
    </row>
    <row r="168" spans="1:9" s="71" customFormat="1" ht="18" customHeight="1">
      <c r="A168" s="168">
        <v>44411760</v>
      </c>
      <c r="B168" s="272" t="s">
        <v>132</v>
      </c>
      <c r="C168" s="272"/>
      <c r="D168" s="272"/>
      <c r="E168" s="166" t="s">
        <v>122</v>
      </c>
      <c r="F168" s="166" t="s">
        <v>124</v>
      </c>
      <c r="G168" s="159">
        <v>3000</v>
      </c>
      <c r="H168" s="164">
        <v>24</v>
      </c>
      <c r="I168" s="160">
        <f t="shared" si="6"/>
        <v>72</v>
      </c>
    </row>
    <row r="169" spans="1:9" s="71" customFormat="1" ht="18" customHeight="1">
      <c r="A169" s="168">
        <v>39141120</v>
      </c>
      <c r="B169" s="272" t="s">
        <v>130</v>
      </c>
      <c r="C169" s="272"/>
      <c r="D169" s="272"/>
      <c r="E169" s="166" t="s">
        <v>122</v>
      </c>
      <c r="F169" s="166" t="s">
        <v>124</v>
      </c>
      <c r="G169" s="159">
        <v>50000</v>
      </c>
      <c r="H169" s="164">
        <v>16</v>
      </c>
      <c r="I169" s="160">
        <f t="shared" si="6"/>
        <v>800</v>
      </c>
    </row>
    <row r="170" spans="1:9" s="71" customFormat="1" ht="18" customHeight="1">
      <c r="A170" s="168">
        <v>39141120</v>
      </c>
      <c r="B170" s="272" t="s">
        <v>130</v>
      </c>
      <c r="C170" s="272"/>
      <c r="D170" s="272"/>
      <c r="E170" s="166" t="s">
        <v>122</v>
      </c>
      <c r="F170" s="166" t="s">
        <v>124</v>
      </c>
      <c r="G170" s="159">
        <v>80000</v>
      </c>
      <c r="H170" s="164">
        <v>2</v>
      </c>
      <c r="I170" s="160">
        <f t="shared" si="6"/>
        <v>160</v>
      </c>
    </row>
    <row r="171" spans="1:9" s="71" customFormat="1" ht="18" customHeight="1">
      <c r="A171" s="168">
        <v>39141120</v>
      </c>
      <c r="B171" s="272" t="s">
        <v>130</v>
      </c>
      <c r="C171" s="272"/>
      <c r="D171" s="272"/>
      <c r="E171" s="166" t="s">
        <v>122</v>
      </c>
      <c r="F171" s="166" t="s">
        <v>124</v>
      </c>
      <c r="G171" s="159">
        <v>150000</v>
      </c>
      <c r="H171" s="164">
        <v>13</v>
      </c>
      <c r="I171" s="160">
        <f t="shared" si="6"/>
        <v>1950</v>
      </c>
    </row>
    <row r="172" spans="1:9" s="71" customFormat="1" ht="18" customHeight="1">
      <c r="A172" s="168">
        <v>39121200</v>
      </c>
      <c r="B172" s="272" t="s">
        <v>126</v>
      </c>
      <c r="C172" s="272"/>
      <c r="D172" s="272"/>
      <c r="E172" s="166" t="s">
        <v>122</v>
      </c>
      <c r="F172" s="166" t="s">
        <v>124</v>
      </c>
      <c r="G172" s="159">
        <v>125000</v>
      </c>
      <c r="H172" s="164">
        <v>15</v>
      </c>
      <c r="I172" s="160">
        <f t="shared" si="6"/>
        <v>1875</v>
      </c>
    </row>
    <row r="173" spans="1:9" s="71" customFormat="1" ht="18" customHeight="1">
      <c r="A173" s="168">
        <v>39121200</v>
      </c>
      <c r="B173" s="272" t="s">
        <v>126</v>
      </c>
      <c r="C173" s="272"/>
      <c r="D173" s="272"/>
      <c r="E173" s="166" t="s">
        <v>122</v>
      </c>
      <c r="F173" s="166" t="s">
        <v>124</v>
      </c>
      <c r="G173" s="159">
        <v>65000</v>
      </c>
      <c r="H173" s="164">
        <v>4</v>
      </c>
      <c r="I173" s="160">
        <f t="shared" si="6"/>
        <v>260</v>
      </c>
    </row>
    <row r="174" spans="1:9" s="71" customFormat="1" ht="18" customHeight="1">
      <c r="A174" s="168">
        <v>39141120</v>
      </c>
      <c r="B174" s="272" t="s">
        <v>130</v>
      </c>
      <c r="C174" s="272"/>
      <c r="D174" s="272"/>
      <c r="E174" s="166" t="s">
        <v>122</v>
      </c>
      <c r="F174" s="166" t="s">
        <v>124</v>
      </c>
      <c r="G174" s="159">
        <v>80000</v>
      </c>
      <c r="H174" s="164">
        <v>9</v>
      </c>
      <c r="I174" s="160">
        <f t="shared" si="6"/>
        <v>720</v>
      </c>
    </row>
    <row r="175" spans="1:9" s="71" customFormat="1" ht="18" customHeight="1">
      <c r="A175" s="168">
        <v>39221240</v>
      </c>
      <c r="B175" s="272" t="s">
        <v>133</v>
      </c>
      <c r="C175" s="272"/>
      <c r="D175" s="272"/>
      <c r="E175" s="166" t="s">
        <v>122</v>
      </c>
      <c r="F175" s="166" t="s">
        <v>124</v>
      </c>
      <c r="G175" s="159">
        <v>120000</v>
      </c>
      <c r="H175" s="164">
        <v>8</v>
      </c>
      <c r="I175" s="160">
        <f t="shared" si="6"/>
        <v>960</v>
      </c>
    </row>
    <row r="176" spans="1:9" s="71" customFormat="1" ht="18" customHeight="1">
      <c r="A176" s="168">
        <v>39132100</v>
      </c>
      <c r="B176" s="272" t="s">
        <v>134</v>
      </c>
      <c r="C176" s="272"/>
      <c r="D176" s="272"/>
      <c r="E176" s="166" t="s">
        <v>122</v>
      </c>
      <c r="F176" s="166" t="s">
        <v>124</v>
      </c>
      <c r="G176" s="159">
        <v>180000</v>
      </c>
      <c r="H176" s="164">
        <v>3</v>
      </c>
      <c r="I176" s="160">
        <f t="shared" si="6"/>
        <v>540</v>
      </c>
    </row>
    <row r="177" spans="1:9" s="71" customFormat="1" ht="18" customHeight="1">
      <c r="A177" s="168">
        <v>39111220</v>
      </c>
      <c r="B177" s="272" t="s">
        <v>135</v>
      </c>
      <c r="C177" s="272"/>
      <c r="D177" s="272"/>
      <c r="E177" s="166" t="s">
        <v>122</v>
      </c>
      <c r="F177" s="166" t="s">
        <v>124</v>
      </c>
      <c r="G177" s="159">
        <v>130000</v>
      </c>
      <c r="H177" s="164">
        <v>2</v>
      </c>
      <c r="I177" s="160">
        <f t="shared" si="6"/>
        <v>260</v>
      </c>
    </row>
    <row r="178" spans="1:9" s="71" customFormat="1" ht="18" customHeight="1">
      <c r="A178" s="168">
        <v>39121360</v>
      </c>
      <c r="B178" s="272" t="s">
        <v>136</v>
      </c>
      <c r="C178" s="272"/>
      <c r="D178" s="272"/>
      <c r="E178" s="166" t="s">
        <v>122</v>
      </c>
      <c r="F178" s="166" t="s">
        <v>124</v>
      </c>
      <c r="G178" s="159">
        <v>250000</v>
      </c>
      <c r="H178" s="164">
        <v>1</v>
      </c>
      <c r="I178" s="160">
        <f t="shared" si="6"/>
        <v>250</v>
      </c>
    </row>
    <row r="179" spans="1:9" s="71" customFormat="1" ht="18" customHeight="1">
      <c r="A179" s="168">
        <v>39111140</v>
      </c>
      <c r="B179" s="272" t="s">
        <v>125</v>
      </c>
      <c r="C179" s="272"/>
      <c r="D179" s="272"/>
      <c r="E179" s="166" t="s">
        <v>122</v>
      </c>
      <c r="F179" s="166" t="s">
        <v>124</v>
      </c>
      <c r="G179" s="159">
        <v>25000</v>
      </c>
      <c r="H179" s="164">
        <v>5</v>
      </c>
      <c r="I179" s="160">
        <f t="shared" si="6"/>
        <v>125</v>
      </c>
    </row>
    <row r="180" spans="1:9" s="71" customFormat="1" ht="18" customHeight="1">
      <c r="A180" s="168">
        <v>39121520</v>
      </c>
      <c r="B180" s="272" t="s">
        <v>128</v>
      </c>
      <c r="C180" s="272"/>
      <c r="D180" s="272"/>
      <c r="E180" s="166" t="s">
        <v>122</v>
      </c>
      <c r="F180" s="166" t="s">
        <v>124</v>
      </c>
      <c r="G180" s="159">
        <v>118250</v>
      </c>
      <c r="H180" s="164">
        <v>4</v>
      </c>
      <c r="I180" s="160">
        <f t="shared" si="6"/>
        <v>473</v>
      </c>
    </row>
    <row r="181" spans="1:9" s="71" customFormat="1" ht="18" customHeight="1">
      <c r="A181" s="168">
        <v>39141260</v>
      </c>
      <c r="B181" s="272" t="s">
        <v>121</v>
      </c>
      <c r="C181" s="272"/>
      <c r="D181" s="272"/>
      <c r="E181" s="166" t="s">
        <v>122</v>
      </c>
      <c r="F181" s="166" t="s">
        <v>124</v>
      </c>
      <c r="G181" s="159">
        <v>120000</v>
      </c>
      <c r="H181" s="164">
        <v>4</v>
      </c>
      <c r="I181" s="160">
        <f>+ROUND(H181*G181/1000,1)</f>
        <v>480</v>
      </c>
    </row>
    <row r="182" spans="1:9" s="71" customFormat="1" ht="18" customHeight="1">
      <c r="A182" s="168">
        <v>39714200</v>
      </c>
      <c r="B182" s="272" t="s">
        <v>137</v>
      </c>
      <c r="C182" s="272"/>
      <c r="D182" s="272"/>
      <c r="E182" s="166" t="s">
        <v>122</v>
      </c>
      <c r="F182" s="166" t="s">
        <v>124</v>
      </c>
      <c r="G182" s="159">
        <v>300000</v>
      </c>
      <c r="H182" s="164">
        <v>3</v>
      </c>
      <c r="I182" s="160">
        <f t="shared" ref="I182:I245" si="7">+ROUND(H182*G182/1000,1)</f>
        <v>900</v>
      </c>
    </row>
    <row r="183" spans="1:9" s="71" customFormat="1" ht="18" customHeight="1">
      <c r="A183" s="168">
        <v>37311100</v>
      </c>
      <c r="B183" s="272" t="s">
        <v>138</v>
      </c>
      <c r="C183" s="272"/>
      <c r="D183" s="272"/>
      <c r="E183" s="166" t="s">
        <v>49</v>
      </c>
      <c r="F183" s="166" t="s">
        <v>124</v>
      </c>
      <c r="G183" s="159">
        <v>500000</v>
      </c>
      <c r="H183" s="164">
        <v>4</v>
      </c>
      <c r="I183" s="160">
        <f t="shared" si="7"/>
        <v>2000</v>
      </c>
    </row>
    <row r="184" spans="1:9" s="71" customFormat="1" ht="18" customHeight="1">
      <c r="A184" s="168">
        <v>39111140</v>
      </c>
      <c r="B184" s="272" t="s">
        <v>125</v>
      </c>
      <c r="C184" s="272"/>
      <c r="D184" s="272"/>
      <c r="E184" s="166" t="s">
        <v>122</v>
      </c>
      <c r="F184" s="166" t="s">
        <v>124</v>
      </c>
      <c r="G184" s="159">
        <v>27000</v>
      </c>
      <c r="H184" s="164">
        <v>110</v>
      </c>
      <c r="I184" s="160">
        <f t="shared" si="7"/>
        <v>2970</v>
      </c>
    </row>
    <row r="185" spans="1:9" s="71" customFormat="1" ht="18" customHeight="1">
      <c r="A185" s="168">
        <v>39141120</v>
      </c>
      <c r="B185" s="272" t="s">
        <v>130</v>
      </c>
      <c r="C185" s="272"/>
      <c r="D185" s="272"/>
      <c r="E185" s="166" t="s">
        <v>122</v>
      </c>
      <c r="F185" s="166" t="s">
        <v>124</v>
      </c>
      <c r="G185" s="159">
        <v>100000</v>
      </c>
      <c r="H185" s="164">
        <v>1</v>
      </c>
      <c r="I185" s="160">
        <f t="shared" si="7"/>
        <v>100</v>
      </c>
    </row>
    <row r="186" spans="1:9" s="71" customFormat="1" ht="18" customHeight="1">
      <c r="A186" s="168">
        <v>39111140</v>
      </c>
      <c r="B186" s="272" t="s">
        <v>125</v>
      </c>
      <c r="C186" s="272"/>
      <c r="D186" s="272"/>
      <c r="E186" s="166" t="s">
        <v>122</v>
      </c>
      <c r="F186" s="166" t="s">
        <v>124</v>
      </c>
      <c r="G186" s="159">
        <v>23333</v>
      </c>
      <c r="H186" s="164">
        <v>50</v>
      </c>
      <c r="I186" s="160">
        <f t="shared" si="7"/>
        <v>1166.7</v>
      </c>
    </row>
    <row r="187" spans="1:9" s="71" customFormat="1" ht="18" customHeight="1">
      <c r="A187" s="168">
        <v>37421151</v>
      </c>
      <c r="B187" s="272" t="s">
        <v>139</v>
      </c>
      <c r="C187" s="272"/>
      <c r="D187" s="272"/>
      <c r="E187" s="166" t="s">
        <v>122</v>
      </c>
      <c r="F187" s="166" t="s">
        <v>124</v>
      </c>
      <c r="G187" s="159">
        <v>80000</v>
      </c>
      <c r="H187" s="164">
        <v>5</v>
      </c>
      <c r="I187" s="160">
        <f t="shared" si="7"/>
        <v>400</v>
      </c>
    </row>
    <row r="188" spans="1:9" s="71" customFormat="1" ht="18" customHeight="1">
      <c r="A188" s="168">
        <v>37421153</v>
      </c>
      <c r="B188" s="272" t="s">
        <v>140</v>
      </c>
      <c r="C188" s="272"/>
      <c r="D188" s="272"/>
      <c r="E188" s="166" t="s">
        <v>122</v>
      </c>
      <c r="F188" s="166" t="s">
        <v>124</v>
      </c>
      <c r="G188" s="159">
        <v>62000</v>
      </c>
      <c r="H188" s="164">
        <v>8</v>
      </c>
      <c r="I188" s="160">
        <f t="shared" si="7"/>
        <v>496</v>
      </c>
    </row>
    <row r="189" spans="1:9" s="71" customFormat="1" ht="18" customHeight="1">
      <c r="A189" s="168">
        <v>37421300</v>
      </c>
      <c r="B189" s="272" t="s">
        <v>141</v>
      </c>
      <c r="C189" s="272"/>
      <c r="D189" s="272"/>
      <c r="E189" s="166" t="s">
        <v>122</v>
      </c>
      <c r="F189" s="166" t="s">
        <v>124</v>
      </c>
      <c r="G189" s="159">
        <v>30000</v>
      </c>
      <c r="H189" s="164">
        <v>10</v>
      </c>
      <c r="I189" s="160">
        <f t="shared" si="7"/>
        <v>300</v>
      </c>
    </row>
    <row r="190" spans="1:9" s="71" customFormat="1" ht="18" customHeight="1">
      <c r="A190" s="168">
        <v>37421170</v>
      </c>
      <c r="B190" s="272" t="s">
        <v>142</v>
      </c>
      <c r="C190" s="272"/>
      <c r="D190" s="272"/>
      <c r="E190" s="166" t="s">
        <v>122</v>
      </c>
      <c r="F190" s="166" t="s">
        <v>124</v>
      </c>
      <c r="G190" s="159">
        <v>5000</v>
      </c>
      <c r="H190" s="164">
        <v>50</v>
      </c>
      <c r="I190" s="160">
        <f t="shared" si="7"/>
        <v>250</v>
      </c>
    </row>
    <row r="191" spans="1:9" s="71" customFormat="1" ht="18" customHeight="1">
      <c r="A191" s="168">
        <v>37421171</v>
      </c>
      <c r="B191" s="272" t="s">
        <v>143</v>
      </c>
      <c r="C191" s="272"/>
      <c r="D191" s="272"/>
      <c r="E191" s="166" t="s">
        <v>122</v>
      </c>
      <c r="F191" s="166" t="s">
        <v>124</v>
      </c>
      <c r="G191" s="159">
        <v>8000</v>
      </c>
      <c r="H191" s="164">
        <v>45</v>
      </c>
      <c r="I191" s="160">
        <f t="shared" si="7"/>
        <v>360</v>
      </c>
    </row>
    <row r="192" spans="1:9" s="71" customFormat="1" ht="18" customHeight="1">
      <c r="A192" s="168">
        <v>37471200</v>
      </c>
      <c r="B192" s="272" t="s">
        <v>144</v>
      </c>
      <c r="C192" s="272"/>
      <c r="D192" s="272"/>
      <c r="E192" s="166" t="s">
        <v>122</v>
      </c>
      <c r="F192" s="166" t="s">
        <v>124</v>
      </c>
      <c r="G192" s="159">
        <v>3000</v>
      </c>
      <c r="H192" s="164">
        <v>47</v>
      </c>
      <c r="I192" s="160">
        <f t="shared" si="7"/>
        <v>141</v>
      </c>
    </row>
    <row r="193" spans="1:9" s="71" customFormat="1" ht="18" customHeight="1">
      <c r="A193" s="168">
        <v>32331300</v>
      </c>
      <c r="B193" s="272" t="s">
        <v>145</v>
      </c>
      <c r="C193" s="272"/>
      <c r="D193" s="272"/>
      <c r="E193" s="166" t="s">
        <v>122</v>
      </c>
      <c r="F193" s="166" t="s">
        <v>124</v>
      </c>
      <c r="G193" s="159">
        <v>200000</v>
      </c>
      <c r="H193" s="164">
        <v>3</v>
      </c>
      <c r="I193" s="160">
        <f t="shared" si="7"/>
        <v>600</v>
      </c>
    </row>
    <row r="194" spans="1:9" s="71" customFormat="1" ht="18" customHeight="1">
      <c r="A194" s="168">
        <v>39141120</v>
      </c>
      <c r="B194" s="272" t="s">
        <v>130</v>
      </c>
      <c r="C194" s="272"/>
      <c r="D194" s="272"/>
      <c r="E194" s="166" t="s">
        <v>122</v>
      </c>
      <c r="F194" s="166" t="s">
        <v>124</v>
      </c>
      <c r="G194" s="159">
        <v>120000</v>
      </c>
      <c r="H194" s="164">
        <v>3</v>
      </c>
      <c r="I194" s="160">
        <f t="shared" si="7"/>
        <v>360</v>
      </c>
    </row>
    <row r="195" spans="1:9" s="71" customFormat="1" ht="18" customHeight="1">
      <c r="A195" s="168">
        <v>39711310</v>
      </c>
      <c r="B195" s="272" t="s">
        <v>146</v>
      </c>
      <c r="C195" s="272"/>
      <c r="D195" s="272"/>
      <c r="E195" s="166" t="s">
        <v>122</v>
      </c>
      <c r="F195" s="166" t="s">
        <v>124</v>
      </c>
      <c r="G195" s="159">
        <v>250000</v>
      </c>
      <c r="H195" s="164">
        <v>1</v>
      </c>
      <c r="I195" s="160">
        <f t="shared" si="7"/>
        <v>250</v>
      </c>
    </row>
    <row r="196" spans="1:9" s="71" customFormat="1" ht="18" customHeight="1">
      <c r="A196" s="168">
        <v>42911150</v>
      </c>
      <c r="B196" s="272" t="s">
        <v>147</v>
      </c>
      <c r="C196" s="272"/>
      <c r="D196" s="272"/>
      <c r="E196" s="166" t="s">
        <v>49</v>
      </c>
      <c r="F196" s="166" t="s">
        <v>124</v>
      </c>
      <c r="G196" s="159">
        <v>120000</v>
      </c>
      <c r="H196" s="164">
        <v>4</v>
      </c>
      <c r="I196" s="160">
        <f t="shared" si="7"/>
        <v>480</v>
      </c>
    </row>
    <row r="197" spans="1:9" s="71" customFormat="1" ht="18" customHeight="1">
      <c r="A197" s="168">
        <v>39711140</v>
      </c>
      <c r="B197" s="272" t="s">
        <v>148</v>
      </c>
      <c r="C197" s="272"/>
      <c r="D197" s="272"/>
      <c r="E197" s="166" t="s">
        <v>122</v>
      </c>
      <c r="F197" s="166" t="s">
        <v>124</v>
      </c>
      <c r="G197" s="159">
        <v>300000</v>
      </c>
      <c r="H197" s="164">
        <v>3</v>
      </c>
      <c r="I197" s="160">
        <f t="shared" si="7"/>
        <v>900</v>
      </c>
    </row>
    <row r="198" spans="1:9" s="71" customFormat="1" ht="18" customHeight="1">
      <c r="A198" s="168">
        <v>39121200</v>
      </c>
      <c r="B198" s="272" t="s">
        <v>126</v>
      </c>
      <c r="C198" s="272"/>
      <c r="D198" s="272"/>
      <c r="E198" s="166" t="s">
        <v>122</v>
      </c>
      <c r="F198" s="166" t="s">
        <v>124</v>
      </c>
      <c r="G198" s="159">
        <v>125000</v>
      </c>
      <c r="H198" s="164">
        <v>4</v>
      </c>
      <c r="I198" s="160">
        <f t="shared" si="7"/>
        <v>500</v>
      </c>
    </row>
    <row r="199" spans="1:9" s="71" customFormat="1" ht="18" customHeight="1">
      <c r="A199" s="168">
        <v>39121200</v>
      </c>
      <c r="B199" s="272" t="s">
        <v>126</v>
      </c>
      <c r="C199" s="272"/>
      <c r="D199" s="272"/>
      <c r="E199" s="166" t="s">
        <v>122</v>
      </c>
      <c r="F199" s="166" t="s">
        <v>124</v>
      </c>
      <c r="G199" s="159">
        <v>125000</v>
      </c>
      <c r="H199" s="164">
        <v>3</v>
      </c>
      <c r="I199" s="160">
        <f t="shared" si="7"/>
        <v>375</v>
      </c>
    </row>
    <row r="200" spans="1:9" s="71" customFormat="1" ht="18" customHeight="1">
      <c r="A200" s="168">
        <v>39221100</v>
      </c>
      <c r="B200" s="272" t="s">
        <v>149</v>
      </c>
      <c r="C200" s="272"/>
      <c r="D200" s="272"/>
      <c r="E200" s="166" t="s">
        <v>122</v>
      </c>
      <c r="F200" s="166" t="s">
        <v>124</v>
      </c>
      <c r="G200" s="159">
        <v>570000</v>
      </c>
      <c r="H200" s="164">
        <v>2</v>
      </c>
      <c r="I200" s="160">
        <f t="shared" si="7"/>
        <v>1140</v>
      </c>
    </row>
    <row r="201" spans="1:9" s="71" customFormat="1" ht="18" customHeight="1">
      <c r="A201" s="168">
        <v>39221100</v>
      </c>
      <c r="B201" s="272" t="s">
        <v>149</v>
      </c>
      <c r="C201" s="272"/>
      <c r="D201" s="272"/>
      <c r="E201" s="166" t="s">
        <v>122</v>
      </c>
      <c r="F201" s="166" t="s">
        <v>124</v>
      </c>
      <c r="G201" s="159">
        <v>470000</v>
      </c>
      <c r="H201" s="164">
        <v>1</v>
      </c>
      <c r="I201" s="160">
        <f t="shared" si="7"/>
        <v>470</v>
      </c>
    </row>
    <row r="202" spans="1:9" s="71" customFormat="1" ht="18" customHeight="1">
      <c r="A202" s="168">
        <v>39711350</v>
      </c>
      <c r="B202" s="272" t="s">
        <v>150</v>
      </c>
      <c r="C202" s="272"/>
      <c r="D202" s="272"/>
      <c r="E202" s="166" t="s">
        <v>122</v>
      </c>
      <c r="F202" s="166" t="s">
        <v>124</v>
      </c>
      <c r="G202" s="159">
        <v>55000</v>
      </c>
      <c r="H202" s="164">
        <v>3</v>
      </c>
      <c r="I202" s="160">
        <f t="shared" si="7"/>
        <v>165</v>
      </c>
    </row>
    <row r="203" spans="1:9" s="71" customFormat="1" ht="18" customHeight="1">
      <c r="A203" s="168">
        <v>39221100</v>
      </c>
      <c r="B203" s="272" t="s">
        <v>149</v>
      </c>
      <c r="C203" s="272"/>
      <c r="D203" s="272"/>
      <c r="E203" s="166" t="s">
        <v>122</v>
      </c>
      <c r="F203" s="166" t="s">
        <v>124</v>
      </c>
      <c r="G203" s="159">
        <v>820000</v>
      </c>
      <c r="H203" s="164">
        <v>2</v>
      </c>
      <c r="I203" s="160">
        <f t="shared" si="7"/>
        <v>1640</v>
      </c>
    </row>
    <row r="204" spans="1:9" s="71" customFormat="1" ht="18" customHeight="1">
      <c r="A204" s="168">
        <v>39713100</v>
      </c>
      <c r="B204" s="272" t="s">
        <v>151</v>
      </c>
      <c r="C204" s="272"/>
      <c r="D204" s="272"/>
      <c r="E204" s="166" t="s">
        <v>122</v>
      </c>
      <c r="F204" s="166" t="s">
        <v>124</v>
      </c>
      <c r="G204" s="159">
        <v>890000</v>
      </c>
      <c r="H204" s="164">
        <v>1</v>
      </c>
      <c r="I204" s="160">
        <f t="shared" si="7"/>
        <v>890</v>
      </c>
    </row>
    <row r="205" spans="1:9" s="71" customFormat="1" ht="18" customHeight="1">
      <c r="A205" s="168">
        <v>39141120</v>
      </c>
      <c r="B205" s="272" t="s">
        <v>130</v>
      </c>
      <c r="C205" s="272"/>
      <c r="D205" s="272"/>
      <c r="E205" s="166" t="s">
        <v>122</v>
      </c>
      <c r="F205" s="166" t="s">
        <v>124</v>
      </c>
      <c r="G205" s="159">
        <v>109200</v>
      </c>
      <c r="H205" s="164">
        <v>4</v>
      </c>
      <c r="I205" s="160">
        <f t="shared" si="7"/>
        <v>436.8</v>
      </c>
    </row>
    <row r="206" spans="1:9" s="71" customFormat="1" ht="18" customHeight="1">
      <c r="A206" s="168">
        <v>39141120</v>
      </c>
      <c r="B206" s="272" t="s">
        <v>130</v>
      </c>
      <c r="C206" s="272"/>
      <c r="D206" s="272"/>
      <c r="E206" s="166" t="s">
        <v>122</v>
      </c>
      <c r="F206" s="166" t="s">
        <v>124</v>
      </c>
      <c r="G206" s="159">
        <v>150000</v>
      </c>
      <c r="H206" s="164">
        <v>2</v>
      </c>
      <c r="I206" s="160">
        <f t="shared" si="7"/>
        <v>300</v>
      </c>
    </row>
    <row r="207" spans="1:9" s="71" customFormat="1" ht="18" customHeight="1">
      <c r="A207" s="168">
        <v>39221310</v>
      </c>
      <c r="B207" s="272" t="s">
        <v>152</v>
      </c>
      <c r="C207" s="272"/>
      <c r="D207" s="272"/>
      <c r="E207" s="166" t="s">
        <v>122</v>
      </c>
      <c r="F207" s="166" t="s">
        <v>124</v>
      </c>
      <c r="G207" s="159">
        <v>13200</v>
      </c>
      <c r="H207" s="164">
        <v>8</v>
      </c>
      <c r="I207" s="160">
        <f t="shared" si="7"/>
        <v>105.6</v>
      </c>
    </row>
    <row r="208" spans="1:9" s="71" customFormat="1" ht="18" customHeight="1">
      <c r="A208" s="168">
        <v>39221312</v>
      </c>
      <c r="B208" s="272" t="s">
        <v>153</v>
      </c>
      <c r="C208" s="272"/>
      <c r="D208" s="272"/>
      <c r="E208" s="166" t="s">
        <v>122</v>
      </c>
      <c r="F208" s="166" t="s">
        <v>124</v>
      </c>
      <c r="G208" s="159">
        <v>7800</v>
      </c>
      <c r="H208" s="164">
        <v>5</v>
      </c>
      <c r="I208" s="160">
        <f t="shared" si="7"/>
        <v>39</v>
      </c>
    </row>
    <row r="209" spans="1:9" s="71" customFormat="1" ht="18" customHeight="1">
      <c r="A209" s="168">
        <v>39221312</v>
      </c>
      <c r="B209" s="272" t="s">
        <v>153</v>
      </c>
      <c r="C209" s="272"/>
      <c r="D209" s="272"/>
      <c r="E209" s="166" t="s">
        <v>122</v>
      </c>
      <c r="F209" s="166" t="s">
        <v>124</v>
      </c>
      <c r="G209" s="159">
        <v>16500</v>
      </c>
      <c r="H209" s="164">
        <v>6</v>
      </c>
      <c r="I209" s="160">
        <f t="shared" si="7"/>
        <v>99</v>
      </c>
    </row>
    <row r="210" spans="1:9" s="71" customFormat="1" ht="18" customHeight="1">
      <c r="A210" s="168">
        <v>39221312</v>
      </c>
      <c r="B210" s="272" t="s">
        <v>153</v>
      </c>
      <c r="C210" s="272"/>
      <c r="D210" s="272"/>
      <c r="E210" s="166" t="s">
        <v>122</v>
      </c>
      <c r="F210" s="166" t="s">
        <v>124</v>
      </c>
      <c r="G210" s="159">
        <v>25000</v>
      </c>
      <c r="H210" s="164">
        <v>6</v>
      </c>
      <c r="I210" s="160">
        <f t="shared" si="7"/>
        <v>150</v>
      </c>
    </row>
    <row r="211" spans="1:9" s="71" customFormat="1" ht="18" customHeight="1">
      <c r="A211" s="168">
        <v>39221312</v>
      </c>
      <c r="B211" s="272" t="s">
        <v>153</v>
      </c>
      <c r="C211" s="272"/>
      <c r="D211" s="272"/>
      <c r="E211" s="166" t="s">
        <v>122</v>
      </c>
      <c r="F211" s="166" t="s">
        <v>124</v>
      </c>
      <c r="G211" s="159">
        <v>59000</v>
      </c>
      <c r="H211" s="164">
        <v>9</v>
      </c>
      <c r="I211" s="160">
        <f t="shared" si="7"/>
        <v>531</v>
      </c>
    </row>
    <row r="212" spans="1:9" s="71" customFormat="1" ht="18" customHeight="1">
      <c r="A212" s="168">
        <v>39221170</v>
      </c>
      <c r="B212" s="272" t="s">
        <v>154</v>
      </c>
      <c r="C212" s="272"/>
      <c r="D212" s="272"/>
      <c r="E212" s="166" t="s">
        <v>122</v>
      </c>
      <c r="F212" s="166" t="s">
        <v>124</v>
      </c>
      <c r="G212" s="159">
        <v>4500</v>
      </c>
      <c r="H212" s="164">
        <v>40</v>
      </c>
      <c r="I212" s="160">
        <f t="shared" si="7"/>
        <v>180</v>
      </c>
    </row>
    <row r="213" spans="1:9" s="71" customFormat="1" ht="18" customHeight="1">
      <c r="A213" s="168">
        <v>39221280</v>
      </c>
      <c r="B213" s="272" t="s">
        <v>155</v>
      </c>
      <c r="C213" s="272"/>
      <c r="D213" s="272"/>
      <c r="E213" s="166" t="s">
        <v>122</v>
      </c>
      <c r="F213" s="166" t="s">
        <v>124</v>
      </c>
      <c r="G213" s="159">
        <v>3600</v>
      </c>
      <c r="H213" s="164">
        <v>33</v>
      </c>
      <c r="I213" s="160">
        <f t="shared" si="7"/>
        <v>118.8</v>
      </c>
    </row>
    <row r="214" spans="1:9" s="71" customFormat="1" ht="18" customHeight="1">
      <c r="A214" s="168">
        <v>39221100</v>
      </c>
      <c r="B214" s="272" t="s">
        <v>149</v>
      </c>
      <c r="C214" s="272"/>
      <c r="D214" s="272"/>
      <c r="E214" s="166" t="s">
        <v>122</v>
      </c>
      <c r="F214" s="166" t="s">
        <v>124</v>
      </c>
      <c r="G214" s="159">
        <v>6200</v>
      </c>
      <c r="H214" s="164">
        <v>8</v>
      </c>
      <c r="I214" s="160">
        <f t="shared" si="7"/>
        <v>49.6</v>
      </c>
    </row>
    <row r="215" spans="1:9" s="71" customFormat="1" ht="18" customHeight="1">
      <c r="A215" s="168">
        <v>39221100</v>
      </c>
      <c r="B215" s="272" t="s">
        <v>149</v>
      </c>
      <c r="C215" s="272"/>
      <c r="D215" s="272"/>
      <c r="E215" s="166" t="s">
        <v>122</v>
      </c>
      <c r="F215" s="166" t="s">
        <v>124</v>
      </c>
      <c r="G215" s="159">
        <v>1600</v>
      </c>
      <c r="H215" s="164">
        <v>4</v>
      </c>
      <c r="I215" s="160">
        <f t="shared" si="7"/>
        <v>6.4</v>
      </c>
    </row>
    <row r="216" spans="1:9" s="71" customFormat="1" ht="18" customHeight="1">
      <c r="A216" s="168">
        <v>39221100</v>
      </c>
      <c r="B216" s="272" t="s">
        <v>149</v>
      </c>
      <c r="C216" s="272"/>
      <c r="D216" s="272"/>
      <c r="E216" s="166" t="s">
        <v>122</v>
      </c>
      <c r="F216" s="166" t="s">
        <v>124</v>
      </c>
      <c r="G216" s="159">
        <v>1500</v>
      </c>
      <c r="H216" s="164">
        <v>3</v>
      </c>
      <c r="I216" s="160">
        <f t="shared" si="7"/>
        <v>4.5</v>
      </c>
    </row>
    <row r="217" spans="1:9" s="71" customFormat="1" ht="18" customHeight="1">
      <c r="A217" s="168">
        <v>39221370</v>
      </c>
      <c r="B217" s="272" t="s">
        <v>156</v>
      </c>
      <c r="C217" s="272"/>
      <c r="D217" s="272"/>
      <c r="E217" s="166" t="s">
        <v>122</v>
      </c>
      <c r="F217" s="166" t="s">
        <v>124</v>
      </c>
      <c r="G217" s="159">
        <v>1700</v>
      </c>
      <c r="H217" s="164">
        <v>15</v>
      </c>
      <c r="I217" s="160">
        <f t="shared" si="7"/>
        <v>25.5</v>
      </c>
    </row>
    <row r="218" spans="1:9" s="71" customFormat="1" ht="18" customHeight="1">
      <c r="A218" s="168">
        <v>39221380</v>
      </c>
      <c r="B218" s="272" t="s">
        <v>157</v>
      </c>
      <c r="C218" s="272"/>
      <c r="D218" s="272"/>
      <c r="E218" s="166" t="s">
        <v>122</v>
      </c>
      <c r="F218" s="166" t="s">
        <v>124</v>
      </c>
      <c r="G218" s="159">
        <v>1500</v>
      </c>
      <c r="H218" s="164">
        <v>8</v>
      </c>
      <c r="I218" s="160">
        <f t="shared" si="7"/>
        <v>12</v>
      </c>
    </row>
    <row r="219" spans="1:9" s="71" customFormat="1" ht="18" customHeight="1">
      <c r="A219" s="168">
        <v>39221100</v>
      </c>
      <c r="B219" s="272" t="s">
        <v>149</v>
      </c>
      <c r="C219" s="272"/>
      <c r="D219" s="272"/>
      <c r="E219" s="166" t="s">
        <v>122</v>
      </c>
      <c r="F219" s="166" t="s">
        <v>124</v>
      </c>
      <c r="G219" s="159">
        <v>1600</v>
      </c>
      <c r="H219" s="164">
        <v>6</v>
      </c>
      <c r="I219" s="160">
        <f t="shared" si="7"/>
        <v>9.6</v>
      </c>
    </row>
    <row r="220" spans="1:9" s="71" customFormat="1" ht="18" customHeight="1">
      <c r="A220" s="168">
        <v>39221100</v>
      </c>
      <c r="B220" s="272" t="s">
        <v>149</v>
      </c>
      <c r="C220" s="272"/>
      <c r="D220" s="272"/>
      <c r="E220" s="166" t="s">
        <v>122</v>
      </c>
      <c r="F220" s="166" t="s">
        <v>124</v>
      </c>
      <c r="G220" s="159">
        <v>1500</v>
      </c>
      <c r="H220" s="164">
        <v>8</v>
      </c>
      <c r="I220" s="160">
        <f t="shared" si="7"/>
        <v>12</v>
      </c>
    </row>
    <row r="221" spans="1:9" s="71" customFormat="1" ht="18" customHeight="1">
      <c r="A221" s="168">
        <v>39221100</v>
      </c>
      <c r="B221" s="272" t="s">
        <v>149</v>
      </c>
      <c r="C221" s="272"/>
      <c r="D221" s="272"/>
      <c r="E221" s="166" t="s">
        <v>122</v>
      </c>
      <c r="F221" s="166" t="s">
        <v>124</v>
      </c>
      <c r="G221" s="159">
        <v>2500</v>
      </c>
      <c r="H221" s="164">
        <v>4</v>
      </c>
      <c r="I221" s="160">
        <f t="shared" si="7"/>
        <v>10</v>
      </c>
    </row>
    <row r="222" spans="1:9" s="71" customFormat="1" ht="18" customHeight="1">
      <c r="A222" s="171">
        <v>39241120</v>
      </c>
      <c r="B222" s="273" t="s">
        <v>158</v>
      </c>
      <c r="C222" s="273"/>
      <c r="D222" s="273"/>
      <c r="E222" s="172" t="s">
        <v>122</v>
      </c>
      <c r="F222" s="166" t="s">
        <v>124</v>
      </c>
      <c r="G222" s="159">
        <v>19000</v>
      </c>
      <c r="H222" s="164">
        <v>30</v>
      </c>
      <c r="I222" s="160">
        <f t="shared" si="7"/>
        <v>570</v>
      </c>
    </row>
    <row r="223" spans="1:9" s="71" customFormat="1" ht="18" customHeight="1">
      <c r="A223" s="168">
        <v>39221100</v>
      </c>
      <c r="B223" s="272" t="s">
        <v>149</v>
      </c>
      <c r="C223" s="272"/>
      <c r="D223" s="272"/>
      <c r="E223" s="166" t="s">
        <v>122</v>
      </c>
      <c r="F223" s="166" t="s">
        <v>124</v>
      </c>
      <c r="G223" s="170">
        <v>36000</v>
      </c>
      <c r="H223" s="164">
        <v>8</v>
      </c>
      <c r="I223" s="160">
        <f t="shared" si="7"/>
        <v>288</v>
      </c>
    </row>
    <row r="224" spans="1:9" s="71" customFormat="1" ht="18" customHeight="1">
      <c r="A224" s="168">
        <v>39221130</v>
      </c>
      <c r="B224" s="272" t="s">
        <v>159</v>
      </c>
      <c r="C224" s="272"/>
      <c r="D224" s="272"/>
      <c r="E224" s="166" t="s">
        <v>122</v>
      </c>
      <c r="F224" s="166" t="s">
        <v>124</v>
      </c>
      <c r="G224" s="159">
        <v>1800</v>
      </c>
      <c r="H224" s="164">
        <v>4</v>
      </c>
      <c r="I224" s="160">
        <f t="shared" si="7"/>
        <v>7.2</v>
      </c>
    </row>
    <row r="225" spans="1:9" s="71" customFormat="1" ht="18" customHeight="1">
      <c r="A225" s="168">
        <v>39221130</v>
      </c>
      <c r="B225" s="272" t="s">
        <v>159</v>
      </c>
      <c r="C225" s="272"/>
      <c r="D225" s="272"/>
      <c r="E225" s="166" t="s">
        <v>122</v>
      </c>
      <c r="F225" s="166" t="s">
        <v>124</v>
      </c>
      <c r="G225" s="159">
        <v>1500</v>
      </c>
      <c r="H225" s="164">
        <v>4</v>
      </c>
      <c r="I225" s="160">
        <f t="shared" si="7"/>
        <v>6</v>
      </c>
    </row>
    <row r="226" spans="1:9" s="71" customFormat="1" ht="18" customHeight="1">
      <c r="A226" s="168">
        <v>38411200</v>
      </c>
      <c r="B226" s="272" t="s">
        <v>160</v>
      </c>
      <c r="C226" s="272"/>
      <c r="D226" s="272"/>
      <c r="E226" s="166" t="s">
        <v>122</v>
      </c>
      <c r="F226" s="166" t="s">
        <v>124</v>
      </c>
      <c r="G226" s="159">
        <v>2700</v>
      </c>
      <c r="H226" s="164">
        <v>6</v>
      </c>
      <c r="I226" s="160">
        <f t="shared" si="7"/>
        <v>16.2</v>
      </c>
    </row>
    <row r="227" spans="1:9" s="71" customFormat="1" ht="18" customHeight="1">
      <c r="A227" s="168">
        <v>38411200</v>
      </c>
      <c r="B227" s="272" t="s">
        <v>160</v>
      </c>
      <c r="C227" s="272"/>
      <c r="D227" s="272"/>
      <c r="E227" s="166" t="s">
        <v>122</v>
      </c>
      <c r="F227" s="166" t="s">
        <v>124</v>
      </c>
      <c r="G227" s="159">
        <v>1700</v>
      </c>
      <c r="H227" s="164">
        <v>8</v>
      </c>
      <c r="I227" s="160">
        <f t="shared" si="7"/>
        <v>13.6</v>
      </c>
    </row>
    <row r="228" spans="1:9" s="71" customFormat="1" ht="18" customHeight="1">
      <c r="A228" s="168">
        <v>39224331</v>
      </c>
      <c r="B228" s="272" t="s">
        <v>161</v>
      </c>
      <c r="C228" s="272"/>
      <c r="D228" s="272"/>
      <c r="E228" s="166" t="s">
        <v>122</v>
      </c>
      <c r="F228" s="166" t="s">
        <v>124</v>
      </c>
      <c r="G228" s="159">
        <v>1500</v>
      </c>
      <c r="H228" s="164">
        <v>12</v>
      </c>
      <c r="I228" s="160">
        <f t="shared" si="7"/>
        <v>18</v>
      </c>
    </row>
    <row r="229" spans="1:9" s="71" customFormat="1" ht="18" customHeight="1">
      <c r="A229" s="168">
        <v>39221170</v>
      </c>
      <c r="B229" s="272" t="s">
        <v>154</v>
      </c>
      <c r="C229" s="272"/>
      <c r="D229" s="272"/>
      <c r="E229" s="166" t="s">
        <v>122</v>
      </c>
      <c r="F229" s="166" t="s">
        <v>124</v>
      </c>
      <c r="G229" s="159">
        <v>4500</v>
      </c>
      <c r="H229" s="164">
        <v>12</v>
      </c>
      <c r="I229" s="160">
        <f t="shared" si="7"/>
        <v>54</v>
      </c>
    </row>
    <row r="230" spans="1:9" s="71" customFormat="1" ht="18" customHeight="1">
      <c r="A230" s="168">
        <v>39224341</v>
      </c>
      <c r="B230" s="272" t="s">
        <v>162</v>
      </c>
      <c r="C230" s="272"/>
      <c r="D230" s="272"/>
      <c r="E230" s="166" t="s">
        <v>122</v>
      </c>
      <c r="F230" s="166" t="s">
        <v>124</v>
      </c>
      <c r="G230" s="159">
        <v>3000</v>
      </c>
      <c r="H230" s="164">
        <v>12</v>
      </c>
      <c r="I230" s="160">
        <f t="shared" si="7"/>
        <v>36</v>
      </c>
    </row>
    <row r="231" spans="1:9" s="71" customFormat="1">
      <c r="A231" s="168">
        <v>39835000</v>
      </c>
      <c r="B231" s="272" t="s">
        <v>163</v>
      </c>
      <c r="C231" s="272"/>
      <c r="D231" s="272"/>
      <c r="E231" s="166" t="s">
        <v>122</v>
      </c>
      <c r="F231" s="166" t="s">
        <v>124</v>
      </c>
      <c r="G231" s="159">
        <v>3000</v>
      </c>
      <c r="H231" s="164">
        <v>8</v>
      </c>
      <c r="I231" s="160">
        <f t="shared" si="7"/>
        <v>24</v>
      </c>
    </row>
    <row r="232" spans="1:9" s="71" customFormat="1" ht="18" customHeight="1">
      <c r="A232" s="168">
        <v>42921180</v>
      </c>
      <c r="B232" s="272" t="s">
        <v>164</v>
      </c>
      <c r="C232" s="272"/>
      <c r="D232" s="272"/>
      <c r="E232" s="166" t="s">
        <v>122</v>
      </c>
      <c r="F232" s="166" t="s">
        <v>124</v>
      </c>
      <c r="G232" s="159">
        <v>27750</v>
      </c>
      <c r="H232" s="164">
        <v>3</v>
      </c>
      <c r="I232" s="160">
        <f t="shared" si="7"/>
        <v>83.3</v>
      </c>
    </row>
    <row r="233" spans="1:9" s="71" customFormat="1" ht="18" customHeight="1">
      <c r="A233" s="168">
        <v>42921180</v>
      </c>
      <c r="B233" s="272" t="s">
        <v>164</v>
      </c>
      <c r="C233" s="272"/>
      <c r="D233" s="272"/>
      <c r="E233" s="166" t="s">
        <v>122</v>
      </c>
      <c r="F233" s="166" t="s">
        <v>124</v>
      </c>
      <c r="G233" s="159">
        <v>17250</v>
      </c>
      <c r="H233" s="164">
        <v>3</v>
      </c>
      <c r="I233" s="160">
        <f t="shared" si="7"/>
        <v>51.8</v>
      </c>
    </row>
    <row r="234" spans="1:9" s="71" customFormat="1" ht="18" customHeight="1">
      <c r="A234" s="168">
        <v>39132210</v>
      </c>
      <c r="B234" s="272" t="s">
        <v>165</v>
      </c>
      <c r="C234" s="272"/>
      <c r="D234" s="272"/>
      <c r="E234" s="166" t="s">
        <v>122</v>
      </c>
      <c r="F234" s="166" t="s">
        <v>124</v>
      </c>
      <c r="G234" s="170">
        <v>100000</v>
      </c>
      <c r="H234" s="164">
        <v>3</v>
      </c>
      <c r="I234" s="160">
        <f t="shared" si="7"/>
        <v>300</v>
      </c>
    </row>
    <row r="235" spans="1:9" s="71" customFormat="1" ht="18" customHeight="1">
      <c r="A235" s="168">
        <v>39121200</v>
      </c>
      <c r="B235" s="272" t="s">
        <v>126</v>
      </c>
      <c r="C235" s="272"/>
      <c r="D235" s="272"/>
      <c r="E235" s="166" t="s">
        <v>122</v>
      </c>
      <c r="F235" s="166" t="s">
        <v>124</v>
      </c>
      <c r="G235" s="159">
        <v>65000</v>
      </c>
      <c r="H235" s="164">
        <v>3</v>
      </c>
      <c r="I235" s="160">
        <f t="shared" si="7"/>
        <v>195</v>
      </c>
    </row>
    <row r="236" spans="1:9" s="71" customFormat="1" ht="18" customHeight="1">
      <c r="A236" s="168">
        <v>39711140</v>
      </c>
      <c r="B236" s="272" t="s">
        <v>148</v>
      </c>
      <c r="C236" s="272"/>
      <c r="D236" s="272"/>
      <c r="E236" s="166" t="s">
        <v>122</v>
      </c>
      <c r="F236" s="166" t="s">
        <v>124</v>
      </c>
      <c r="G236" s="159">
        <v>400000</v>
      </c>
      <c r="H236" s="164">
        <v>1</v>
      </c>
      <c r="I236" s="160">
        <f t="shared" si="7"/>
        <v>400</v>
      </c>
    </row>
    <row r="237" spans="1:9" s="71" customFormat="1" ht="18" customHeight="1">
      <c r="A237" s="168">
        <v>39711120</v>
      </c>
      <c r="B237" s="272" t="s">
        <v>166</v>
      </c>
      <c r="C237" s="272"/>
      <c r="D237" s="272"/>
      <c r="E237" s="166" t="s">
        <v>122</v>
      </c>
      <c r="F237" s="166" t="s">
        <v>124</v>
      </c>
      <c r="G237" s="159">
        <v>240000</v>
      </c>
      <c r="H237" s="164">
        <v>2</v>
      </c>
      <c r="I237" s="160">
        <f t="shared" si="7"/>
        <v>480</v>
      </c>
    </row>
    <row r="238" spans="1:9" s="71" customFormat="1" ht="18" customHeight="1">
      <c r="A238" s="168">
        <v>39714200</v>
      </c>
      <c r="B238" s="272" t="s">
        <v>137</v>
      </c>
      <c r="C238" s="272"/>
      <c r="D238" s="272"/>
      <c r="E238" s="166" t="s">
        <v>122</v>
      </c>
      <c r="F238" s="166" t="s">
        <v>124</v>
      </c>
      <c r="G238" s="159">
        <v>300000</v>
      </c>
      <c r="H238" s="164">
        <v>2</v>
      </c>
      <c r="I238" s="160">
        <f t="shared" si="7"/>
        <v>600</v>
      </c>
    </row>
    <row r="239" spans="1:9" s="71" customFormat="1" ht="18" customHeight="1">
      <c r="A239" s="168">
        <v>39713432</v>
      </c>
      <c r="B239" s="272" t="s">
        <v>167</v>
      </c>
      <c r="C239" s="272"/>
      <c r="D239" s="272"/>
      <c r="E239" s="166" t="s">
        <v>122</v>
      </c>
      <c r="F239" s="166" t="s">
        <v>124</v>
      </c>
      <c r="G239" s="159">
        <v>50000</v>
      </c>
      <c r="H239" s="164">
        <v>2</v>
      </c>
      <c r="I239" s="160">
        <f t="shared" si="7"/>
        <v>100</v>
      </c>
    </row>
    <row r="240" spans="1:9" s="71" customFormat="1" ht="18" customHeight="1">
      <c r="A240" s="168">
        <v>39121100</v>
      </c>
      <c r="B240" s="272" t="s">
        <v>127</v>
      </c>
      <c r="C240" s="272"/>
      <c r="D240" s="272"/>
      <c r="E240" s="166" t="s">
        <v>122</v>
      </c>
      <c r="F240" s="166" t="s">
        <v>124</v>
      </c>
      <c r="G240" s="159">
        <v>45000</v>
      </c>
      <c r="H240" s="164">
        <v>4</v>
      </c>
      <c r="I240" s="160">
        <f t="shared" si="7"/>
        <v>180</v>
      </c>
    </row>
    <row r="241" spans="1:9" s="71" customFormat="1" ht="18" customHeight="1">
      <c r="A241" s="168">
        <v>39111140</v>
      </c>
      <c r="B241" s="272" t="s">
        <v>125</v>
      </c>
      <c r="C241" s="272"/>
      <c r="D241" s="272"/>
      <c r="E241" s="166" t="s">
        <v>122</v>
      </c>
      <c r="F241" s="166" t="s">
        <v>124</v>
      </c>
      <c r="G241" s="159">
        <v>23333</v>
      </c>
      <c r="H241" s="164">
        <v>3</v>
      </c>
      <c r="I241" s="160">
        <f t="shared" si="7"/>
        <v>70</v>
      </c>
    </row>
    <row r="242" spans="1:9" s="71" customFormat="1" ht="18" customHeight="1">
      <c r="A242" s="168">
        <v>33191120</v>
      </c>
      <c r="B242" s="272" t="s">
        <v>168</v>
      </c>
      <c r="C242" s="272"/>
      <c r="D242" s="272"/>
      <c r="E242" s="166" t="s">
        <v>122</v>
      </c>
      <c r="F242" s="166" t="s">
        <v>124</v>
      </c>
      <c r="G242" s="159">
        <v>18000</v>
      </c>
      <c r="H242" s="164">
        <v>3</v>
      </c>
      <c r="I242" s="160">
        <f t="shared" si="7"/>
        <v>54</v>
      </c>
    </row>
    <row r="243" spans="1:9" s="71" customFormat="1" ht="18" customHeight="1">
      <c r="A243" s="168">
        <v>38311100</v>
      </c>
      <c r="B243" s="272" t="s">
        <v>169</v>
      </c>
      <c r="C243" s="272"/>
      <c r="D243" s="272"/>
      <c r="E243" s="166" t="s">
        <v>122</v>
      </c>
      <c r="F243" s="166" t="s">
        <v>124</v>
      </c>
      <c r="G243" s="159">
        <v>52000</v>
      </c>
      <c r="H243" s="164">
        <v>3</v>
      </c>
      <c r="I243" s="160">
        <f t="shared" si="7"/>
        <v>156</v>
      </c>
    </row>
    <row r="244" spans="1:9" s="71" customFormat="1" ht="18" customHeight="1">
      <c r="A244" s="167">
        <v>33191180</v>
      </c>
      <c r="B244" s="272" t="s">
        <v>183</v>
      </c>
      <c r="C244" s="272"/>
      <c r="D244" s="272"/>
      <c r="E244" s="166" t="s">
        <v>122</v>
      </c>
      <c r="F244" s="166" t="s">
        <v>124</v>
      </c>
      <c r="G244" s="159">
        <v>100000</v>
      </c>
      <c r="H244" s="164">
        <v>1</v>
      </c>
      <c r="I244" s="160">
        <f t="shared" si="7"/>
        <v>100</v>
      </c>
    </row>
    <row r="245" spans="1:9" s="71" customFormat="1" ht="18" customHeight="1">
      <c r="A245" s="168">
        <v>33141211</v>
      </c>
      <c r="B245" s="272" t="s">
        <v>170</v>
      </c>
      <c r="C245" s="272"/>
      <c r="D245" s="272"/>
      <c r="E245" s="166" t="s">
        <v>122</v>
      </c>
      <c r="F245" s="166" t="s">
        <v>124</v>
      </c>
      <c r="G245" s="159">
        <v>45000</v>
      </c>
      <c r="H245" s="164">
        <v>3</v>
      </c>
      <c r="I245" s="160">
        <f t="shared" si="7"/>
        <v>135</v>
      </c>
    </row>
    <row r="246" spans="1:9" s="71" customFormat="1" ht="18" customHeight="1">
      <c r="A246" s="168">
        <v>33141211</v>
      </c>
      <c r="B246" s="272" t="s">
        <v>170</v>
      </c>
      <c r="C246" s="272"/>
      <c r="D246" s="272"/>
      <c r="E246" s="166" t="s">
        <v>122</v>
      </c>
      <c r="F246" s="166" t="s">
        <v>124</v>
      </c>
      <c r="G246" s="159">
        <v>20000</v>
      </c>
      <c r="H246" s="164">
        <v>4</v>
      </c>
      <c r="I246" s="160">
        <f t="shared" ref="I246:I259" si="8">+ROUND(H246*G246/1000,1)</f>
        <v>80</v>
      </c>
    </row>
    <row r="247" spans="1:9" s="71" customFormat="1" ht="18" customHeight="1">
      <c r="A247" s="168">
        <v>38411200</v>
      </c>
      <c r="B247" s="272" t="s">
        <v>160</v>
      </c>
      <c r="C247" s="272"/>
      <c r="D247" s="272"/>
      <c r="E247" s="166" t="s">
        <v>122</v>
      </c>
      <c r="F247" s="166" t="s">
        <v>124</v>
      </c>
      <c r="G247" s="159">
        <v>3000</v>
      </c>
      <c r="H247" s="164">
        <v>6</v>
      </c>
      <c r="I247" s="160">
        <f t="shared" si="8"/>
        <v>18</v>
      </c>
    </row>
    <row r="248" spans="1:9" s="71" customFormat="1" ht="18" customHeight="1">
      <c r="A248" s="168">
        <v>33191120</v>
      </c>
      <c r="B248" s="272" t="s">
        <v>168</v>
      </c>
      <c r="C248" s="272"/>
      <c r="D248" s="272"/>
      <c r="E248" s="166" t="s">
        <v>122</v>
      </c>
      <c r="F248" s="166" t="s">
        <v>124</v>
      </c>
      <c r="G248" s="159">
        <v>100000</v>
      </c>
      <c r="H248" s="164">
        <v>2</v>
      </c>
      <c r="I248" s="160">
        <f t="shared" si="8"/>
        <v>200</v>
      </c>
    </row>
    <row r="249" spans="1:9" s="71" customFormat="1" ht="18" customHeight="1">
      <c r="A249" s="168">
        <v>37411580</v>
      </c>
      <c r="B249" s="272" t="s">
        <v>171</v>
      </c>
      <c r="C249" s="272"/>
      <c r="D249" s="272"/>
      <c r="E249" s="166" t="s">
        <v>122</v>
      </c>
      <c r="F249" s="166" t="s">
        <v>124</v>
      </c>
      <c r="G249" s="159">
        <v>80000</v>
      </c>
      <c r="H249" s="164">
        <v>2</v>
      </c>
      <c r="I249" s="160">
        <f t="shared" si="8"/>
        <v>160</v>
      </c>
    </row>
    <row r="250" spans="1:9" s="71" customFormat="1" ht="18" customHeight="1">
      <c r="A250" s="168">
        <v>42711170</v>
      </c>
      <c r="B250" s="272" t="s">
        <v>172</v>
      </c>
      <c r="C250" s="272"/>
      <c r="D250" s="272"/>
      <c r="E250" s="166" t="s">
        <v>122</v>
      </c>
      <c r="F250" s="166" t="s">
        <v>124</v>
      </c>
      <c r="G250" s="159">
        <v>250000</v>
      </c>
      <c r="H250" s="164">
        <v>1</v>
      </c>
      <c r="I250" s="160">
        <f t="shared" si="8"/>
        <v>250</v>
      </c>
    </row>
    <row r="251" spans="1:9" s="71" customFormat="1" ht="18" customHeight="1">
      <c r="A251" s="168">
        <v>39221220</v>
      </c>
      <c r="B251" s="272" t="s">
        <v>173</v>
      </c>
      <c r="C251" s="272"/>
      <c r="D251" s="272"/>
      <c r="E251" s="166" t="s">
        <v>122</v>
      </c>
      <c r="F251" s="166" t="s">
        <v>124</v>
      </c>
      <c r="G251" s="159">
        <v>350000</v>
      </c>
      <c r="H251" s="164">
        <v>3</v>
      </c>
      <c r="I251" s="160">
        <f t="shared" si="8"/>
        <v>1050</v>
      </c>
    </row>
    <row r="252" spans="1:9" s="71" customFormat="1" ht="18" customHeight="1">
      <c r="A252" s="168">
        <v>39121450</v>
      </c>
      <c r="B252" s="272" t="s">
        <v>174</v>
      </c>
      <c r="C252" s="272"/>
      <c r="D252" s="272"/>
      <c r="E252" s="166" t="s">
        <v>122</v>
      </c>
      <c r="F252" s="166" t="s">
        <v>124</v>
      </c>
      <c r="G252" s="159">
        <v>20000</v>
      </c>
      <c r="H252" s="164">
        <v>2</v>
      </c>
      <c r="I252" s="160">
        <f t="shared" si="8"/>
        <v>40</v>
      </c>
    </row>
    <row r="253" spans="1:9" s="71" customFormat="1" ht="18" customHeight="1">
      <c r="A253" s="168">
        <v>39141120</v>
      </c>
      <c r="B253" s="272" t="s">
        <v>130</v>
      </c>
      <c r="C253" s="272"/>
      <c r="D253" s="272"/>
      <c r="E253" s="166" t="s">
        <v>122</v>
      </c>
      <c r="F253" s="166" t="s">
        <v>124</v>
      </c>
      <c r="G253" s="159">
        <v>200000</v>
      </c>
      <c r="H253" s="164">
        <v>4</v>
      </c>
      <c r="I253" s="160">
        <f t="shared" si="8"/>
        <v>800</v>
      </c>
    </row>
    <row r="254" spans="1:9" s="71" customFormat="1" ht="18" customHeight="1">
      <c r="A254" s="168">
        <v>30211280</v>
      </c>
      <c r="B254" s="272" t="s">
        <v>175</v>
      </c>
      <c r="C254" s="272"/>
      <c r="D254" s="272"/>
      <c r="E254" s="166" t="s">
        <v>122</v>
      </c>
      <c r="F254" s="166" t="s">
        <v>124</v>
      </c>
      <c r="G254" s="159">
        <v>400000</v>
      </c>
      <c r="H254" s="164">
        <v>3</v>
      </c>
      <c r="I254" s="160">
        <f t="shared" si="8"/>
        <v>1200</v>
      </c>
    </row>
    <row r="255" spans="1:9" s="71" customFormat="1" ht="18" customHeight="1">
      <c r="A255" s="168">
        <v>31151120</v>
      </c>
      <c r="B255" s="272" t="s">
        <v>176</v>
      </c>
      <c r="C255" s="272"/>
      <c r="D255" s="272"/>
      <c r="E255" s="166" t="s">
        <v>122</v>
      </c>
      <c r="F255" s="166" t="s">
        <v>124</v>
      </c>
      <c r="G255" s="159">
        <v>50000</v>
      </c>
      <c r="H255" s="164">
        <v>4</v>
      </c>
      <c r="I255" s="160">
        <f t="shared" si="8"/>
        <v>200</v>
      </c>
    </row>
    <row r="256" spans="1:9" s="71" customFormat="1" ht="31.7" customHeight="1">
      <c r="A256" s="168">
        <v>30239150</v>
      </c>
      <c r="B256" s="272" t="s">
        <v>177</v>
      </c>
      <c r="C256" s="272"/>
      <c r="D256" s="272"/>
      <c r="E256" s="166" t="s">
        <v>122</v>
      </c>
      <c r="F256" s="166" t="s">
        <v>124</v>
      </c>
      <c r="G256" s="159">
        <v>145000</v>
      </c>
      <c r="H256" s="164">
        <v>3</v>
      </c>
      <c r="I256" s="160">
        <f t="shared" si="8"/>
        <v>435</v>
      </c>
    </row>
    <row r="257" spans="1:10" s="71" customFormat="1" ht="18" customHeight="1">
      <c r="A257" s="168">
        <v>32421300</v>
      </c>
      <c r="B257" s="272" t="s">
        <v>178</v>
      </c>
      <c r="C257" s="272"/>
      <c r="D257" s="272"/>
      <c r="E257" s="166" t="s">
        <v>122</v>
      </c>
      <c r="F257" s="166" t="s">
        <v>124</v>
      </c>
      <c r="G257" s="159">
        <v>15000</v>
      </c>
      <c r="H257" s="164">
        <v>3</v>
      </c>
      <c r="I257" s="160">
        <f t="shared" si="8"/>
        <v>45</v>
      </c>
    </row>
    <row r="258" spans="1:10" s="71" customFormat="1" ht="18" customHeight="1">
      <c r="A258" s="168">
        <v>30211200</v>
      </c>
      <c r="B258" s="272" t="s">
        <v>179</v>
      </c>
      <c r="C258" s="272"/>
      <c r="D258" s="272"/>
      <c r="E258" s="166" t="s">
        <v>122</v>
      </c>
      <c r="F258" s="166" t="s">
        <v>124</v>
      </c>
      <c r="G258" s="159">
        <v>400000</v>
      </c>
      <c r="H258" s="164">
        <v>3</v>
      </c>
      <c r="I258" s="160">
        <f t="shared" si="8"/>
        <v>1200</v>
      </c>
    </row>
    <row r="259" spans="1:10" s="71" customFormat="1" ht="18" customHeight="1">
      <c r="A259" s="168">
        <v>38651200</v>
      </c>
      <c r="B259" s="272" t="s">
        <v>180</v>
      </c>
      <c r="C259" s="272"/>
      <c r="D259" s="272"/>
      <c r="E259" s="166" t="s">
        <v>122</v>
      </c>
      <c r="F259" s="166" t="s">
        <v>124</v>
      </c>
      <c r="G259" s="159">
        <v>350000</v>
      </c>
      <c r="H259" s="164">
        <v>3</v>
      </c>
      <c r="I259" s="160">
        <f t="shared" si="8"/>
        <v>1050</v>
      </c>
    </row>
    <row r="260" spans="1:10" s="161" customFormat="1" ht="20.95" customHeight="1">
      <c r="B260" s="275"/>
      <c r="C260" s="275"/>
      <c r="D260" s="275"/>
      <c r="I260" s="162"/>
    </row>
    <row r="261" spans="1:10" s="174" customFormat="1" ht="45" customHeight="1">
      <c r="A261" s="276" t="s">
        <v>186</v>
      </c>
      <c r="B261" s="277"/>
      <c r="C261" s="277"/>
      <c r="D261" s="277"/>
      <c r="E261" s="277"/>
      <c r="F261" s="277"/>
      <c r="G261" s="277"/>
      <c r="H261" s="278"/>
      <c r="I261" s="148">
        <f>+I262</f>
        <v>794409.2</v>
      </c>
      <c r="J261" s="173"/>
    </row>
    <row r="262" spans="1:10" s="174" customFormat="1" ht="17.899999999999999" customHeight="1">
      <c r="A262" s="102" t="s">
        <v>62</v>
      </c>
      <c r="B262" s="102" t="s">
        <v>108</v>
      </c>
      <c r="C262" s="102" t="s">
        <v>63</v>
      </c>
      <c r="D262" s="279" t="s">
        <v>87</v>
      </c>
      <c r="E262" s="280"/>
      <c r="F262" s="280"/>
      <c r="G262" s="280"/>
      <c r="H262" s="281"/>
      <c r="I262" s="149">
        <f>+I263</f>
        <v>794409.2</v>
      </c>
    </row>
    <row r="263" spans="1:10" s="177" customFormat="1" ht="54.95" customHeight="1">
      <c r="A263" s="175" t="s">
        <v>181</v>
      </c>
      <c r="B263" s="282" t="s">
        <v>182</v>
      </c>
      <c r="C263" s="282"/>
      <c r="D263" s="282"/>
      <c r="E263" s="282"/>
      <c r="F263" s="282"/>
      <c r="G263" s="282"/>
      <c r="H263" s="282"/>
      <c r="I263" s="176">
        <f>+I264</f>
        <v>794409.2</v>
      </c>
    </row>
    <row r="264" spans="1:10" s="28" customFormat="1" ht="20.95" customHeight="1">
      <c r="A264" s="163"/>
      <c r="B264" s="274" t="s">
        <v>120</v>
      </c>
      <c r="C264" s="274"/>
      <c r="D264" s="274"/>
      <c r="E264" s="163"/>
      <c r="F264" s="163"/>
      <c r="G264" s="163"/>
      <c r="H264" s="163"/>
      <c r="I264" s="158">
        <f>SUM(I265:I386)</f>
        <v>794409.2</v>
      </c>
    </row>
    <row r="265" spans="1:10" s="71" customFormat="1" ht="18" customHeight="1">
      <c r="A265" s="168">
        <v>39141260</v>
      </c>
      <c r="B265" s="272" t="s">
        <v>121</v>
      </c>
      <c r="C265" s="272"/>
      <c r="D265" s="272"/>
      <c r="E265" s="166" t="s">
        <v>122</v>
      </c>
      <c r="F265" s="166" t="s">
        <v>124</v>
      </c>
      <c r="G265" s="159">
        <v>142925</v>
      </c>
      <c r="H265" s="164">
        <v>47</v>
      </c>
      <c r="I265" s="160">
        <f>+ROUND(H265*G265/1000,1)</f>
        <v>6717.5</v>
      </c>
    </row>
    <row r="266" spans="1:10" s="71" customFormat="1" ht="18" customHeight="1">
      <c r="A266" s="168">
        <v>39111320</v>
      </c>
      <c r="B266" s="272" t="s">
        <v>123</v>
      </c>
      <c r="C266" s="272"/>
      <c r="D266" s="272"/>
      <c r="E266" s="166" t="s">
        <v>122</v>
      </c>
      <c r="F266" s="166" t="s">
        <v>124</v>
      </c>
      <c r="G266" s="159">
        <v>41667</v>
      </c>
      <c r="H266" s="164">
        <v>63</v>
      </c>
      <c r="I266" s="160">
        <f>+ROUND(H266*G266/1000,1)</f>
        <v>2625</v>
      </c>
    </row>
    <row r="267" spans="1:10" s="71" customFormat="1" ht="18" customHeight="1">
      <c r="A267" s="168">
        <v>39111140</v>
      </c>
      <c r="B267" s="272" t="s">
        <v>125</v>
      </c>
      <c r="C267" s="272"/>
      <c r="D267" s="272"/>
      <c r="E267" s="166" t="s">
        <v>122</v>
      </c>
      <c r="F267" s="166" t="s">
        <v>124</v>
      </c>
      <c r="G267" s="159">
        <v>18000</v>
      </c>
      <c r="H267" s="164">
        <v>240</v>
      </c>
      <c r="I267" s="160">
        <f t="shared" ref="I267:I273" si="9">+ROUND(H267*G267/1000,1)</f>
        <v>4320</v>
      </c>
    </row>
    <row r="268" spans="1:10" s="71" customFormat="1" ht="18" customHeight="1">
      <c r="A268" s="168">
        <v>39121200</v>
      </c>
      <c r="B268" s="272" t="s">
        <v>126</v>
      </c>
      <c r="C268" s="272"/>
      <c r="D268" s="272"/>
      <c r="E268" s="166" t="s">
        <v>122</v>
      </c>
      <c r="F268" s="166" t="s">
        <v>124</v>
      </c>
      <c r="G268" s="159">
        <v>25000</v>
      </c>
      <c r="H268" s="164">
        <v>60</v>
      </c>
      <c r="I268" s="160">
        <f t="shared" si="9"/>
        <v>1500</v>
      </c>
    </row>
    <row r="269" spans="1:10" s="71" customFormat="1" ht="18" customHeight="1">
      <c r="A269" s="168">
        <v>39121200</v>
      </c>
      <c r="B269" s="272" t="s">
        <v>126</v>
      </c>
      <c r="C269" s="272"/>
      <c r="D269" s="272"/>
      <c r="E269" s="166" t="s">
        <v>122</v>
      </c>
      <c r="F269" s="166" t="s">
        <v>124</v>
      </c>
      <c r="G269" s="159">
        <v>65500</v>
      </c>
      <c r="H269" s="164">
        <v>14</v>
      </c>
      <c r="I269" s="160">
        <f t="shared" si="9"/>
        <v>917</v>
      </c>
    </row>
    <row r="270" spans="1:10" s="71" customFormat="1" ht="18" customHeight="1">
      <c r="A270" s="168">
        <v>39121200</v>
      </c>
      <c r="B270" s="272" t="s">
        <v>126</v>
      </c>
      <c r="C270" s="272"/>
      <c r="D270" s="272"/>
      <c r="E270" s="166" t="s">
        <v>122</v>
      </c>
      <c r="F270" s="166" t="s">
        <v>124</v>
      </c>
      <c r="G270" s="159">
        <v>98333</v>
      </c>
      <c r="H270" s="164">
        <v>7</v>
      </c>
      <c r="I270" s="160">
        <f t="shared" si="9"/>
        <v>688.3</v>
      </c>
    </row>
    <row r="271" spans="1:10" s="71" customFormat="1" ht="18" customHeight="1">
      <c r="A271" s="168">
        <v>39121100</v>
      </c>
      <c r="B271" s="272" t="s">
        <v>127</v>
      </c>
      <c r="C271" s="272"/>
      <c r="D271" s="272"/>
      <c r="E271" s="166" t="s">
        <v>122</v>
      </c>
      <c r="F271" s="166" t="s">
        <v>124</v>
      </c>
      <c r="G271" s="159">
        <v>98250</v>
      </c>
      <c r="H271" s="164">
        <v>8</v>
      </c>
      <c r="I271" s="160">
        <f t="shared" si="9"/>
        <v>786</v>
      </c>
    </row>
    <row r="272" spans="1:10" s="71" customFormat="1" ht="18" customHeight="1">
      <c r="A272" s="168">
        <v>39111140</v>
      </c>
      <c r="B272" s="272" t="s">
        <v>125</v>
      </c>
      <c r="C272" s="272"/>
      <c r="D272" s="272"/>
      <c r="E272" s="166" t="s">
        <v>122</v>
      </c>
      <c r="F272" s="166" t="s">
        <v>124</v>
      </c>
      <c r="G272" s="159">
        <v>23333</v>
      </c>
      <c r="H272" s="164">
        <v>16</v>
      </c>
      <c r="I272" s="160">
        <f t="shared" si="9"/>
        <v>373.3</v>
      </c>
    </row>
    <row r="273" spans="1:9" s="71" customFormat="1" ht="18" customHeight="1">
      <c r="A273" s="168">
        <v>39121520</v>
      </c>
      <c r="B273" s="272" t="s">
        <v>128</v>
      </c>
      <c r="C273" s="272"/>
      <c r="D273" s="272"/>
      <c r="E273" s="166" t="s">
        <v>122</v>
      </c>
      <c r="F273" s="166" t="s">
        <v>124</v>
      </c>
      <c r="G273" s="159">
        <v>118250</v>
      </c>
      <c r="H273" s="164">
        <v>8</v>
      </c>
      <c r="I273" s="160">
        <f t="shared" si="9"/>
        <v>946</v>
      </c>
    </row>
    <row r="274" spans="1:9" s="71" customFormat="1" ht="18" customHeight="1">
      <c r="A274" s="168">
        <v>39141260</v>
      </c>
      <c r="B274" s="272" t="s">
        <v>121</v>
      </c>
      <c r="C274" s="272"/>
      <c r="D274" s="272"/>
      <c r="E274" s="166" t="s">
        <v>122</v>
      </c>
      <c r="F274" s="166" t="s">
        <v>124</v>
      </c>
      <c r="G274" s="159">
        <v>100175</v>
      </c>
      <c r="H274" s="164">
        <v>8</v>
      </c>
      <c r="I274" s="160">
        <f>+ROUND(H274*G274/1000,1)</f>
        <v>801.4</v>
      </c>
    </row>
    <row r="275" spans="1:9" s="71" customFormat="1" ht="18" customHeight="1">
      <c r="A275" s="168">
        <v>39292110</v>
      </c>
      <c r="B275" s="272" t="s">
        <v>129</v>
      </c>
      <c r="C275" s="272"/>
      <c r="D275" s="272"/>
      <c r="E275" s="166" t="s">
        <v>122</v>
      </c>
      <c r="F275" s="166" t="s">
        <v>124</v>
      </c>
      <c r="G275" s="159">
        <v>100000</v>
      </c>
      <c r="H275" s="164">
        <v>8</v>
      </c>
      <c r="I275" s="160">
        <f>+ROUND(H275*G275/1000,1)</f>
        <v>800</v>
      </c>
    </row>
    <row r="276" spans="1:9" s="71" customFormat="1" ht="18" customHeight="1">
      <c r="A276" s="168">
        <v>39141120</v>
      </c>
      <c r="B276" s="272" t="s">
        <v>130</v>
      </c>
      <c r="C276" s="272"/>
      <c r="D276" s="272"/>
      <c r="E276" s="166" t="s">
        <v>122</v>
      </c>
      <c r="F276" s="166" t="s">
        <v>124</v>
      </c>
      <c r="G276" s="159">
        <v>181667</v>
      </c>
      <c r="H276" s="164">
        <v>8</v>
      </c>
      <c r="I276" s="160">
        <f>+ROUND(H276*G276/1000,1)</f>
        <v>1453.3</v>
      </c>
    </row>
    <row r="277" spans="1:9" s="71" customFormat="1" ht="18" customHeight="1">
      <c r="A277" s="168">
        <v>39141260</v>
      </c>
      <c r="B277" s="272" t="s">
        <v>121</v>
      </c>
      <c r="C277" s="272"/>
      <c r="D277" s="272"/>
      <c r="E277" s="166" t="s">
        <v>122</v>
      </c>
      <c r="F277" s="166" t="s">
        <v>124</v>
      </c>
      <c r="G277" s="159">
        <v>142925</v>
      </c>
      <c r="H277" s="164">
        <v>436</v>
      </c>
      <c r="I277" s="160">
        <f>+ROUND(H277*G277/1000,1)</f>
        <v>62315.3</v>
      </c>
    </row>
    <row r="278" spans="1:9" s="71" customFormat="1" ht="18" customHeight="1">
      <c r="A278" s="168">
        <v>39111320</v>
      </c>
      <c r="B278" s="272" t="s">
        <v>123</v>
      </c>
      <c r="C278" s="272"/>
      <c r="D278" s="272"/>
      <c r="E278" s="166" t="s">
        <v>122</v>
      </c>
      <c r="F278" s="166" t="s">
        <v>124</v>
      </c>
      <c r="G278" s="159">
        <v>41667</v>
      </c>
      <c r="H278" s="164">
        <v>427</v>
      </c>
      <c r="I278" s="160">
        <f>+ROUND(H278*G278/1000,1)</f>
        <v>17791.8</v>
      </c>
    </row>
    <row r="279" spans="1:9" s="71" customFormat="1" ht="18" customHeight="1">
      <c r="A279" s="168">
        <v>39121200</v>
      </c>
      <c r="B279" s="272" t="s">
        <v>126</v>
      </c>
      <c r="C279" s="272"/>
      <c r="D279" s="272"/>
      <c r="E279" s="166" t="s">
        <v>122</v>
      </c>
      <c r="F279" s="166" t="s">
        <v>124</v>
      </c>
      <c r="G279" s="159">
        <v>43000</v>
      </c>
      <c r="H279" s="164">
        <v>209</v>
      </c>
      <c r="I279" s="160">
        <f t="shared" ref="I279:I287" si="10">+ROUND(H279*G279/1000,1)</f>
        <v>8987</v>
      </c>
    </row>
    <row r="280" spans="1:9" s="71" customFormat="1" ht="18" customHeight="1">
      <c r="A280" s="168">
        <v>39121200</v>
      </c>
      <c r="B280" s="272" t="s">
        <v>126</v>
      </c>
      <c r="C280" s="272"/>
      <c r="D280" s="272"/>
      <c r="E280" s="166" t="s">
        <v>122</v>
      </c>
      <c r="F280" s="166" t="s">
        <v>124</v>
      </c>
      <c r="G280" s="159">
        <v>44750</v>
      </c>
      <c r="H280" s="164">
        <v>224</v>
      </c>
      <c r="I280" s="160">
        <f t="shared" si="10"/>
        <v>10024</v>
      </c>
    </row>
    <row r="281" spans="1:9" s="71" customFormat="1" ht="18" customHeight="1">
      <c r="A281" s="168">
        <v>39121200</v>
      </c>
      <c r="B281" s="272" t="s">
        <v>126</v>
      </c>
      <c r="C281" s="272"/>
      <c r="D281" s="272"/>
      <c r="E281" s="166" t="s">
        <v>122</v>
      </c>
      <c r="F281" s="166" t="s">
        <v>124</v>
      </c>
      <c r="G281" s="159">
        <v>45250</v>
      </c>
      <c r="H281" s="164">
        <v>189</v>
      </c>
      <c r="I281" s="160">
        <f t="shared" si="10"/>
        <v>8552.2999999999993</v>
      </c>
    </row>
    <row r="282" spans="1:9" s="71" customFormat="1" ht="18" customHeight="1">
      <c r="A282" s="168">
        <v>39111140</v>
      </c>
      <c r="B282" s="272" t="s">
        <v>125</v>
      </c>
      <c r="C282" s="272"/>
      <c r="D282" s="272"/>
      <c r="E282" s="166" t="s">
        <v>122</v>
      </c>
      <c r="F282" s="166" t="s">
        <v>124</v>
      </c>
      <c r="G282" s="159">
        <v>21000</v>
      </c>
      <c r="H282" s="164">
        <v>819</v>
      </c>
      <c r="I282" s="160">
        <f t="shared" si="10"/>
        <v>17199</v>
      </c>
    </row>
    <row r="283" spans="1:9" s="71" customFormat="1" ht="18" customHeight="1">
      <c r="A283" s="168">
        <v>39111140</v>
      </c>
      <c r="B283" s="272" t="s">
        <v>125</v>
      </c>
      <c r="C283" s="272"/>
      <c r="D283" s="272"/>
      <c r="E283" s="166" t="s">
        <v>122</v>
      </c>
      <c r="F283" s="166" t="s">
        <v>124</v>
      </c>
      <c r="G283" s="159">
        <v>24667</v>
      </c>
      <c r="H283" s="164">
        <v>879</v>
      </c>
      <c r="I283" s="160">
        <f t="shared" si="10"/>
        <v>21682.3</v>
      </c>
    </row>
    <row r="284" spans="1:9" s="71" customFormat="1" ht="18" customHeight="1">
      <c r="A284" s="168">
        <v>39111140</v>
      </c>
      <c r="B284" s="272" t="s">
        <v>125</v>
      </c>
      <c r="C284" s="272"/>
      <c r="D284" s="272"/>
      <c r="E284" s="166" t="s">
        <v>122</v>
      </c>
      <c r="F284" s="166" t="s">
        <v>124</v>
      </c>
      <c r="G284" s="159">
        <v>27000</v>
      </c>
      <c r="H284" s="164">
        <v>743</v>
      </c>
      <c r="I284" s="160">
        <f t="shared" si="10"/>
        <v>20061</v>
      </c>
    </row>
    <row r="285" spans="1:9" s="71" customFormat="1" ht="18" customHeight="1">
      <c r="A285" s="168">
        <v>39121100</v>
      </c>
      <c r="B285" s="272" t="s">
        <v>127</v>
      </c>
      <c r="C285" s="272"/>
      <c r="D285" s="272"/>
      <c r="E285" s="166" t="s">
        <v>122</v>
      </c>
      <c r="F285" s="166" t="s">
        <v>124</v>
      </c>
      <c r="G285" s="159">
        <v>98250</v>
      </c>
      <c r="H285" s="164">
        <v>105</v>
      </c>
      <c r="I285" s="160">
        <f t="shared" si="10"/>
        <v>10316.299999999999</v>
      </c>
    </row>
    <row r="286" spans="1:9" s="71" customFormat="1" ht="18" customHeight="1">
      <c r="A286" s="168">
        <v>39111140</v>
      </c>
      <c r="B286" s="272" t="s">
        <v>125</v>
      </c>
      <c r="C286" s="272"/>
      <c r="D286" s="272"/>
      <c r="E286" s="166" t="s">
        <v>122</v>
      </c>
      <c r="F286" s="166" t="s">
        <v>124</v>
      </c>
      <c r="G286" s="159">
        <v>23333</v>
      </c>
      <c r="H286" s="164">
        <v>222</v>
      </c>
      <c r="I286" s="160">
        <f t="shared" si="10"/>
        <v>5179.8999999999996</v>
      </c>
    </row>
    <row r="287" spans="1:9" s="71" customFormat="1" ht="18" customHeight="1">
      <c r="A287" s="168">
        <v>39121520</v>
      </c>
      <c r="B287" s="272" t="s">
        <v>128</v>
      </c>
      <c r="C287" s="272"/>
      <c r="D287" s="272"/>
      <c r="E287" s="166" t="s">
        <v>122</v>
      </c>
      <c r="F287" s="166" t="s">
        <v>124</v>
      </c>
      <c r="G287" s="159">
        <v>118250</v>
      </c>
      <c r="H287" s="164">
        <v>109</v>
      </c>
      <c r="I287" s="160">
        <f t="shared" si="10"/>
        <v>12889.3</v>
      </c>
    </row>
    <row r="288" spans="1:9" s="71" customFormat="1" ht="18" customHeight="1">
      <c r="A288" s="168">
        <v>39141260</v>
      </c>
      <c r="B288" s="272" t="s">
        <v>121</v>
      </c>
      <c r="C288" s="272"/>
      <c r="D288" s="272"/>
      <c r="E288" s="166" t="s">
        <v>122</v>
      </c>
      <c r="F288" s="166" t="s">
        <v>124</v>
      </c>
      <c r="G288" s="159">
        <v>100175</v>
      </c>
      <c r="H288" s="164">
        <v>102</v>
      </c>
      <c r="I288" s="160">
        <f>+ROUND(H288*G288/1000,1)</f>
        <v>10217.9</v>
      </c>
    </row>
    <row r="289" spans="1:9" s="71" customFormat="1" ht="18" customHeight="1">
      <c r="A289" s="168">
        <v>39292110</v>
      </c>
      <c r="B289" s="272" t="s">
        <v>129</v>
      </c>
      <c r="C289" s="272"/>
      <c r="D289" s="272"/>
      <c r="E289" s="166" t="s">
        <v>122</v>
      </c>
      <c r="F289" s="166" t="s">
        <v>124</v>
      </c>
      <c r="G289" s="159">
        <v>100000</v>
      </c>
      <c r="H289" s="164">
        <v>89</v>
      </c>
      <c r="I289" s="160">
        <f t="shared" ref="I289:I307" si="11">+ROUND(H289*G289/1000,1)</f>
        <v>8900</v>
      </c>
    </row>
    <row r="290" spans="1:9" s="71" customFormat="1" ht="18" customHeight="1">
      <c r="A290" s="168">
        <v>39141120</v>
      </c>
      <c r="B290" s="272" t="s">
        <v>130</v>
      </c>
      <c r="C290" s="272"/>
      <c r="D290" s="272"/>
      <c r="E290" s="166" t="s">
        <v>122</v>
      </c>
      <c r="F290" s="166" t="s">
        <v>124</v>
      </c>
      <c r="G290" s="159">
        <v>181667</v>
      </c>
      <c r="H290" s="164">
        <v>94</v>
      </c>
      <c r="I290" s="160">
        <f t="shared" si="11"/>
        <v>17076.7</v>
      </c>
    </row>
    <row r="291" spans="1:9" s="71" customFormat="1" ht="18" customHeight="1">
      <c r="A291" s="168">
        <v>39141240</v>
      </c>
      <c r="B291" s="272" t="s">
        <v>131</v>
      </c>
      <c r="C291" s="272"/>
      <c r="D291" s="272"/>
      <c r="E291" s="166" t="s">
        <v>122</v>
      </c>
      <c r="F291" s="166" t="s">
        <v>124</v>
      </c>
      <c r="G291" s="159">
        <v>130833</v>
      </c>
      <c r="H291" s="164">
        <v>20</v>
      </c>
      <c r="I291" s="160">
        <f t="shared" si="11"/>
        <v>2616.6999999999998</v>
      </c>
    </row>
    <row r="292" spans="1:9" s="71" customFormat="1" ht="18" customHeight="1">
      <c r="A292" s="168">
        <v>39141240</v>
      </c>
      <c r="B292" s="272" t="s">
        <v>131</v>
      </c>
      <c r="C292" s="272"/>
      <c r="D292" s="272"/>
      <c r="E292" s="166" t="s">
        <v>122</v>
      </c>
      <c r="F292" s="166" t="s">
        <v>124</v>
      </c>
      <c r="G292" s="159">
        <v>175000</v>
      </c>
      <c r="H292" s="164">
        <v>708</v>
      </c>
      <c r="I292" s="160">
        <f t="shared" si="11"/>
        <v>123900</v>
      </c>
    </row>
    <row r="293" spans="1:9" s="71" customFormat="1" ht="18" customHeight="1">
      <c r="A293" s="168">
        <v>39141120</v>
      </c>
      <c r="B293" s="272" t="s">
        <v>130</v>
      </c>
      <c r="C293" s="272"/>
      <c r="D293" s="272"/>
      <c r="E293" s="166" t="s">
        <v>122</v>
      </c>
      <c r="F293" s="166" t="s">
        <v>124</v>
      </c>
      <c r="G293" s="159">
        <v>94500</v>
      </c>
      <c r="H293" s="164">
        <v>88</v>
      </c>
      <c r="I293" s="160">
        <f t="shared" si="11"/>
        <v>8316</v>
      </c>
    </row>
    <row r="294" spans="1:9" s="71" customFormat="1" ht="18" customHeight="1">
      <c r="A294" s="168">
        <v>39141120</v>
      </c>
      <c r="B294" s="272" t="s">
        <v>130</v>
      </c>
      <c r="C294" s="272"/>
      <c r="D294" s="272"/>
      <c r="E294" s="166" t="s">
        <v>122</v>
      </c>
      <c r="F294" s="166" t="s">
        <v>124</v>
      </c>
      <c r="G294" s="170">
        <v>60000</v>
      </c>
      <c r="H294" s="164">
        <v>268</v>
      </c>
      <c r="I294" s="160">
        <f t="shared" si="11"/>
        <v>16080</v>
      </c>
    </row>
    <row r="295" spans="1:9" s="71" customFormat="1" ht="18" customHeight="1">
      <c r="A295" s="168">
        <v>44411760</v>
      </c>
      <c r="B295" s="272" t="s">
        <v>132</v>
      </c>
      <c r="C295" s="272"/>
      <c r="D295" s="272"/>
      <c r="E295" s="166" t="s">
        <v>122</v>
      </c>
      <c r="F295" s="166" t="s">
        <v>124</v>
      </c>
      <c r="G295" s="159">
        <v>3000</v>
      </c>
      <c r="H295" s="164">
        <v>189</v>
      </c>
      <c r="I295" s="160">
        <f t="shared" si="11"/>
        <v>567</v>
      </c>
    </row>
    <row r="296" spans="1:9" s="71" customFormat="1" ht="18" customHeight="1">
      <c r="A296" s="168">
        <v>39141120</v>
      </c>
      <c r="B296" s="272" t="s">
        <v>130</v>
      </c>
      <c r="C296" s="272"/>
      <c r="D296" s="272"/>
      <c r="E296" s="166" t="s">
        <v>122</v>
      </c>
      <c r="F296" s="166" t="s">
        <v>124</v>
      </c>
      <c r="G296" s="159">
        <v>50000</v>
      </c>
      <c r="H296" s="164">
        <v>91</v>
      </c>
      <c r="I296" s="160">
        <f t="shared" si="11"/>
        <v>4550</v>
      </c>
    </row>
    <row r="297" spans="1:9" s="71" customFormat="1" ht="18" customHeight="1">
      <c r="A297" s="168">
        <v>39141120</v>
      </c>
      <c r="B297" s="272" t="s">
        <v>130</v>
      </c>
      <c r="C297" s="272"/>
      <c r="D297" s="272"/>
      <c r="E297" s="166" t="s">
        <v>122</v>
      </c>
      <c r="F297" s="166" t="s">
        <v>124</v>
      </c>
      <c r="G297" s="159">
        <v>80000</v>
      </c>
      <c r="H297" s="164">
        <v>10</v>
      </c>
      <c r="I297" s="160">
        <f t="shared" si="11"/>
        <v>800</v>
      </c>
    </row>
    <row r="298" spans="1:9" s="71" customFormat="1" ht="18" customHeight="1">
      <c r="A298" s="168">
        <v>39141120</v>
      </c>
      <c r="B298" s="272" t="s">
        <v>130</v>
      </c>
      <c r="C298" s="272"/>
      <c r="D298" s="272"/>
      <c r="E298" s="166" t="s">
        <v>122</v>
      </c>
      <c r="F298" s="166" t="s">
        <v>124</v>
      </c>
      <c r="G298" s="159">
        <v>150000</v>
      </c>
      <c r="H298" s="164">
        <v>78</v>
      </c>
      <c r="I298" s="160">
        <f t="shared" si="11"/>
        <v>11700</v>
      </c>
    </row>
    <row r="299" spans="1:9" s="71" customFormat="1" ht="18" customHeight="1">
      <c r="A299" s="168">
        <v>39121200</v>
      </c>
      <c r="B299" s="272" t="s">
        <v>126</v>
      </c>
      <c r="C299" s="272"/>
      <c r="D299" s="272"/>
      <c r="E299" s="166" t="s">
        <v>122</v>
      </c>
      <c r="F299" s="166" t="s">
        <v>124</v>
      </c>
      <c r="G299" s="159">
        <v>125000</v>
      </c>
      <c r="H299" s="164">
        <v>93</v>
      </c>
      <c r="I299" s="160">
        <f t="shared" si="11"/>
        <v>11625</v>
      </c>
    </row>
    <row r="300" spans="1:9" s="71" customFormat="1" ht="18" customHeight="1">
      <c r="A300" s="168">
        <v>39121200</v>
      </c>
      <c r="B300" s="272" t="s">
        <v>126</v>
      </c>
      <c r="C300" s="272"/>
      <c r="D300" s="272"/>
      <c r="E300" s="166" t="s">
        <v>122</v>
      </c>
      <c r="F300" s="166" t="s">
        <v>124</v>
      </c>
      <c r="G300" s="159">
        <v>65000</v>
      </c>
      <c r="H300" s="164">
        <v>95</v>
      </c>
      <c r="I300" s="160">
        <f t="shared" si="11"/>
        <v>6175</v>
      </c>
    </row>
    <row r="301" spans="1:9" s="71" customFormat="1" ht="18" customHeight="1">
      <c r="A301" s="168">
        <v>39141120</v>
      </c>
      <c r="B301" s="272" t="s">
        <v>130</v>
      </c>
      <c r="C301" s="272"/>
      <c r="D301" s="272"/>
      <c r="E301" s="166" t="s">
        <v>122</v>
      </c>
      <c r="F301" s="166" t="s">
        <v>124</v>
      </c>
      <c r="G301" s="159">
        <v>80000</v>
      </c>
      <c r="H301" s="164">
        <v>82</v>
      </c>
      <c r="I301" s="160">
        <f t="shared" si="11"/>
        <v>6560</v>
      </c>
    </row>
    <row r="302" spans="1:9" s="71" customFormat="1" ht="18" customHeight="1">
      <c r="A302" s="168">
        <v>39221240</v>
      </c>
      <c r="B302" s="272" t="s">
        <v>133</v>
      </c>
      <c r="C302" s="272"/>
      <c r="D302" s="272"/>
      <c r="E302" s="166" t="s">
        <v>122</v>
      </c>
      <c r="F302" s="166" t="s">
        <v>124</v>
      </c>
      <c r="G302" s="159">
        <v>120000</v>
      </c>
      <c r="H302" s="164">
        <v>82</v>
      </c>
      <c r="I302" s="160">
        <f t="shared" si="11"/>
        <v>9840</v>
      </c>
    </row>
    <row r="303" spans="1:9" s="71" customFormat="1" ht="18" customHeight="1">
      <c r="A303" s="168">
        <v>39132100</v>
      </c>
      <c r="B303" s="272" t="s">
        <v>134</v>
      </c>
      <c r="C303" s="272"/>
      <c r="D303" s="272"/>
      <c r="E303" s="166" t="s">
        <v>122</v>
      </c>
      <c r="F303" s="166" t="s">
        <v>124</v>
      </c>
      <c r="G303" s="159">
        <v>180000</v>
      </c>
      <c r="H303" s="164">
        <v>26</v>
      </c>
      <c r="I303" s="160">
        <f t="shared" si="11"/>
        <v>4680</v>
      </c>
    </row>
    <row r="304" spans="1:9" s="71" customFormat="1" ht="18" customHeight="1">
      <c r="A304" s="168">
        <v>39111220</v>
      </c>
      <c r="B304" s="272" t="s">
        <v>135</v>
      </c>
      <c r="C304" s="272"/>
      <c r="D304" s="272"/>
      <c r="E304" s="166" t="s">
        <v>122</v>
      </c>
      <c r="F304" s="166" t="s">
        <v>124</v>
      </c>
      <c r="G304" s="159">
        <v>130000</v>
      </c>
      <c r="H304" s="164">
        <v>22</v>
      </c>
      <c r="I304" s="160">
        <f t="shared" si="11"/>
        <v>2860</v>
      </c>
    </row>
    <row r="305" spans="1:9" s="71" customFormat="1" ht="18" customHeight="1">
      <c r="A305" s="168">
        <v>39121360</v>
      </c>
      <c r="B305" s="272" t="s">
        <v>136</v>
      </c>
      <c r="C305" s="272"/>
      <c r="D305" s="272"/>
      <c r="E305" s="166" t="s">
        <v>122</v>
      </c>
      <c r="F305" s="166" t="s">
        <v>124</v>
      </c>
      <c r="G305" s="159">
        <v>250000</v>
      </c>
      <c r="H305" s="164">
        <v>20</v>
      </c>
      <c r="I305" s="160">
        <f t="shared" si="11"/>
        <v>5000</v>
      </c>
    </row>
    <row r="306" spans="1:9" s="71" customFormat="1" ht="18" customHeight="1">
      <c r="A306" s="168">
        <v>39111140</v>
      </c>
      <c r="B306" s="272" t="s">
        <v>125</v>
      </c>
      <c r="C306" s="272"/>
      <c r="D306" s="272"/>
      <c r="E306" s="166" t="s">
        <v>122</v>
      </c>
      <c r="F306" s="166" t="s">
        <v>124</v>
      </c>
      <c r="G306" s="159">
        <v>25000</v>
      </c>
      <c r="H306" s="164">
        <v>68</v>
      </c>
      <c r="I306" s="160">
        <f t="shared" si="11"/>
        <v>1700</v>
      </c>
    </row>
    <row r="307" spans="1:9" s="71" customFormat="1" ht="18" customHeight="1">
      <c r="A307" s="168">
        <v>39121520</v>
      </c>
      <c r="B307" s="272" t="s">
        <v>128</v>
      </c>
      <c r="C307" s="272"/>
      <c r="D307" s="272"/>
      <c r="E307" s="166" t="s">
        <v>122</v>
      </c>
      <c r="F307" s="166" t="s">
        <v>124</v>
      </c>
      <c r="G307" s="159">
        <v>118250</v>
      </c>
      <c r="H307" s="164">
        <v>21</v>
      </c>
      <c r="I307" s="160">
        <f t="shared" si="11"/>
        <v>2483.3000000000002</v>
      </c>
    </row>
    <row r="308" spans="1:9" s="71" customFormat="1" ht="18" customHeight="1">
      <c r="A308" s="168">
        <v>39141260</v>
      </c>
      <c r="B308" s="272" t="s">
        <v>121</v>
      </c>
      <c r="C308" s="272"/>
      <c r="D308" s="272"/>
      <c r="E308" s="166" t="s">
        <v>122</v>
      </c>
      <c r="F308" s="166" t="s">
        <v>124</v>
      </c>
      <c r="G308" s="159">
        <v>120000</v>
      </c>
      <c r="H308" s="164">
        <v>23</v>
      </c>
      <c r="I308" s="160">
        <f>+ROUND(H308*G308/1000,1)</f>
        <v>2760</v>
      </c>
    </row>
    <row r="309" spans="1:9" s="71" customFormat="1" ht="18" customHeight="1">
      <c r="A309" s="168">
        <v>39714200</v>
      </c>
      <c r="B309" s="272" t="s">
        <v>137</v>
      </c>
      <c r="C309" s="272"/>
      <c r="D309" s="272"/>
      <c r="E309" s="166" t="s">
        <v>122</v>
      </c>
      <c r="F309" s="166" t="s">
        <v>124</v>
      </c>
      <c r="G309" s="159">
        <v>300000</v>
      </c>
      <c r="H309" s="164">
        <v>27</v>
      </c>
      <c r="I309" s="160">
        <f t="shared" ref="I309:I372" si="12">+ROUND(H309*G309/1000,1)</f>
        <v>8100</v>
      </c>
    </row>
    <row r="310" spans="1:9" s="71" customFormat="1" ht="18" customHeight="1">
      <c r="A310" s="168">
        <v>37311100</v>
      </c>
      <c r="B310" s="272" t="s">
        <v>138</v>
      </c>
      <c r="C310" s="272"/>
      <c r="D310" s="272"/>
      <c r="E310" s="166" t="s">
        <v>49</v>
      </c>
      <c r="F310" s="166" t="s">
        <v>124</v>
      </c>
      <c r="G310" s="159">
        <v>500000</v>
      </c>
      <c r="H310" s="164">
        <v>22</v>
      </c>
      <c r="I310" s="160">
        <f t="shared" si="12"/>
        <v>11000</v>
      </c>
    </row>
    <row r="311" spans="1:9" s="71" customFormat="1" ht="18" customHeight="1">
      <c r="A311" s="168">
        <v>39111140</v>
      </c>
      <c r="B311" s="272" t="s">
        <v>125</v>
      </c>
      <c r="C311" s="272"/>
      <c r="D311" s="272"/>
      <c r="E311" s="166" t="s">
        <v>122</v>
      </c>
      <c r="F311" s="166" t="s">
        <v>124</v>
      </c>
      <c r="G311" s="159">
        <v>27000</v>
      </c>
      <c r="H311" s="164">
        <v>840</v>
      </c>
      <c r="I311" s="160">
        <f t="shared" si="12"/>
        <v>22680</v>
      </c>
    </row>
    <row r="312" spans="1:9" s="71" customFormat="1" ht="18" customHeight="1">
      <c r="A312" s="168">
        <v>39141120</v>
      </c>
      <c r="B312" s="272" t="s">
        <v>130</v>
      </c>
      <c r="C312" s="272"/>
      <c r="D312" s="272"/>
      <c r="E312" s="166" t="s">
        <v>122</v>
      </c>
      <c r="F312" s="166" t="s">
        <v>124</v>
      </c>
      <c r="G312" s="159">
        <v>100000</v>
      </c>
      <c r="H312" s="164">
        <v>33</v>
      </c>
      <c r="I312" s="160">
        <f t="shared" si="12"/>
        <v>3300</v>
      </c>
    </row>
    <row r="313" spans="1:9" s="71" customFormat="1" ht="18" customHeight="1">
      <c r="A313" s="168">
        <v>39111140</v>
      </c>
      <c r="B313" s="272" t="s">
        <v>125</v>
      </c>
      <c r="C313" s="272"/>
      <c r="D313" s="272"/>
      <c r="E313" s="166" t="s">
        <v>122</v>
      </c>
      <c r="F313" s="166" t="s">
        <v>124</v>
      </c>
      <c r="G313" s="159">
        <v>23333</v>
      </c>
      <c r="H313" s="164">
        <v>286</v>
      </c>
      <c r="I313" s="160">
        <f t="shared" si="12"/>
        <v>6673.2</v>
      </c>
    </row>
    <row r="314" spans="1:9" s="71" customFormat="1" ht="18" customHeight="1">
      <c r="A314" s="168">
        <v>37421151</v>
      </c>
      <c r="B314" s="272" t="s">
        <v>139</v>
      </c>
      <c r="C314" s="272"/>
      <c r="D314" s="272"/>
      <c r="E314" s="166" t="s">
        <v>122</v>
      </c>
      <c r="F314" s="166" t="s">
        <v>124</v>
      </c>
      <c r="G314" s="159">
        <v>80000</v>
      </c>
      <c r="H314" s="164">
        <v>40</v>
      </c>
      <c r="I314" s="160">
        <f t="shared" si="12"/>
        <v>3200</v>
      </c>
    </row>
    <row r="315" spans="1:9" s="71" customFormat="1" ht="18" customHeight="1">
      <c r="A315" s="168">
        <v>37421153</v>
      </c>
      <c r="B315" s="272" t="s">
        <v>140</v>
      </c>
      <c r="C315" s="272"/>
      <c r="D315" s="272"/>
      <c r="E315" s="166" t="s">
        <v>122</v>
      </c>
      <c r="F315" s="166" t="s">
        <v>124</v>
      </c>
      <c r="G315" s="159">
        <v>62000</v>
      </c>
      <c r="H315" s="164">
        <v>91</v>
      </c>
      <c r="I315" s="160">
        <f t="shared" si="12"/>
        <v>5642</v>
      </c>
    </row>
    <row r="316" spans="1:9" s="71" customFormat="1" ht="18" customHeight="1">
      <c r="A316" s="168">
        <v>37421300</v>
      </c>
      <c r="B316" s="272" t="s">
        <v>141</v>
      </c>
      <c r="C316" s="272"/>
      <c r="D316" s="272"/>
      <c r="E316" s="166" t="s">
        <v>122</v>
      </c>
      <c r="F316" s="166" t="s">
        <v>124</v>
      </c>
      <c r="G316" s="159">
        <v>30000</v>
      </c>
      <c r="H316" s="164">
        <v>110</v>
      </c>
      <c r="I316" s="160">
        <f t="shared" si="12"/>
        <v>3300</v>
      </c>
    </row>
    <row r="317" spans="1:9" s="71" customFormat="1" ht="18" customHeight="1">
      <c r="A317" s="168">
        <v>37421170</v>
      </c>
      <c r="B317" s="272" t="s">
        <v>142</v>
      </c>
      <c r="C317" s="272"/>
      <c r="D317" s="272"/>
      <c r="E317" s="166" t="s">
        <v>122</v>
      </c>
      <c r="F317" s="166" t="s">
        <v>124</v>
      </c>
      <c r="G317" s="159">
        <v>5000</v>
      </c>
      <c r="H317" s="164">
        <v>650</v>
      </c>
      <c r="I317" s="160">
        <f t="shared" si="12"/>
        <v>3250</v>
      </c>
    </row>
    <row r="318" spans="1:9" s="71" customFormat="1" ht="18" customHeight="1">
      <c r="A318" s="168">
        <v>37421171</v>
      </c>
      <c r="B318" s="272" t="s">
        <v>143</v>
      </c>
      <c r="C318" s="272"/>
      <c r="D318" s="272"/>
      <c r="E318" s="166" t="s">
        <v>122</v>
      </c>
      <c r="F318" s="166" t="s">
        <v>124</v>
      </c>
      <c r="G318" s="159">
        <v>8000</v>
      </c>
      <c r="H318" s="164">
        <v>340</v>
      </c>
      <c r="I318" s="160">
        <f t="shared" si="12"/>
        <v>2720</v>
      </c>
    </row>
    <row r="319" spans="1:9" s="71" customFormat="1" ht="18" customHeight="1">
      <c r="A319" s="168">
        <v>37471200</v>
      </c>
      <c r="B319" s="272" t="s">
        <v>144</v>
      </c>
      <c r="C319" s="272"/>
      <c r="D319" s="272"/>
      <c r="E319" s="166" t="s">
        <v>122</v>
      </c>
      <c r="F319" s="166" t="s">
        <v>124</v>
      </c>
      <c r="G319" s="159">
        <v>3000</v>
      </c>
      <c r="H319" s="164">
        <v>445</v>
      </c>
      <c r="I319" s="160">
        <f t="shared" si="12"/>
        <v>1335</v>
      </c>
    </row>
    <row r="320" spans="1:9" s="71" customFormat="1" ht="18" customHeight="1">
      <c r="A320" s="168">
        <v>32331300</v>
      </c>
      <c r="B320" s="272" t="s">
        <v>145</v>
      </c>
      <c r="C320" s="272"/>
      <c r="D320" s="272"/>
      <c r="E320" s="166" t="s">
        <v>122</v>
      </c>
      <c r="F320" s="166" t="s">
        <v>124</v>
      </c>
      <c r="G320" s="159">
        <v>200000</v>
      </c>
      <c r="H320" s="164">
        <v>23</v>
      </c>
      <c r="I320" s="160">
        <f t="shared" si="12"/>
        <v>4600</v>
      </c>
    </row>
    <row r="321" spans="1:9" s="71" customFormat="1" ht="18" customHeight="1">
      <c r="A321" s="168">
        <v>39141120</v>
      </c>
      <c r="B321" s="272" t="s">
        <v>130</v>
      </c>
      <c r="C321" s="272"/>
      <c r="D321" s="272"/>
      <c r="E321" s="166" t="s">
        <v>122</v>
      </c>
      <c r="F321" s="166" t="s">
        <v>124</v>
      </c>
      <c r="G321" s="159">
        <v>120000</v>
      </c>
      <c r="H321" s="164">
        <v>24</v>
      </c>
      <c r="I321" s="160">
        <f t="shared" si="12"/>
        <v>2880</v>
      </c>
    </row>
    <row r="322" spans="1:9" s="71" customFormat="1" ht="18" customHeight="1">
      <c r="A322" s="168">
        <v>39711310</v>
      </c>
      <c r="B322" s="272" t="s">
        <v>146</v>
      </c>
      <c r="C322" s="272"/>
      <c r="D322" s="272"/>
      <c r="E322" s="166" t="s">
        <v>122</v>
      </c>
      <c r="F322" s="166" t="s">
        <v>124</v>
      </c>
      <c r="G322" s="159">
        <v>250000</v>
      </c>
      <c r="H322" s="164">
        <v>21</v>
      </c>
      <c r="I322" s="160">
        <f t="shared" si="12"/>
        <v>5250</v>
      </c>
    </row>
    <row r="323" spans="1:9" s="71" customFormat="1" ht="18" customHeight="1">
      <c r="A323" s="168">
        <v>42911150</v>
      </c>
      <c r="B323" s="272" t="s">
        <v>147</v>
      </c>
      <c r="C323" s="272"/>
      <c r="D323" s="272"/>
      <c r="E323" s="166" t="s">
        <v>49</v>
      </c>
      <c r="F323" s="166" t="s">
        <v>124</v>
      </c>
      <c r="G323" s="159">
        <v>120000</v>
      </c>
      <c r="H323" s="164">
        <v>19</v>
      </c>
      <c r="I323" s="160">
        <f t="shared" si="12"/>
        <v>2280</v>
      </c>
    </row>
    <row r="324" spans="1:9" s="71" customFormat="1" ht="18" customHeight="1">
      <c r="A324" s="168">
        <v>39711140</v>
      </c>
      <c r="B324" s="272" t="s">
        <v>148</v>
      </c>
      <c r="C324" s="272"/>
      <c r="D324" s="272"/>
      <c r="E324" s="166" t="s">
        <v>122</v>
      </c>
      <c r="F324" s="166" t="s">
        <v>124</v>
      </c>
      <c r="G324" s="159">
        <v>300000</v>
      </c>
      <c r="H324" s="164">
        <v>20</v>
      </c>
      <c r="I324" s="160">
        <f t="shared" si="12"/>
        <v>6000</v>
      </c>
    </row>
    <row r="325" spans="1:9" s="71" customFormat="1" ht="18" customHeight="1">
      <c r="A325" s="168">
        <v>39121200</v>
      </c>
      <c r="B325" s="272" t="s">
        <v>126</v>
      </c>
      <c r="C325" s="272"/>
      <c r="D325" s="272"/>
      <c r="E325" s="166" t="s">
        <v>122</v>
      </c>
      <c r="F325" s="166" t="s">
        <v>124</v>
      </c>
      <c r="G325" s="159">
        <v>125000</v>
      </c>
      <c r="H325" s="164">
        <v>89</v>
      </c>
      <c r="I325" s="160">
        <f t="shared" si="12"/>
        <v>11125</v>
      </c>
    </row>
    <row r="326" spans="1:9" s="71" customFormat="1" ht="18" customHeight="1">
      <c r="A326" s="168">
        <v>39121200</v>
      </c>
      <c r="B326" s="272" t="s">
        <v>126</v>
      </c>
      <c r="C326" s="272"/>
      <c r="D326" s="272"/>
      <c r="E326" s="166" t="s">
        <v>122</v>
      </c>
      <c r="F326" s="166" t="s">
        <v>124</v>
      </c>
      <c r="G326" s="159">
        <v>125000</v>
      </c>
      <c r="H326" s="164">
        <v>41</v>
      </c>
      <c r="I326" s="160">
        <f t="shared" si="12"/>
        <v>5125</v>
      </c>
    </row>
    <row r="327" spans="1:9" s="71" customFormat="1" ht="18" customHeight="1">
      <c r="A327" s="168">
        <v>39221100</v>
      </c>
      <c r="B327" s="272" t="s">
        <v>149</v>
      </c>
      <c r="C327" s="272"/>
      <c r="D327" s="272"/>
      <c r="E327" s="166" t="s">
        <v>122</v>
      </c>
      <c r="F327" s="166" t="s">
        <v>124</v>
      </c>
      <c r="G327" s="159">
        <v>570000</v>
      </c>
      <c r="H327" s="164">
        <v>24</v>
      </c>
      <c r="I327" s="160">
        <f t="shared" si="12"/>
        <v>13680</v>
      </c>
    </row>
    <row r="328" spans="1:9" s="71" customFormat="1" ht="18" customHeight="1">
      <c r="A328" s="168">
        <v>39221100</v>
      </c>
      <c r="B328" s="272" t="s">
        <v>149</v>
      </c>
      <c r="C328" s="272"/>
      <c r="D328" s="272"/>
      <c r="E328" s="166" t="s">
        <v>122</v>
      </c>
      <c r="F328" s="166" t="s">
        <v>124</v>
      </c>
      <c r="G328" s="159">
        <v>470000</v>
      </c>
      <c r="H328" s="164">
        <v>24</v>
      </c>
      <c r="I328" s="160">
        <f t="shared" si="12"/>
        <v>11280</v>
      </c>
    </row>
    <row r="329" spans="1:9" s="71" customFormat="1" ht="18" customHeight="1">
      <c r="A329" s="168">
        <v>39711350</v>
      </c>
      <c r="B329" s="272" t="s">
        <v>150</v>
      </c>
      <c r="C329" s="272"/>
      <c r="D329" s="272"/>
      <c r="E329" s="166" t="s">
        <v>122</v>
      </c>
      <c r="F329" s="166" t="s">
        <v>124</v>
      </c>
      <c r="G329" s="159">
        <v>55000</v>
      </c>
      <c r="H329" s="164">
        <v>23</v>
      </c>
      <c r="I329" s="160">
        <f t="shared" si="12"/>
        <v>1265</v>
      </c>
    </row>
    <row r="330" spans="1:9" s="71" customFormat="1" ht="18" customHeight="1">
      <c r="A330" s="168">
        <v>39221100</v>
      </c>
      <c r="B330" s="272" t="s">
        <v>149</v>
      </c>
      <c r="C330" s="272"/>
      <c r="D330" s="272"/>
      <c r="E330" s="166" t="s">
        <v>122</v>
      </c>
      <c r="F330" s="166" t="s">
        <v>124</v>
      </c>
      <c r="G330" s="159">
        <v>820000</v>
      </c>
      <c r="H330" s="164">
        <v>23</v>
      </c>
      <c r="I330" s="160">
        <f t="shared" si="12"/>
        <v>18860</v>
      </c>
    </row>
    <row r="331" spans="1:9" s="71" customFormat="1" ht="18" customHeight="1">
      <c r="A331" s="168">
        <v>39713100</v>
      </c>
      <c r="B331" s="272" t="s">
        <v>151</v>
      </c>
      <c r="C331" s="272"/>
      <c r="D331" s="272"/>
      <c r="E331" s="166" t="s">
        <v>122</v>
      </c>
      <c r="F331" s="166" t="s">
        <v>124</v>
      </c>
      <c r="G331" s="159">
        <v>890000</v>
      </c>
      <c r="H331" s="164">
        <v>24</v>
      </c>
      <c r="I331" s="160">
        <f t="shared" si="12"/>
        <v>21360</v>
      </c>
    </row>
    <row r="332" spans="1:9" s="71" customFormat="1" ht="18" customHeight="1">
      <c r="A332" s="168">
        <v>39141120</v>
      </c>
      <c r="B332" s="272" t="s">
        <v>130</v>
      </c>
      <c r="C332" s="272"/>
      <c r="D332" s="272"/>
      <c r="E332" s="166" t="s">
        <v>122</v>
      </c>
      <c r="F332" s="166" t="s">
        <v>124</v>
      </c>
      <c r="G332" s="159">
        <v>109200</v>
      </c>
      <c r="H332" s="164">
        <v>29</v>
      </c>
      <c r="I332" s="160">
        <f t="shared" si="12"/>
        <v>3166.8</v>
      </c>
    </row>
    <row r="333" spans="1:9" s="71" customFormat="1" ht="18" customHeight="1">
      <c r="A333" s="168">
        <v>39141120</v>
      </c>
      <c r="B333" s="272" t="s">
        <v>130</v>
      </c>
      <c r="C333" s="272"/>
      <c r="D333" s="272"/>
      <c r="E333" s="166" t="s">
        <v>122</v>
      </c>
      <c r="F333" s="166" t="s">
        <v>124</v>
      </c>
      <c r="G333" s="159">
        <v>150000</v>
      </c>
      <c r="H333" s="164">
        <v>39</v>
      </c>
      <c r="I333" s="160">
        <f t="shared" si="12"/>
        <v>5850</v>
      </c>
    </row>
    <row r="334" spans="1:9" s="71" customFormat="1" ht="18" customHeight="1">
      <c r="A334" s="168">
        <v>39221310</v>
      </c>
      <c r="B334" s="272" t="s">
        <v>152</v>
      </c>
      <c r="C334" s="272"/>
      <c r="D334" s="272"/>
      <c r="E334" s="166" t="s">
        <v>122</v>
      </c>
      <c r="F334" s="166" t="s">
        <v>124</v>
      </c>
      <c r="G334" s="159">
        <v>13200</v>
      </c>
      <c r="H334" s="164">
        <v>60</v>
      </c>
      <c r="I334" s="160">
        <f t="shared" si="12"/>
        <v>792</v>
      </c>
    </row>
    <row r="335" spans="1:9" s="71" customFormat="1" ht="18" customHeight="1">
      <c r="A335" s="168">
        <v>39221312</v>
      </c>
      <c r="B335" s="272" t="s">
        <v>153</v>
      </c>
      <c r="C335" s="272"/>
      <c r="D335" s="272"/>
      <c r="E335" s="166" t="s">
        <v>122</v>
      </c>
      <c r="F335" s="166" t="s">
        <v>124</v>
      </c>
      <c r="G335" s="159">
        <v>7800</v>
      </c>
      <c r="H335" s="164">
        <v>38</v>
      </c>
      <c r="I335" s="160">
        <f t="shared" si="12"/>
        <v>296.39999999999998</v>
      </c>
    </row>
    <row r="336" spans="1:9" s="71" customFormat="1" ht="18" customHeight="1">
      <c r="A336" s="168">
        <v>39221312</v>
      </c>
      <c r="B336" s="272" t="s">
        <v>153</v>
      </c>
      <c r="C336" s="272"/>
      <c r="D336" s="272"/>
      <c r="E336" s="166" t="s">
        <v>122</v>
      </c>
      <c r="F336" s="166" t="s">
        <v>124</v>
      </c>
      <c r="G336" s="159">
        <v>16500</v>
      </c>
      <c r="H336" s="164">
        <v>32</v>
      </c>
      <c r="I336" s="160">
        <f t="shared" si="12"/>
        <v>528</v>
      </c>
    </row>
    <row r="337" spans="1:9" s="71" customFormat="1" ht="18" customHeight="1">
      <c r="A337" s="168">
        <v>39221312</v>
      </c>
      <c r="B337" s="272" t="s">
        <v>153</v>
      </c>
      <c r="C337" s="272"/>
      <c r="D337" s="272"/>
      <c r="E337" s="166" t="s">
        <v>122</v>
      </c>
      <c r="F337" s="166" t="s">
        <v>124</v>
      </c>
      <c r="G337" s="159">
        <v>25000</v>
      </c>
      <c r="H337" s="164">
        <v>32</v>
      </c>
      <c r="I337" s="160">
        <f t="shared" si="12"/>
        <v>800</v>
      </c>
    </row>
    <row r="338" spans="1:9" s="71" customFormat="1" ht="18" customHeight="1">
      <c r="A338" s="168">
        <v>39221312</v>
      </c>
      <c r="B338" s="272" t="s">
        <v>153</v>
      </c>
      <c r="C338" s="272"/>
      <c r="D338" s="272"/>
      <c r="E338" s="166" t="s">
        <v>122</v>
      </c>
      <c r="F338" s="166" t="s">
        <v>124</v>
      </c>
      <c r="G338" s="159">
        <v>59000</v>
      </c>
      <c r="H338" s="164">
        <v>45</v>
      </c>
      <c r="I338" s="160">
        <f t="shared" si="12"/>
        <v>2655</v>
      </c>
    </row>
    <row r="339" spans="1:9" s="71" customFormat="1" ht="18" customHeight="1">
      <c r="A339" s="168">
        <v>39221170</v>
      </c>
      <c r="B339" s="272" t="s">
        <v>154</v>
      </c>
      <c r="C339" s="272"/>
      <c r="D339" s="272"/>
      <c r="E339" s="166" t="s">
        <v>122</v>
      </c>
      <c r="F339" s="166" t="s">
        <v>124</v>
      </c>
      <c r="G339" s="159">
        <v>4500</v>
      </c>
      <c r="H339" s="164">
        <v>293</v>
      </c>
      <c r="I339" s="160">
        <f t="shared" si="12"/>
        <v>1318.5</v>
      </c>
    </row>
    <row r="340" spans="1:9" s="71" customFormat="1" ht="18" customHeight="1">
      <c r="A340" s="168">
        <v>39221280</v>
      </c>
      <c r="B340" s="272" t="s">
        <v>155</v>
      </c>
      <c r="C340" s="272"/>
      <c r="D340" s="272"/>
      <c r="E340" s="166" t="s">
        <v>122</v>
      </c>
      <c r="F340" s="166" t="s">
        <v>124</v>
      </c>
      <c r="G340" s="159">
        <v>3600</v>
      </c>
      <c r="H340" s="164">
        <v>211</v>
      </c>
      <c r="I340" s="160">
        <f t="shared" si="12"/>
        <v>759.6</v>
      </c>
    </row>
    <row r="341" spans="1:9" s="71" customFormat="1" ht="18" customHeight="1">
      <c r="A341" s="168">
        <v>39221100</v>
      </c>
      <c r="B341" s="272" t="s">
        <v>149</v>
      </c>
      <c r="C341" s="272"/>
      <c r="D341" s="272"/>
      <c r="E341" s="166" t="s">
        <v>122</v>
      </c>
      <c r="F341" s="166" t="s">
        <v>124</v>
      </c>
      <c r="G341" s="159">
        <v>6200</v>
      </c>
      <c r="H341" s="164">
        <v>50</v>
      </c>
      <c r="I341" s="160">
        <f t="shared" si="12"/>
        <v>310</v>
      </c>
    </row>
    <row r="342" spans="1:9" s="71" customFormat="1" ht="18" customHeight="1">
      <c r="A342" s="168">
        <v>39221100</v>
      </c>
      <c r="B342" s="272" t="s">
        <v>149</v>
      </c>
      <c r="C342" s="272"/>
      <c r="D342" s="272"/>
      <c r="E342" s="166" t="s">
        <v>122</v>
      </c>
      <c r="F342" s="166" t="s">
        <v>124</v>
      </c>
      <c r="G342" s="159">
        <v>1600</v>
      </c>
      <c r="H342" s="164">
        <v>37</v>
      </c>
      <c r="I342" s="160">
        <f t="shared" si="12"/>
        <v>59.2</v>
      </c>
    </row>
    <row r="343" spans="1:9" s="71" customFormat="1" ht="18" customHeight="1">
      <c r="A343" s="168">
        <v>39221100</v>
      </c>
      <c r="B343" s="272" t="s">
        <v>149</v>
      </c>
      <c r="C343" s="272"/>
      <c r="D343" s="272"/>
      <c r="E343" s="166" t="s">
        <v>122</v>
      </c>
      <c r="F343" s="166" t="s">
        <v>124</v>
      </c>
      <c r="G343" s="159">
        <v>1500</v>
      </c>
      <c r="H343" s="164">
        <v>35</v>
      </c>
      <c r="I343" s="160">
        <f t="shared" si="12"/>
        <v>52.5</v>
      </c>
    </row>
    <row r="344" spans="1:9" s="71" customFormat="1" ht="18" customHeight="1">
      <c r="A344" s="168">
        <v>39221370</v>
      </c>
      <c r="B344" s="272" t="s">
        <v>156</v>
      </c>
      <c r="C344" s="272"/>
      <c r="D344" s="272"/>
      <c r="E344" s="166" t="s">
        <v>122</v>
      </c>
      <c r="F344" s="166" t="s">
        <v>124</v>
      </c>
      <c r="G344" s="159">
        <v>1700</v>
      </c>
      <c r="H344" s="164">
        <v>114</v>
      </c>
      <c r="I344" s="160">
        <f t="shared" si="12"/>
        <v>193.8</v>
      </c>
    </row>
    <row r="345" spans="1:9" s="71" customFormat="1" ht="18" customHeight="1">
      <c r="A345" s="168">
        <v>39221380</v>
      </c>
      <c r="B345" s="272" t="s">
        <v>157</v>
      </c>
      <c r="C345" s="272"/>
      <c r="D345" s="272"/>
      <c r="E345" s="166" t="s">
        <v>122</v>
      </c>
      <c r="F345" s="166" t="s">
        <v>124</v>
      </c>
      <c r="G345" s="159">
        <v>1500</v>
      </c>
      <c r="H345" s="164">
        <v>82</v>
      </c>
      <c r="I345" s="160">
        <f t="shared" si="12"/>
        <v>123</v>
      </c>
    </row>
    <row r="346" spans="1:9" s="71" customFormat="1" ht="18" customHeight="1">
      <c r="A346" s="168">
        <v>39221100</v>
      </c>
      <c r="B346" s="272" t="s">
        <v>149</v>
      </c>
      <c r="C346" s="272"/>
      <c r="D346" s="272"/>
      <c r="E346" s="166" t="s">
        <v>122</v>
      </c>
      <c r="F346" s="166" t="s">
        <v>124</v>
      </c>
      <c r="G346" s="159">
        <v>1600</v>
      </c>
      <c r="H346" s="164">
        <v>61</v>
      </c>
      <c r="I346" s="160">
        <f t="shared" si="12"/>
        <v>97.6</v>
      </c>
    </row>
    <row r="347" spans="1:9" s="71" customFormat="1" ht="18" customHeight="1">
      <c r="A347" s="168">
        <v>39221100</v>
      </c>
      <c r="B347" s="272" t="s">
        <v>149</v>
      </c>
      <c r="C347" s="272"/>
      <c r="D347" s="272"/>
      <c r="E347" s="166" t="s">
        <v>122</v>
      </c>
      <c r="F347" s="166" t="s">
        <v>124</v>
      </c>
      <c r="G347" s="159">
        <v>1500</v>
      </c>
      <c r="H347" s="164">
        <v>64</v>
      </c>
      <c r="I347" s="160">
        <f t="shared" si="12"/>
        <v>96</v>
      </c>
    </row>
    <row r="348" spans="1:9" s="71" customFormat="1" ht="18" customHeight="1">
      <c r="A348" s="168">
        <v>39221100</v>
      </c>
      <c r="B348" s="272" t="s">
        <v>149</v>
      </c>
      <c r="C348" s="272"/>
      <c r="D348" s="272"/>
      <c r="E348" s="166" t="s">
        <v>122</v>
      </c>
      <c r="F348" s="166" t="s">
        <v>124</v>
      </c>
      <c r="G348" s="159">
        <v>2500</v>
      </c>
      <c r="H348" s="164">
        <v>44</v>
      </c>
      <c r="I348" s="160">
        <f t="shared" si="12"/>
        <v>110</v>
      </c>
    </row>
    <row r="349" spans="1:9" s="71" customFormat="1" ht="18" customHeight="1">
      <c r="A349" s="171">
        <v>39241120</v>
      </c>
      <c r="B349" s="273" t="s">
        <v>158</v>
      </c>
      <c r="C349" s="273"/>
      <c r="D349" s="273"/>
      <c r="E349" s="172" t="s">
        <v>122</v>
      </c>
      <c r="F349" s="166" t="s">
        <v>124</v>
      </c>
      <c r="G349" s="159">
        <v>19000</v>
      </c>
      <c r="H349" s="164">
        <v>220</v>
      </c>
      <c r="I349" s="160">
        <f t="shared" si="12"/>
        <v>4180</v>
      </c>
    </row>
    <row r="350" spans="1:9" s="71" customFormat="1" ht="18" customHeight="1">
      <c r="A350" s="168">
        <v>39221100</v>
      </c>
      <c r="B350" s="272" t="s">
        <v>149</v>
      </c>
      <c r="C350" s="272"/>
      <c r="D350" s="272"/>
      <c r="E350" s="166" t="s">
        <v>122</v>
      </c>
      <c r="F350" s="166" t="s">
        <v>124</v>
      </c>
      <c r="G350" s="170">
        <v>36000</v>
      </c>
      <c r="H350" s="164">
        <v>56</v>
      </c>
      <c r="I350" s="160">
        <f t="shared" si="12"/>
        <v>2016</v>
      </c>
    </row>
    <row r="351" spans="1:9" s="71" customFormat="1" ht="18" customHeight="1">
      <c r="A351" s="168">
        <v>39221130</v>
      </c>
      <c r="B351" s="272" t="s">
        <v>159</v>
      </c>
      <c r="C351" s="272"/>
      <c r="D351" s="272"/>
      <c r="E351" s="166" t="s">
        <v>122</v>
      </c>
      <c r="F351" s="166" t="s">
        <v>124</v>
      </c>
      <c r="G351" s="159">
        <v>1800</v>
      </c>
      <c r="H351" s="164">
        <v>39</v>
      </c>
      <c r="I351" s="160">
        <f t="shared" si="12"/>
        <v>70.2</v>
      </c>
    </row>
    <row r="352" spans="1:9" s="71" customFormat="1" ht="18" customHeight="1">
      <c r="A352" s="168">
        <v>39221130</v>
      </c>
      <c r="B352" s="272" t="s">
        <v>159</v>
      </c>
      <c r="C352" s="272"/>
      <c r="D352" s="272"/>
      <c r="E352" s="166" t="s">
        <v>122</v>
      </c>
      <c r="F352" s="166" t="s">
        <v>124</v>
      </c>
      <c r="G352" s="159">
        <v>1500</v>
      </c>
      <c r="H352" s="164">
        <v>36</v>
      </c>
      <c r="I352" s="160">
        <f t="shared" si="12"/>
        <v>54</v>
      </c>
    </row>
    <row r="353" spans="1:9" s="71" customFormat="1" ht="18" customHeight="1">
      <c r="A353" s="168">
        <v>38411200</v>
      </c>
      <c r="B353" s="272" t="s">
        <v>160</v>
      </c>
      <c r="C353" s="272"/>
      <c r="D353" s="272"/>
      <c r="E353" s="166" t="s">
        <v>122</v>
      </c>
      <c r="F353" s="166" t="s">
        <v>124</v>
      </c>
      <c r="G353" s="159">
        <v>2700</v>
      </c>
      <c r="H353" s="164">
        <v>55</v>
      </c>
      <c r="I353" s="160">
        <f t="shared" si="12"/>
        <v>148.5</v>
      </c>
    </row>
    <row r="354" spans="1:9" s="71" customFormat="1" ht="18" customHeight="1">
      <c r="A354" s="168">
        <v>38411200</v>
      </c>
      <c r="B354" s="272" t="s">
        <v>160</v>
      </c>
      <c r="C354" s="272"/>
      <c r="D354" s="272"/>
      <c r="E354" s="166" t="s">
        <v>122</v>
      </c>
      <c r="F354" s="166" t="s">
        <v>124</v>
      </c>
      <c r="G354" s="159">
        <v>1700</v>
      </c>
      <c r="H354" s="164">
        <v>89</v>
      </c>
      <c r="I354" s="160">
        <f t="shared" si="12"/>
        <v>151.30000000000001</v>
      </c>
    </row>
    <row r="355" spans="1:9" s="71" customFormat="1" ht="18" customHeight="1">
      <c r="A355" s="168">
        <v>39224331</v>
      </c>
      <c r="B355" s="272" t="s">
        <v>161</v>
      </c>
      <c r="C355" s="272"/>
      <c r="D355" s="272"/>
      <c r="E355" s="166" t="s">
        <v>122</v>
      </c>
      <c r="F355" s="166" t="s">
        <v>124</v>
      </c>
      <c r="G355" s="159">
        <v>1500</v>
      </c>
      <c r="H355" s="164">
        <v>149</v>
      </c>
      <c r="I355" s="160">
        <f t="shared" si="12"/>
        <v>223.5</v>
      </c>
    </row>
    <row r="356" spans="1:9" s="71" customFormat="1" ht="18" customHeight="1">
      <c r="A356" s="168">
        <v>39221170</v>
      </c>
      <c r="B356" s="272" t="s">
        <v>154</v>
      </c>
      <c r="C356" s="272"/>
      <c r="D356" s="272"/>
      <c r="E356" s="166" t="s">
        <v>122</v>
      </c>
      <c r="F356" s="166" t="s">
        <v>124</v>
      </c>
      <c r="G356" s="159">
        <v>4500</v>
      </c>
      <c r="H356" s="164">
        <v>117</v>
      </c>
      <c r="I356" s="160">
        <f t="shared" si="12"/>
        <v>526.5</v>
      </c>
    </row>
    <row r="357" spans="1:9" s="71" customFormat="1" ht="18" customHeight="1">
      <c r="A357" s="168">
        <v>39224341</v>
      </c>
      <c r="B357" s="272" t="s">
        <v>162</v>
      </c>
      <c r="C357" s="272"/>
      <c r="D357" s="272"/>
      <c r="E357" s="166" t="s">
        <v>122</v>
      </c>
      <c r="F357" s="166" t="s">
        <v>124</v>
      </c>
      <c r="G357" s="159">
        <v>3000</v>
      </c>
      <c r="H357" s="164">
        <v>121</v>
      </c>
      <c r="I357" s="160">
        <f t="shared" si="12"/>
        <v>363</v>
      </c>
    </row>
    <row r="358" spans="1:9" s="71" customFormat="1">
      <c r="A358" s="168">
        <v>39835000</v>
      </c>
      <c r="B358" s="272" t="s">
        <v>163</v>
      </c>
      <c r="C358" s="272"/>
      <c r="D358" s="272"/>
      <c r="E358" s="166" t="s">
        <v>122</v>
      </c>
      <c r="F358" s="166" t="s">
        <v>124</v>
      </c>
      <c r="G358" s="159">
        <v>3000</v>
      </c>
      <c r="H358" s="164">
        <v>62</v>
      </c>
      <c r="I358" s="160">
        <f t="shared" si="12"/>
        <v>186</v>
      </c>
    </row>
    <row r="359" spans="1:9" s="71" customFormat="1" ht="18" customHeight="1">
      <c r="A359" s="168">
        <v>42921180</v>
      </c>
      <c r="B359" s="272" t="s">
        <v>164</v>
      </c>
      <c r="C359" s="272"/>
      <c r="D359" s="272"/>
      <c r="E359" s="166" t="s">
        <v>122</v>
      </c>
      <c r="F359" s="166" t="s">
        <v>124</v>
      </c>
      <c r="G359" s="159">
        <v>27750</v>
      </c>
      <c r="H359" s="164">
        <v>21</v>
      </c>
      <c r="I359" s="160">
        <f t="shared" si="12"/>
        <v>582.79999999999995</v>
      </c>
    </row>
    <row r="360" spans="1:9" s="71" customFormat="1" ht="18" customHeight="1">
      <c r="A360" s="168">
        <v>42921180</v>
      </c>
      <c r="B360" s="272" t="s">
        <v>164</v>
      </c>
      <c r="C360" s="272"/>
      <c r="D360" s="272"/>
      <c r="E360" s="166" t="s">
        <v>122</v>
      </c>
      <c r="F360" s="166" t="s">
        <v>124</v>
      </c>
      <c r="G360" s="159">
        <v>17250</v>
      </c>
      <c r="H360" s="164">
        <v>18</v>
      </c>
      <c r="I360" s="160">
        <f t="shared" si="12"/>
        <v>310.5</v>
      </c>
    </row>
    <row r="361" spans="1:9" s="71" customFormat="1" ht="18" customHeight="1">
      <c r="A361" s="168">
        <v>39132210</v>
      </c>
      <c r="B361" s="272" t="s">
        <v>165</v>
      </c>
      <c r="C361" s="272"/>
      <c r="D361" s="272"/>
      <c r="E361" s="166" t="s">
        <v>122</v>
      </c>
      <c r="F361" s="166" t="s">
        <v>124</v>
      </c>
      <c r="G361" s="170">
        <v>100000</v>
      </c>
      <c r="H361" s="164">
        <v>20</v>
      </c>
      <c r="I361" s="160">
        <f t="shared" si="12"/>
        <v>2000</v>
      </c>
    </row>
    <row r="362" spans="1:9" s="71" customFormat="1" ht="18" customHeight="1">
      <c r="A362" s="168">
        <v>39121200</v>
      </c>
      <c r="B362" s="272" t="s">
        <v>126</v>
      </c>
      <c r="C362" s="272"/>
      <c r="D362" s="272"/>
      <c r="E362" s="166" t="s">
        <v>122</v>
      </c>
      <c r="F362" s="166" t="s">
        <v>124</v>
      </c>
      <c r="G362" s="159">
        <v>65000</v>
      </c>
      <c r="H362" s="164">
        <v>23</v>
      </c>
      <c r="I362" s="160">
        <f t="shared" si="12"/>
        <v>1495</v>
      </c>
    </row>
    <row r="363" spans="1:9" s="71" customFormat="1" ht="18" customHeight="1">
      <c r="A363" s="168">
        <v>39711140</v>
      </c>
      <c r="B363" s="272" t="s">
        <v>148</v>
      </c>
      <c r="C363" s="272"/>
      <c r="D363" s="272"/>
      <c r="E363" s="166" t="s">
        <v>122</v>
      </c>
      <c r="F363" s="166" t="s">
        <v>124</v>
      </c>
      <c r="G363" s="159">
        <v>400000</v>
      </c>
      <c r="H363" s="164">
        <v>66</v>
      </c>
      <c r="I363" s="160">
        <f t="shared" si="12"/>
        <v>26400</v>
      </c>
    </row>
    <row r="364" spans="1:9" s="71" customFormat="1" ht="18" customHeight="1">
      <c r="A364" s="168">
        <v>39711120</v>
      </c>
      <c r="B364" s="272" t="s">
        <v>166</v>
      </c>
      <c r="C364" s="272"/>
      <c r="D364" s="272"/>
      <c r="E364" s="166" t="s">
        <v>122</v>
      </c>
      <c r="F364" s="166" t="s">
        <v>124</v>
      </c>
      <c r="G364" s="159">
        <v>240000</v>
      </c>
      <c r="H364" s="164">
        <v>22</v>
      </c>
      <c r="I364" s="160">
        <f t="shared" si="12"/>
        <v>5280</v>
      </c>
    </row>
    <row r="365" spans="1:9" s="71" customFormat="1" ht="18" customHeight="1">
      <c r="A365" s="168">
        <v>39714200</v>
      </c>
      <c r="B365" s="272" t="s">
        <v>137</v>
      </c>
      <c r="C365" s="272"/>
      <c r="D365" s="272"/>
      <c r="E365" s="166" t="s">
        <v>122</v>
      </c>
      <c r="F365" s="166" t="s">
        <v>124</v>
      </c>
      <c r="G365" s="159">
        <v>300000</v>
      </c>
      <c r="H365" s="164">
        <v>22</v>
      </c>
      <c r="I365" s="160">
        <f t="shared" si="12"/>
        <v>6600</v>
      </c>
    </row>
    <row r="366" spans="1:9" s="71" customFormat="1" ht="18" customHeight="1">
      <c r="A366" s="168">
        <v>39713432</v>
      </c>
      <c r="B366" s="272" t="s">
        <v>167</v>
      </c>
      <c r="C366" s="272"/>
      <c r="D366" s="272"/>
      <c r="E366" s="166" t="s">
        <v>122</v>
      </c>
      <c r="F366" s="166" t="s">
        <v>124</v>
      </c>
      <c r="G366" s="159">
        <v>50000</v>
      </c>
      <c r="H366" s="164">
        <v>23</v>
      </c>
      <c r="I366" s="160">
        <f t="shared" si="12"/>
        <v>1150</v>
      </c>
    </row>
    <row r="367" spans="1:9" s="71" customFormat="1" ht="18" customHeight="1">
      <c r="A367" s="168">
        <v>39121100</v>
      </c>
      <c r="B367" s="272" t="s">
        <v>127</v>
      </c>
      <c r="C367" s="272"/>
      <c r="D367" s="272"/>
      <c r="E367" s="166" t="s">
        <v>122</v>
      </c>
      <c r="F367" s="166" t="s">
        <v>124</v>
      </c>
      <c r="G367" s="159">
        <v>45000</v>
      </c>
      <c r="H367" s="164">
        <v>22</v>
      </c>
      <c r="I367" s="160">
        <f t="shared" si="12"/>
        <v>990</v>
      </c>
    </row>
    <row r="368" spans="1:9" s="71" customFormat="1" ht="18" customHeight="1">
      <c r="A368" s="168">
        <v>39111140</v>
      </c>
      <c r="B368" s="272" t="s">
        <v>125</v>
      </c>
      <c r="C368" s="272"/>
      <c r="D368" s="272"/>
      <c r="E368" s="166" t="s">
        <v>122</v>
      </c>
      <c r="F368" s="166" t="s">
        <v>124</v>
      </c>
      <c r="G368" s="159">
        <v>23333</v>
      </c>
      <c r="H368" s="164">
        <v>41</v>
      </c>
      <c r="I368" s="160">
        <f t="shared" si="12"/>
        <v>956.7</v>
      </c>
    </row>
    <row r="369" spans="1:9" s="71" customFormat="1" ht="18" customHeight="1">
      <c r="A369" s="168">
        <v>33191120</v>
      </c>
      <c r="B369" s="272" t="s">
        <v>168</v>
      </c>
      <c r="C369" s="272"/>
      <c r="D369" s="272"/>
      <c r="E369" s="166" t="s">
        <v>122</v>
      </c>
      <c r="F369" s="166" t="s">
        <v>124</v>
      </c>
      <c r="G369" s="159">
        <v>18000</v>
      </c>
      <c r="H369" s="164">
        <v>23</v>
      </c>
      <c r="I369" s="160">
        <f t="shared" si="12"/>
        <v>414</v>
      </c>
    </row>
    <row r="370" spans="1:9" s="71" customFormat="1" ht="18" customHeight="1">
      <c r="A370" s="168">
        <v>38311100</v>
      </c>
      <c r="B370" s="272" t="s">
        <v>169</v>
      </c>
      <c r="C370" s="272"/>
      <c r="D370" s="272"/>
      <c r="E370" s="166" t="s">
        <v>122</v>
      </c>
      <c r="F370" s="166" t="s">
        <v>124</v>
      </c>
      <c r="G370" s="159">
        <v>52000</v>
      </c>
      <c r="H370" s="164">
        <v>26</v>
      </c>
      <c r="I370" s="160">
        <f t="shared" si="12"/>
        <v>1352</v>
      </c>
    </row>
    <row r="371" spans="1:9" s="71" customFormat="1" ht="18" customHeight="1">
      <c r="A371" s="167">
        <v>33191180</v>
      </c>
      <c r="B371" s="272" t="s">
        <v>183</v>
      </c>
      <c r="C371" s="272"/>
      <c r="D371" s="272"/>
      <c r="E371" s="166" t="s">
        <v>122</v>
      </c>
      <c r="F371" s="166" t="s">
        <v>124</v>
      </c>
      <c r="G371" s="159">
        <v>100000</v>
      </c>
      <c r="H371" s="164">
        <v>23</v>
      </c>
      <c r="I371" s="160">
        <f t="shared" si="12"/>
        <v>2300</v>
      </c>
    </row>
    <row r="372" spans="1:9" s="71" customFormat="1" ht="18" customHeight="1">
      <c r="A372" s="168">
        <v>33141211</v>
      </c>
      <c r="B372" s="272" t="s">
        <v>170</v>
      </c>
      <c r="C372" s="272"/>
      <c r="D372" s="272"/>
      <c r="E372" s="166" t="s">
        <v>122</v>
      </c>
      <c r="F372" s="166" t="s">
        <v>124</v>
      </c>
      <c r="G372" s="159">
        <v>45000</v>
      </c>
      <c r="H372" s="164">
        <v>25</v>
      </c>
      <c r="I372" s="160">
        <f t="shared" si="12"/>
        <v>1125</v>
      </c>
    </row>
    <row r="373" spans="1:9" s="71" customFormat="1" ht="18" customHeight="1">
      <c r="A373" s="168">
        <v>33141211</v>
      </c>
      <c r="B373" s="272" t="s">
        <v>170</v>
      </c>
      <c r="C373" s="272"/>
      <c r="D373" s="272"/>
      <c r="E373" s="166" t="s">
        <v>122</v>
      </c>
      <c r="F373" s="166" t="s">
        <v>124</v>
      </c>
      <c r="G373" s="159">
        <v>20000</v>
      </c>
      <c r="H373" s="164">
        <v>24</v>
      </c>
      <c r="I373" s="160">
        <f t="shared" ref="I373:I386" si="13">+ROUND(H373*G373/1000,1)</f>
        <v>480</v>
      </c>
    </row>
    <row r="374" spans="1:9" s="71" customFormat="1" ht="18" customHeight="1">
      <c r="A374" s="168">
        <v>38411200</v>
      </c>
      <c r="B374" s="272" t="s">
        <v>160</v>
      </c>
      <c r="C374" s="272"/>
      <c r="D374" s="272"/>
      <c r="E374" s="166" t="s">
        <v>122</v>
      </c>
      <c r="F374" s="166" t="s">
        <v>124</v>
      </c>
      <c r="G374" s="159">
        <v>3000</v>
      </c>
      <c r="H374" s="164">
        <v>44</v>
      </c>
      <c r="I374" s="160">
        <f t="shared" si="13"/>
        <v>132</v>
      </c>
    </row>
    <row r="375" spans="1:9" s="71" customFormat="1" ht="18" customHeight="1">
      <c r="A375" s="168">
        <v>33191120</v>
      </c>
      <c r="B375" s="272" t="s">
        <v>168</v>
      </c>
      <c r="C375" s="272"/>
      <c r="D375" s="272"/>
      <c r="E375" s="166" t="s">
        <v>122</v>
      </c>
      <c r="F375" s="166" t="s">
        <v>124</v>
      </c>
      <c r="G375" s="159">
        <v>100000</v>
      </c>
      <c r="H375" s="164">
        <v>25</v>
      </c>
      <c r="I375" s="160">
        <f t="shared" si="13"/>
        <v>2500</v>
      </c>
    </row>
    <row r="376" spans="1:9" s="71" customFormat="1" ht="18" customHeight="1">
      <c r="A376" s="168">
        <v>37411580</v>
      </c>
      <c r="B376" s="272" t="s">
        <v>171</v>
      </c>
      <c r="C376" s="272"/>
      <c r="D376" s="272"/>
      <c r="E376" s="166" t="s">
        <v>122</v>
      </c>
      <c r="F376" s="166" t="s">
        <v>124</v>
      </c>
      <c r="G376" s="159">
        <v>80000</v>
      </c>
      <c r="H376" s="164">
        <v>22</v>
      </c>
      <c r="I376" s="160">
        <f t="shared" si="13"/>
        <v>1760</v>
      </c>
    </row>
    <row r="377" spans="1:9" s="71" customFormat="1" ht="18" customHeight="1">
      <c r="A377" s="168">
        <v>42711170</v>
      </c>
      <c r="B377" s="272" t="s">
        <v>172</v>
      </c>
      <c r="C377" s="272"/>
      <c r="D377" s="272"/>
      <c r="E377" s="166" t="s">
        <v>122</v>
      </c>
      <c r="F377" s="166" t="s">
        <v>124</v>
      </c>
      <c r="G377" s="159">
        <v>250000</v>
      </c>
      <c r="H377" s="164">
        <v>19</v>
      </c>
      <c r="I377" s="160">
        <f t="shared" si="13"/>
        <v>4750</v>
      </c>
    </row>
    <row r="378" spans="1:9" s="71" customFormat="1" ht="18" customHeight="1">
      <c r="A378" s="168">
        <v>39221220</v>
      </c>
      <c r="B378" s="272" t="s">
        <v>173</v>
      </c>
      <c r="C378" s="272"/>
      <c r="D378" s="272"/>
      <c r="E378" s="166" t="s">
        <v>122</v>
      </c>
      <c r="F378" s="166" t="s">
        <v>124</v>
      </c>
      <c r="G378" s="159">
        <v>350000</v>
      </c>
      <c r="H378" s="164">
        <v>26</v>
      </c>
      <c r="I378" s="160">
        <f t="shared" si="13"/>
        <v>9100</v>
      </c>
    </row>
    <row r="379" spans="1:9" s="71" customFormat="1" ht="18" customHeight="1">
      <c r="A379" s="168">
        <v>39121450</v>
      </c>
      <c r="B379" s="272" t="s">
        <v>174</v>
      </c>
      <c r="C379" s="272"/>
      <c r="D379" s="272"/>
      <c r="E379" s="166" t="s">
        <v>122</v>
      </c>
      <c r="F379" s="166" t="s">
        <v>124</v>
      </c>
      <c r="G379" s="159">
        <v>20000</v>
      </c>
      <c r="H379" s="164">
        <v>22</v>
      </c>
      <c r="I379" s="160">
        <f t="shared" si="13"/>
        <v>440</v>
      </c>
    </row>
    <row r="380" spans="1:9" s="71" customFormat="1" ht="18" customHeight="1">
      <c r="A380" s="168">
        <v>39141120</v>
      </c>
      <c r="B380" s="272" t="s">
        <v>130</v>
      </c>
      <c r="C380" s="272"/>
      <c r="D380" s="272"/>
      <c r="E380" s="166" t="s">
        <v>122</v>
      </c>
      <c r="F380" s="166" t="s">
        <v>124</v>
      </c>
      <c r="G380" s="159">
        <v>200000</v>
      </c>
      <c r="H380" s="164">
        <v>71</v>
      </c>
      <c r="I380" s="160">
        <f t="shared" si="13"/>
        <v>14200</v>
      </c>
    </row>
    <row r="381" spans="1:9" s="71" customFormat="1" ht="18" customHeight="1">
      <c r="A381" s="168">
        <v>30211280</v>
      </c>
      <c r="B381" s="272" t="s">
        <v>175</v>
      </c>
      <c r="C381" s="272"/>
      <c r="D381" s="272"/>
      <c r="E381" s="166" t="s">
        <v>122</v>
      </c>
      <c r="F381" s="166" t="s">
        <v>124</v>
      </c>
      <c r="G381" s="159">
        <v>400000</v>
      </c>
      <c r="H381" s="164">
        <v>24</v>
      </c>
      <c r="I381" s="160">
        <f t="shared" si="13"/>
        <v>9600</v>
      </c>
    </row>
    <row r="382" spans="1:9" s="71" customFormat="1" ht="18" customHeight="1">
      <c r="A382" s="168">
        <v>31151120</v>
      </c>
      <c r="B382" s="272" t="s">
        <v>176</v>
      </c>
      <c r="C382" s="272"/>
      <c r="D382" s="272"/>
      <c r="E382" s="166" t="s">
        <v>122</v>
      </c>
      <c r="F382" s="166" t="s">
        <v>124</v>
      </c>
      <c r="G382" s="159">
        <v>50000</v>
      </c>
      <c r="H382" s="164">
        <v>27</v>
      </c>
      <c r="I382" s="160">
        <f t="shared" si="13"/>
        <v>1350</v>
      </c>
    </row>
    <row r="383" spans="1:9" s="71" customFormat="1" ht="31.7" customHeight="1">
      <c r="A383" s="168">
        <v>30239150</v>
      </c>
      <c r="B383" s="272" t="s">
        <v>177</v>
      </c>
      <c r="C383" s="272"/>
      <c r="D383" s="272"/>
      <c r="E383" s="166" t="s">
        <v>122</v>
      </c>
      <c r="F383" s="166" t="s">
        <v>124</v>
      </c>
      <c r="G383" s="159">
        <v>145000</v>
      </c>
      <c r="H383" s="164">
        <v>27</v>
      </c>
      <c r="I383" s="160">
        <f t="shared" si="13"/>
        <v>3915</v>
      </c>
    </row>
    <row r="384" spans="1:9" s="71" customFormat="1" ht="18" customHeight="1">
      <c r="A384" s="168">
        <v>32421300</v>
      </c>
      <c r="B384" s="272" t="s">
        <v>178</v>
      </c>
      <c r="C384" s="272"/>
      <c r="D384" s="272"/>
      <c r="E384" s="166" t="s">
        <v>122</v>
      </c>
      <c r="F384" s="166" t="s">
        <v>124</v>
      </c>
      <c r="G384" s="159">
        <v>15000</v>
      </c>
      <c r="H384" s="164">
        <v>24</v>
      </c>
      <c r="I384" s="160">
        <f t="shared" si="13"/>
        <v>360</v>
      </c>
    </row>
    <row r="385" spans="1:10" s="71" customFormat="1" ht="18" customHeight="1">
      <c r="A385" s="168">
        <v>30211200</v>
      </c>
      <c r="B385" s="272" t="s">
        <v>179</v>
      </c>
      <c r="C385" s="272"/>
      <c r="D385" s="272"/>
      <c r="E385" s="166" t="s">
        <v>122</v>
      </c>
      <c r="F385" s="166" t="s">
        <v>124</v>
      </c>
      <c r="G385" s="159">
        <v>400000</v>
      </c>
      <c r="H385" s="164">
        <v>26</v>
      </c>
      <c r="I385" s="160">
        <f t="shared" si="13"/>
        <v>10400</v>
      </c>
    </row>
    <row r="386" spans="1:10" s="71" customFormat="1" ht="18" customHeight="1">
      <c r="A386" s="168">
        <v>38651200</v>
      </c>
      <c r="B386" s="272" t="s">
        <v>180</v>
      </c>
      <c r="C386" s="272"/>
      <c r="D386" s="272"/>
      <c r="E386" s="166" t="s">
        <v>122</v>
      </c>
      <c r="F386" s="166" t="s">
        <v>124</v>
      </c>
      <c r="G386" s="159">
        <v>350000</v>
      </c>
      <c r="H386" s="164">
        <v>26</v>
      </c>
      <c r="I386" s="160">
        <f t="shared" si="13"/>
        <v>9100</v>
      </c>
    </row>
    <row r="387" spans="1:10" s="161" customFormat="1" ht="20.95" customHeight="1">
      <c r="B387" s="275"/>
      <c r="C387" s="275"/>
      <c r="D387" s="275"/>
      <c r="I387" s="162"/>
    </row>
    <row r="388" spans="1:10" s="174" customFormat="1" ht="45" customHeight="1">
      <c r="A388" s="276" t="s">
        <v>187</v>
      </c>
      <c r="B388" s="277"/>
      <c r="C388" s="277"/>
      <c r="D388" s="277"/>
      <c r="E388" s="277"/>
      <c r="F388" s="277"/>
      <c r="G388" s="277"/>
      <c r="H388" s="278"/>
      <c r="I388" s="148">
        <f>+I389+I396</f>
        <v>131380.1</v>
      </c>
      <c r="J388" s="173"/>
    </row>
    <row r="389" spans="1:10" s="174" customFormat="1" ht="17.899999999999999" customHeight="1">
      <c r="A389" s="102" t="s">
        <v>62</v>
      </c>
      <c r="B389" s="102" t="s">
        <v>291</v>
      </c>
      <c r="C389" s="102" t="s">
        <v>63</v>
      </c>
      <c r="D389" s="279" t="s">
        <v>107</v>
      </c>
      <c r="E389" s="280"/>
      <c r="F389" s="280"/>
      <c r="G389" s="280"/>
      <c r="H389" s="281"/>
      <c r="I389" s="149">
        <f>+I390</f>
        <v>55928.800000000003</v>
      </c>
    </row>
    <row r="390" spans="1:10" s="177" customFormat="1" ht="54.95" customHeight="1">
      <c r="A390" s="175" t="s">
        <v>290</v>
      </c>
      <c r="B390" s="282" t="s">
        <v>109</v>
      </c>
      <c r="C390" s="282"/>
      <c r="D390" s="282"/>
      <c r="E390" s="282"/>
      <c r="F390" s="282"/>
      <c r="G390" s="282"/>
      <c r="H390" s="282"/>
      <c r="I390" s="176">
        <f>+I391+I393</f>
        <v>55928.800000000003</v>
      </c>
    </row>
    <row r="391" spans="1:10" s="28" customFormat="1" ht="20.95" customHeight="1">
      <c r="A391" s="163"/>
      <c r="B391" s="274" t="s">
        <v>289</v>
      </c>
      <c r="C391" s="274"/>
      <c r="D391" s="274"/>
      <c r="E391" s="163"/>
      <c r="F391" s="163"/>
      <c r="G391" s="163"/>
      <c r="H391" s="163"/>
      <c r="I391" s="158">
        <f>+I392</f>
        <v>55000</v>
      </c>
    </row>
    <row r="392" spans="1:10" s="71" customFormat="1" ht="18" customHeight="1">
      <c r="A392" s="168" t="s">
        <v>292</v>
      </c>
      <c r="B392" s="272" t="s">
        <v>293</v>
      </c>
      <c r="C392" s="272"/>
      <c r="D392" s="272"/>
      <c r="E392" s="180" t="s">
        <v>294</v>
      </c>
      <c r="F392" s="180" t="s">
        <v>295</v>
      </c>
      <c r="G392" s="159">
        <v>55000000</v>
      </c>
      <c r="H392" s="164">
        <v>1</v>
      </c>
      <c r="I392" s="160">
        <f>+ROUND(H392*G392/1000,1)</f>
        <v>55000</v>
      </c>
    </row>
    <row r="393" spans="1:10" s="28" customFormat="1" ht="20.95" customHeight="1">
      <c r="A393" s="163"/>
      <c r="B393" s="274" t="s">
        <v>296</v>
      </c>
      <c r="C393" s="274"/>
      <c r="D393" s="274"/>
      <c r="E393" s="163"/>
      <c r="F393" s="163"/>
      <c r="G393" s="163"/>
      <c r="H393" s="163"/>
      <c r="I393" s="158">
        <f>SUM(I394:I395)</f>
        <v>928.8</v>
      </c>
    </row>
    <row r="394" spans="1:10" s="71" customFormat="1">
      <c r="A394" s="179">
        <v>71351540</v>
      </c>
      <c r="B394" s="272" t="s">
        <v>297</v>
      </c>
      <c r="C394" s="272"/>
      <c r="D394" s="272"/>
      <c r="E394" s="180" t="s">
        <v>49</v>
      </c>
      <c r="F394" s="180" t="s">
        <v>295</v>
      </c>
      <c r="G394" s="159">
        <v>595550</v>
      </c>
      <c r="H394" s="164">
        <v>1</v>
      </c>
      <c r="I394" s="160">
        <f>+ROUND(H394*G394/1000,1)</f>
        <v>595.6</v>
      </c>
    </row>
    <row r="395" spans="1:10" s="71" customFormat="1">
      <c r="A395" s="179">
        <v>98111140</v>
      </c>
      <c r="B395" s="272" t="s">
        <v>298</v>
      </c>
      <c r="C395" s="272"/>
      <c r="D395" s="272"/>
      <c r="E395" s="180" t="s">
        <v>299</v>
      </c>
      <c r="F395" s="180" t="s">
        <v>295</v>
      </c>
      <c r="G395" s="159">
        <v>333230</v>
      </c>
      <c r="H395" s="164">
        <v>1</v>
      </c>
      <c r="I395" s="160">
        <f>+ROUND(H395*G395/1000,1)</f>
        <v>333.2</v>
      </c>
    </row>
    <row r="396" spans="1:10" s="174" customFormat="1" ht="17.899999999999999" customHeight="1">
      <c r="A396" s="102" t="s">
        <v>62</v>
      </c>
      <c r="B396" s="102" t="s">
        <v>108</v>
      </c>
      <c r="C396" s="102" t="s">
        <v>63</v>
      </c>
      <c r="D396" s="279" t="s">
        <v>87</v>
      </c>
      <c r="E396" s="280"/>
      <c r="F396" s="280"/>
      <c r="G396" s="280"/>
      <c r="H396" s="281"/>
      <c r="I396" s="149">
        <f>+I397</f>
        <v>75451.3</v>
      </c>
    </row>
    <row r="397" spans="1:10" s="177" customFormat="1" ht="54.95" customHeight="1">
      <c r="A397" s="175" t="s">
        <v>181</v>
      </c>
      <c r="B397" s="282" t="s">
        <v>182</v>
      </c>
      <c r="C397" s="282"/>
      <c r="D397" s="282"/>
      <c r="E397" s="282"/>
      <c r="F397" s="282"/>
      <c r="G397" s="282"/>
      <c r="H397" s="282"/>
      <c r="I397" s="176">
        <f>+I398</f>
        <v>75451.3</v>
      </c>
    </row>
    <row r="398" spans="1:10" s="28" customFormat="1" ht="20.95" customHeight="1">
      <c r="A398" s="163"/>
      <c r="B398" s="274" t="s">
        <v>120</v>
      </c>
      <c r="C398" s="274"/>
      <c r="D398" s="274"/>
      <c r="E398" s="163"/>
      <c r="F398" s="163"/>
      <c r="G398" s="163"/>
      <c r="H398" s="163"/>
      <c r="I398" s="158">
        <f>SUM(I399:I506)</f>
        <v>75451.3</v>
      </c>
    </row>
    <row r="399" spans="1:10" s="71" customFormat="1" ht="18" customHeight="1">
      <c r="A399" s="168">
        <v>39141260</v>
      </c>
      <c r="B399" s="272" t="s">
        <v>121</v>
      </c>
      <c r="C399" s="272"/>
      <c r="D399" s="272"/>
      <c r="E399" s="166" t="s">
        <v>122</v>
      </c>
      <c r="F399" s="166" t="s">
        <v>124</v>
      </c>
      <c r="G399" s="159">
        <v>142925</v>
      </c>
      <c r="H399" s="164">
        <v>48</v>
      </c>
      <c r="I399" s="160">
        <f>+ROUND(H399*G399/1000,1)</f>
        <v>6860.4</v>
      </c>
    </row>
    <row r="400" spans="1:10" s="71" customFormat="1" ht="18" customHeight="1">
      <c r="A400" s="168">
        <v>39111320</v>
      </c>
      <c r="B400" s="272" t="s">
        <v>123</v>
      </c>
      <c r="C400" s="272"/>
      <c r="D400" s="272"/>
      <c r="E400" s="166" t="s">
        <v>122</v>
      </c>
      <c r="F400" s="166" t="s">
        <v>124</v>
      </c>
      <c r="G400" s="159">
        <v>41667</v>
      </c>
      <c r="H400" s="164">
        <v>48</v>
      </c>
      <c r="I400" s="160">
        <f>+ROUND(H400*G400/1000,1)</f>
        <v>2000</v>
      </c>
    </row>
    <row r="401" spans="1:9" s="71" customFormat="1" ht="18" customHeight="1">
      <c r="A401" s="168">
        <v>39121200</v>
      </c>
      <c r="B401" s="272" t="s">
        <v>126</v>
      </c>
      <c r="C401" s="272"/>
      <c r="D401" s="272"/>
      <c r="E401" s="166" t="s">
        <v>122</v>
      </c>
      <c r="F401" s="166" t="s">
        <v>124</v>
      </c>
      <c r="G401" s="159">
        <v>43000</v>
      </c>
      <c r="H401" s="164">
        <v>21</v>
      </c>
      <c r="I401" s="160">
        <f t="shared" ref="I401:I409" si="14">+ROUND(H401*G401/1000,1)</f>
        <v>903</v>
      </c>
    </row>
    <row r="402" spans="1:9" s="71" customFormat="1" ht="18" customHeight="1">
      <c r="A402" s="168">
        <v>39121200</v>
      </c>
      <c r="B402" s="272" t="s">
        <v>126</v>
      </c>
      <c r="C402" s="272"/>
      <c r="D402" s="272"/>
      <c r="E402" s="166" t="s">
        <v>122</v>
      </c>
      <c r="F402" s="166" t="s">
        <v>124</v>
      </c>
      <c r="G402" s="159">
        <v>44750</v>
      </c>
      <c r="H402" s="164">
        <v>21</v>
      </c>
      <c r="I402" s="160">
        <f t="shared" si="14"/>
        <v>939.8</v>
      </c>
    </row>
    <row r="403" spans="1:9" s="71" customFormat="1" ht="18" customHeight="1">
      <c r="A403" s="168">
        <v>39121200</v>
      </c>
      <c r="B403" s="272" t="s">
        <v>126</v>
      </c>
      <c r="C403" s="272"/>
      <c r="D403" s="272"/>
      <c r="E403" s="166" t="s">
        <v>122</v>
      </c>
      <c r="F403" s="166" t="s">
        <v>124</v>
      </c>
      <c r="G403" s="159">
        <v>45250</v>
      </c>
      <c r="H403" s="164">
        <v>21</v>
      </c>
      <c r="I403" s="160">
        <f t="shared" si="14"/>
        <v>950.3</v>
      </c>
    </row>
    <row r="404" spans="1:9" s="71" customFormat="1" ht="18" customHeight="1">
      <c r="A404" s="168">
        <v>39111140</v>
      </c>
      <c r="B404" s="272" t="s">
        <v>125</v>
      </c>
      <c r="C404" s="272"/>
      <c r="D404" s="272"/>
      <c r="E404" s="166" t="s">
        <v>122</v>
      </c>
      <c r="F404" s="166" t="s">
        <v>124</v>
      </c>
      <c r="G404" s="159">
        <v>21000</v>
      </c>
      <c r="H404" s="164">
        <v>84</v>
      </c>
      <c r="I404" s="160">
        <f t="shared" si="14"/>
        <v>1764</v>
      </c>
    </row>
    <row r="405" spans="1:9" s="71" customFormat="1" ht="18" customHeight="1">
      <c r="A405" s="168">
        <v>39111140</v>
      </c>
      <c r="B405" s="272" t="s">
        <v>125</v>
      </c>
      <c r="C405" s="272"/>
      <c r="D405" s="272"/>
      <c r="E405" s="166" t="s">
        <v>122</v>
      </c>
      <c r="F405" s="166" t="s">
        <v>124</v>
      </c>
      <c r="G405" s="159">
        <v>24667</v>
      </c>
      <c r="H405" s="164">
        <v>84</v>
      </c>
      <c r="I405" s="160">
        <f t="shared" si="14"/>
        <v>2072</v>
      </c>
    </row>
    <row r="406" spans="1:9" s="71" customFormat="1" ht="18" customHeight="1">
      <c r="A406" s="168">
        <v>39111140</v>
      </c>
      <c r="B406" s="272" t="s">
        <v>125</v>
      </c>
      <c r="C406" s="272"/>
      <c r="D406" s="272"/>
      <c r="E406" s="166" t="s">
        <v>122</v>
      </c>
      <c r="F406" s="166" t="s">
        <v>124</v>
      </c>
      <c r="G406" s="159">
        <v>27000</v>
      </c>
      <c r="H406" s="164">
        <v>84</v>
      </c>
      <c r="I406" s="160">
        <f t="shared" si="14"/>
        <v>2268</v>
      </c>
    </row>
    <row r="407" spans="1:9" s="71" customFormat="1" ht="18" customHeight="1">
      <c r="A407" s="168">
        <v>39121100</v>
      </c>
      <c r="B407" s="272" t="s">
        <v>127</v>
      </c>
      <c r="C407" s="272"/>
      <c r="D407" s="272"/>
      <c r="E407" s="166" t="s">
        <v>122</v>
      </c>
      <c r="F407" s="166" t="s">
        <v>124</v>
      </c>
      <c r="G407" s="159">
        <v>98250</v>
      </c>
      <c r="H407" s="164">
        <v>8</v>
      </c>
      <c r="I407" s="160">
        <f t="shared" si="14"/>
        <v>786</v>
      </c>
    </row>
    <row r="408" spans="1:9" s="71" customFormat="1" ht="18" customHeight="1">
      <c r="A408" s="168">
        <v>39111140</v>
      </c>
      <c r="B408" s="272" t="s">
        <v>125</v>
      </c>
      <c r="C408" s="272"/>
      <c r="D408" s="272"/>
      <c r="E408" s="166" t="s">
        <v>122</v>
      </c>
      <c r="F408" s="166" t="s">
        <v>124</v>
      </c>
      <c r="G408" s="159">
        <v>23333</v>
      </c>
      <c r="H408" s="164">
        <v>16</v>
      </c>
      <c r="I408" s="160">
        <f t="shared" si="14"/>
        <v>373.3</v>
      </c>
    </row>
    <row r="409" spans="1:9" s="71" customFormat="1" ht="18" customHeight="1">
      <c r="A409" s="168">
        <v>39121520</v>
      </c>
      <c r="B409" s="272" t="s">
        <v>128</v>
      </c>
      <c r="C409" s="272"/>
      <c r="D409" s="272"/>
      <c r="E409" s="166" t="s">
        <v>122</v>
      </c>
      <c r="F409" s="166" t="s">
        <v>124</v>
      </c>
      <c r="G409" s="159">
        <v>118250</v>
      </c>
      <c r="H409" s="164">
        <v>8</v>
      </c>
      <c r="I409" s="160">
        <f t="shared" si="14"/>
        <v>946</v>
      </c>
    </row>
    <row r="410" spans="1:9" s="71" customFormat="1" ht="18" customHeight="1">
      <c r="A410" s="168">
        <v>39141260</v>
      </c>
      <c r="B410" s="272" t="s">
        <v>121</v>
      </c>
      <c r="C410" s="272"/>
      <c r="D410" s="272"/>
      <c r="E410" s="166" t="s">
        <v>122</v>
      </c>
      <c r="F410" s="166" t="s">
        <v>124</v>
      </c>
      <c r="G410" s="159">
        <v>100175</v>
      </c>
      <c r="H410" s="164">
        <v>8</v>
      </c>
      <c r="I410" s="160">
        <f>+ROUND(H410*G410/1000,1)</f>
        <v>801.4</v>
      </c>
    </row>
    <row r="411" spans="1:9" s="71" customFormat="1" ht="18" customHeight="1">
      <c r="A411" s="168">
        <v>39292110</v>
      </c>
      <c r="B411" s="272" t="s">
        <v>129</v>
      </c>
      <c r="C411" s="272"/>
      <c r="D411" s="272"/>
      <c r="E411" s="166" t="s">
        <v>122</v>
      </c>
      <c r="F411" s="166" t="s">
        <v>124</v>
      </c>
      <c r="G411" s="159">
        <v>100000</v>
      </c>
      <c r="H411" s="164">
        <v>8</v>
      </c>
      <c r="I411" s="160">
        <f t="shared" ref="I411:I427" si="15">+ROUND(H411*G411/1000,1)</f>
        <v>800</v>
      </c>
    </row>
    <row r="412" spans="1:9" s="71" customFormat="1" ht="18" customHeight="1">
      <c r="A412" s="168">
        <v>39141120</v>
      </c>
      <c r="B412" s="272" t="s">
        <v>130</v>
      </c>
      <c r="C412" s="272"/>
      <c r="D412" s="272"/>
      <c r="E412" s="166" t="s">
        <v>122</v>
      </c>
      <c r="F412" s="166" t="s">
        <v>124</v>
      </c>
      <c r="G412" s="159">
        <v>181667</v>
      </c>
      <c r="H412" s="164">
        <v>8</v>
      </c>
      <c r="I412" s="160">
        <f t="shared" si="15"/>
        <v>1453.3</v>
      </c>
    </row>
    <row r="413" spans="1:9" s="71" customFormat="1" ht="18" customHeight="1">
      <c r="A413" s="168">
        <v>39141240</v>
      </c>
      <c r="B413" s="272" t="s">
        <v>131</v>
      </c>
      <c r="C413" s="272"/>
      <c r="D413" s="272"/>
      <c r="E413" s="166" t="s">
        <v>122</v>
      </c>
      <c r="F413" s="166" t="s">
        <v>124</v>
      </c>
      <c r="G413" s="159">
        <v>175000</v>
      </c>
      <c r="H413" s="164">
        <v>81</v>
      </c>
      <c r="I413" s="160">
        <f t="shared" si="15"/>
        <v>14175</v>
      </c>
    </row>
    <row r="414" spans="1:9" s="71" customFormat="1" ht="18" customHeight="1">
      <c r="A414" s="168">
        <v>39141120</v>
      </c>
      <c r="B414" s="272" t="s">
        <v>130</v>
      </c>
      <c r="C414" s="272"/>
      <c r="D414" s="272"/>
      <c r="E414" s="166" t="s">
        <v>122</v>
      </c>
      <c r="F414" s="166" t="s">
        <v>124</v>
      </c>
      <c r="G414" s="159">
        <v>94500</v>
      </c>
      <c r="H414" s="164">
        <v>4</v>
      </c>
      <c r="I414" s="160">
        <f t="shared" si="15"/>
        <v>378</v>
      </c>
    </row>
    <row r="415" spans="1:9" s="71" customFormat="1" ht="18" customHeight="1">
      <c r="A415" s="168">
        <v>39141120</v>
      </c>
      <c r="B415" s="272" t="s">
        <v>130</v>
      </c>
      <c r="C415" s="272"/>
      <c r="D415" s="272"/>
      <c r="E415" s="166" t="s">
        <v>122</v>
      </c>
      <c r="F415" s="166" t="s">
        <v>124</v>
      </c>
      <c r="G415" s="170">
        <v>60000</v>
      </c>
      <c r="H415" s="164">
        <v>24</v>
      </c>
      <c r="I415" s="160">
        <f t="shared" si="15"/>
        <v>1440</v>
      </c>
    </row>
    <row r="416" spans="1:9" s="71" customFormat="1" ht="18" customHeight="1">
      <c r="A416" s="168">
        <v>44411760</v>
      </c>
      <c r="B416" s="272" t="s">
        <v>132</v>
      </c>
      <c r="C416" s="272"/>
      <c r="D416" s="272"/>
      <c r="E416" s="166" t="s">
        <v>122</v>
      </c>
      <c r="F416" s="166" t="s">
        <v>124</v>
      </c>
      <c r="G416" s="159">
        <v>3000</v>
      </c>
      <c r="H416" s="164">
        <v>16</v>
      </c>
      <c r="I416" s="160">
        <f t="shared" si="15"/>
        <v>48</v>
      </c>
    </row>
    <row r="417" spans="1:9" s="71" customFormat="1" ht="18" customHeight="1">
      <c r="A417" s="168">
        <v>39141120</v>
      </c>
      <c r="B417" s="272" t="s">
        <v>130</v>
      </c>
      <c r="C417" s="272"/>
      <c r="D417" s="272"/>
      <c r="E417" s="166" t="s">
        <v>122</v>
      </c>
      <c r="F417" s="166" t="s">
        <v>124</v>
      </c>
      <c r="G417" s="159">
        <v>50000</v>
      </c>
      <c r="H417" s="164">
        <v>8</v>
      </c>
      <c r="I417" s="160">
        <f t="shared" si="15"/>
        <v>400</v>
      </c>
    </row>
    <row r="418" spans="1:9" s="71" customFormat="1" ht="18" customHeight="1">
      <c r="A418" s="168">
        <v>39141120</v>
      </c>
      <c r="B418" s="272" t="s">
        <v>130</v>
      </c>
      <c r="C418" s="272"/>
      <c r="D418" s="272"/>
      <c r="E418" s="166" t="s">
        <v>122</v>
      </c>
      <c r="F418" s="166" t="s">
        <v>124</v>
      </c>
      <c r="G418" s="159">
        <v>150000</v>
      </c>
      <c r="H418" s="164">
        <v>8</v>
      </c>
      <c r="I418" s="160">
        <f t="shared" si="15"/>
        <v>1200</v>
      </c>
    </row>
    <row r="419" spans="1:9" s="71" customFormat="1" ht="18" customHeight="1">
      <c r="A419" s="168">
        <v>39121200</v>
      </c>
      <c r="B419" s="272" t="s">
        <v>126</v>
      </c>
      <c r="C419" s="272"/>
      <c r="D419" s="272"/>
      <c r="E419" s="166" t="s">
        <v>122</v>
      </c>
      <c r="F419" s="166" t="s">
        <v>124</v>
      </c>
      <c r="G419" s="159">
        <v>125000</v>
      </c>
      <c r="H419" s="164">
        <v>8</v>
      </c>
      <c r="I419" s="160">
        <f t="shared" si="15"/>
        <v>1000</v>
      </c>
    </row>
    <row r="420" spans="1:9" s="71" customFormat="1" ht="18" customHeight="1">
      <c r="A420" s="168">
        <v>39121200</v>
      </c>
      <c r="B420" s="272" t="s">
        <v>126</v>
      </c>
      <c r="C420" s="272"/>
      <c r="D420" s="272"/>
      <c r="E420" s="166" t="s">
        <v>122</v>
      </c>
      <c r="F420" s="166" t="s">
        <v>124</v>
      </c>
      <c r="G420" s="159">
        <v>65000</v>
      </c>
      <c r="H420" s="164">
        <v>8</v>
      </c>
      <c r="I420" s="160">
        <f t="shared" si="15"/>
        <v>520</v>
      </c>
    </row>
    <row r="421" spans="1:9" s="71" customFormat="1" ht="18" customHeight="1">
      <c r="A421" s="168">
        <v>39141120</v>
      </c>
      <c r="B421" s="272" t="s">
        <v>130</v>
      </c>
      <c r="C421" s="272"/>
      <c r="D421" s="272"/>
      <c r="E421" s="166" t="s">
        <v>122</v>
      </c>
      <c r="F421" s="166" t="s">
        <v>124</v>
      </c>
      <c r="G421" s="159">
        <v>80000</v>
      </c>
      <c r="H421" s="164">
        <v>8</v>
      </c>
      <c r="I421" s="160">
        <f t="shared" si="15"/>
        <v>640</v>
      </c>
    </row>
    <row r="422" spans="1:9" s="71" customFormat="1" ht="18" customHeight="1">
      <c r="A422" s="168">
        <v>39221240</v>
      </c>
      <c r="B422" s="272" t="s">
        <v>133</v>
      </c>
      <c r="C422" s="272"/>
      <c r="D422" s="272"/>
      <c r="E422" s="166" t="s">
        <v>122</v>
      </c>
      <c r="F422" s="166" t="s">
        <v>124</v>
      </c>
      <c r="G422" s="159">
        <v>120000</v>
      </c>
      <c r="H422" s="164">
        <v>8</v>
      </c>
      <c r="I422" s="160">
        <f t="shared" si="15"/>
        <v>960</v>
      </c>
    </row>
    <row r="423" spans="1:9" s="71" customFormat="1" ht="18" customHeight="1">
      <c r="A423" s="168">
        <v>39132100</v>
      </c>
      <c r="B423" s="272" t="s">
        <v>134</v>
      </c>
      <c r="C423" s="272"/>
      <c r="D423" s="272"/>
      <c r="E423" s="166" t="s">
        <v>122</v>
      </c>
      <c r="F423" s="166" t="s">
        <v>124</v>
      </c>
      <c r="G423" s="159">
        <v>180000</v>
      </c>
      <c r="H423" s="164">
        <v>2</v>
      </c>
      <c r="I423" s="160">
        <f t="shared" si="15"/>
        <v>360</v>
      </c>
    </row>
    <row r="424" spans="1:9" s="71" customFormat="1" ht="18" customHeight="1">
      <c r="A424" s="168">
        <v>39111220</v>
      </c>
      <c r="B424" s="272" t="s">
        <v>135</v>
      </c>
      <c r="C424" s="272"/>
      <c r="D424" s="272"/>
      <c r="E424" s="166" t="s">
        <v>122</v>
      </c>
      <c r="F424" s="166" t="s">
        <v>124</v>
      </c>
      <c r="G424" s="159">
        <v>130000</v>
      </c>
      <c r="H424" s="164">
        <v>2</v>
      </c>
      <c r="I424" s="160">
        <f t="shared" si="15"/>
        <v>260</v>
      </c>
    </row>
    <row r="425" spans="1:9" s="71" customFormat="1" ht="18" customHeight="1">
      <c r="A425" s="168">
        <v>39121360</v>
      </c>
      <c r="B425" s="272" t="s">
        <v>136</v>
      </c>
      <c r="C425" s="272"/>
      <c r="D425" s="272"/>
      <c r="E425" s="166" t="s">
        <v>122</v>
      </c>
      <c r="F425" s="166" t="s">
        <v>124</v>
      </c>
      <c r="G425" s="159">
        <v>250000</v>
      </c>
      <c r="H425" s="164">
        <v>2</v>
      </c>
      <c r="I425" s="160">
        <f t="shared" si="15"/>
        <v>500</v>
      </c>
    </row>
    <row r="426" spans="1:9" s="71" customFormat="1" ht="18" customHeight="1">
      <c r="A426" s="168">
        <v>39111140</v>
      </c>
      <c r="B426" s="272" t="s">
        <v>125</v>
      </c>
      <c r="C426" s="272"/>
      <c r="D426" s="272"/>
      <c r="E426" s="166" t="s">
        <v>122</v>
      </c>
      <c r="F426" s="166" t="s">
        <v>124</v>
      </c>
      <c r="G426" s="159">
        <v>25000</v>
      </c>
      <c r="H426" s="164">
        <v>8</v>
      </c>
      <c r="I426" s="160">
        <f t="shared" si="15"/>
        <v>200</v>
      </c>
    </row>
    <row r="427" spans="1:9" s="71" customFormat="1" ht="18" customHeight="1">
      <c r="A427" s="168">
        <v>39121520</v>
      </c>
      <c r="B427" s="272" t="s">
        <v>128</v>
      </c>
      <c r="C427" s="272"/>
      <c r="D427" s="272"/>
      <c r="E427" s="166" t="s">
        <v>122</v>
      </c>
      <c r="F427" s="166" t="s">
        <v>124</v>
      </c>
      <c r="G427" s="159">
        <v>118250</v>
      </c>
      <c r="H427" s="164">
        <v>3</v>
      </c>
      <c r="I427" s="160">
        <f t="shared" si="15"/>
        <v>354.8</v>
      </c>
    </row>
    <row r="428" spans="1:9" s="71" customFormat="1" ht="18" customHeight="1">
      <c r="A428" s="168">
        <v>39141260</v>
      </c>
      <c r="B428" s="272" t="s">
        <v>121</v>
      </c>
      <c r="C428" s="272"/>
      <c r="D428" s="272"/>
      <c r="E428" s="166" t="s">
        <v>122</v>
      </c>
      <c r="F428" s="166" t="s">
        <v>124</v>
      </c>
      <c r="G428" s="159">
        <v>120000</v>
      </c>
      <c r="H428" s="164">
        <v>2</v>
      </c>
      <c r="I428" s="160">
        <f>+ROUND(H428*G428/1000,1)</f>
        <v>240</v>
      </c>
    </row>
    <row r="429" spans="1:9" s="71" customFormat="1" ht="18" customHeight="1">
      <c r="A429" s="168">
        <v>39714200</v>
      </c>
      <c r="B429" s="272" t="s">
        <v>137</v>
      </c>
      <c r="C429" s="272"/>
      <c r="D429" s="272"/>
      <c r="E429" s="166" t="s">
        <v>122</v>
      </c>
      <c r="F429" s="166" t="s">
        <v>124</v>
      </c>
      <c r="G429" s="159">
        <v>300000</v>
      </c>
      <c r="H429" s="164">
        <v>2</v>
      </c>
      <c r="I429" s="160">
        <f t="shared" ref="I429:I492" si="16">+ROUND(H429*G429/1000,1)</f>
        <v>600</v>
      </c>
    </row>
    <row r="430" spans="1:9" s="71" customFormat="1" ht="18" customHeight="1">
      <c r="A430" s="168">
        <v>37311100</v>
      </c>
      <c r="B430" s="272" t="s">
        <v>138</v>
      </c>
      <c r="C430" s="272"/>
      <c r="D430" s="272"/>
      <c r="E430" s="166" t="s">
        <v>49</v>
      </c>
      <c r="F430" s="166" t="s">
        <v>124</v>
      </c>
      <c r="G430" s="159">
        <v>500000</v>
      </c>
      <c r="H430" s="164">
        <v>2</v>
      </c>
      <c r="I430" s="160">
        <f t="shared" si="16"/>
        <v>1000</v>
      </c>
    </row>
    <row r="431" spans="1:9" s="71" customFormat="1" ht="18" customHeight="1">
      <c r="A431" s="168">
        <v>39111140</v>
      </c>
      <c r="B431" s="272" t="s">
        <v>125</v>
      </c>
      <c r="C431" s="272"/>
      <c r="D431" s="272"/>
      <c r="E431" s="166" t="s">
        <v>122</v>
      </c>
      <c r="F431" s="166" t="s">
        <v>124</v>
      </c>
      <c r="G431" s="159">
        <v>27000</v>
      </c>
      <c r="H431" s="164">
        <v>120</v>
      </c>
      <c r="I431" s="160">
        <f t="shared" si="16"/>
        <v>3240</v>
      </c>
    </row>
    <row r="432" spans="1:9" s="71" customFormat="1" ht="18" customHeight="1">
      <c r="A432" s="168">
        <v>39141120</v>
      </c>
      <c r="B432" s="272" t="s">
        <v>130</v>
      </c>
      <c r="C432" s="272"/>
      <c r="D432" s="272"/>
      <c r="E432" s="166" t="s">
        <v>122</v>
      </c>
      <c r="F432" s="166" t="s">
        <v>124</v>
      </c>
      <c r="G432" s="159">
        <v>100000</v>
      </c>
      <c r="H432" s="164">
        <v>2</v>
      </c>
      <c r="I432" s="160">
        <f t="shared" si="16"/>
        <v>200</v>
      </c>
    </row>
    <row r="433" spans="1:9" s="71" customFormat="1" ht="18" customHeight="1">
      <c r="A433" s="168">
        <v>39111140</v>
      </c>
      <c r="B433" s="272" t="s">
        <v>125</v>
      </c>
      <c r="C433" s="272"/>
      <c r="D433" s="272"/>
      <c r="E433" s="166" t="s">
        <v>122</v>
      </c>
      <c r="F433" s="166" t="s">
        <v>124</v>
      </c>
      <c r="G433" s="159">
        <v>23333</v>
      </c>
      <c r="H433" s="164">
        <v>20</v>
      </c>
      <c r="I433" s="160">
        <f t="shared" si="16"/>
        <v>466.7</v>
      </c>
    </row>
    <row r="434" spans="1:9" s="71" customFormat="1" ht="18" customHeight="1">
      <c r="A434" s="168">
        <v>37421151</v>
      </c>
      <c r="B434" s="272" t="s">
        <v>139</v>
      </c>
      <c r="C434" s="272"/>
      <c r="D434" s="272"/>
      <c r="E434" s="166" t="s">
        <v>122</v>
      </c>
      <c r="F434" s="166" t="s">
        <v>124</v>
      </c>
      <c r="G434" s="159">
        <v>80000</v>
      </c>
      <c r="H434" s="164">
        <v>4</v>
      </c>
      <c r="I434" s="160">
        <f t="shared" si="16"/>
        <v>320</v>
      </c>
    </row>
    <row r="435" spans="1:9" s="71" customFormat="1" ht="18" customHeight="1">
      <c r="A435" s="168">
        <v>37421153</v>
      </c>
      <c r="B435" s="272" t="s">
        <v>140</v>
      </c>
      <c r="C435" s="272"/>
      <c r="D435" s="272"/>
      <c r="E435" s="166" t="s">
        <v>122</v>
      </c>
      <c r="F435" s="166" t="s">
        <v>124</v>
      </c>
      <c r="G435" s="159">
        <v>62000</v>
      </c>
      <c r="H435" s="164">
        <v>8</v>
      </c>
      <c r="I435" s="160">
        <f t="shared" si="16"/>
        <v>496</v>
      </c>
    </row>
    <row r="436" spans="1:9" s="71" customFormat="1" ht="18" customHeight="1">
      <c r="A436" s="168">
        <v>37421300</v>
      </c>
      <c r="B436" s="272" t="s">
        <v>141</v>
      </c>
      <c r="C436" s="272"/>
      <c r="D436" s="272"/>
      <c r="E436" s="166" t="s">
        <v>122</v>
      </c>
      <c r="F436" s="166" t="s">
        <v>124</v>
      </c>
      <c r="G436" s="159">
        <v>30000</v>
      </c>
      <c r="H436" s="164">
        <v>8</v>
      </c>
      <c r="I436" s="160">
        <f t="shared" si="16"/>
        <v>240</v>
      </c>
    </row>
    <row r="437" spans="1:9" s="71" customFormat="1" ht="18" customHeight="1">
      <c r="A437" s="168">
        <v>37421170</v>
      </c>
      <c r="B437" s="272" t="s">
        <v>142</v>
      </c>
      <c r="C437" s="272"/>
      <c r="D437" s="272"/>
      <c r="E437" s="166" t="s">
        <v>122</v>
      </c>
      <c r="F437" s="166" t="s">
        <v>124</v>
      </c>
      <c r="G437" s="159">
        <v>5000</v>
      </c>
      <c r="H437" s="164">
        <v>60</v>
      </c>
      <c r="I437" s="160">
        <f t="shared" si="16"/>
        <v>300</v>
      </c>
    </row>
    <row r="438" spans="1:9" s="71" customFormat="1" ht="18" customHeight="1">
      <c r="A438" s="168">
        <v>37421171</v>
      </c>
      <c r="B438" s="272" t="s">
        <v>143</v>
      </c>
      <c r="C438" s="272"/>
      <c r="D438" s="272"/>
      <c r="E438" s="166" t="s">
        <v>122</v>
      </c>
      <c r="F438" s="166" t="s">
        <v>124</v>
      </c>
      <c r="G438" s="159">
        <v>8000</v>
      </c>
      <c r="H438" s="164">
        <v>30</v>
      </c>
      <c r="I438" s="160">
        <f t="shared" si="16"/>
        <v>240</v>
      </c>
    </row>
    <row r="439" spans="1:9" s="71" customFormat="1" ht="18" customHeight="1">
      <c r="A439" s="168">
        <v>37471200</v>
      </c>
      <c r="B439" s="272" t="s">
        <v>144</v>
      </c>
      <c r="C439" s="272"/>
      <c r="D439" s="272"/>
      <c r="E439" s="166" t="s">
        <v>122</v>
      </c>
      <c r="F439" s="166" t="s">
        <v>124</v>
      </c>
      <c r="G439" s="159">
        <v>3000</v>
      </c>
      <c r="H439" s="164">
        <v>40</v>
      </c>
      <c r="I439" s="160">
        <f t="shared" si="16"/>
        <v>120</v>
      </c>
    </row>
    <row r="440" spans="1:9" s="71" customFormat="1" ht="18" customHeight="1">
      <c r="A440" s="168">
        <v>32331300</v>
      </c>
      <c r="B440" s="272" t="s">
        <v>145</v>
      </c>
      <c r="C440" s="272"/>
      <c r="D440" s="272"/>
      <c r="E440" s="166" t="s">
        <v>122</v>
      </c>
      <c r="F440" s="166" t="s">
        <v>124</v>
      </c>
      <c r="G440" s="159">
        <v>200000</v>
      </c>
      <c r="H440" s="164">
        <v>2</v>
      </c>
      <c r="I440" s="160">
        <f t="shared" si="16"/>
        <v>400</v>
      </c>
    </row>
    <row r="441" spans="1:9" s="71" customFormat="1" ht="18" customHeight="1">
      <c r="A441" s="168">
        <v>39141120</v>
      </c>
      <c r="B441" s="272" t="s">
        <v>130</v>
      </c>
      <c r="C441" s="272"/>
      <c r="D441" s="272"/>
      <c r="E441" s="166" t="s">
        <v>122</v>
      </c>
      <c r="F441" s="166" t="s">
        <v>124</v>
      </c>
      <c r="G441" s="159">
        <v>120000</v>
      </c>
      <c r="H441" s="164">
        <v>2</v>
      </c>
      <c r="I441" s="160">
        <f t="shared" si="16"/>
        <v>240</v>
      </c>
    </row>
    <row r="442" spans="1:9" s="71" customFormat="1" ht="18" customHeight="1">
      <c r="A442" s="168">
        <v>39711310</v>
      </c>
      <c r="B442" s="272" t="s">
        <v>146</v>
      </c>
      <c r="C442" s="272"/>
      <c r="D442" s="272"/>
      <c r="E442" s="166" t="s">
        <v>122</v>
      </c>
      <c r="F442" s="166" t="s">
        <v>124</v>
      </c>
      <c r="G442" s="159">
        <v>250000</v>
      </c>
      <c r="H442" s="164">
        <v>2</v>
      </c>
      <c r="I442" s="160">
        <f t="shared" si="16"/>
        <v>500</v>
      </c>
    </row>
    <row r="443" spans="1:9" s="71" customFormat="1" ht="18" customHeight="1">
      <c r="A443" s="168">
        <v>42911150</v>
      </c>
      <c r="B443" s="272" t="s">
        <v>147</v>
      </c>
      <c r="C443" s="272"/>
      <c r="D443" s="272"/>
      <c r="E443" s="166" t="s">
        <v>49</v>
      </c>
      <c r="F443" s="166" t="s">
        <v>124</v>
      </c>
      <c r="G443" s="159">
        <v>120000</v>
      </c>
      <c r="H443" s="164">
        <v>2</v>
      </c>
      <c r="I443" s="160">
        <f t="shared" si="16"/>
        <v>240</v>
      </c>
    </row>
    <row r="444" spans="1:9" s="71" customFormat="1" ht="18" customHeight="1">
      <c r="A444" s="168">
        <v>39711140</v>
      </c>
      <c r="B444" s="272" t="s">
        <v>148</v>
      </c>
      <c r="C444" s="272"/>
      <c r="D444" s="272"/>
      <c r="E444" s="166" t="s">
        <v>122</v>
      </c>
      <c r="F444" s="166" t="s">
        <v>124</v>
      </c>
      <c r="G444" s="159">
        <v>300000</v>
      </c>
      <c r="H444" s="164">
        <v>2</v>
      </c>
      <c r="I444" s="160">
        <f t="shared" si="16"/>
        <v>600</v>
      </c>
    </row>
    <row r="445" spans="1:9" s="71" customFormat="1" ht="18" customHeight="1">
      <c r="A445" s="168">
        <v>39121200</v>
      </c>
      <c r="B445" s="272" t="s">
        <v>126</v>
      </c>
      <c r="C445" s="272"/>
      <c r="D445" s="272"/>
      <c r="E445" s="166" t="s">
        <v>122</v>
      </c>
      <c r="F445" s="166" t="s">
        <v>124</v>
      </c>
      <c r="G445" s="159">
        <v>125000</v>
      </c>
      <c r="H445" s="164">
        <v>10</v>
      </c>
      <c r="I445" s="160">
        <f t="shared" si="16"/>
        <v>1250</v>
      </c>
    </row>
    <row r="446" spans="1:9" s="71" customFormat="1" ht="18" customHeight="1">
      <c r="A446" s="168">
        <v>39121200</v>
      </c>
      <c r="B446" s="272" t="s">
        <v>126</v>
      </c>
      <c r="C446" s="272"/>
      <c r="D446" s="272"/>
      <c r="E446" s="166" t="s">
        <v>122</v>
      </c>
      <c r="F446" s="166" t="s">
        <v>124</v>
      </c>
      <c r="G446" s="159">
        <v>125000</v>
      </c>
      <c r="H446" s="164">
        <v>4</v>
      </c>
      <c r="I446" s="160">
        <f t="shared" si="16"/>
        <v>500</v>
      </c>
    </row>
    <row r="447" spans="1:9" s="71" customFormat="1" ht="18" customHeight="1">
      <c r="A447" s="168">
        <v>39221100</v>
      </c>
      <c r="B447" s="272" t="s">
        <v>149</v>
      </c>
      <c r="C447" s="272"/>
      <c r="D447" s="272"/>
      <c r="E447" s="166" t="s">
        <v>122</v>
      </c>
      <c r="F447" s="166" t="s">
        <v>124</v>
      </c>
      <c r="G447" s="159">
        <v>570000</v>
      </c>
      <c r="H447" s="164">
        <v>2</v>
      </c>
      <c r="I447" s="160">
        <f t="shared" si="16"/>
        <v>1140</v>
      </c>
    </row>
    <row r="448" spans="1:9" s="71" customFormat="1" ht="18" customHeight="1">
      <c r="A448" s="168">
        <v>39221100</v>
      </c>
      <c r="B448" s="272" t="s">
        <v>149</v>
      </c>
      <c r="C448" s="272"/>
      <c r="D448" s="272"/>
      <c r="E448" s="166" t="s">
        <v>122</v>
      </c>
      <c r="F448" s="166" t="s">
        <v>124</v>
      </c>
      <c r="G448" s="159">
        <v>470000</v>
      </c>
      <c r="H448" s="164">
        <v>2</v>
      </c>
      <c r="I448" s="160">
        <f t="shared" si="16"/>
        <v>940</v>
      </c>
    </row>
    <row r="449" spans="1:9" s="71" customFormat="1" ht="18" customHeight="1">
      <c r="A449" s="168">
        <v>39711350</v>
      </c>
      <c r="B449" s="272" t="s">
        <v>150</v>
      </c>
      <c r="C449" s="272"/>
      <c r="D449" s="272"/>
      <c r="E449" s="166" t="s">
        <v>122</v>
      </c>
      <c r="F449" s="166" t="s">
        <v>124</v>
      </c>
      <c r="G449" s="159">
        <v>55000</v>
      </c>
      <c r="H449" s="164">
        <v>2</v>
      </c>
      <c r="I449" s="160">
        <f t="shared" si="16"/>
        <v>110</v>
      </c>
    </row>
    <row r="450" spans="1:9" s="71" customFormat="1" ht="18" customHeight="1">
      <c r="A450" s="168">
        <v>39221100</v>
      </c>
      <c r="B450" s="272" t="s">
        <v>149</v>
      </c>
      <c r="C450" s="272"/>
      <c r="D450" s="272"/>
      <c r="E450" s="166" t="s">
        <v>122</v>
      </c>
      <c r="F450" s="166" t="s">
        <v>124</v>
      </c>
      <c r="G450" s="159">
        <v>820000</v>
      </c>
      <c r="H450" s="164">
        <v>2</v>
      </c>
      <c r="I450" s="160">
        <f t="shared" si="16"/>
        <v>1640</v>
      </c>
    </row>
    <row r="451" spans="1:9" s="71" customFormat="1" ht="18" customHeight="1">
      <c r="A451" s="168">
        <v>39713100</v>
      </c>
      <c r="B451" s="272" t="s">
        <v>151</v>
      </c>
      <c r="C451" s="272"/>
      <c r="D451" s="272"/>
      <c r="E451" s="166" t="s">
        <v>122</v>
      </c>
      <c r="F451" s="166" t="s">
        <v>124</v>
      </c>
      <c r="G451" s="159">
        <v>890000</v>
      </c>
      <c r="H451" s="164">
        <v>2</v>
      </c>
      <c r="I451" s="160">
        <f t="shared" si="16"/>
        <v>1780</v>
      </c>
    </row>
    <row r="452" spans="1:9" s="71" customFormat="1" ht="18" customHeight="1">
      <c r="A452" s="168">
        <v>39141120</v>
      </c>
      <c r="B452" s="272" t="s">
        <v>130</v>
      </c>
      <c r="C452" s="272"/>
      <c r="D452" s="272"/>
      <c r="E452" s="166" t="s">
        <v>122</v>
      </c>
      <c r="F452" s="166" t="s">
        <v>124</v>
      </c>
      <c r="G452" s="159">
        <v>109200</v>
      </c>
      <c r="H452" s="164">
        <v>2</v>
      </c>
      <c r="I452" s="160">
        <f t="shared" si="16"/>
        <v>218.4</v>
      </c>
    </row>
    <row r="453" spans="1:9" s="71" customFormat="1" ht="18" customHeight="1">
      <c r="A453" s="168">
        <v>39141120</v>
      </c>
      <c r="B453" s="272" t="s">
        <v>130</v>
      </c>
      <c r="C453" s="272"/>
      <c r="D453" s="272"/>
      <c r="E453" s="166" t="s">
        <v>122</v>
      </c>
      <c r="F453" s="166" t="s">
        <v>124</v>
      </c>
      <c r="G453" s="159">
        <v>150000</v>
      </c>
      <c r="H453" s="164">
        <v>4</v>
      </c>
      <c r="I453" s="160">
        <f t="shared" si="16"/>
        <v>600</v>
      </c>
    </row>
    <row r="454" spans="1:9" s="71" customFormat="1" ht="18" customHeight="1">
      <c r="A454" s="168">
        <v>39221310</v>
      </c>
      <c r="B454" s="272" t="s">
        <v>152</v>
      </c>
      <c r="C454" s="272"/>
      <c r="D454" s="272"/>
      <c r="E454" s="166" t="s">
        <v>122</v>
      </c>
      <c r="F454" s="166" t="s">
        <v>124</v>
      </c>
      <c r="G454" s="159">
        <v>13200</v>
      </c>
      <c r="H454" s="164">
        <v>4</v>
      </c>
      <c r="I454" s="160">
        <f t="shared" si="16"/>
        <v>52.8</v>
      </c>
    </row>
    <row r="455" spans="1:9" s="71" customFormat="1" ht="18" customHeight="1">
      <c r="A455" s="168">
        <v>39221312</v>
      </c>
      <c r="B455" s="272" t="s">
        <v>153</v>
      </c>
      <c r="C455" s="272"/>
      <c r="D455" s="272"/>
      <c r="E455" s="166" t="s">
        <v>122</v>
      </c>
      <c r="F455" s="166" t="s">
        <v>124</v>
      </c>
      <c r="G455" s="159">
        <v>7800</v>
      </c>
      <c r="H455" s="164">
        <v>2</v>
      </c>
      <c r="I455" s="160">
        <f t="shared" si="16"/>
        <v>15.6</v>
      </c>
    </row>
    <row r="456" spans="1:9" s="71" customFormat="1" ht="18" customHeight="1">
      <c r="A456" s="168">
        <v>39221312</v>
      </c>
      <c r="B456" s="272" t="s">
        <v>153</v>
      </c>
      <c r="C456" s="272"/>
      <c r="D456" s="272"/>
      <c r="E456" s="166" t="s">
        <v>122</v>
      </c>
      <c r="F456" s="166" t="s">
        <v>124</v>
      </c>
      <c r="G456" s="159">
        <v>16500</v>
      </c>
      <c r="H456" s="164">
        <v>2</v>
      </c>
      <c r="I456" s="160">
        <f t="shared" si="16"/>
        <v>33</v>
      </c>
    </row>
    <row r="457" spans="1:9" s="71" customFormat="1" ht="18" customHeight="1">
      <c r="A457" s="168">
        <v>39221312</v>
      </c>
      <c r="B457" s="272" t="s">
        <v>153</v>
      </c>
      <c r="C457" s="272"/>
      <c r="D457" s="272"/>
      <c r="E457" s="166" t="s">
        <v>122</v>
      </c>
      <c r="F457" s="166" t="s">
        <v>124</v>
      </c>
      <c r="G457" s="159">
        <v>25000</v>
      </c>
      <c r="H457" s="164">
        <v>2</v>
      </c>
      <c r="I457" s="160">
        <f t="shared" si="16"/>
        <v>50</v>
      </c>
    </row>
    <row r="458" spans="1:9" s="71" customFormat="1" ht="18" customHeight="1">
      <c r="A458" s="168">
        <v>39221312</v>
      </c>
      <c r="B458" s="272" t="s">
        <v>153</v>
      </c>
      <c r="C458" s="272"/>
      <c r="D458" s="272"/>
      <c r="E458" s="166" t="s">
        <v>122</v>
      </c>
      <c r="F458" s="166" t="s">
        <v>124</v>
      </c>
      <c r="G458" s="159">
        <v>59000</v>
      </c>
      <c r="H458" s="164">
        <v>4</v>
      </c>
      <c r="I458" s="160">
        <f t="shared" si="16"/>
        <v>236</v>
      </c>
    </row>
    <row r="459" spans="1:9" s="71" customFormat="1" ht="18" customHeight="1">
      <c r="A459" s="168">
        <v>39221170</v>
      </c>
      <c r="B459" s="272" t="s">
        <v>154</v>
      </c>
      <c r="C459" s="272"/>
      <c r="D459" s="272"/>
      <c r="E459" s="166" t="s">
        <v>122</v>
      </c>
      <c r="F459" s="166" t="s">
        <v>124</v>
      </c>
      <c r="G459" s="159">
        <v>4500</v>
      </c>
      <c r="H459" s="164">
        <v>28</v>
      </c>
      <c r="I459" s="160">
        <f t="shared" si="16"/>
        <v>126</v>
      </c>
    </row>
    <row r="460" spans="1:9" s="71" customFormat="1" ht="18" customHeight="1">
      <c r="A460" s="168">
        <v>39221280</v>
      </c>
      <c r="B460" s="272" t="s">
        <v>155</v>
      </c>
      <c r="C460" s="272"/>
      <c r="D460" s="272"/>
      <c r="E460" s="166" t="s">
        <v>122</v>
      </c>
      <c r="F460" s="166" t="s">
        <v>124</v>
      </c>
      <c r="G460" s="159">
        <v>3600</v>
      </c>
      <c r="H460" s="164">
        <v>20</v>
      </c>
      <c r="I460" s="160">
        <f t="shared" si="16"/>
        <v>72</v>
      </c>
    </row>
    <row r="461" spans="1:9" s="71" customFormat="1" ht="18" customHeight="1">
      <c r="A461" s="168">
        <v>39221100</v>
      </c>
      <c r="B461" s="272" t="s">
        <v>149</v>
      </c>
      <c r="C461" s="272"/>
      <c r="D461" s="272"/>
      <c r="E461" s="166" t="s">
        <v>122</v>
      </c>
      <c r="F461" s="166" t="s">
        <v>124</v>
      </c>
      <c r="G461" s="159">
        <v>6200</v>
      </c>
      <c r="H461" s="164">
        <v>4</v>
      </c>
      <c r="I461" s="160">
        <f t="shared" si="16"/>
        <v>24.8</v>
      </c>
    </row>
    <row r="462" spans="1:9" s="71" customFormat="1" ht="18" customHeight="1">
      <c r="A462" s="168">
        <v>39221100</v>
      </c>
      <c r="B462" s="272" t="s">
        <v>149</v>
      </c>
      <c r="C462" s="272"/>
      <c r="D462" s="272"/>
      <c r="E462" s="166" t="s">
        <v>122</v>
      </c>
      <c r="F462" s="166" t="s">
        <v>124</v>
      </c>
      <c r="G462" s="159">
        <v>1600</v>
      </c>
      <c r="H462" s="164">
        <v>2</v>
      </c>
      <c r="I462" s="160">
        <f t="shared" si="16"/>
        <v>3.2</v>
      </c>
    </row>
    <row r="463" spans="1:9" s="71" customFormat="1" ht="18" customHeight="1">
      <c r="A463" s="168">
        <v>39221100</v>
      </c>
      <c r="B463" s="272" t="s">
        <v>149</v>
      </c>
      <c r="C463" s="272"/>
      <c r="D463" s="272"/>
      <c r="E463" s="166" t="s">
        <v>122</v>
      </c>
      <c r="F463" s="166" t="s">
        <v>124</v>
      </c>
      <c r="G463" s="159">
        <v>1500</v>
      </c>
      <c r="H463" s="164">
        <v>2</v>
      </c>
      <c r="I463" s="160">
        <f t="shared" si="16"/>
        <v>3</v>
      </c>
    </row>
    <row r="464" spans="1:9" s="71" customFormat="1" ht="18" customHeight="1">
      <c r="A464" s="168">
        <v>39221370</v>
      </c>
      <c r="B464" s="272" t="s">
        <v>156</v>
      </c>
      <c r="C464" s="272"/>
      <c r="D464" s="272"/>
      <c r="E464" s="166" t="s">
        <v>122</v>
      </c>
      <c r="F464" s="166" t="s">
        <v>124</v>
      </c>
      <c r="G464" s="159">
        <v>1700</v>
      </c>
      <c r="H464" s="164">
        <v>8</v>
      </c>
      <c r="I464" s="160">
        <f t="shared" si="16"/>
        <v>13.6</v>
      </c>
    </row>
    <row r="465" spans="1:9" s="71" customFormat="1" ht="18" customHeight="1">
      <c r="A465" s="168">
        <v>39221380</v>
      </c>
      <c r="B465" s="272" t="s">
        <v>157</v>
      </c>
      <c r="C465" s="272"/>
      <c r="D465" s="272"/>
      <c r="E465" s="166" t="s">
        <v>122</v>
      </c>
      <c r="F465" s="166" t="s">
        <v>124</v>
      </c>
      <c r="G465" s="159">
        <v>1500</v>
      </c>
      <c r="H465" s="164">
        <v>4</v>
      </c>
      <c r="I465" s="160">
        <f t="shared" si="16"/>
        <v>6</v>
      </c>
    </row>
    <row r="466" spans="1:9" s="71" customFormat="1" ht="18" customHeight="1">
      <c r="A466" s="168">
        <v>39221100</v>
      </c>
      <c r="B466" s="272" t="s">
        <v>149</v>
      </c>
      <c r="C466" s="272"/>
      <c r="D466" s="272"/>
      <c r="E466" s="166" t="s">
        <v>122</v>
      </c>
      <c r="F466" s="166" t="s">
        <v>124</v>
      </c>
      <c r="G466" s="159">
        <v>1600</v>
      </c>
      <c r="H466" s="164">
        <v>4</v>
      </c>
      <c r="I466" s="160">
        <f t="shared" si="16"/>
        <v>6.4</v>
      </c>
    </row>
    <row r="467" spans="1:9" s="71" customFormat="1" ht="18" customHeight="1">
      <c r="A467" s="168">
        <v>39221100</v>
      </c>
      <c r="B467" s="272" t="s">
        <v>149</v>
      </c>
      <c r="C467" s="272"/>
      <c r="D467" s="272"/>
      <c r="E467" s="166" t="s">
        <v>122</v>
      </c>
      <c r="F467" s="166" t="s">
        <v>124</v>
      </c>
      <c r="G467" s="159">
        <v>1500</v>
      </c>
      <c r="H467" s="164">
        <v>4</v>
      </c>
      <c r="I467" s="160">
        <f t="shared" si="16"/>
        <v>6</v>
      </c>
    </row>
    <row r="468" spans="1:9" s="71" customFormat="1" ht="18" customHeight="1">
      <c r="A468" s="168">
        <v>39221100</v>
      </c>
      <c r="B468" s="272" t="s">
        <v>149</v>
      </c>
      <c r="C468" s="272"/>
      <c r="D468" s="272"/>
      <c r="E468" s="166" t="s">
        <v>122</v>
      </c>
      <c r="F468" s="166" t="s">
        <v>124</v>
      </c>
      <c r="G468" s="159">
        <v>2500</v>
      </c>
      <c r="H468" s="164">
        <v>2</v>
      </c>
      <c r="I468" s="160">
        <f t="shared" si="16"/>
        <v>5</v>
      </c>
    </row>
    <row r="469" spans="1:9" s="71" customFormat="1" ht="18" customHeight="1">
      <c r="A469" s="171">
        <v>39241120</v>
      </c>
      <c r="B469" s="273" t="s">
        <v>158</v>
      </c>
      <c r="C469" s="273"/>
      <c r="D469" s="273"/>
      <c r="E469" s="172" t="s">
        <v>122</v>
      </c>
      <c r="F469" s="166" t="s">
        <v>124</v>
      </c>
      <c r="G469" s="159">
        <v>19000</v>
      </c>
      <c r="H469" s="164">
        <v>20</v>
      </c>
      <c r="I469" s="160">
        <f t="shared" si="16"/>
        <v>380</v>
      </c>
    </row>
    <row r="470" spans="1:9" s="71" customFormat="1" ht="18" customHeight="1">
      <c r="A470" s="168">
        <v>39221100</v>
      </c>
      <c r="B470" s="272" t="s">
        <v>149</v>
      </c>
      <c r="C470" s="272"/>
      <c r="D470" s="272"/>
      <c r="E470" s="166" t="s">
        <v>122</v>
      </c>
      <c r="F470" s="166" t="s">
        <v>124</v>
      </c>
      <c r="G470" s="170">
        <v>36000</v>
      </c>
      <c r="H470" s="164">
        <v>4</v>
      </c>
      <c r="I470" s="160">
        <f t="shared" si="16"/>
        <v>144</v>
      </c>
    </row>
    <row r="471" spans="1:9" s="71" customFormat="1" ht="18" customHeight="1">
      <c r="A471" s="168">
        <v>39221130</v>
      </c>
      <c r="B471" s="272" t="s">
        <v>159</v>
      </c>
      <c r="C471" s="272"/>
      <c r="D471" s="272"/>
      <c r="E471" s="166" t="s">
        <v>122</v>
      </c>
      <c r="F471" s="166" t="s">
        <v>124</v>
      </c>
      <c r="G471" s="159">
        <v>1800</v>
      </c>
      <c r="H471" s="164">
        <v>2</v>
      </c>
      <c r="I471" s="160">
        <f t="shared" si="16"/>
        <v>3.6</v>
      </c>
    </row>
    <row r="472" spans="1:9" s="71" customFormat="1" ht="18" customHeight="1">
      <c r="A472" s="168">
        <v>39221130</v>
      </c>
      <c r="B472" s="272" t="s">
        <v>159</v>
      </c>
      <c r="C472" s="272"/>
      <c r="D472" s="272"/>
      <c r="E472" s="166" t="s">
        <v>122</v>
      </c>
      <c r="F472" s="166" t="s">
        <v>124</v>
      </c>
      <c r="G472" s="159">
        <v>1500</v>
      </c>
      <c r="H472" s="164">
        <v>2</v>
      </c>
      <c r="I472" s="160">
        <f t="shared" si="16"/>
        <v>3</v>
      </c>
    </row>
    <row r="473" spans="1:9" s="71" customFormat="1" ht="18" customHeight="1">
      <c r="A473" s="168">
        <v>38411200</v>
      </c>
      <c r="B473" s="272" t="s">
        <v>160</v>
      </c>
      <c r="C473" s="272"/>
      <c r="D473" s="272"/>
      <c r="E473" s="166" t="s">
        <v>122</v>
      </c>
      <c r="F473" s="166" t="s">
        <v>124</v>
      </c>
      <c r="G473" s="159">
        <v>2700</v>
      </c>
      <c r="H473" s="164">
        <v>4</v>
      </c>
      <c r="I473" s="160">
        <f t="shared" si="16"/>
        <v>10.8</v>
      </c>
    </row>
    <row r="474" spans="1:9" s="71" customFormat="1" ht="18" customHeight="1">
      <c r="A474" s="168">
        <v>38411200</v>
      </c>
      <c r="B474" s="272" t="s">
        <v>160</v>
      </c>
      <c r="C474" s="272"/>
      <c r="D474" s="272"/>
      <c r="E474" s="166" t="s">
        <v>122</v>
      </c>
      <c r="F474" s="166" t="s">
        <v>124</v>
      </c>
      <c r="G474" s="159">
        <v>1700</v>
      </c>
      <c r="H474" s="164">
        <v>4</v>
      </c>
      <c r="I474" s="160">
        <f t="shared" si="16"/>
        <v>6.8</v>
      </c>
    </row>
    <row r="475" spans="1:9" s="71" customFormat="1" ht="18" customHeight="1">
      <c r="A475" s="168">
        <v>39224331</v>
      </c>
      <c r="B475" s="272" t="s">
        <v>161</v>
      </c>
      <c r="C475" s="272"/>
      <c r="D475" s="272"/>
      <c r="E475" s="166" t="s">
        <v>122</v>
      </c>
      <c r="F475" s="166" t="s">
        <v>124</v>
      </c>
      <c r="G475" s="159">
        <v>1500</v>
      </c>
      <c r="H475" s="164">
        <v>12</v>
      </c>
      <c r="I475" s="160">
        <f t="shared" si="16"/>
        <v>18</v>
      </c>
    </row>
    <row r="476" spans="1:9" s="71" customFormat="1" ht="18" customHeight="1">
      <c r="A476" s="168">
        <v>39221170</v>
      </c>
      <c r="B476" s="272" t="s">
        <v>154</v>
      </c>
      <c r="C476" s="272"/>
      <c r="D476" s="272"/>
      <c r="E476" s="166" t="s">
        <v>122</v>
      </c>
      <c r="F476" s="166" t="s">
        <v>124</v>
      </c>
      <c r="G476" s="159">
        <v>4500</v>
      </c>
      <c r="H476" s="164">
        <v>8</v>
      </c>
      <c r="I476" s="160">
        <f t="shared" si="16"/>
        <v>36</v>
      </c>
    </row>
    <row r="477" spans="1:9" s="71" customFormat="1" ht="18" customHeight="1">
      <c r="A477" s="168">
        <v>39224341</v>
      </c>
      <c r="B477" s="272" t="s">
        <v>162</v>
      </c>
      <c r="C477" s="272"/>
      <c r="D477" s="272"/>
      <c r="E477" s="166" t="s">
        <v>122</v>
      </c>
      <c r="F477" s="166" t="s">
        <v>124</v>
      </c>
      <c r="G477" s="159">
        <v>3000</v>
      </c>
      <c r="H477" s="164">
        <v>8</v>
      </c>
      <c r="I477" s="160">
        <f t="shared" si="16"/>
        <v>24</v>
      </c>
    </row>
    <row r="478" spans="1:9" s="71" customFormat="1">
      <c r="A478" s="168">
        <v>39835000</v>
      </c>
      <c r="B478" s="272" t="s">
        <v>163</v>
      </c>
      <c r="C478" s="272"/>
      <c r="D478" s="272"/>
      <c r="E478" s="166" t="s">
        <v>122</v>
      </c>
      <c r="F478" s="166" t="s">
        <v>124</v>
      </c>
      <c r="G478" s="159">
        <v>3000</v>
      </c>
      <c r="H478" s="164">
        <v>4</v>
      </c>
      <c r="I478" s="160">
        <f t="shared" si="16"/>
        <v>12</v>
      </c>
    </row>
    <row r="479" spans="1:9" s="71" customFormat="1" ht="18" customHeight="1">
      <c r="A479" s="168">
        <v>42921180</v>
      </c>
      <c r="B479" s="272" t="s">
        <v>164</v>
      </c>
      <c r="C479" s="272"/>
      <c r="D479" s="272"/>
      <c r="E479" s="166" t="s">
        <v>122</v>
      </c>
      <c r="F479" s="166" t="s">
        <v>124</v>
      </c>
      <c r="G479" s="159">
        <v>27750</v>
      </c>
      <c r="H479" s="164">
        <v>2</v>
      </c>
      <c r="I479" s="160">
        <f t="shared" si="16"/>
        <v>55.5</v>
      </c>
    </row>
    <row r="480" spans="1:9" s="71" customFormat="1" ht="18" customHeight="1">
      <c r="A480" s="168">
        <v>42921180</v>
      </c>
      <c r="B480" s="272" t="s">
        <v>164</v>
      </c>
      <c r="C480" s="272"/>
      <c r="D480" s="272"/>
      <c r="E480" s="166" t="s">
        <v>122</v>
      </c>
      <c r="F480" s="166" t="s">
        <v>124</v>
      </c>
      <c r="G480" s="159">
        <v>17250</v>
      </c>
      <c r="H480" s="164">
        <v>2</v>
      </c>
      <c r="I480" s="160">
        <f t="shared" si="16"/>
        <v>34.5</v>
      </c>
    </row>
    <row r="481" spans="1:9" s="71" customFormat="1" ht="18" customHeight="1">
      <c r="A481" s="168">
        <v>39132210</v>
      </c>
      <c r="B481" s="272" t="s">
        <v>165</v>
      </c>
      <c r="C481" s="272"/>
      <c r="D481" s="272"/>
      <c r="E481" s="166" t="s">
        <v>122</v>
      </c>
      <c r="F481" s="166" t="s">
        <v>124</v>
      </c>
      <c r="G481" s="170">
        <v>100000</v>
      </c>
      <c r="H481" s="164">
        <v>2</v>
      </c>
      <c r="I481" s="160">
        <f t="shared" si="16"/>
        <v>200</v>
      </c>
    </row>
    <row r="482" spans="1:9" s="71" customFormat="1" ht="18" customHeight="1">
      <c r="A482" s="168">
        <v>39121200</v>
      </c>
      <c r="B482" s="272" t="s">
        <v>126</v>
      </c>
      <c r="C482" s="272"/>
      <c r="D482" s="272"/>
      <c r="E482" s="166" t="s">
        <v>122</v>
      </c>
      <c r="F482" s="166" t="s">
        <v>124</v>
      </c>
      <c r="G482" s="159">
        <v>65000</v>
      </c>
      <c r="H482" s="164">
        <v>2</v>
      </c>
      <c r="I482" s="160">
        <f t="shared" si="16"/>
        <v>130</v>
      </c>
    </row>
    <row r="483" spans="1:9" s="71" customFormat="1" ht="18" customHeight="1">
      <c r="A483" s="168">
        <v>39711140</v>
      </c>
      <c r="B483" s="272" t="s">
        <v>148</v>
      </c>
      <c r="C483" s="272"/>
      <c r="D483" s="272"/>
      <c r="E483" s="166" t="s">
        <v>122</v>
      </c>
      <c r="F483" s="166" t="s">
        <v>124</v>
      </c>
      <c r="G483" s="159">
        <v>400000</v>
      </c>
      <c r="H483" s="164">
        <v>8</v>
      </c>
      <c r="I483" s="160">
        <f t="shared" si="16"/>
        <v>3200</v>
      </c>
    </row>
    <row r="484" spans="1:9" s="71" customFormat="1" ht="18" customHeight="1">
      <c r="A484" s="168">
        <v>39711120</v>
      </c>
      <c r="B484" s="272" t="s">
        <v>166</v>
      </c>
      <c r="C484" s="272"/>
      <c r="D484" s="272"/>
      <c r="E484" s="166" t="s">
        <v>122</v>
      </c>
      <c r="F484" s="166" t="s">
        <v>124</v>
      </c>
      <c r="G484" s="159">
        <v>240000</v>
      </c>
      <c r="H484" s="164">
        <v>2</v>
      </c>
      <c r="I484" s="160">
        <f t="shared" si="16"/>
        <v>480</v>
      </c>
    </row>
    <row r="485" spans="1:9" s="71" customFormat="1" ht="18" customHeight="1">
      <c r="A485" s="168">
        <v>39714200</v>
      </c>
      <c r="B485" s="272" t="s">
        <v>137</v>
      </c>
      <c r="C485" s="272"/>
      <c r="D485" s="272"/>
      <c r="E485" s="166" t="s">
        <v>122</v>
      </c>
      <c r="F485" s="166" t="s">
        <v>124</v>
      </c>
      <c r="G485" s="159">
        <v>300000</v>
      </c>
      <c r="H485" s="164">
        <v>2</v>
      </c>
      <c r="I485" s="160">
        <f t="shared" si="16"/>
        <v>600</v>
      </c>
    </row>
    <row r="486" spans="1:9" s="71" customFormat="1" ht="18" customHeight="1">
      <c r="A486" s="168">
        <v>39713432</v>
      </c>
      <c r="B486" s="272" t="s">
        <v>167</v>
      </c>
      <c r="C486" s="272"/>
      <c r="D486" s="272"/>
      <c r="E486" s="166" t="s">
        <v>122</v>
      </c>
      <c r="F486" s="166" t="s">
        <v>124</v>
      </c>
      <c r="G486" s="159">
        <v>50000</v>
      </c>
      <c r="H486" s="164">
        <v>2</v>
      </c>
      <c r="I486" s="160">
        <f t="shared" si="16"/>
        <v>100</v>
      </c>
    </row>
    <row r="487" spans="1:9" s="71" customFormat="1" ht="18" customHeight="1">
      <c r="A487" s="168">
        <v>39121100</v>
      </c>
      <c r="B487" s="272" t="s">
        <v>127</v>
      </c>
      <c r="C487" s="272"/>
      <c r="D487" s="272"/>
      <c r="E487" s="166" t="s">
        <v>122</v>
      </c>
      <c r="F487" s="166" t="s">
        <v>124</v>
      </c>
      <c r="G487" s="159">
        <v>45000</v>
      </c>
      <c r="H487" s="164">
        <v>2</v>
      </c>
      <c r="I487" s="160">
        <f t="shared" si="16"/>
        <v>90</v>
      </c>
    </row>
    <row r="488" spans="1:9" s="71" customFormat="1" ht="18" customHeight="1">
      <c r="A488" s="168">
        <v>39111140</v>
      </c>
      <c r="B488" s="272" t="s">
        <v>125</v>
      </c>
      <c r="C488" s="272"/>
      <c r="D488" s="272"/>
      <c r="E488" s="166" t="s">
        <v>122</v>
      </c>
      <c r="F488" s="166" t="s">
        <v>124</v>
      </c>
      <c r="G488" s="159">
        <v>23333</v>
      </c>
      <c r="H488" s="164">
        <v>4</v>
      </c>
      <c r="I488" s="160">
        <f t="shared" si="16"/>
        <v>93.3</v>
      </c>
    </row>
    <row r="489" spans="1:9" s="71" customFormat="1" ht="18" customHeight="1">
      <c r="A489" s="168">
        <v>33191120</v>
      </c>
      <c r="B489" s="272" t="s">
        <v>168</v>
      </c>
      <c r="C489" s="272"/>
      <c r="D489" s="272"/>
      <c r="E489" s="166" t="s">
        <v>122</v>
      </c>
      <c r="F489" s="166" t="s">
        <v>124</v>
      </c>
      <c r="G489" s="159">
        <v>18000</v>
      </c>
      <c r="H489" s="164">
        <v>2</v>
      </c>
      <c r="I489" s="160">
        <f t="shared" si="16"/>
        <v>36</v>
      </c>
    </row>
    <row r="490" spans="1:9" s="71" customFormat="1" ht="18" customHeight="1">
      <c r="A490" s="168">
        <v>38311100</v>
      </c>
      <c r="B490" s="272" t="s">
        <v>169</v>
      </c>
      <c r="C490" s="272"/>
      <c r="D490" s="272"/>
      <c r="E490" s="166" t="s">
        <v>122</v>
      </c>
      <c r="F490" s="166" t="s">
        <v>124</v>
      </c>
      <c r="G490" s="159">
        <v>52000</v>
      </c>
      <c r="H490" s="164">
        <v>2</v>
      </c>
      <c r="I490" s="160">
        <f t="shared" si="16"/>
        <v>104</v>
      </c>
    </row>
    <row r="491" spans="1:9" s="71" customFormat="1" ht="18" customHeight="1">
      <c r="A491" s="167">
        <v>33191180</v>
      </c>
      <c r="B491" s="272" t="s">
        <v>183</v>
      </c>
      <c r="C491" s="272"/>
      <c r="D491" s="272"/>
      <c r="E491" s="166" t="s">
        <v>122</v>
      </c>
      <c r="F491" s="166" t="s">
        <v>124</v>
      </c>
      <c r="G491" s="159">
        <v>100000</v>
      </c>
      <c r="H491" s="164">
        <v>2</v>
      </c>
      <c r="I491" s="160">
        <f t="shared" si="16"/>
        <v>200</v>
      </c>
    </row>
    <row r="492" spans="1:9" s="71" customFormat="1" ht="18" customHeight="1">
      <c r="A492" s="168">
        <v>33141211</v>
      </c>
      <c r="B492" s="272" t="s">
        <v>170</v>
      </c>
      <c r="C492" s="272"/>
      <c r="D492" s="272"/>
      <c r="E492" s="166" t="s">
        <v>122</v>
      </c>
      <c r="F492" s="166" t="s">
        <v>124</v>
      </c>
      <c r="G492" s="159">
        <v>45000</v>
      </c>
      <c r="H492" s="164">
        <v>2</v>
      </c>
      <c r="I492" s="160">
        <f t="shared" si="16"/>
        <v>90</v>
      </c>
    </row>
    <row r="493" spans="1:9" s="71" customFormat="1" ht="18" customHeight="1">
      <c r="A493" s="168">
        <v>33141211</v>
      </c>
      <c r="B493" s="272" t="s">
        <v>170</v>
      </c>
      <c r="C493" s="272"/>
      <c r="D493" s="272"/>
      <c r="E493" s="166" t="s">
        <v>122</v>
      </c>
      <c r="F493" s="166" t="s">
        <v>124</v>
      </c>
      <c r="G493" s="159">
        <v>20000</v>
      </c>
      <c r="H493" s="164">
        <v>2</v>
      </c>
      <c r="I493" s="160">
        <f t="shared" ref="I493:I506" si="17">+ROUND(H493*G493/1000,1)</f>
        <v>40</v>
      </c>
    </row>
    <row r="494" spans="1:9" s="71" customFormat="1" ht="18" customHeight="1">
      <c r="A494" s="168">
        <v>38411200</v>
      </c>
      <c r="B494" s="272" t="s">
        <v>160</v>
      </c>
      <c r="C494" s="272"/>
      <c r="D494" s="272"/>
      <c r="E494" s="166" t="s">
        <v>122</v>
      </c>
      <c r="F494" s="166" t="s">
        <v>124</v>
      </c>
      <c r="G494" s="159">
        <v>3000</v>
      </c>
      <c r="H494" s="164">
        <v>4</v>
      </c>
      <c r="I494" s="160">
        <f t="shared" si="17"/>
        <v>12</v>
      </c>
    </row>
    <row r="495" spans="1:9" s="71" customFormat="1" ht="18" customHeight="1">
      <c r="A495" s="168">
        <v>33191120</v>
      </c>
      <c r="B495" s="272" t="s">
        <v>168</v>
      </c>
      <c r="C495" s="272"/>
      <c r="D495" s="272"/>
      <c r="E495" s="166" t="s">
        <v>122</v>
      </c>
      <c r="F495" s="166" t="s">
        <v>124</v>
      </c>
      <c r="G495" s="159">
        <v>100000</v>
      </c>
      <c r="H495" s="164">
        <v>2</v>
      </c>
      <c r="I495" s="160">
        <f t="shared" si="17"/>
        <v>200</v>
      </c>
    </row>
    <row r="496" spans="1:9" s="71" customFormat="1" ht="18" customHeight="1">
      <c r="A496" s="168">
        <v>37411580</v>
      </c>
      <c r="B496" s="272" t="s">
        <v>171</v>
      </c>
      <c r="C496" s="272"/>
      <c r="D496" s="272"/>
      <c r="E496" s="166" t="s">
        <v>122</v>
      </c>
      <c r="F496" s="166" t="s">
        <v>124</v>
      </c>
      <c r="G496" s="159">
        <v>80000</v>
      </c>
      <c r="H496" s="164">
        <v>2</v>
      </c>
      <c r="I496" s="160">
        <f t="shared" si="17"/>
        <v>160</v>
      </c>
    </row>
    <row r="497" spans="1:10" s="71" customFormat="1" ht="18" customHeight="1">
      <c r="A497" s="168">
        <v>42711170</v>
      </c>
      <c r="B497" s="272" t="s">
        <v>172</v>
      </c>
      <c r="C497" s="272"/>
      <c r="D497" s="272"/>
      <c r="E497" s="166" t="s">
        <v>122</v>
      </c>
      <c r="F497" s="166" t="s">
        <v>124</v>
      </c>
      <c r="G497" s="159">
        <v>250000</v>
      </c>
      <c r="H497" s="164">
        <v>2</v>
      </c>
      <c r="I497" s="160">
        <f t="shared" si="17"/>
        <v>500</v>
      </c>
    </row>
    <row r="498" spans="1:10" s="71" customFormat="1" ht="18" customHeight="1">
      <c r="A498" s="168">
        <v>39221220</v>
      </c>
      <c r="B498" s="272" t="s">
        <v>173</v>
      </c>
      <c r="C498" s="272"/>
      <c r="D498" s="272"/>
      <c r="E498" s="166" t="s">
        <v>122</v>
      </c>
      <c r="F498" s="166" t="s">
        <v>124</v>
      </c>
      <c r="G498" s="159">
        <v>350000</v>
      </c>
      <c r="H498" s="164">
        <v>2</v>
      </c>
      <c r="I498" s="160">
        <f t="shared" si="17"/>
        <v>700</v>
      </c>
    </row>
    <row r="499" spans="1:10" s="71" customFormat="1" ht="18" customHeight="1">
      <c r="A499" s="168">
        <v>39121450</v>
      </c>
      <c r="B499" s="272" t="s">
        <v>174</v>
      </c>
      <c r="C499" s="272"/>
      <c r="D499" s="272"/>
      <c r="E499" s="166" t="s">
        <v>122</v>
      </c>
      <c r="F499" s="166" t="s">
        <v>124</v>
      </c>
      <c r="G499" s="159">
        <v>20000</v>
      </c>
      <c r="H499" s="164">
        <v>2</v>
      </c>
      <c r="I499" s="160">
        <f t="shared" si="17"/>
        <v>40</v>
      </c>
    </row>
    <row r="500" spans="1:10" s="71" customFormat="1" ht="18" customHeight="1">
      <c r="A500" s="168">
        <v>39141120</v>
      </c>
      <c r="B500" s="272" t="s">
        <v>130</v>
      </c>
      <c r="C500" s="272"/>
      <c r="D500" s="272"/>
      <c r="E500" s="166" t="s">
        <v>122</v>
      </c>
      <c r="F500" s="166" t="s">
        <v>124</v>
      </c>
      <c r="G500" s="159">
        <v>200000</v>
      </c>
      <c r="H500" s="164">
        <v>7</v>
      </c>
      <c r="I500" s="160">
        <f t="shared" si="17"/>
        <v>1400</v>
      </c>
    </row>
    <row r="501" spans="1:10" s="71" customFormat="1" ht="18" customHeight="1">
      <c r="A501" s="168">
        <v>30211280</v>
      </c>
      <c r="B501" s="272" t="s">
        <v>175</v>
      </c>
      <c r="C501" s="272"/>
      <c r="D501" s="272"/>
      <c r="E501" s="166" t="s">
        <v>122</v>
      </c>
      <c r="F501" s="166" t="s">
        <v>124</v>
      </c>
      <c r="G501" s="159">
        <v>400000</v>
      </c>
      <c r="H501" s="164">
        <v>2</v>
      </c>
      <c r="I501" s="160">
        <f t="shared" si="17"/>
        <v>800</v>
      </c>
    </row>
    <row r="502" spans="1:10" s="71" customFormat="1" ht="18" customHeight="1">
      <c r="A502" s="168">
        <v>31151120</v>
      </c>
      <c r="B502" s="272" t="s">
        <v>176</v>
      </c>
      <c r="C502" s="272"/>
      <c r="D502" s="272"/>
      <c r="E502" s="166" t="s">
        <v>122</v>
      </c>
      <c r="F502" s="166" t="s">
        <v>124</v>
      </c>
      <c r="G502" s="159">
        <v>50000</v>
      </c>
      <c r="H502" s="164">
        <v>2</v>
      </c>
      <c r="I502" s="160">
        <f t="shared" si="17"/>
        <v>100</v>
      </c>
    </row>
    <row r="503" spans="1:10" s="71" customFormat="1" ht="31.7" customHeight="1">
      <c r="A503" s="168">
        <v>30239150</v>
      </c>
      <c r="B503" s="272" t="s">
        <v>177</v>
      </c>
      <c r="C503" s="272"/>
      <c r="D503" s="272"/>
      <c r="E503" s="166" t="s">
        <v>122</v>
      </c>
      <c r="F503" s="166" t="s">
        <v>124</v>
      </c>
      <c r="G503" s="159">
        <v>145000</v>
      </c>
      <c r="H503" s="164">
        <v>2</v>
      </c>
      <c r="I503" s="160">
        <f t="shared" si="17"/>
        <v>290</v>
      </c>
    </row>
    <row r="504" spans="1:10" s="71" customFormat="1" ht="18" customHeight="1">
      <c r="A504" s="168">
        <v>32421300</v>
      </c>
      <c r="B504" s="272" t="s">
        <v>178</v>
      </c>
      <c r="C504" s="272"/>
      <c r="D504" s="272"/>
      <c r="E504" s="166" t="s">
        <v>122</v>
      </c>
      <c r="F504" s="166" t="s">
        <v>124</v>
      </c>
      <c r="G504" s="159">
        <v>15000</v>
      </c>
      <c r="H504" s="164">
        <v>2</v>
      </c>
      <c r="I504" s="160">
        <f t="shared" si="17"/>
        <v>30</v>
      </c>
    </row>
    <row r="505" spans="1:10" s="71" customFormat="1" ht="18" customHeight="1">
      <c r="A505" s="168">
        <v>30211200</v>
      </c>
      <c r="B505" s="272" t="s">
        <v>179</v>
      </c>
      <c r="C505" s="272"/>
      <c r="D505" s="272"/>
      <c r="E505" s="166" t="s">
        <v>122</v>
      </c>
      <c r="F505" s="166" t="s">
        <v>124</v>
      </c>
      <c r="G505" s="159">
        <v>400000</v>
      </c>
      <c r="H505" s="164">
        <v>2</v>
      </c>
      <c r="I505" s="160">
        <f t="shared" si="17"/>
        <v>800</v>
      </c>
    </row>
    <row r="506" spans="1:10" s="71" customFormat="1" ht="18" customHeight="1">
      <c r="A506" s="168">
        <v>38651200</v>
      </c>
      <c r="B506" s="272" t="s">
        <v>180</v>
      </c>
      <c r="C506" s="272"/>
      <c r="D506" s="272"/>
      <c r="E506" s="166" t="s">
        <v>122</v>
      </c>
      <c r="F506" s="166" t="s">
        <v>124</v>
      </c>
      <c r="G506" s="159">
        <v>350000</v>
      </c>
      <c r="H506" s="164">
        <v>2</v>
      </c>
      <c r="I506" s="160">
        <f t="shared" si="17"/>
        <v>700</v>
      </c>
    </row>
    <row r="507" spans="1:10" s="161" customFormat="1" ht="20.95" customHeight="1">
      <c r="B507" s="275"/>
      <c r="C507" s="275"/>
      <c r="D507" s="275"/>
      <c r="I507" s="162"/>
    </row>
    <row r="508" spans="1:10" s="174" customFormat="1" ht="45" customHeight="1">
      <c r="A508" s="276" t="s">
        <v>188</v>
      </c>
      <c r="B508" s="277"/>
      <c r="C508" s="277"/>
      <c r="D508" s="277"/>
      <c r="E508" s="277"/>
      <c r="F508" s="277"/>
      <c r="G508" s="277"/>
      <c r="H508" s="278"/>
      <c r="I508" s="148">
        <f>+I509</f>
        <v>244729.19999999992</v>
      </c>
      <c r="J508" s="173"/>
    </row>
    <row r="509" spans="1:10" s="174" customFormat="1" ht="17.899999999999999" customHeight="1">
      <c r="A509" s="102" t="s">
        <v>62</v>
      </c>
      <c r="B509" s="102" t="s">
        <v>108</v>
      </c>
      <c r="C509" s="102" t="s">
        <v>63</v>
      </c>
      <c r="D509" s="279" t="s">
        <v>87</v>
      </c>
      <c r="E509" s="280"/>
      <c r="F509" s="280"/>
      <c r="G509" s="280"/>
      <c r="H509" s="281"/>
      <c r="I509" s="149">
        <f>+I510</f>
        <v>244729.19999999992</v>
      </c>
    </row>
    <row r="510" spans="1:10" s="177" customFormat="1" ht="54.95" customHeight="1">
      <c r="A510" s="175" t="s">
        <v>181</v>
      </c>
      <c r="B510" s="282" t="s">
        <v>182</v>
      </c>
      <c r="C510" s="282"/>
      <c r="D510" s="282"/>
      <c r="E510" s="282"/>
      <c r="F510" s="282"/>
      <c r="G510" s="282"/>
      <c r="H510" s="282"/>
      <c r="I510" s="176">
        <f>+I511</f>
        <v>244729.19999999992</v>
      </c>
    </row>
    <row r="511" spans="1:10" s="28" customFormat="1" ht="20.95" customHeight="1">
      <c r="A511" s="163"/>
      <c r="B511" s="274" t="s">
        <v>120</v>
      </c>
      <c r="C511" s="274"/>
      <c r="D511" s="274"/>
      <c r="E511" s="163"/>
      <c r="F511" s="163"/>
      <c r="G511" s="163"/>
      <c r="H511" s="163"/>
      <c r="I511" s="158">
        <f>SUM(I512:I631)</f>
        <v>244729.19999999992</v>
      </c>
    </row>
    <row r="512" spans="1:10" s="71" customFormat="1" ht="18" customHeight="1">
      <c r="A512" s="168">
        <v>39141260</v>
      </c>
      <c r="B512" s="272" t="s">
        <v>121</v>
      </c>
      <c r="C512" s="272"/>
      <c r="D512" s="272"/>
      <c r="E512" s="166" t="s">
        <v>122</v>
      </c>
      <c r="F512" s="166" t="s">
        <v>124</v>
      </c>
      <c r="G512" s="159">
        <v>142925</v>
      </c>
      <c r="H512" s="164">
        <v>17</v>
      </c>
      <c r="I512" s="160">
        <f>+ROUND(H512*G512/1000,1)</f>
        <v>2429.6999999999998</v>
      </c>
    </row>
    <row r="513" spans="1:9" s="71" customFormat="1" ht="18" customHeight="1">
      <c r="A513" s="168">
        <v>39111320</v>
      </c>
      <c r="B513" s="272" t="s">
        <v>123</v>
      </c>
      <c r="C513" s="272"/>
      <c r="D513" s="272"/>
      <c r="E513" s="166" t="s">
        <v>122</v>
      </c>
      <c r="F513" s="166" t="s">
        <v>124</v>
      </c>
      <c r="G513" s="159">
        <v>41667</v>
      </c>
      <c r="H513" s="164">
        <v>17</v>
      </c>
      <c r="I513" s="160">
        <f>+ROUND(H513*G513/1000,1)</f>
        <v>708.3</v>
      </c>
    </row>
    <row r="514" spans="1:9" s="71" customFormat="1" ht="18" customHeight="1">
      <c r="A514" s="168">
        <v>39111140</v>
      </c>
      <c r="B514" s="272" t="s">
        <v>125</v>
      </c>
      <c r="C514" s="272"/>
      <c r="D514" s="272"/>
      <c r="E514" s="166" t="s">
        <v>122</v>
      </c>
      <c r="F514" s="166" t="s">
        <v>124</v>
      </c>
      <c r="G514" s="159">
        <v>18000</v>
      </c>
      <c r="H514" s="164">
        <v>84</v>
      </c>
      <c r="I514" s="160">
        <f t="shared" ref="I514:I520" si="18">+ROUND(H514*G514/1000,1)</f>
        <v>1512</v>
      </c>
    </row>
    <row r="515" spans="1:9" s="71" customFormat="1" ht="18" customHeight="1">
      <c r="A515" s="168">
        <v>39121200</v>
      </c>
      <c r="B515" s="272" t="s">
        <v>126</v>
      </c>
      <c r="C515" s="272"/>
      <c r="D515" s="272"/>
      <c r="E515" s="166" t="s">
        <v>122</v>
      </c>
      <c r="F515" s="166" t="s">
        <v>124</v>
      </c>
      <c r="G515" s="159">
        <v>25000</v>
      </c>
      <c r="H515" s="164">
        <v>21</v>
      </c>
      <c r="I515" s="160">
        <f t="shared" si="18"/>
        <v>525</v>
      </c>
    </row>
    <row r="516" spans="1:9" s="71" customFormat="1" ht="18" customHeight="1">
      <c r="A516" s="168">
        <v>39121200</v>
      </c>
      <c r="B516" s="272" t="s">
        <v>126</v>
      </c>
      <c r="C516" s="272"/>
      <c r="D516" s="272"/>
      <c r="E516" s="166" t="s">
        <v>122</v>
      </c>
      <c r="F516" s="166" t="s">
        <v>124</v>
      </c>
      <c r="G516" s="159">
        <v>65500</v>
      </c>
      <c r="H516" s="164">
        <v>2</v>
      </c>
      <c r="I516" s="160">
        <f t="shared" si="18"/>
        <v>131</v>
      </c>
    </row>
    <row r="517" spans="1:9" s="71" customFormat="1" ht="18" customHeight="1">
      <c r="A517" s="168">
        <v>39121200</v>
      </c>
      <c r="B517" s="272" t="s">
        <v>126</v>
      </c>
      <c r="C517" s="272"/>
      <c r="D517" s="272"/>
      <c r="E517" s="166" t="s">
        <v>122</v>
      </c>
      <c r="F517" s="166" t="s">
        <v>124</v>
      </c>
      <c r="G517" s="159">
        <v>98333</v>
      </c>
      <c r="H517" s="164">
        <v>1</v>
      </c>
      <c r="I517" s="160">
        <f t="shared" si="18"/>
        <v>98.3</v>
      </c>
    </row>
    <row r="518" spans="1:9" s="71" customFormat="1" ht="18" customHeight="1">
      <c r="A518" s="168">
        <v>39121100</v>
      </c>
      <c r="B518" s="272" t="s">
        <v>127</v>
      </c>
      <c r="C518" s="272"/>
      <c r="D518" s="272"/>
      <c r="E518" s="166" t="s">
        <v>122</v>
      </c>
      <c r="F518" s="166" t="s">
        <v>124</v>
      </c>
      <c r="G518" s="159">
        <v>98250</v>
      </c>
      <c r="H518" s="164">
        <v>2</v>
      </c>
      <c r="I518" s="160">
        <f t="shared" si="18"/>
        <v>196.5</v>
      </c>
    </row>
    <row r="519" spans="1:9" s="71" customFormat="1" ht="18" customHeight="1">
      <c r="A519" s="168">
        <v>39111140</v>
      </c>
      <c r="B519" s="272" t="s">
        <v>125</v>
      </c>
      <c r="C519" s="272"/>
      <c r="D519" s="272"/>
      <c r="E519" s="166" t="s">
        <v>122</v>
      </c>
      <c r="F519" s="166" t="s">
        <v>124</v>
      </c>
      <c r="G519" s="159">
        <v>23333</v>
      </c>
      <c r="H519" s="164">
        <v>4</v>
      </c>
      <c r="I519" s="160">
        <f t="shared" si="18"/>
        <v>93.3</v>
      </c>
    </row>
    <row r="520" spans="1:9" s="71" customFormat="1" ht="18" customHeight="1">
      <c r="A520" s="168">
        <v>39121520</v>
      </c>
      <c r="B520" s="272" t="s">
        <v>128</v>
      </c>
      <c r="C520" s="272"/>
      <c r="D520" s="272"/>
      <c r="E520" s="166" t="s">
        <v>122</v>
      </c>
      <c r="F520" s="166" t="s">
        <v>124</v>
      </c>
      <c r="G520" s="159">
        <v>118250</v>
      </c>
      <c r="H520" s="164">
        <v>2</v>
      </c>
      <c r="I520" s="160">
        <f t="shared" si="18"/>
        <v>236.5</v>
      </c>
    </row>
    <row r="521" spans="1:9" s="71" customFormat="1" ht="18" customHeight="1">
      <c r="A521" s="168">
        <v>39141260</v>
      </c>
      <c r="B521" s="272" t="s">
        <v>121</v>
      </c>
      <c r="C521" s="272"/>
      <c r="D521" s="272"/>
      <c r="E521" s="166" t="s">
        <v>122</v>
      </c>
      <c r="F521" s="166" t="s">
        <v>124</v>
      </c>
      <c r="G521" s="159">
        <v>100175</v>
      </c>
      <c r="H521" s="164">
        <v>2</v>
      </c>
      <c r="I521" s="160">
        <f>+ROUND(H521*G521/1000,1)</f>
        <v>200.4</v>
      </c>
    </row>
    <row r="522" spans="1:9" s="71" customFormat="1" ht="18" customHeight="1">
      <c r="A522" s="168">
        <v>39292110</v>
      </c>
      <c r="B522" s="272" t="s">
        <v>129</v>
      </c>
      <c r="C522" s="272"/>
      <c r="D522" s="272"/>
      <c r="E522" s="166" t="s">
        <v>122</v>
      </c>
      <c r="F522" s="166" t="s">
        <v>124</v>
      </c>
      <c r="G522" s="159">
        <v>100000</v>
      </c>
      <c r="H522" s="164">
        <v>2</v>
      </c>
      <c r="I522" s="160">
        <f>+ROUND(H522*G522/1000,1)</f>
        <v>200</v>
      </c>
    </row>
    <row r="523" spans="1:9" s="71" customFormat="1" ht="18" customHeight="1">
      <c r="A523" s="168">
        <v>39141120</v>
      </c>
      <c r="B523" s="272" t="s">
        <v>130</v>
      </c>
      <c r="C523" s="272"/>
      <c r="D523" s="272"/>
      <c r="E523" s="166" t="s">
        <v>122</v>
      </c>
      <c r="F523" s="166" t="s">
        <v>124</v>
      </c>
      <c r="G523" s="159">
        <v>181667</v>
      </c>
      <c r="H523" s="164">
        <v>2</v>
      </c>
      <c r="I523" s="160">
        <f>+ROUND(H523*G523/1000,1)</f>
        <v>363.3</v>
      </c>
    </row>
    <row r="524" spans="1:9" s="71" customFormat="1" ht="18" customHeight="1">
      <c r="A524" s="168">
        <v>39141260</v>
      </c>
      <c r="B524" s="272" t="s">
        <v>121</v>
      </c>
      <c r="C524" s="272"/>
      <c r="D524" s="272"/>
      <c r="E524" s="166" t="s">
        <v>122</v>
      </c>
      <c r="F524" s="166" t="s">
        <v>124</v>
      </c>
      <c r="G524" s="159">
        <v>142925</v>
      </c>
      <c r="H524" s="164">
        <v>123</v>
      </c>
      <c r="I524" s="160">
        <f>+ROUND(H524*G524/1000,1)</f>
        <v>17579.8</v>
      </c>
    </row>
    <row r="525" spans="1:9" s="71" customFormat="1" ht="18" customHeight="1">
      <c r="A525" s="168">
        <v>39111320</v>
      </c>
      <c r="B525" s="272" t="s">
        <v>123</v>
      </c>
      <c r="C525" s="272"/>
      <c r="D525" s="272"/>
      <c r="E525" s="166" t="s">
        <v>122</v>
      </c>
      <c r="F525" s="166" t="s">
        <v>124</v>
      </c>
      <c r="G525" s="159">
        <v>41667</v>
      </c>
      <c r="H525" s="164">
        <v>128</v>
      </c>
      <c r="I525" s="160">
        <f>+ROUND(H525*G525/1000,1)</f>
        <v>5333.4</v>
      </c>
    </row>
    <row r="526" spans="1:9" s="71" customFormat="1" ht="18" customHeight="1">
      <c r="A526" s="168">
        <v>39121200</v>
      </c>
      <c r="B526" s="272" t="s">
        <v>126</v>
      </c>
      <c r="C526" s="272"/>
      <c r="D526" s="272"/>
      <c r="E526" s="166" t="s">
        <v>122</v>
      </c>
      <c r="F526" s="166" t="s">
        <v>124</v>
      </c>
      <c r="G526" s="159">
        <v>43000</v>
      </c>
      <c r="H526" s="164">
        <v>49</v>
      </c>
      <c r="I526" s="160">
        <f t="shared" ref="I526:I534" si="19">+ROUND(H526*G526/1000,1)</f>
        <v>2107</v>
      </c>
    </row>
    <row r="527" spans="1:9" s="71" customFormat="1" ht="18" customHeight="1">
      <c r="A527" s="168">
        <v>39121200</v>
      </c>
      <c r="B527" s="272" t="s">
        <v>126</v>
      </c>
      <c r="C527" s="272"/>
      <c r="D527" s="272"/>
      <c r="E527" s="166" t="s">
        <v>122</v>
      </c>
      <c r="F527" s="166" t="s">
        <v>124</v>
      </c>
      <c r="G527" s="159">
        <v>44750</v>
      </c>
      <c r="H527" s="164">
        <v>70</v>
      </c>
      <c r="I527" s="160">
        <f t="shared" si="19"/>
        <v>3132.5</v>
      </c>
    </row>
    <row r="528" spans="1:9" s="71" customFormat="1" ht="18" customHeight="1">
      <c r="A528" s="168">
        <v>39121200</v>
      </c>
      <c r="B528" s="272" t="s">
        <v>126</v>
      </c>
      <c r="C528" s="272"/>
      <c r="D528" s="272"/>
      <c r="E528" s="166" t="s">
        <v>122</v>
      </c>
      <c r="F528" s="166" t="s">
        <v>124</v>
      </c>
      <c r="G528" s="159">
        <v>45250</v>
      </c>
      <c r="H528" s="164">
        <v>48</v>
      </c>
      <c r="I528" s="160">
        <f t="shared" si="19"/>
        <v>2172</v>
      </c>
    </row>
    <row r="529" spans="1:9" s="71" customFormat="1" ht="18" customHeight="1">
      <c r="A529" s="168">
        <v>39111140</v>
      </c>
      <c r="B529" s="272" t="s">
        <v>125</v>
      </c>
      <c r="C529" s="272"/>
      <c r="D529" s="272"/>
      <c r="E529" s="166" t="s">
        <v>122</v>
      </c>
      <c r="F529" s="166" t="s">
        <v>124</v>
      </c>
      <c r="G529" s="159">
        <v>21000</v>
      </c>
      <c r="H529" s="164">
        <v>164</v>
      </c>
      <c r="I529" s="160">
        <f t="shared" si="19"/>
        <v>3444</v>
      </c>
    </row>
    <row r="530" spans="1:9" s="71" customFormat="1" ht="18" customHeight="1">
      <c r="A530" s="168">
        <v>39111140</v>
      </c>
      <c r="B530" s="272" t="s">
        <v>125</v>
      </c>
      <c r="C530" s="272"/>
      <c r="D530" s="272"/>
      <c r="E530" s="166" t="s">
        <v>122</v>
      </c>
      <c r="F530" s="166" t="s">
        <v>124</v>
      </c>
      <c r="G530" s="159">
        <v>24667</v>
      </c>
      <c r="H530" s="164">
        <v>272</v>
      </c>
      <c r="I530" s="160">
        <f t="shared" si="19"/>
        <v>6709.4</v>
      </c>
    </row>
    <row r="531" spans="1:9" s="71" customFormat="1" ht="18" customHeight="1">
      <c r="A531" s="168">
        <v>39111140</v>
      </c>
      <c r="B531" s="272" t="s">
        <v>125</v>
      </c>
      <c r="C531" s="272"/>
      <c r="D531" s="272"/>
      <c r="E531" s="166" t="s">
        <v>122</v>
      </c>
      <c r="F531" s="166" t="s">
        <v>124</v>
      </c>
      <c r="G531" s="159">
        <v>27000</v>
      </c>
      <c r="H531" s="164">
        <v>187</v>
      </c>
      <c r="I531" s="160">
        <f t="shared" si="19"/>
        <v>5049</v>
      </c>
    </row>
    <row r="532" spans="1:9" s="71" customFormat="1" ht="18" customHeight="1">
      <c r="A532" s="168">
        <v>39121100</v>
      </c>
      <c r="B532" s="272" t="s">
        <v>127</v>
      </c>
      <c r="C532" s="272"/>
      <c r="D532" s="272"/>
      <c r="E532" s="166" t="s">
        <v>122</v>
      </c>
      <c r="F532" s="166" t="s">
        <v>124</v>
      </c>
      <c r="G532" s="159">
        <v>98250</v>
      </c>
      <c r="H532" s="164">
        <v>26</v>
      </c>
      <c r="I532" s="160">
        <f t="shared" si="19"/>
        <v>2554.5</v>
      </c>
    </row>
    <row r="533" spans="1:9" s="71" customFormat="1" ht="18" customHeight="1">
      <c r="A533" s="168">
        <v>39111140</v>
      </c>
      <c r="B533" s="272" t="s">
        <v>125</v>
      </c>
      <c r="C533" s="272"/>
      <c r="D533" s="272"/>
      <c r="E533" s="166" t="s">
        <v>122</v>
      </c>
      <c r="F533" s="166" t="s">
        <v>124</v>
      </c>
      <c r="G533" s="159">
        <v>23333</v>
      </c>
      <c r="H533" s="164">
        <v>53</v>
      </c>
      <c r="I533" s="160">
        <f t="shared" si="19"/>
        <v>1236.5999999999999</v>
      </c>
    </row>
    <row r="534" spans="1:9" s="71" customFormat="1" ht="18" customHeight="1">
      <c r="A534" s="168">
        <v>39121520</v>
      </c>
      <c r="B534" s="272" t="s">
        <v>128</v>
      </c>
      <c r="C534" s="272"/>
      <c r="D534" s="272"/>
      <c r="E534" s="166" t="s">
        <v>122</v>
      </c>
      <c r="F534" s="166" t="s">
        <v>124</v>
      </c>
      <c r="G534" s="159">
        <v>118250</v>
      </c>
      <c r="H534" s="164">
        <v>23</v>
      </c>
      <c r="I534" s="160">
        <f t="shared" si="19"/>
        <v>2719.8</v>
      </c>
    </row>
    <row r="535" spans="1:9" s="71" customFormat="1" ht="18" customHeight="1">
      <c r="A535" s="168">
        <v>39141260</v>
      </c>
      <c r="B535" s="272" t="s">
        <v>121</v>
      </c>
      <c r="C535" s="272"/>
      <c r="D535" s="272"/>
      <c r="E535" s="166" t="s">
        <v>122</v>
      </c>
      <c r="F535" s="166" t="s">
        <v>124</v>
      </c>
      <c r="G535" s="159">
        <v>100175</v>
      </c>
      <c r="H535" s="164">
        <v>24</v>
      </c>
      <c r="I535" s="160">
        <f>+ROUND(H535*G535/1000,1)</f>
        <v>2404.1999999999998</v>
      </c>
    </row>
    <row r="536" spans="1:9" s="71" customFormat="1" ht="18" customHeight="1">
      <c r="A536" s="168">
        <v>39292110</v>
      </c>
      <c r="B536" s="272" t="s">
        <v>129</v>
      </c>
      <c r="C536" s="272"/>
      <c r="D536" s="272"/>
      <c r="E536" s="166" t="s">
        <v>122</v>
      </c>
      <c r="F536" s="166" t="s">
        <v>124</v>
      </c>
      <c r="G536" s="159">
        <v>100000</v>
      </c>
      <c r="H536" s="164">
        <v>22</v>
      </c>
      <c r="I536" s="160">
        <f t="shared" ref="I536:I553" si="20">+ROUND(H536*G536/1000,1)</f>
        <v>2200</v>
      </c>
    </row>
    <row r="537" spans="1:9" s="71" customFormat="1" ht="18" customHeight="1">
      <c r="A537" s="168">
        <v>39141120</v>
      </c>
      <c r="B537" s="272" t="s">
        <v>130</v>
      </c>
      <c r="C537" s="272"/>
      <c r="D537" s="272"/>
      <c r="E537" s="166" t="s">
        <v>122</v>
      </c>
      <c r="F537" s="166" t="s">
        <v>124</v>
      </c>
      <c r="G537" s="159">
        <v>181667</v>
      </c>
      <c r="H537" s="164">
        <v>29</v>
      </c>
      <c r="I537" s="160">
        <f t="shared" si="20"/>
        <v>5268.3</v>
      </c>
    </row>
    <row r="538" spans="1:9" s="71" customFormat="1" ht="18" customHeight="1">
      <c r="A538" s="168">
        <v>39141240</v>
      </c>
      <c r="B538" s="272" t="s">
        <v>131</v>
      </c>
      <c r="C538" s="272"/>
      <c r="D538" s="272"/>
      <c r="E538" s="166" t="s">
        <v>122</v>
      </c>
      <c r="F538" s="166" t="s">
        <v>124</v>
      </c>
      <c r="G538" s="159">
        <v>175000</v>
      </c>
      <c r="H538" s="164">
        <v>231</v>
      </c>
      <c r="I538" s="160">
        <f t="shared" si="20"/>
        <v>40425</v>
      </c>
    </row>
    <row r="539" spans="1:9" s="71" customFormat="1" ht="18" customHeight="1">
      <c r="A539" s="168">
        <v>39141120</v>
      </c>
      <c r="B539" s="272" t="s">
        <v>130</v>
      </c>
      <c r="C539" s="272"/>
      <c r="D539" s="272"/>
      <c r="E539" s="166" t="s">
        <v>122</v>
      </c>
      <c r="F539" s="166" t="s">
        <v>124</v>
      </c>
      <c r="G539" s="159">
        <v>94500</v>
      </c>
      <c r="H539" s="164">
        <v>27</v>
      </c>
      <c r="I539" s="160">
        <f t="shared" si="20"/>
        <v>2551.5</v>
      </c>
    </row>
    <row r="540" spans="1:9" s="71" customFormat="1" ht="18" customHeight="1">
      <c r="A540" s="168">
        <v>39141120</v>
      </c>
      <c r="B540" s="272" t="s">
        <v>130</v>
      </c>
      <c r="C540" s="272"/>
      <c r="D540" s="272"/>
      <c r="E540" s="166" t="s">
        <v>122</v>
      </c>
      <c r="F540" s="166" t="s">
        <v>124</v>
      </c>
      <c r="G540" s="170">
        <v>60000</v>
      </c>
      <c r="H540" s="164">
        <v>79</v>
      </c>
      <c r="I540" s="160">
        <f t="shared" si="20"/>
        <v>4740</v>
      </c>
    </row>
    <row r="541" spans="1:9" s="71" customFormat="1" ht="18" customHeight="1">
      <c r="A541" s="168">
        <v>44411760</v>
      </c>
      <c r="B541" s="272" t="s">
        <v>132</v>
      </c>
      <c r="C541" s="272"/>
      <c r="D541" s="272"/>
      <c r="E541" s="166" t="s">
        <v>122</v>
      </c>
      <c r="F541" s="166" t="s">
        <v>124</v>
      </c>
      <c r="G541" s="159">
        <v>3000</v>
      </c>
      <c r="H541" s="164">
        <v>62</v>
      </c>
      <c r="I541" s="160">
        <f t="shared" si="20"/>
        <v>186</v>
      </c>
    </row>
    <row r="542" spans="1:9" s="71" customFormat="1" ht="18" customHeight="1">
      <c r="A542" s="168">
        <v>39141120</v>
      </c>
      <c r="B542" s="272" t="s">
        <v>130</v>
      </c>
      <c r="C542" s="272"/>
      <c r="D542" s="272"/>
      <c r="E542" s="166" t="s">
        <v>122</v>
      </c>
      <c r="F542" s="166" t="s">
        <v>124</v>
      </c>
      <c r="G542" s="159">
        <v>50000</v>
      </c>
      <c r="H542" s="164">
        <v>27</v>
      </c>
      <c r="I542" s="160">
        <f t="shared" si="20"/>
        <v>1350</v>
      </c>
    </row>
    <row r="543" spans="1:9" s="71" customFormat="1" ht="18" customHeight="1">
      <c r="A543" s="168">
        <v>39141120</v>
      </c>
      <c r="B543" s="272" t="s">
        <v>130</v>
      </c>
      <c r="C543" s="272"/>
      <c r="D543" s="272"/>
      <c r="E543" s="166" t="s">
        <v>122</v>
      </c>
      <c r="F543" s="166" t="s">
        <v>124</v>
      </c>
      <c r="G543" s="159">
        <v>80000</v>
      </c>
      <c r="H543" s="164">
        <v>2</v>
      </c>
      <c r="I543" s="160">
        <f t="shared" si="20"/>
        <v>160</v>
      </c>
    </row>
    <row r="544" spans="1:9" s="71" customFormat="1" ht="18" customHeight="1">
      <c r="A544" s="168">
        <v>39141120</v>
      </c>
      <c r="B544" s="272" t="s">
        <v>130</v>
      </c>
      <c r="C544" s="272"/>
      <c r="D544" s="272"/>
      <c r="E544" s="166" t="s">
        <v>122</v>
      </c>
      <c r="F544" s="166" t="s">
        <v>124</v>
      </c>
      <c r="G544" s="159">
        <v>150000</v>
      </c>
      <c r="H544" s="164">
        <v>24</v>
      </c>
      <c r="I544" s="160">
        <f t="shared" si="20"/>
        <v>3600</v>
      </c>
    </row>
    <row r="545" spans="1:9" s="71" customFormat="1" ht="18" customHeight="1">
      <c r="A545" s="168">
        <v>39121200</v>
      </c>
      <c r="B545" s="272" t="s">
        <v>126</v>
      </c>
      <c r="C545" s="272"/>
      <c r="D545" s="272"/>
      <c r="E545" s="166" t="s">
        <v>122</v>
      </c>
      <c r="F545" s="166" t="s">
        <v>124</v>
      </c>
      <c r="G545" s="159">
        <v>125000</v>
      </c>
      <c r="H545" s="164">
        <v>14</v>
      </c>
      <c r="I545" s="160">
        <f t="shared" si="20"/>
        <v>1750</v>
      </c>
    </row>
    <row r="546" spans="1:9" s="71" customFormat="1" ht="18" customHeight="1">
      <c r="A546" s="168">
        <v>39121200</v>
      </c>
      <c r="B546" s="272" t="s">
        <v>126</v>
      </c>
      <c r="C546" s="272"/>
      <c r="D546" s="272"/>
      <c r="E546" s="166" t="s">
        <v>122</v>
      </c>
      <c r="F546" s="166" t="s">
        <v>124</v>
      </c>
      <c r="G546" s="159">
        <v>65000</v>
      </c>
      <c r="H546" s="164">
        <v>26</v>
      </c>
      <c r="I546" s="160">
        <f t="shared" si="20"/>
        <v>1690</v>
      </c>
    </row>
    <row r="547" spans="1:9" s="71" customFormat="1" ht="18" customHeight="1">
      <c r="A547" s="168">
        <v>39141120</v>
      </c>
      <c r="B547" s="272" t="s">
        <v>130</v>
      </c>
      <c r="C547" s="272"/>
      <c r="D547" s="272"/>
      <c r="E547" s="166" t="s">
        <v>122</v>
      </c>
      <c r="F547" s="166" t="s">
        <v>124</v>
      </c>
      <c r="G547" s="159">
        <v>80000</v>
      </c>
      <c r="H547" s="164">
        <v>26</v>
      </c>
      <c r="I547" s="160">
        <f t="shared" si="20"/>
        <v>2080</v>
      </c>
    </row>
    <row r="548" spans="1:9" s="71" customFormat="1" ht="18" customHeight="1">
      <c r="A548" s="168">
        <v>39221240</v>
      </c>
      <c r="B548" s="272" t="s">
        <v>133</v>
      </c>
      <c r="C548" s="272"/>
      <c r="D548" s="272"/>
      <c r="E548" s="166" t="s">
        <v>122</v>
      </c>
      <c r="F548" s="166" t="s">
        <v>124</v>
      </c>
      <c r="G548" s="159">
        <v>120000</v>
      </c>
      <c r="H548" s="164">
        <v>26</v>
      </c>
      <c r="I548" s="160">
        <f t="shared" si="20"/>
        <v>3120</v>
      </c>
    </row>
    <row r="549" spans="1:9" s="71" customFormat="1" ht="18" customHeight="1">
      <c r="A549" s="168">
        <v>39132100</v>
      </c>
      <c r="B549" s="272" t="s">
        <v>134</v>
      </c>
      <c r="C549" s="272"/>
      <c r="D549" s="272"/>
      <c r="E549" s="166" t="s">
        <v>122</v>
      </c>
      <c r="F549" s="166" t="s">
        <v>124</v>
      </c>
      <c r="G549" s="159">
        <v>180000</v>
      </c>
      <c r="H549" s="164">
        <v>11</v>
      </c>
      <c r="I549" s="160">
        <f t="shared" si="20"/>
        <v>1980</v>
      </c>
    </row>
    <row r="550" spans="1:9" s="71" customFormat="1" ht="18" customHeight="1">
      <c r="A550" s="168">
        <v>39111220</v>
      </c>
      <c r="B550" s="272" t="s">
        <v>135</v>
      </c>
      <c r="C550" s="272"/>
      <c r="D550" s="272"/>
      <c r="E550" s="166" t="s">
        <v>122</v>
      </c>
      <c r="F550" s="166" t="s">
        <v>124</v>
      </c>
      <c r="G550" s="159">
        <v>130000</v>
      </c>
      <c r="H550" s="164">
        <v>13</v>
      </c>
      <c r="I550" s="160">
        <f t="shared" si="20"/>
        <v>1690</v>
      </c>
    </row>
    <row r="551" spans="1:9" s="71" customFormat="1" ht="18" customHeight="1">
      <c r="A551" s="168">
        <v>39121360</v>
      </c>
      <c r="B551" s="272" t="s">
        <v>136</v>
      </c>
      <c r="C551" s="272"/>
      <c r="D551" s="272"/>
      <c r="E551" s="166" t="s">
        <v>122</v>
      </c>
      <c r="F551" s="166" t="s">
        <v>124</v>
      </c>
      <c r="G551" s="159">
        <v>250000</v>
      </c>
      <c r="H551" s="164">
        <v>13</v>
      </c>
      <c r="I551" s="160">
        <f t="shared" si="20"/>
        <v>3250</v>
      </c>
    </row>
    <row r="552" spans="1:9" s="71" customFormat="1" ht="18" customHeight="1">
      <c r="A552" s="168">
        <v>39111140</v>
      </c>
      <c r="B552" s="272" t="s">
        <v>125</v>
      </c>
      <c r="C552" s="272"/>
      <c r="D552" s="272"/>
      <c r="E552" s="166" t="s">
        <v>122</v>
      </c>
      <c r="F552" s="166" t="s">
        <v>124</v>
      </c>
      <c r="G552" s="159">
        <v>25000</v>
      </c>
      <c r="H552" s="164">
        <v>30</v>
      </c>
      <c r="I552" s="160">
        <f t="shared" si="20"/>
        <v>750</v>
      </c>
    </row>
    <row r="553" spans="1:9" s="71" customFormat="1" ht="18" customHeight="1">
      <c r="A553" s="168">
        <v>39121520</v>
      </c>
      <c r="B553" s="272" t="s">
        <v>128</v>
      </c>
      <c r="C553" s="272"/>
      <c r="D553" s="272"/>
      <c r="E553" s="166" t="s">
        <v>122</v>
      </c>
      <c r="F553" s="166" t="s">
        <v>124</v>
      </c>
      <c r="G553" s="159">
        <v>118250</v>
      </c>
      <c r="H553" s="164">
        <v>11</v>
      </c>
      <c r="I553" s="160">
        <f t="shared" si="20"/>
        <v>1300.8</v>
      </c>
    </row>
    <row r="554" spans="1:9" s="71" customFormat="1" ht="18" customHeight="1">
      <c r="A554" s="168">
        <v>39141260</v>
      </c>
      <c r="B554" s="272" t="s">
        <v>121</v>
      </c>
      <c r="C554" s="272"/>
      <c r="D554" s="272"/>
      <c r="E554" s="166" t="s">
        <v>122</v>
      </c>
      <c r="F554" s="166" t="s">
        <v>124</v>
      </c>
      <c r="G554" s="159">
        <v>120000</v>
      </c>
      <c r="H554" s="164">
        <v>13</v>
      </c>
      <c r="I554" s="160">
        <f>+ROUND(H554*G554/1000,1)</f>
        <v>1560</v>
      </c>
    </row>
    <row r="555" spans="1:9" s="71" customFormat="1" ht="18" customHeight="1">
      <c r="A555" s="168">
        <v>39714200</v>
      </c>
      <c r="B555" s="272" t="s">
        <v>137</v>
      </c>
      <c r="C555" s="272"/>
      <c r="D555" s="272"/>
      <c r="E555" s="166" t="s">
        <v>122</v>
      </c>
      <c r="F555" s="166" t="s">
        <v>124</v>
      </c>
      <c r="G555" s="159">
        <v>300000</v>
      </c>
      <c r="H555" s="164">
        <v>10</v>
      </c>
      <c r="I555" s="160">
        <f t="shared" ref="I555:I617" si="21">+ROUND(H555*G555/1000,1)</f>
        <v>3000</v>
      </c>
    </row>
    <row r="556" spans="1:9" s="71" customFormat="1" ht="18" customHeight="1">
      <c r="A556" s="168">
        <v>37311100</v>
      </c>
      <c r="B556" s="272" t="s">
        <v>138</v>
      </c>
      <c r="C556" s="272"/>
      <c r="D556" s="272"/>
      <c r="E556" s="166" t="s">
        <v>49</v>
      </c>
      <c r="F556" s="166" t="s">
        <v>124</v>
      </c>
      <c r="G556" s="159">
        <v>500000</v>
      </c>
      <c r="H556" s="164">
        <v>14</v>
      </c>
      <c r="I556" s="160">
        <f t="shared" si="21"/>
        <v>7000</v>
      </c>
    </row>
    <row r="557" spans="1:9" s="71" customFormat="1" ht="18" customHeight="1">
      <c r="A557" s="168">
        <v>39111140</v>
      </c>
      <c r="B557" s="272" t="s">
        <v>125</v>
      </c>
      <c r="C557" s="272"/>
      <c r="D557" s="272"/>
      <c r="E557" s="166" t="s">
        <v>122</v>
      </c>
      <c r="F557" s="166" t="s">
        <v>124</v>
      </c>
      <c r="G557" s="159">
        <v>27000</v>
      </c>
      <c r="H557" s="164">
        <v>264</v>
      </c>
      <c r="I557" s="160">
        <f t="shared" si="21"/>
        <v>7128</v>
      </c>
    </row>
    <row r="558" spans="1:9" s="71" customFormat="1" ht="18" customHeight="1">
      <c r="A558" s="168">
        <v>39141120</v>
      </c>
      <c r="B558" s="272" t="s">
        <v>130</v>
      </c>
      <c r="C558" s="272"/>
      <c r="D558" s="272"/>
      <c r="E558" s="166" t="s">
        <v>122</v>
      </c>
      <c r="F558" s="166" t="s">
        <v>124</v>
      </c>
      <c r="G558" s="159">
        <v>100000</v>
      </c>
      <c r="H558" s="164">
        <v>14</v>
      </c>
      <c r="I558" s="160">
        <f t="shared" si="21"/>
        <v>1400</v>
      </c>
    </row>
    <row r="559" spans="1:9" s="71" customFormat="1" ht="18" customHeight="1">
      <c r="A559" s="168">
        <v>39111140</v>
      </c>
      <c r="B559" s="272" t="s">
        <v>125</v>
      </c>
      <c r="C559" s="272"/>
      <c r="D559" s="272"/>
      <c r="E559" s="166" t="s">
        <v>122</v>
      </c>
      <c r="F559" s="166" t="s">
        <v>124</v>
      </c>
      <c r="G559" s="159">
        <v>23333</v>
      </c>
      <c r="H559" s="164">
        <v>131</v>
      </c>
      <c r="I559" s="160">
        <f t="shared" si="21"/>
        <v>3056.6</v>
      </c>
    </row>
    <row r="560" spans="1:9" s="71" customFormat="1" ht="18" customHeight="1">
      <c r="A560" s="168">
        <v>37421151</v>
      </c>
      <c r="B560" s="272" t="s">
        <v>139</v>
      </c>
      <c r="C560" s="272"/>
      <c r="D560" s="272"/>
      <c r="E560" s="166" t="s">
        <v>122</v>
      </c>
      <c r="F560" s="166" t="s">
        <v>124</v>
      </c>
      <c r="G560" s="159">
        <v>80000</v>
      </c>
      <c r="H560" s="164">
        <v>17</v>
      </c>
      <c r="I560" s="160">
        <f t="shared" si="21"/>
        <v>1360</v>
      </c>
    </row>
    <row r="561" spans="1:9" s="71" customFormat="1" ht="18" customHeight="1">
      <c r="A561" s="168">
        <v>37421153</v>
      </c>
      <c r="B561" s="272" t="s">
        <v>140</v>
      </c>
      <c r="C561" s="272"/>
      <c r="D561" s="272"/>
      <c r="E561" s="166" t="s">
        <v>122</v>
      </c>
      <c r="F561" s="166" t="s">
        <v>124</v>
      </c>
      <c r="G561" s="159">
        <v>62000</v>
      </c>
      <c r="H561" s="164">
        <v>23</v>
      </c>
      <c r="I561" s="160">
        <f t="shared" si="21"/>
        <v>1426</v>
      </c>
    </row>
    <row r="562" spans="1:9" s="71" customFormat="1" ht="18" customHeight="1">
      <c r="A562" s="168">
        <v>37421300</v>
      </c>
      <c r="B562" s="272" t="s">
        <v>141</v>
      </c>
      <c r="C562" s="272"/>
      <c r="D562" s="272"/>
      <c r="E562" s="166" t="s">
        <v>122</v>
      </c>
      <c r="F562" s="166" t="s">
        <v>124</v>
      </c>
      <c r="G562" s="159">
        <v>30000</v>
      </c>
      <c r="H562" s="164">
        <v>41</v>
      </c>
      <c r="I562" s="160">
        <f t="shared" si="21"/>
        <v>1230</v>
      </c>
    </row>
    <row r="563" spans="1:9" s="71" customFormat="1" ht="18" customHeight="1">
      <c r="A563" s="168">
        <v>37421170</v>
      </c>
      <c r="B563" s="272" t="s">
        <v>142</v>
      </c>
      <c r="C563" s="272"/>
      <c r="D563" s="272"/>
      <c r="E563" s="166" t="s">
        <v>122</v>
      </c>
      <c r="F563" s="166" t="s">
        <v>124</v>
      </c>
      <c r="G563" s="159">
        <v>5000</v>
      </c>
      <c r="H563" s="164">
        <v>246</v>
      </c>
      <c r="I563" s="160">
        <f t="shared" si="21"/>
        <v>1230</v>
      </c>
    </row>
    <row r="564" spans="1:9" s="71" customFormat="1" ht="18" customHeight="1">
      <c r="A564" s="168">
        <v>37421171</v>
      </c>
      <c r="B564" s="272" t="s">
        <v>143</v>
      </c>
      <c r="C564" s="272"/>
      <c r="D564" s="272"/>
      <c r="E564" s="166" t="s">
        <v>122</v>
      </c>
      <c r="F564" s="166" t="s">
        <v>124</v>
      </c>
      <c r="G564" s="159">
        <v>8000</v>
      </c>
      <c r="H564" s="164">
        <v>140</v>
      </c>
      <c r="I564" s="160">
        <f t="shared" si="21"/>
        <v>1120</v>
      </c>
    </row>
    <row r="565" spans="1:9" s="71" customFormat="1" ht="18" customHeight="1">
      <c r="A565" s="168">
        <v>37471200</v>
      </c>
      <c r="B565" s="272" t="s">
        <v>144</v>
      </c>
      <c r="C565" s="272"/>
      <c r="D565" s="272"/>
      <c r="E565" s="166" t="s">
        <v>122</v>
      </c>
      <c r="F565" s="166" t="s">
        <v>124</v>
      </c>
      <c r="G565" s="159">
        <v>3000</v>
      </c>
      <c r="H565" s="164">
        <v>260</v>
      </c>
      <c r="I565" s="160">
        <f t="shared" si="21"/>
        <v>780</v>
      </c>
    </row>
    <row r="566" spans="1:9" s="71" customFormat="1" ht="18" customHeight="1">
      <c r="A566" s="168">
        <v>32331300</v>
      </c>
      <c r="B566" s="272" t="s">
        <v>145</v>
      </c>
      <c r="C566" s="272"/>
      <c r="D566" s="272"/>
      <c r="E566" s="166" t="s">
        <v>122</v>
      </c>
      <c r="F566" s="166" t="s">
        <v>124</v>
      </c>
      <c r="G566" s="159">
        <v>200000</v>
      </c>
      <c r="H566" s="164">
        <v>13</v>
      </c>
      <c r="I566" s="160">
        <f t="shared" si="21"/>
        <v>2600</v>
      </c>
    </row>
    <row r="567" spans="1:9" s="71" customFormat="1" ht="18" customHeight="1">
      <c r="A567" s="168">
        <v>39141120</v>
      </c>
      <c r="B567" s="272" t="s">
        <v>130</v>
      </c>
      <c r="C567" s="272"/>
      <c r="D567" s="272"/>
      <c r="E567" s="166" t="s">
        <v>122</v>
      </c>
      <c r="F567" s="166" t="s">
        <v>124</v>
      </c>
      <c r="G567" s="159">
        <v>120000</v>
      </c>
      <c r="H567" s="164">
        <v>13</v>
      </c>
      <c r="I567" s="160">
        <f t="shared" si="21"/>
        <v>1560</v>
      </c>
    </row>
    <row r="568" spans="1:9" s="71" customFormat="1" ht="18" customHeight="1">
      <c r="A568" s="168">
        <v>39711310</v>
      </c>
      <c r="B568" s="272" t="s">
        <v>146</v>
      </c>
      <c r="C568" s="272"/>
      <c r="D568" s="272"/>
      <c r="E568" s="166" t="s">
        <v>122</v>
      </c>
      <c r="F568" s="166" t="s">
        <v>124</v>
      </c>
      <c r="G568" s="159">
        <v>250000</v>
      </c>
      <c r="H568" s="164">
        <v>9</v>
      </c>
      <c r="I568" s="160">
        <f t="shared" si="21"/>
        <v>2250</v>
      </c>
    </row>
    <row r="569" spans="1:9" s="71" customFormat="1" ht="18" customHeight="1">
      <c r="A569" s="168">
        <v>42911150</v>
      </c>
      <c r="B569" s="272" t="s">
        <v>147</v>
      </c>
      <c r="C569" s="272"/>
      <c r="D569" s="272"/>
      <c r="E569" s="166" t="s">
        <v>49</v>
      </c>
      <c r="F569" s="166" t="s">
        <v>124</v>
      </c>
      <c r="G569" s="159">
        <v>120000</v>
      </c>
      <c r="H569" s="164">
        <v>12</v>
      </c>
      <c r="I569" s="160">
        <f t="shared" si="21"/>
        <v>1440</v>
      </c>
    </row>
    <row r="570" spans="1:9" s="71" customFormat="1" ht="18" customHeight="1">
      <c r="A570" s="168">
        <v>39711140</v>
      </c>
      <c r="B570" s="272" t="s">
        <v>148</v>
      </c>
      <c r="C570" s="272"/>
      <c r="D570" s="272"/>
      <c r="E570" s="166" t="s">
        <v>122</v>
      </c>
      <c r="F570" s="166" t="s">
        <v>124</v>
      </c>
      <c r="G570" s="159">
        <v>300000</v>
      </c>
      <c r="H570" s="164">
        <v>9</v>
      </c>
      <c r="I570" s="160">
        <f t="shared" si="21"/>
        <v>2700</v>
      </c>
    </row>
    <row r="571" spans="1:9" s="71" customFormat="1" ht="18" customHeight="1">
      <c r="A571" s="168">
        <v>39121200</v>
      </c>
      <c r="B571" s="272" t="s">
        <v>126</v>
      </c>
      <c r="C571" s="272"/>
      <c r="D571" s="272"/>
      <c r="E571" s="166" t="s">
        <v>122</v>
      </c>
      <c r="F571" s="166" t="s">
        <v>124</v>
      </c>
      <c r="G571" s="159">
        <v>125000</v>
      </c>
      <c r="H571" s="164">
        <v>47</v>
      </c>
      <c r="I571" s="160">
        <f t="shared" si="21"/>
        <v>5875</v>
      </c>
    </row>
    <row r="572" spans="1:9" s="71" customFormat="1" ht="18" customHeight="1">
      <c r="A572" s="168">
        <v>39121200</v>
      </c>
      <c r="B572" s="272" t="s">
        <v>126</v>
      </c>
      <c r="C572" s="272"/>
      <c r="D572" s="272"/>
      <c r="E572" s="166" t="s">
        <v>122</v>
      </c>
      <c r="F572" s="166" t="s">
        <v>124</v>
      </c>
      <c r="G572" s="159">
        <v>125000</v>
      </c>
      <c r="H572" s="164">
        <v>23</v>
      </c>
      <c r="I572" s="160">
        <f t="shared" si="21"/>
        <v>2875</v>
      </c>
    </row>
    <row r="573" spans="1:9" s="71" customFormat="1" ht="18" customHeight="1">
      <c r="A573" s="168">
        <v>39221100</v>
      </c>
      <c r="B573" s="272" t="s">
        <v>149</v>
      </c>
      <c r="C573" s="272"/>
      <c r="D573" s="272"/>
      <c r="E573" s="166" t="s">
        <v>122</v>
      </c>
      <c r="F573" s="166" t="s">
        <v>124</v>
      </c>
      <c r="G573" s="159">
        <v>570000</v>
      </c>
      <c r="H573" s="164">
        <v>4</v>
      </c>
      <c r="I573" s="160">
        <f t="shared" si="21"/>
        <v>2280</v>
      </c>
    </row>
    <row r="574" spans="1:9" s="71" customFormat="1" ht="18" customHeight="1">
      <c r="A574" s="168">
        <v>39221100</v>
      </c>
      <c r="B574" s="272" t="s">
        <v>149</v>
      </c>
      <c r="C574" s="272"/>
      <c r="D574" s="272"/>
      <c r="E574" s="166" t="s">
        <v>122</v>
      </c>
      <c r="F574" s="166" t="s">
        <v>124</v>
      </c>
      <c r="G574" s="159">
        <v>470000</v>
      </c>
      <c r="H574" s="164">
        <v>4</v>
      </c>
      <c r="I574" s="160">
        <f t="shared" si="21"/>
        <v>1880</v>
      </c>
    </row>
    <row r="575" spans="1:9" s="71" customFormat="1" ht="18" customHeight="1">
      <c r="A575" s="168">
        <v>39711350</v>
      </c>
      <c r="B575" s="272" t="s">
        <v>150</v>
      </c>
      <c r="C575" s="272"/>
      <c r="D575" s="272"/>
      <c r="E575" s="166" t="s">
        <v>122</v>
      </c>
      <c r="F575" s="166" t="s">
        <v>124</v>
      </c>
      <c r="G575" s="159">
        <v>55000</v>
      </c>
      <c r="H575" s="164">
        <v>13</v>
      </c>
      <c r="I575" s="160">
        <f t="shared" si="21"/>
        <v>715</v>
      </c>
    </row>
    <row r="576" spans="1:9" s="71" customFormat="1" ht="18" customHeight="1">
      <c r="A576" s="168">
        <v>39221100</v>
      </c>
      <c r="B576" s="272" t="s">
        <v>149</v>
      </c>
      <c r="C576" s="272"/>
      <c r="D576" s="272"/>
      <c r="E576" s="166" t="s">
        <v>122</v>
      </c>
      <c r="F576" s="166" t="s">
        <v>124</v>
      </c>
      <c r="G576" s="159">
        <v>820000</v>
      </c>
      <c r="H576" s="164">
        <v>2</v>
      </c>
      <c r="I576" s="160">
        <f t="shared" si="21"/>
        <v>1640</v>
      </c>
    </row>
    <row r="577" spans="1:9" s="71" customFormat="1" ht="18" customHeight="1">
      <c r="A577" s="168">
        <v>39713100</v>
      </c>
      <c r="B577" s="272" t="s">
        <v>151</v>
      </c>
      <c r="C577" s="272"/>
      <c r="D577" s="272"/>
      <c r="E577" s="166" t="s">
        <v>122</v>
      </c>
      <c r="F577" s="166" t="s">
        <v>124</v>
      </c>
      <c r="G577" s="159">
        <v>890000</v>
      </c>
      <c r="H577" s="164">
        <v>1</v>
      </c>
      <c r="I577" s="160">
        <f t="shared" si="21"/>
        <v>890</v>
      </c>
    </row>
    <row r="578" spans="1:9" s="71" customFormat="1" ht="18" customHeight="1">
      <c r="A578" s="168">
        <v>39141120</v>
      </c>
      <c r="B578" s="272" t="s">
        <v>130</v>
      </c>
      <c r="C578" s="272"/>
      <c r="D578" s="272"/>
      <c r="E578" s="166" t="s">
        <v>122</v>
      </c>
      <c r="F578" s="166" t="s">
        <v>124</v>
      </c>
      <c r="G578" s="159">
        <v>109200</v>
      </c>
      <c r="H578" s="164">
        <v>14</v>
      </c>
      <c r="I578" s="160">
        <f t="shared" si="21"/>
        <v>1528.8</v>
      </c>
    </row>
    <row r="579" spans="1:9" s="71" customFormat="1" ht="18" customHeight="1">
      <c r="A579" s="168">
        <v>39141120</v>
      </c>
      <c r="B579" s="272" t="s">
        <v>130</v>
      </c>
      <c r="C579" s="272"/>
      <c r="D579" s="272"/>
      <c r="E579" s="166" t="s">
        <v>122</v>
      </c>
      <c r="F579" s="166" t="s">
        <v>124</v>
      </c>
      <c r="G579" s="159">
        <v>150000</v>
      </c>
      <c r="H579" s="164">
        <v>15</v>
      </c>
      <c r="I579" s="160">
        <f t="shared" si="21"/>
        <v>2250</v>
      </c>
    </row>
    <row r="580" spans="1:9" s="71" customFormat="1" ht="18" customHeight="1">
      <c r="A580" s="168">
        <v>39221310</v>
      </c>
      <c r="B580" s="272" t="s">
        <v>152</v>
      </c>
      <c r="C580" s="272"/>
      <c r="D580" s="272"/>
      <c r="E580" s="166" t="s">
        <v>122</v>
      </c>
      <c r="F580" s="166" t="s">
        <v>124</v>
      </c>
      <c r="G580" s="159">
        <v>13200</v>
      </c>
      <c r="H580" s="164">
        <v>29</v>
      </c>
      <c r="I580" s="160">
        <f t="shared" si="21"/>
        <v>382.8</v>
      </c>
    </row>
    <row r="581" spans="1:9" s="71" customFormat="1" ht="18" customHeight="1">
      <c r="A581" s="168">
        <v>39221312</v>
      </c>
      <c r="B581" s="272" t="s">
        <v>153</v>
      </c>
      <c r="C581" s="272"/>
      <c r="D581" s="272"/>
      <c r="E581" s="166" t="s">
        <v>122</v>
      </c>
      <c r="F581" s="166" t="s">
        <v>124</v>
      </c>
      <c r="G581" s="159">
        <v>7800</v>
      </c>
      <c r="H581" s="164">
        <v>19</v>
      </c>
      <c r="I581" s="160">
        <f t="shared" si="21"/>
        <v>148.19999999999999</v>
      </c>
    </row>
    <row r="582" spans="1:9" s="71" customFormat="1" ht="18" customHeight="1">
      <c r="A582" s="168">
        <v>39221312</v>
      </c>
      <c r="B582" s="272" t="s">
        <v>153</v>
      </c>
      <c r="C582" s="272"/>
      <c r="D582" s="272"/>
      <c r="E582" s="166" t="s">
        <v>122</v>
      </c>
      <c r="F582" s="166" t="s">
        <v>124</v>
      </c>
      <c r="G582" s="159">
        <v>16500</v>
      </c>
      <c r="H582" s="164">
        <v>18</v>
      </c>
      <c r="I582" s="160">
        <f t="shared" si="21"/>
        <v>297</v>
      </c>
    </row>
    <row r="583" spans="1:9" s="71" customFormat="1" ht="18" customHeight="1">
      <c r="A583" s="168">
        <v>39221312</v>
      </c>
      <c r="B583" s="272" t="s">
        <v>153</v>
      </c>
      <c r="C583" s="272"/>
      <c r="D583" s="272"/>
      <c r="E583" s="166" t="s">
        <v>122</v>
      </c>
      <c r="F583" s="166" t="s">
        <v>124</v>
      </c>
      <c r="G583" s="159">
        <v>25000</v>
      </c>
      <c r="H583" s="164">
        <v>4</v>
      </c>
      <c r="I583" s="160">
        <f t="shared" si="21"/>
        <v>100</v>
      </c>
    </row>
    <row r="584" spans="1:9" s="71" customFormat="1" ht="18" customHeight="1">
      <c r="A584" s="168">
        <v>39221312</v>
      </c>
      <c r="B584" s="272" t="s">
        <v>153</v>
      </c>
      <c r="C584" s="272"/>
      <c r="D584" s="272"/>
      <c r="E584" s="166" t="s">
        <v>122</v>
      </c>
      <c r="F584" s="166" t="s">
        <v>124</v>
      </c>
      <c r="G584" s="159">
        <v>59000</v>
      </c>
      <c r="H584" s="164">
        <v>5</v>
      </c>
      <c r="I584" s="160">
        <f t="shared" si="21"/>
        <v>295</v>
      </c>
    </row>
    <row r="585" spans="1:9" s="71" customFormat="1" ht="18" customHeight="1">
      <c r="A585" s="168">
        <v>39221170</v>
      </c>
      <c r="B585" s="272" t="s">
        <v>154</v>
      </c>
      <c r="C585" s="272"/>
      <c r="D585" s="272"/>
      <c r="E585" s="166" t="s">
        <v>122</v>
      </c>
      <c r="F585" s="166" t="s">
        <v>124</v>
      </c>
      <c r="G585" s="159">
        <v>4500</v>
      </c>
      <c r="H585" s="164">
        <v>109</v>
      </c>
      <c r="I585" s="160">
        <f t="shared" si="21"/>
        <v>490.5</v>
      </c>
    </row>
    <row r="586" spans="1:9" s="71" customFormat="1" ht="18" customHeight="1">
      <c r="A586" s="168">
        <v>39221280</v>
      </c>
      <c r="B586" s="272" t="s">
        <v>155</v>
      </c>
      <c r="C586" s="272"/>
      <c r="D586" s="272"/>
      <c r="E586" s="166" t="s">
        <v>122</v>
      </c>
      <c r="F586" s="166" t="s">
        <v>124</v>
      </c>
      <c r="G586" s="159">
        <v>3600</v>
      </c>
      <c r="H586" s="164">
        <v>73</v>
      </c>
      <c r="I586" s="160">
        <f t="shared" si="21"/>
        <v>262.8</v>
      </c>
    </row>
    <row r="587" spans="1:9" s="71" customFormat="1" ht="18" customHeight="1">
      <c r="A587" s="168">
        <v>39221100</v>
      </c>
      <c r="B587" s="272" t="s">
        <v>149</v>
      </c>
      <c r="C587" s="272"/>
      <c r="D587" s="272"/>
      <c r="E587" s="166" t="s">
        <v>122</v>
      </c>
      <c r="F587" s="166" t="s">
        <v>124</v>
      </c>
      <c r="G587" s="159">
        <v>6200</v>
      </c>
      <c r="H587" s="164">
        <v>18</v>
      </c>
      <c r="I587" s="160">
        <f t="shared" si="21"/>
        <v>111.6</v>
      </c>
    </row>
    <row r="588" spans="1:9" s="71" customFormat="1" ht="18" customHeight="1">
      <c r="A588" s="168">
        <v>39221100</v>
      </c>
      <c r="B588" s="272" t="s">
        <v>149</v>
      </c>
      <c r="C588" s="272"/>
      <c r="D588" s="272"/>
      <c r="E588" s="166" t="s">
        <v>122</v>
      </c>
      <c r="F588" s="166" t="s">
        <v>124</v>
      </c>
      <c r="G588" s="159">
        <v>1600</v>
      </c>
      <c r="H588" s="164">
        <v>13</v>
      </c>
      <c r="I588" s="160">
        <f t="shared" si="21"/>
        <v>20.8</v>
      </c>
    </row>
    <row r="589" spans="1:9" s="71" customFormat="1" ht="18" customHeight="1">
      <c r="A589" s="168">
        <v>39221100</v>
      </c>
      <c r="B589" s="272" t="s">
        <v>149</v>
      </c>
      <c r="C589" s="272"/>
      <c r="D589" s="272"/>
      <c r="E589" s="166" t="s">
        <v>122</v>
      </c>
      <c r="F589" s="166" t="s">
        <v>124</v>
      </c>
      <c r="G589" s="159">
        <v>1500</v>
      </c>
      <c r="H589" s="164">
        <v>13</v>
      </c>
      <c r="I589" s="160">
        <f t="shared" si="21"/>
        <v>19.5</v>
      </c>
    </row>
    <row r="590" spans="1:9" s="71" customFormat="1" ht="18" customHeight="1">
      <c r="A590" s="168">
        <v>39221370</v>
      </c>
      <c r="B590" s="272" t="s">
        <v>156</v>
      </c>
      <c r="C590" s="272"/>
      <c r="D590" s="272"/>
      <c r="E590" s="166" t="s">
        <v>122</v>
      </c>
      <c r="F590" s="166" t="s">
        <v>124</v>
      </c>
      <c r="G590" s="159">
        <v>1700</v>
      </c>
      <c r="H590" s="164">
        <v>24</v>
      </c>
      <c r="I590" s="160">
        <f t="shared" si="21"/>
        <v>40.799999999999997</v>
      </c>
    </row>
    <row r="591" spans="1:9" s="71" customFormat="1" ht="18" customHeight="1">
      <c r="A591" s="168">
        <v>39221380</v>
      </c>
      <c r="B591" s="272" t="s">
        <v>157</v>
      </c>
      <c r="C591" s="272"/>
      <c r="D591" s="272"/>
      <c r="E591" s="166" t="s">
        <v>122</v>
      </c>
      <c r="F591" s="166" t="s">
        <v>124</v>
      </c>
      <c r="G591" s="159">
        <v>1500</v>
      </c>
      <c r="H591" s="164">
        <v>19</v>
      </c>
      <c r="I591" s="160">
        <f t="shared" si="21"/>
        <v>28.5</v>
      </c>
    </row>
    <row r="592" spans="1:9" s="71" customFormat="1" ht="18" customHeight="1">
      <c r="A592" s="168">
        <v>39221100</v>
      </c>
      <c r="B592" s="272" t="s">
        <v>149</v>
      </c>
      <c r="C592" s="272"/>
      <c r="D592" s="272"/>
      <c r="E592" s="166" t="s">
        <v>122</v>
      </c>
      <c r="F592" s="166" t="s">
        <v>124</v>
      </c>
      <c r="G592" s="159">
        <v>1600</v>
      </c>
      <c r="H592" s="164">
        <v>15</v>
      </c>
      <c r="I592" s="160">
        <f t="shared" si="21"/>
        <v>24</v>
      </c>
    </row>
    <row r="593" spans="1:9" s="71" customFormat="1" ht="18" customHeight="1">
      <c r="A593" s="168">
        <v>39221100</v>
      </c>
      <c r="B593" s="272" t="s">
        <v>149</v>
      </c>
      <c r="C593" s="272"/>
      <c r="D593" s="272"/>
      <c r="E593" s="166" t="s">
        <v>122</v>
      </c>
      <c r="F593" s="166" t="s">
        <v>124</v>
      </c>
      <c r="G593" s="159">
        <v>1500</v>
      </c>
      <c r="H593" s="164">
        <v>18</v>
      </c>
      <c r="I593" s="160">
        <f t="shared" si="21"/>
        <v>27</v>
      </c>
    </row>
    <row r="594" spans="1:9" s="71" customFormat="1" ht="18" customHeight="1">
      <c r="A594" s="168">
        <v>39221100</v>
      </c>
      <c r="B594" s="272" t="s">
        <v>149</v>
      </c>
      <c r="C594" s="272"/>
      <c r="D594" s="272"/>
      <c r="E594" s="166" t="s">
        <v>122</v>
      </c>
      <c r="F594" s="166" t="s">
        <v>124</v>
      </c>
      <c r="G594" s="159">
        <v>2500</v>
      </c>
      <c r="H594" s="164">
        <v>13</v>
      </c>
      <c r="I594" s="160">
        <f t="shared" si="21"/>
        <v>32.5</v>
      </c>
    </row>
    <row r="595" spans="1:9" s="71" customFormat="1" ht="18" customHeight="1">
      <c r="A595" s="171">
        <v>39241120</v>
      </c>
      <c r="B595" s="273" t="s">
        <v>158</v>
      </c>
      <c r="C595" s="273"/>
      <c r="D595" s="273"/>
      <c r="E595" s="172" t="s">
        <v>122</v>
      </c>
      <c r="F595" s="166" t="s">
        <v>124</v>
      </c>
      <c r="G595" s="159">
        <v>19000</v>
      </c>
      <c r="H595" s="164">
        <v>70</v>
      </c>
      <c r="I595" s="160">
        <f t="shared" si="21"/>
        <v>1330</v>
      </c>
    </row>
    <row r="596" spans="1:9" s="71" customFormat="1" ht="18" customHeight="1">
      <c r="A596" s="168">
        <v>39221100</v>
      </c>
      <c r="B596" s="272" t="s">
        <v>149</v>
      </c>
      <c r="C596" s="272"/>
      <c r="D596" s="272"/>
      <c r="E596" s="166" t="s">
        <v>122</v>
      </c>
      <c r="F596" s="166" t="s">
        <v>124</v>
      </c>
      <c r="G596" s="170">
        <v>36000</v>
      </c>
      <c r="H596" s="164">
        <v>50</v>
      </c>
      <c r="I596" s="160">
        <f t="shared" si="21"/>
        <v>1800</v>
      </c>
    </row>
    <row r="597" spans="1:9" s="71" customFormat="1" ht="18" customHeight="1">
      <c r="A597" s="168">
        <v>39221130</v>
      </c>
      <c r="B597" s="272" t="s">
        <v>159</v>
      </c>
      <c r="C597" s="272"/>
      <c r="D597" s="272"/>
      <c r="E597" s="166" t="s">
        <v>122</v>
      </c>
      <c r="F597" s="166" t="s">
        <v>124</v>
      </c>
      <c r="G597" s="159">
        <v>1800</v>
      </c>
      <c r="H597" s="164">
        <v>13</v>
      </c>
      <c r="I597" s="160">
        <f t="shared" si="21"/>
        <v>23.4</v>
      </c>
    </row>
    <row r="598" spans="1:9" s="71" customFormat="1" ht="18" customHeight="1">
      <c r="A598" s="168">
        <v>39221130</v>
      </c>
      <c r="B598" s="272" t="s">
        <v>159</v>
      </c>
      <c r="C598" s="272"/>
      <c r="D598" s="272"/>
      <c r="E598" s="166" t="s">
        <v>122</v>
      </c>
      <c r="F598" s="166" t="s">
        <v>124</v>
      </c>
      <c r="G598" s="159">
        <v>1500</v>
      </c>
      <c r="H598" s="164">
        <v>12</v>
      </c>
      <c r="I598" s="160">
        <f t="shared" si="21"/>
        <v>18</v>
      </c>
    </row>
    <row r="599" spans="1:9" s="71" customFormat="1" ht="18" customHeight="1">
      <c r="A599" s="168">
        <v>38411200</v>
      </c>
      <c r="B599" s="272" t="s">
        <v>160</v>
      </c>
      <c r="C599" s="272"/>
      <c r="D599" s="272"/>
      <c r="E599" s="166" t="s">
        <v>122</v>
      </c>
      <c r="F599" s="166" t="s">
        <v>124</v>
      </c>
      <c r="G599" s="159">
        <v>2700</v>
      </c>
      <c r="H599" s="164">
        <v>18</v>
      </c>
      <c r="I599" s="160">
        <f t="shared" si="21"/>
        <v>48.6</v>
      </c>
    </row>
    <row r="600" spans="1:9" s="71" customFormat="1" ht="18" customHeight="1">
      <c r="A600" s="168">
        <v>38411200</v>
      </c>
      <c r="B600" s="272" t="s">
        <v>160</v>
      </c>
      <c r="C600" s="272"/>
      <c r="D600" s="272"/>
      <c r="E600" s="166" t="s">
        <v>122</v>
      </c>
      <c r="F600" s="166" t="s">
        <v>124</v>
      </c>
      <c r="G600" s="159">
        <v>1700</v>
      </c>
      <c r="H600" s="164">
        <v>27</v>
      </c>
      <c r="I600" s="160">
        <f t="shared" si="21"/>
        <v>45.9</v>
      </c>
    </row>
    <row r="601" spans="1:9" s="71" customFormat="1" ht="18" customHeight="1">
      <c r="A601" s="168">
        <v>39224331</v>
      </c>
      <c r="B601" s="272" t="s">
        <v>161</v>
      </c>
      <c r="C601" s="272"/>
      <c r="D601" s="272"/>
      <c r="E601" s="166" t="s">
        <v>122</v>
      </c>
      <c r="F601" s="166" t="s">
        <v>124</v>
      </c>
      <c r="G601" s="159">
        <v>1500</v>
      </c>
      <c r="H601" s="164">
        <v>39</v>
      </c>
      <c r="I601" s="160">
        <f t="shared" si="21"/>
        <v>58.5</v>
      </c>
    </row>
    <row r="602" spans="1:9" s="71" customFormat="1" ht="18" customHeight="1">
      <c r="A602" s="168">
        <v>39221170</v>
      </c>
      <c r="B602" s="272" t="s">
        <v>154</v>
      </c>
      <c r="C602" s="272"/>
      <c r="D602" s="272"/>
      <c r="E602" s="166" t="s">
        <v>122</v>
      </c>
      <c r="F602" s="166" t="s">
        <v>124</v>
      </c>
      <c r="G602" s="159">
        <v>4500</v>
      </c>
      <c r="H602" s="164">
        <v>56</v>
      </c>
      <c r="I602" s="160">
        <f t="shared" si="21"/>
        <v>252</v>
      </c>
    </row>
    <row r="603" spans="1:9" s="71" customFormat="1" ht="18" customHeight="1">
      <c r="A603" s="168">
        <v>39224341</v>
      </c>
      <c r="B603" s="272" t="s">
        <v>162</v>
      </c>
      <c r="C603" s="272"/>
      <c r="D603" s="272"/>
      <c r="E603" s="166" t="s">
        <v>122</v>
      </c>
      <c r="F603" s="166" t="s">
        <v>124</v>
      </c>
      <c r="G603" s="159">
        <v>3000</v>
      </c>
      <c r="H603" s="164">
        <v>39</v>
      </c>
      <c r="I603" s="160">
        <f t="shared" si="21"/>
        <v>117</v>
      </c>
    </row>
    <row r="604" spans="1:9" s="71" customFormat="1">
      <c r="A604" s="168">
        <v>39835000</v>
      </c>
      <c r="B604" s="272" t="s">
        <v>163</v>
      </c>
      <c r="C604" s="272"/>
      <c r="D604" s="272"/>
      <c r="E604" s="166" t="s">
        <v>122</v>
      </c>
      <c r="F604" s="166" t="s">
        <v>124</v>
      </c>
      <c r="G604" s="159">
        <v>3000</v>
      </c>
      <c r="H604" s="164">
        <v>26</v>
      </c>
      <c r="I604" s="160">
        <f t="shared" si="21"/>
        <v>78</v>
      </c>
    </row>
    <row r="605" spans="1:9" s="71" customFormat="1" ht="18" customHeight="1">
      <c r="A605" s="168">
        <v>42921180</v>
      </c>
      <c r="B605" s="272" t="s">
        <v>164</v>
      </c>
      <c r="C605" s="272"/>
      <c r="D605" s="272"/>
      <c r="E605" s="166" t="s">
        <v>122</v>
      </c>
      <c r="F605" s="166" t="s">
        <v>124</v>
      </c>
      <c r="G605" s="159">
        <v>27750</v>
      </c>
      <c r="H605" s="164">
        <v>12</v>
      </c>
      <c r="I605" s="160">
        <f t="shared" si="21"/>
        <v>333</v>
      </c>
    </row>
    <row r="606" spans="1:9" s="71" customFormat="1" ht="18" customHeight="1">
      <c r="A606" s="168">
        <v>42921180</v>
      </c>
      <c r="B606" s="272" t="s">
        <v>164</v>
      </c>
      <c r="C606" s="272"/>
      <c r="D606" s="272"/>
      <c r="E606" s="166" t="s">
        <v>122</v>
      </c>
      <c r="F606" s="166" t="s">
        <v>124</v>
      </c>
      <c r="G606" s="159">
        <v>17250</v>
      </c>
      <c r="H606" s="164">
        <v>13</v>
      </c>
      <c r="I606" s="160">
        <f t="shared" si="21"/>
        <v>224.3</v>
      </c>
    </row>
    <row r="607" spans="1:9" s="71" customFormat="1" ht="18" customHeight="1">
      <c r="A607" s="168">
        <v>39132210</v>
      </c>
      <c r="B607" s="272" t="s">
        <v>165</v>
      </c>
      <c r="C607" s="272"/>
      <c r="D607" s="272"/>
      <c r="E607" s="166" t="s">
        <v>122</v>
      </c>
      <c r="F607" s="166" t="s">
        <v>124</v>
      </c>
      <c r="G607" s="170">
        <v>100000</v>
      </c>
      <c r="H607" s="164">
        <v>13</v>
      </c>
      <c r="I607" s="160">
        <f t="shared" si="21"/>
        <v>1300</v>
      </c>
    </row>
    <row r="608" spans="1:9" s="71" customFormat="1" ht="18" customHeight="1">
      <c r="A608" s="168">
        <v>39121200</v>
      </c>
      <c r="B608" s="272" t="s">
        <v>126</v>
      </c>
      <c r="C608" s="272"/>
      <c r="D608" s="272"/>
      <c r="E608" s="166" t="s">
        <v>122</v>
      </c>
      <c r="F608" s="166" t="s">
        <v>124</v>
      </c>
      <c r="G608" s="159">
        <v>65000</v>
      </c>
      <c r="H608" s="164">
        <v>13</v>
      </c>
      <c r="I608" s="160">
        <f t="shared" si="21"/>
        <v>845</v>
      </c>
    </row>
    <row r="609" spans="1:9" s="71" customFormat="1" ht="18" customHeight="1">
      <c r="A609" s="168">
        <v>39711120</v>
      </c>
      <c r="B609" s="272" t="s">
        <v>166</v>
      </c>
      <c r="C609" s="272"/>
      <c r="D609" s="272"/>
      <c r="E609" s="166" t="s">
        <v>122</v>
      </c>
      <c r="F609" s="166" t="s">
        <v>124</v>
      </c>
      <c r="G609" s="159">
        <v>240000</v>
      </c>
      <c r="H609" s="164">
        <v>8</v>
      </c>
      <c r="I609" s="160">
        <f t="shared" si="21"/>
        <v>1920</v>
      </c>
    </row>
    <row r="610" spans="1:9" s="71" customFormat="1" ht="18" customHeight="1">
      <c r="A610" s="168">
        <v>39714200</v>
      </c>
      <c r="B610" s="272" t="s">
        <v>137</v>
      </c>
      <c r="C610" s="272"/>
      <c r="D610" s="272"/>
      <c r="E610" s="166" t="s">
        <v>122</v>
      </c>
      <c r="F610" s="166" t="s">
        <v>124</v>
      </c>
      <c r="G610" s="159">
        <v>300000</v>
      </c>
      <c r="H610" s="164">
        <v>12</v>
      </c>
      <c r="I610" s="160">
        <f t="shared" si="21"/>
        <v>3600</v>
      </c>
    </row>
    <row r="611" spans="1:9" s="71" customFormat="1" ht="18" customHeight="1">
      <c r="A611" s="168">
        <v>39713432</v>
      </c>
      <c r="B611" s="272" t="s">
        <v>167</v>
      </c>
      <c r="C611" s="272"/>
      <c r="D611" s="272"/>
      <c r="E611" s="166" t="s">
        <v>122</v>
      </c>
      <c r="F611" s="166" t="s">
        <v>124</v>
      </c>
      <c r="G611" s="159">
        <v>50000</v>
      </c>
      <c r="H611" s="164">
        <v>11</v>
      </c>
      <c r="I611" s="160">
        <f t="shared" si="21"/>
        <v>550</v>
      </c>
    </row>
    <row r="612" spans="1:9" s="71" customFormat="1" ht="18" customHeight="1">
      <c r="A612" s="168">
        <v>39121100</v>
      </c>
      <c r="B612" s="272" t="s">
        <v>127</v>
      </c>
      <c r="C612" s="272"/>
      <c r="D612" s="272"/>
      <c r="E612" s="166" t="s">
        <v>122</v>
      </c>
      <c r="F612" s="166" t="s">
        <v>124</v>
      </c>
      <c r="G612" s="159">
        <v>45000</v>
      </c>
      <c r="H612" s="164">
        <v>10</v>
      </c>
      <c r="I612" s="160">
        <f t="shared" si="21"/>
        <v>450</v>
      </c>
    </row>
    <row r="613" spans="1:9" s="71" customFormat="1" ht="18" customHeight="1">
      <c r="A613" s="168">
        <v>39111140</v>
      </c>
      <c r="B613" s="272" t="s">
        <v>125</v>
      </c>
      <c r="C613" s="272"/>
      <c r="D613" s="272"/>
      <c r="E613" s="166" t="s">
        <v>122</v>
      </c>
      <c r="F613" s="166" t="s">
        <v>124</v>
      </c>
      <c r="G613" s="159">
        <v>23333</v>
      </c>
      <c r="H613" s="164">
        <v>21</v>
      </c>
      <c r="I613" s="160">
        <f t="shared" si="21"/>
        <v>490</v>
      </c>
    </row>
    <row r="614" spans="1:9" s="71" customFormat="1" ht="18" customHeight="1">
      <c r="A614" s="168">
        <v>33191120</v>
      </c>
      <c r="B614" s="272" t="s">
        <v>168</v>
      </c>
      <c r="C614" s="272"/>
      <c r="D614" s="272"/>
      <c r="E614" s="166" t="s">
        <v>122</v>
      </c>
      <c r="F614" s="166" t="s">
        <v>124</v>
      </c>
      <c r="G614" s="159">
        <v>18000</v>
      </c>
      <c r="H614" s="164">
        <v>13</v>
      </c>
      <c r="I614" s="160">
        <f t="shared" si="21"/>
        <v>234</v>
      </c>
    </row>
    <row r="615" spans="1:9" s="71" customFormat="1" ht="18" customHeight="1">
      <c r="A615" s="168">
        <v>38311100</v>
      </c>
      <c r="B615" s="272" t="s">
        <v>169</v>
      </c>
      <c r="C615" s="272"/>
      <c r="D615" s="272"/>
      <c r="E615" s="166" t="s">
        <v>122</v>
      </c>
      <c r="F615" s="166" t="s">
        <v>124</v>
      </c>
      <c r="G615" s="159">
        <v>52000</v>
      </c>
      <c r="H615" s="164">
        <v>12</v>
      </c>
      <c r="I615" s="160">
        <f t="shared" si="21"/>
        <v>624</v>
      </c>
    </row>
    <row r="616" spans="1:9" s="71" customFormat="1" ht="18" customHeight="1">
      <c r="A616" s="167">
        <v>33191180</v>
      </c>
      <c r="B616" s="272" t="s">
        <v>183</v>
      </c>
      <c r="C616" s="272"/>
      <c r="D616" s="272"/>
      <c r="E616" s="166" t="s">
        <v>122</v>
      </c>
      <c r="F616" s="166" t="s">
        <v>124</v>
      </c>
      <c r="G616" s="159">
        <v>100000</v>
      </c>
      <c r="H616" s="164">
        <v>13</v>
      </c>
      <c r="I616" s="160">
        <f t="shared" si="21"/>
        <v>1300</v>
      </c>
    </row>
    <row r="617" spans="1:9" s="71" customFormat="1" ht="18" customHeight="1">
      <c r="A617" s="168">
        <v>33141211</v>
      </c>
      <c r="B617" s="272" t="s">
        <v>170</v>
      </c>
      <c r="C617" s="272"/>
      <c r="D617" s="272"/>
      <c r="E617" s="166" t="s">
        <v>122</v>
      </c>
      <c r="F617" s="166" t="s">
        <v>124</v>
      </c>
      <c r="G617" s="159">
        <v>45000</v>
      </c>
      <c r="H617" s="164">
        <v>13</v>
      </c>
      <c r="I617" s="160">
        <f t="shared" si="21"/>
        <v>585</v>
      </c>
    </row>
    <row r="618" spans="1:9" s="71" customFormat="1" ht="18" customHeight="1">
      <c r="A618" s="168">
        <v>33141211</v>
      </c>
      <c r="B618" s="272" t="s">
        <v>170</v>
      </c>
      <c r="C618" s="272"/>
      <c r="D618" s="272"/>
      <c r="E618" s="166" t="s">
        <v>122</v>
      </c>
      <c r="F618" s="166" t="s">
        <v>124</v>
      </c>
      <c r="G618" s="159">
        <v>20000</v>
      </c>
      <c r="H618" s="164">
        <v>13</v>
      </c>
      <c r="I618" s="160">
        <f t="shared" ref="I618:I631" si="22">+ROUND(H618*G618/1000,1)</f>
        <v>260</v>
      </c>
    </row>
    <row r="619" spans="1:9" s="71" customFormat="1" ht="18" customHeight="1">
      <c r="A619" s="168">
        <v>38411200</v>
      </c>
      <c r="B619" s="272" t="s">
        <v>160</v>
      </c>
      <c r="C619" s="272"/>
      <c r="D619" s="272"/>
      <c r="E619" s="166" t="s">
        <v>122</v>
      </c>
      <c r="F619" s="166" t="s">
        <v>124</v>
      </c>
      <c r="G619" s="159">
        <v>3000</v>
      </c>
      <c r="H619" s="164">
        <v>23</v>
      </c>
      <c r="I619" s="160">
        <f t="shared" si="22"/>
        <v>69</v>
      </c>
    </row>
    <row r="620" spans="1:9" s="71" customFormat="1" ht="18" customHeight="1">
      <c r="A620" s="168">
        <v>33191120</v>
      </c>
      <c r="B620" s="272" t="s">
        <v>168</v>
      </c>
      <c r="C620" s="272"/>
      <c r="D620" s="272"/>
      <c r="E620" s="166" t="s">
        <v>122</v>
      </c>
      <c r="F620" s="166" t="s">
        <v>124</v>
      </c>
      <c r="G620" s="159">
        <v>100000</v>
      </c>
      <c r="H620" s="164">
        <v>12</v>
      </c>
      <c r="I620" s="160">
        <f t="shared" si="22"/>
        <v>1200</v>
      </c>
    </row>
    <row r="621" spans="1:9" s="71" customFormat="1" ht="18" customHeight="1">
      <c r="A621" s="168">
        <v>37411580</v>
      </c>
      <c r="B621" s="272" t="s">
        <v>171</v>
      </c>
      <c r="C621" s="272"/>
      <c r="D621" s="272"/>
      <c r="E621" s="166" t="s">
        <v>122</v>
      </c>
      <c r="F621" s="166" t="s">
        <v>124</v>
      </c>
      <c r="G621" s="159">
        <v>80000</v>
      </c>
      <c r="H621" s="164">
        <v>13</v>
      </c>
      <c r="I621" s="160">
        <f t="shared" si="22"/>
        <v>1040</v>
      </c>
    </row>
    <row r="622" spans="1:9" s="71" customFormat="1" ht="18" customHeight="1">
      <c r="A622" s="168">
        <v>42711170</v>
      </c>
      <c r="B622" s="272" t="s">
        <v>172</v>
      </c>
      <c r="C622" s="272"/>
      <c r="D622" s="272"/>
      <c r="E622" s="166" t="s">
        <v>122</v>
      </c>
      <c r="F622" s="166" t="s">
        <v>124</v>
      </c>
      <c r="G622" s="159">
        <v>250000</v>
      </c>
      <c r="H622" s="164">
        <v>9</v>
      </c>
      <c r="I622" s="160">
        <f t="shared" si="22"/>
        <v>2250</v>
      </c>
    </row>
    <row r="623" spans="1:9" s="71" customFormat="1" ht="18" customHeight="1">
      <c r="A623" s="168">
        <v>39221220</v>
      </c>
      <c r="B623" s="272" t="s">
        <v>173</v>
      </c>
      <c r="C623" s="272"/>
      <c r="D623" s="272"/>
      <c r="E623" s="166" t="s">
        <v>122</v>
      </c>
      <c r="F623" s="166" t="s">
        <v>124</v>
      </c>
      <c r="G623" s="159">
        <v>350000</v>
      </c>
      <c r="H623" s="164">
        <v>7</v>
      </c>
      <c r="I623" s="160">
        <f t="shared" si="22"/>
        <v>2450</v>
      </c>
    </row>
    <row r="624" spans="1:9" s="71" customFormat="1" ht="18" customHeight="1">
      <c r="A624" s="168">
        <v>39121450</v>
      </c>
      <c r="B624" s="272" t="s">
        <v>174</v>
      </c>
      <c r="C624" s="272"/>
      <c r="D624" s="272"/>
      <c r="E624" s="166" t="s">
        <v>122</v>
      </c>
      <c r="F624" s="166" t="s">
        <v>124</v>
      </c>
      <c r="G624" s="159">
        <v>20000</v>
      </c>
      <c r="H624" s="164">
        <v>13</v>
      </c>
      <c r="I624" s="160">
        <f t="shared" si="22"/>
        <v>260</v>
      </c>
    </row>
    <row r="625" spans="1:10" s="71" customFormat="1" ht="18" customHeight="1">
      <c r="A625" s="168">
        <v>39141120</v>
      </c>
      <c r="B625" s="272" t="s">
        <v>130</v>
      </c>
      <c r="C625" s="272"/>
      <c r="D625" s="272"/>
      <c r="E625" s="166" t="s">
        <v>122</v>
      </c>
      <c r="F625" s="166" t="s">
        <v>124</v>
      </c>
      <c r="G625" s="159">
        <v>200000</v>
      </c>
      <c r="H625" s="164">
        <v>22</v>
      </c>
      <c r="I625" s="160">
        <f t="shared" si="22"/>
        <v>4400</v>
      </c>
    </row>
    <row r="626" spans="1:10" s="71" customFormat="1" ht="18" customHeight="1">
      <c r="A626" s="168">
        <v>30211280</v>
      </c>
      <c r="B626" s="272" t="s">
        <v>175</v>
      </c>
      <c r="C626" s="272"/>
      <c r="D626" s="272"/>
      <c r="E626" s="166" t="s">
        <v>122</v>
      </c>
      <c r="F626" s="166" t="s">
        <v>124</v>
      </c>
      <c r="G626" s="159">
        <v>400000</v>
      </c>
      <c r="H626" s="164">
        <v>8</v>
      </c>
      <c r="I626" s="160">
        <f t="shared" si="22"/>
        <v>3200</v>
      </c>
    </row>
    <row r="627" spans="1:10" s="71" customFormat="1" ht="18" customHeight="1">
      <c r="A627" s="168">
        <v>31151120</v>
      </c>
      <c r="B627" s="272" t="s">
        <v>176</v>
      </c>
      <c r="C627" s="272"/>
      <c r="D627" s="272"/>
      <c r="E627" s="166" t="s">
        <v>122</v>
      </c>
      <c r="F627" s="166" t="s">
        <v>124</v>
      </c>
      <c r="G627" s="159">
        <v>50000</v>
      </c>
      <c r="H627" s="164">
        <v>14</v>
      </c>
      <c r="I627" s="160">
        <f t="shared" si="22"/>
        <v>700</v>
      </c>
    </row>
    <row r="628" spans="1:10" s="71" customFormat="1" ht="31.7" customHeight="1">
      <c r="A628" s="168">
        <v>30239150</v>
      </c>
      <c r="B628" s="272" t="s">
        <v>177</v>
      </c>
      <c r="C628" s="272"/>
      <c r="D628" s="272"/>
      <c r="E628" s="166" t="s">
        <v>122</v>
      </c>
      <c r="F628" s="166" t="s">
        <v>124</v>
      </c>
      <c r="G628" s="159">
        <v>145000</v>
      </c>
      <c r="H628" s="164">
        <v>12</v>
      </c>
      <c r="I628" s="160">
        <f t="shared" si="22"/>
        <v>1740</v>
      </c>
    </row>
    <row r="629" spans="1:10" s="71" customFormat="1" ht="18" customHeight="1">
      <c r="A629" s="168">
        <v>32421300</v>
      </c>
      <c r="B629" s="272" t="s">
        <v>178</v>
      </c>
      <c r="C629" s="272"/>
      <c r="D629" s="272"/>
      <c r="E629" s="166" t="s">
        <v>122</v>
      </c>
      <c r="F629" s="166" t="s">
        <v>124</v>
      </c>
      <c r="G629" s="159">
        <v>15000</v>
      </c>
      <c r="H629" s="164">
        <v>10</v>
      </c>
      <c r="I629" s="160">
        <f t="shared" si="22"/>
        <v>150</v>
      </c>
    </row>
    <row r="630" spans="1:10" s="71" customFormat="1" ht="18" customHeight="1">
      <c r="A630" s="168">
        <v>30211200</v>
      </c>
      <c r="B630" s="272" t="s">
        <v>179</v>
      </c>
      <c r="C630" s="272"/>
      <c r="D630" s="272"/>
      <c r="E630" s="166" t="s">
        <v>122</v>
      </c>
      <c r="F630" s="166" t="s">
        <v>124</v>
      </c>
      <c r="G630" s="159">
        <v>400000</v>
      </c>
      <c r="H630" s="164">
        <v>9</v>
      </c>
      <c r="I630" s="160">
        <f t="shared" si="22"/>
        <v>3600</v>
      </c>
    </row>
    <row r="631" spans="1:10" s="71" customFormat="1" ht="18" customHeight="1">
      <c r="A631" s="168">
        <v>38651200</v>
      </c>
      <c r="B631" s="272" t="s">
        <v>180</v>
      </c>
      <c r="C631" s="272"/>
      <c r="D631" s="272"/>
      <c r="E631" s="166" t="s">
        <v>122</v>
      </c>
      <c r="F631" s="166" t="s">
        <v>124</v>
      </c>
      <c r="G631" s="159">
        <v>350000</v>
      </c>
      <c r="H631" s="164">
        <v>14</v>
      </c>
      <c r="I631" s="160">
        <f t="shared" si="22"/>
        <v>4900</v>
      </c>
    </row>
    <row r="632" spans="1:10" s="161" customFormat="1" ht="20.95" customHeight="1">
      <c r="B632" s="275"/>
      <c r="C632" s="275"/>
      <c r="D632" s="275"/>
      <c r="I632" s="162"/>
    </row>
    <row r="633" spans="1:10" s="174" customFormat="1" ht="45" customHeight="1">
      <c r="A633" s="276" t="s">
        <v>189</v>
      </c>
      <c r="B633" s="277"/>
      <c r="C633" s="277"/>
      <c r="D633" s="277"/>
      <c r="E633" s="277"/>
      <c r="F633" s="277"/>
      <c r="G633" s="277"/>
      <c r="H633" s="278"/>
      <c r="I633" s="148">
        <f>+I634</f>
        <v>302655</v>
      </c>
      <c r="J633" s="173"/>
    </row>
    <row r="634" spans="1:10" s="174" customFormat="1" ht="17.899999999999999" customHeight="1">
      <c r="A634" s="102" t="s">
        <v>62</v>
      </c>
      <c r="B634" s="102" t="s">
        <v>108</v>
      </c>
      <c r="C634" s="102" t="s">
        <v>63</v>
      </c>
      <c r="D634" s="279" t="s">
        <v>87</v>
      </c>
      <c r="E634" s="280"/>
      <c r="F634" s="280"/>
      <c r="G634" s="280"/>
      <c r="H634" s="281"/>
      <c r="I634" s="149">
        <f>+I635</f>
        <v>302655</v>
      </c>
    </row>
    <row r="635" spans="1:10" s="177" customFormat="1" ht="54.95" customHeight="1">
      <c r="A635" s="175" t="s">
        <v>181</v>
      </c>
      <c r="B635" s="282" t="s">
        <v>182</v>
      </c>
      <c r="C635" s="282"/>
      <c r="D635" s="282"/>
      <c r="E635" s="282"/>
      <c r="F635" s="282"/>
      <c r="G635" s="282"/>
      <c r="H635" s="282"/>
      <c r="I635" s="176">
        <f>+I636</f>
        <v>302655</v>
      </c>
    </row>
    <row r="636" spans="1:10" s="28" customFormat="1" ht="20.95" customHeight="1">
      <c r="A636" s="163"/>
      <c r="B636" s="274" t="s">
        <v>120</v>
      </c>
      <c r="C636" s="274"/>
      <c r="D636" s="274"/>
      <c r="E636" s="163"/>
      <c r="F636" s="163"/>
      <c r="G636" s="163"/>
      <c r="H636" s="163"/>
      <c r="I636" s="158">
        <f>SUM(I637:I754)</f>
        <v>302655</v>
      </c>
    </row>
    <row r="637" spans="1:10" s="71" customFormat="1" ht="18" customHeight="1">
      <c r="A637" s="168">
        <v>39141260</v>
      </c>
      <c r="B637" s="272" t="s">
        <v>121</v>
      </c>
      <c r="C637" s="272"/>
      <c r="D637" s="272"/>
      <c r="E637" s="166" t="s">
        <v>122</v>
      </c>
      <c r="F637" s="166" t="s">
        <v>124</v>
      </c>
      <c r="G637" s="159">
        <v>142925</v>
      </c>
      <c r="H637" s="164">
        <v>15</v>
      </c>
      <c r="I637" s="160">
        <f t="shared" ref="I637:I648" si="23">+ROUND(H637*G637/1000,1)</f>
        <v>2143.9</v>
      </c>
    </row>
    <row r="638" spans="1:10" s="71" customFormat="1" ht="18" customHeight="1">
      <c r="A638" s="168">
        <v>39111320</v>
      </c>
      <c r="B638" s="272" t="s">
        <v>123</v>
      </c>
      <c r="C638" s="272"/>
      <c r="D638" s="272"/>
      <c r="E638" s="166" t="s">
        <v>122</v>
      </c>
      <c r="F638" s="166" t="s">
        <v>124</v>
      </c>
      <c r="G638" s="159">
        <v>41667</v>
      </c>
      <c r="H638" s="164">
        <v>15</v>
      </c>
      <c r="I638" s="160">
        <f t="shared" si="23"/>
        <v>625</v>
      </c>
    </row>
    <row r="639" spans="1:10" s="71" customFormat="1" ht="18" customHeight="1">
      <c r="A639" s="168">
        <v>39111140</v>
      </c>
      <c r="B639" s="272" t="s">
        <v>125</v>
      </c>
      <c r="C639" s="272"/>
      <c r="D639" s="272"/>
      <c r="E639" s="166" t="s">
        <v>122</v>
      </c>
      <c r="F639" s="166" t="s">
        <v>124</v>
      </c>
      <c r="G639" s="159">
        <v>18000</v>
      </c>
      <c r="H639" s="164">
        <v>72</v>
      </c>
      <c r="I639" s="160">
        <f t="shared" si="23"/>
        <v>1296</v>
      </c>
    </row>
    <row r="640" spans="1:10" s="71" customFormat="1" ht="18" customHeight="1">
      <c r="A640" s="168">
        <v>39121200</v>
      </c>
      <c r="B640" s="272" t="s">
        <v>126</v>
      </c>
      <c r="C640" s="272"/>
      <c r="D640" s="272"/>
      <c r="E640" s="166" t="s">
        <v>122</v>
      </c>
      <c r="F640" s="166" t="s">
        <v>124</v>
      </c>
      <c r="G640" s="159">
        <v>25000</v>
      </c>
      <c r="H640" s="164">
        <v>18</v>
      </c>
      <c r="I640" s="160">
        <f t="shared" si="23"/>
        <v>450</v>
      </c>
    </row>
    <row r="641" spans="1:9" s="71" customFormat="1" ht="18" customHeight="1">
      <c r="A641" s="168">
        <v>39121100</v>
      </c>
      <c r="B641" s="272" t="s">
        <v>127</v>
      </c>
      <c r="C641" s="272"/>
      <c r="D641" s="272"/>
      <c r="E641" s="166" t="s">
        <v>122</v>
      </c>
      <c r="F641" s="166" t="s">
        <v>124</v>
      </c>
      <c r="G641" s="159">
        <v>98250</v>
      </c>
      <c r="H641" s="164">
        <v>14</v>
      </c>
      <c r="I641" s="160">
        <f t="shared" si="23"/>
        <v>1375.5</v>
      </c>
    </row>
    <row r="642" spans="1:9" s="71" customFormat="1" ht="18" customHeight="1">
      <c r="A642" s="168">
        <v>39111140</v>
      </c>
      <c r="B642" s="272" t="s">
        <v>125</v>
      </c>
      <c r="C642" s="272"/>
      <c r="D642" s="272"/>
      <c r="E642" s="166" t="s">
        <v>122</v>
      </c>
      <c r="F642" s="166" t="s">
        <v>124</v>
      </c>
      <c r="G642" s="159">
        <v>23333</v>
      </c>
      <c r="H642" s="164">
        <v>28</v>
      </c>
      <c r="I642" s="160">
        <f t="shared" si="23"/>
        <v>653.29999999999995</v>
      </c>
    </row>
    <row r="643" spans="1:9" s="71" customFormat="1" ht="18" customHeight="1">
      <c r="A643" s="168">
        <v>39121520</v>
      </c>
      <c r="B643" s="272" t="s">
        <v>128</v>
      </c>
      <c r="C643" s="272"/>
      <c r="D643" s="272"/>
      <c r="E643" s="166" t="s">
        <v>122</v>
      </c>
      <c r="F643" s="166" t="s">
        <v>124</v>
      </c>
      <c r="G643" s="159">
        <v>118250</v>
      </c>
      <c r="H643" s="164">
        <v>14</v>
      </c>
      <c r="I643" s="160">
        <f t="shared" si="23"/>
        <v>1655.5</v>
      </c>
    </row>
    <row r="644" spans="1:9" s="71" customFormat="1" ht="18" customHeight="1">
      <c r="A644" s="168">
        <v>39141260</v>
      </c>
      <c r="B644" s="272" t="s">
        <v>121</v>
      </c>
      <c r="C644" s="272"/>
      <c r="D644" s="272"/>
      <c r="E644" s="166" t="s">
        <v>122</v>
      </c>
      <c r="F644" s="166" t="s">
        <v>124</v>
      </c>
      <c r="G644" s="159">
        <v>100175</v>
      </c>
      <c r="H644" s="164">
        <v>14</v>
      </c>
      <c r="I644" s="160">
        <f t="shared" si="23"/>
        <v>1402.5</v>
      </c>
    </row>
    <row r="645" spans="1:9" s="71" customFormat="1" ht="18" customHeight="1">
      <c r="A645" s="168">
        <v>39292110</v>
      </c>
      <c r="B645" s="272" t="s">
        <v>129</v>
      </c>
      <c r="C645" s="272"/>
      <c r="D645" s="272"/>
      <c r="E645" s="166" t="s">
        <v>122</v>
      </c>
      <c r="F645" s="166" t="s">
        <v>124</v>
      </c>
      <c r="G645" s="159">
        <v>100000</v>
      </c>
      <c r="H645" s="164">
        <v>14</v>
      </c>
      <c r="I645" s="160">
        <f t="shared" si="23"/>
        <v>1400</v>
      </c>
    </row>
    <row r="646" spans="1:9" s="71" customFormat="1" ht="18" customHeight="1">
      <c r="A646" s="168">
        <v>39141120</v>
      </c>
      <c r="B646" s="272" t="s">
        <v>130</v>
      </c>
      <c r="C646" s="272"/>
      <c r="D646" s="272"/>
      <c r="E646" s="166" t="s">
        <v>122</v>
      </c>
      <c r="F646" s="166" t="s">
        <v>124</v>
      </c>
      <c r="G646" s="159">
        <v>181667</v>
      </c>
      <c r="H646" s="164">
        <v>14</v>
      </c>
      <c r="I646" s="160">
        <f t="shared" si="23"/>
        <v>2543.3000000000002</v>
      </c>
    </row>
    <row r="647" spans="1:9" s="71" customFormat="1" ht="18" customHeight="1">
      <c r="A647" s="168">
        <v>39141260</v>
      </c>
      <c r="B647" s="272" t="s">
        <v>121</v>
      </c>
      <c r="C647" s="272"/>
      <c r="D647" s="272"/>
      <c r="E647" s="166" t="s">
        <v>122</v>
      </c>
      <c r="F647" s="166" t="s">
        <v>124</v>
      </c>
      <c r="G647" s="159">
        <v>142925</v>
      </c>
      <c r="H647" s="164">
        <v>102</v>
      </c>
      <c r="I647" s="160">
        <f t="shared" si="23"/>
        <v>14578.4</v>
      </c>
    </row>
    <row r="648" spans="1:9" s="71" customFormat="1" ht="18" customHeight="1">
      <c r="A648" s="168">
        <v>39111320</v>
      </c>
      <c r="B648" s="272" t="s">
        <v>123</v>
      </c>
      <c r="C648" s="272"/>
      <c r="D648" s="272"/>
      <c r="E648" s="166" t="s">
        <v>122</v>
      </c>
      <c r="F648" s="166" t="s">
        <v>124</v>
      </c>
      <c r="G648" s="159">
        <v>41667</v>
      </c>
      <c r="H648" s="164">
        <v>90</v>
      </c>
      <c r="I648" s="160">
        <f t="shared" si="23"/>
        <v>3750</v>
      </c>
    </row>
    <row r="649" spans="1:9" s="71" customFormat="1" ht="18" customHeight="1">
      <c r="A649" s="168">
        <v>39121200</v>
      </c>
      <c r="B649" s="272" t="s">
        <v>126</v>
      </c>
      <c r="C649" s="272"/>
      <c r="D649" s="272"/>
      <c r="E649" s="166" t="s">
        <v>122</v>
      </c>
      <c r="F649" s="166" t="s">
        <v>124</v>
      </c>
      <c r="G649" s="159">
        <v>43000</v>
      </c>
      <c r="H649" s="164">
        <v>52</v>
      </c>
      <c r="I649" s="160">
        <f t="shared" ref="I649:I657" si="24">+ROUND(H649*G649/1000,1)</f>
        <v>2236</v>
      </c>
    </row>
    <row r="650" spans="1:9" s="71" customFormat="1" ht="18" customHeight="1">
      <c r="A650" s="168">
        <v>39121200</v>
      </c>
      <c r="B650" s="272" t="s">
        <v>126</v>
      </c>
      <c r="C650" s="272"/>
      <c r="D650" s="272"/>
      <c r="E650" s="166" t="s">
        <v>122</v>
      </c>
      <c r="F650" s="166" t="s">
        <v>124</v>
      </c>
      <c r="G650" s="159">
        <v>44750</v>
      </c>
      <c r="H650" s="164">
        <v>60</v>
      </c>
      <c r="I650" s="160">
        <f t="shared" si="24"/>
        <v>2685</v>
      </c>
    </row>
    <row r="651" spans="1:9" s="71" customFormat="1" ht="18" customHeight="1">
      <c r="A651" s="168">
        <v>39121200</v>
      </c>
      <c r="B651" s="272" t="s">
        <v>126</v>
      </c>
      <c r="C651" s="272"/>
      <c r="D651" s="272"/>
      <c r="E651" s="166" t="s">
        <v>122</v>
      </c>
      <c r="F651" s="166" t="s">
        <v>124</v>
      </c>
      <c r="G651" s="159">
        <v>45250</v>
      </c>
      <c r="H651" s="164">
        <v>60</v>
      </c>
      <c r="I651" s="160">
        <f t="shared" si="24"/>
        <v>2715</v>
      </c>
    </row>
    <row r="652" spans="1:9" s="71" customFormat="1" ht="18" customHeight="1">
      <c r="A652" s="168">
        <v>39111140</v>
      </c>
      <c r="B652" s="272" t="s">
        <v>125</v>
      </c>
      <c r="C652" s="272"/>
      <c r="D652" s="272"/>
      <c r="E652" s="166" t="s">
        <v>122</v>
      </c>
      <c r="F652" s="166" t="s">
        <v>124</v>
      </c>
      <c r="G652" s="159">
        <v>21000</v>
      </c>
      <c r="H652" s="164">
        <v>179</v>
      </c>
      <c r="I652" s="160">
        <f t="shared" si="24"/>
        <v>3759</v>
      </c>
    </row>
    <row r="653" spans="1:9" s="71" customFormat="1" ht="18" customHeight="1">
      <c r="A653" s="168">
        <v>39111140</v>
      </c>
      <c r="B653" s="272" t="s">
        <v>125</v>
      </c>
      <c r="C653" s="272"/>
      <c r="D653" s="272"/>
      <c r="E653" s="166" t="s">
        <v>122</v>
      </c>
      <c r="F653" s="166" t="s">
        <v>124</v>
      </c>
      <c r="G653" s="159">
        <v>24667</v>
      </c>
      <c r="H653" s="164">
        <v>214</v>
      </c>
      <c r="I653" s="160">
        <f t="shared" si="24"/>
        <v>5278.7</v>
      </c>
    </row>
    <row r="654" spans="1:9" s="71" customFormat="1" ht="18" customHeight="1">
      <c r="A654" s="168">
        <v>39111140</v>
      </c>
      <c r="B654" s="272" t="s">
        <v>125</v>
      </c>
      <c r="C654" s="272"/>
      <c r="D654" s="272"/>
      <c r="E654" s="166" t="s">
        <v>122</v>
      </c>
      <c r="F654" s="166" t="s">
        <v>124</v>
      </c>
      <c r="G654" s="159">
        <v>27000</v>
      </c>
      <c r="H654" s="164">
        <v>214</v>
      </c>
      <c r="I654" s="160">
        <f t="shared" si="24"/>
        <v>5778</v>
      </c>
    </row>
    <row r="655" spans="1:9" s="71" customFormat="1" ht="18" customHeight="1">
      <c r="A655" s="168">
        <v>39121100</v>
      </c>
      <c r="B655" s="272" t="s">
        <v>127</v>
      </c>
      <c r="C655" s="272"/>
      <c r="D655" s="272"/>
      <c r="E655" s="166" t="s">
        <v>122</v>
      </c>
      <c r="F655" s="166" t="s">
        <v>124</v>
      </c>
      <c r="G655" s="159">
        <v>98250</v>
      </c>
      <c r="H655" s="164">
        <v>51</v>
      </c>
      <c r="I655" s="160">
        <f t="shared" si="24"/>
        <v>5010.8</v>
      </c>
    </row>
    <row r="656" spans="1:9" s="71" customFormat="1" ht="18" customHeight="1">
      <c r="A656" s="168">
        <v>39111140</v>
      </c>
      <c r="B656" s="272" t="s">
        <v>125</v>
      </c>
      <c r="C656" s="272"/>
      <c r="D656" s="272"/>
      <c r="E656" s="166" t="s">
        <v>122</v>
      </c>
      <c r="F656" s="166" t="s">
        <v>124</v>
      </c>
      <c r="G656" s="159">
        <v>23333</v>
      </c>
      <c r="H656" s="164">
        <v>102</v>
      </c>
      <c r="I656" s="160">
        <f t="shared" si="24"/>
        <v>2380</v>
      </c>
    </row>
    <row r="657" spans="1:9" s="71" customFormat="1" ht="18" customHeight="1">
      <c r="A657" s="168">
        <v>39121520</v>
      </c>
      <c r="B657" s="272" t="s">
        <v>128</v>
      </c>
      <c r="C657" s="272"/>
      <c r="D657" s="272"/>
      <c r="E657" s="166" t="s">
        <v>122</v>
      </c>
      <c r="F657" s="166" t="s">
        <v>124</v>
      </c>
      <c r="G657" s="159">
        <v>118250</v>
      </c>
      <c r="H657" s="164">
        <v>47</v>
      </c>
      <c r="I657" s="160">
        <f t="shared" si="24"/>
        <v>5557.8</v>
      </c>
    </row>
    <row r="658" spans="1:9" s="71" customFormat="1" ht="18" customHeight="1">
      <c r="A658" s="168">
        <v>39141260</v>
      </c>
      <c r="B658" s="272" t="s">
        <v>121</v>
      </c>
      <c r="C658" s="272"/>
      <c r="D658" s="272"/>
      <c r="E658" s="166" t="s">
        <v>122</v>
      </c>
      <c r="F658" s="166" t="s">
        <v>124</v>
      </c>
      <c r="G658" s="159">
        <v>100175</v>
      </c>
      <c r="H658" s="164">
        <v>47</v>
      </c>
      <c r="I658" s="160">
        <f>+ROUND(H658*G658/1000,1)</f>
        <v>4708.2</v>
      </c>
    </row>
    <row r="659" spans="1:9" s="71" customFormat="1" ht="18" customHeight="1">
      <c r="A659" s="168">
        <v>39292110</v>
      </c>
      <c r="B659" s="272" t="s">
        <v>129</v>
      </c>
      <c r="C659" s="272"/>
      <c r="D659" s="272"/>
      <c r="E659" s="166" t="s">
        <v>122</v>
      </c>
      <c r="F659" s="166" t="s">
        <v>124</v>
      </c>
      <c r="G659" s="159">
        <v>100000</v>
      </c>
      <c r="H659" s="164">
        <v>47</v>
      </c>
      <c r="I659" s="160">
        <f t="shared" ref="I659:I675" si="25">+ROUND(H659*G659/1000,1)</f>
        <v>4700</v>
      </c>
    </row>
    <row r="660" spans="1:9" s="71" customFormat="1" ht="18" customHeight="1">
      <c r="A660" s="168">
        <v>39141120</v>
      </c>
      <c r="B660" s="272" t="s">
        <v>130</v>
      </c>
      <c r="C660" s="272"/>
      <c r="D660" s="272"/>
      <c r="E660" s="166" t="s">
        <v>122</v>
      </c>
      <c r="F660" s="166" t="s">
        <v>124</v>
      </c>
      <c r="G660" s="159">
        <v>181667</v>
      </c>
      <c r="H660" s="164">
        <v>50</v>
      </c>
      <c r="I660" s="160">
        <f t="shared" si="25"/>
        <v>9083.4</v>
      </c>
    </row>
    <row r="661" spans="1:9" s="71" customFormat="1" ht="18" customHeight="1">
      <c r="A661" s="168">
        <v>39141240</v>
      </c>
      <c r="B661" s="272" t="s">
        <v>131</v>
      </c>
      <c r="C661" s="272"/>
      <c r="D661" s="272"/>
      <c r="E661" s="166" t="s">
        <v>122</v>
      </c>
      <c r="F661" s="166" t="s">
        <v>124</v>
      </c>
      <c r="G661" s="159">
        <v>175000</v>
      </c>
      <c r="H661" s="164">
        <v>170</v>
      </c>
      <c r="I661" s="160">
        <f t="shared" si="25"/>
        <v>29750</v>
      </c>
    </row>
    <row r="662" spans="1:9" s="71" customFormat="1" ht="18" customHeight="1">
      <c r="A662" s="168">
        <v>39141120</v>
      </c>
      <c r="B662" s="272" t="s">
        <v>130</v>
      </c>
      <c r="C662" s="272"/>
      <c r="D662" s="272"/>
      <c r="E662" s="166" t="s">
        <v>122</v>
      </c>
      <c r="F662" s="166" t="s">
        <v>124</v>
      </c>
      <c r="G662" s="159">
        <v>94500</v>
      </c>
      <c r="H662" s="164">
        <v>47</v>
      </c>
      <c r="I662" s="160">
        <f t="shared" si="25"/>
        <v>4441.5</v>
      </c>
    </row>
    <row r="663" spans="1:9" s="71" customFormat="1" ht="18" customHeight="1">
      <c r="A663" s="168">
        <v>39141120</v>
      </c>
      <c r="B663" s="272" t="s">
        <v>130</v>
      </c>
      <c r="C663" s="272"/>
      <c r="D663" s="272"/>
      <c r="E663" s="166" t="s">
        <v>122</v>
      </c>
      <c r="F663" s="166" t="s">
        <v>124</v>
      </c>
      <c r="G663" s="170">
        <v>60000</v>
      </c>
      <c r="H663" s="164">
        <v>138</v>
      </c>
      <c r="I663" s="160">
        <f t="shared" si="25"/>
        <v>8280</v>
      </c>
    </row>
    <row r="664" spans="1:9" s="71" customFormat="1" ht="18" customHeight="1">
      <c r="A664" s="168">
        <v>44411760</v>
      </c>
      <c r="B664" s="272" t="s">
        <v>132</v>
      </c>
      <c r="C664" s="272"/>
      <c r="D664" s="272"/>
      <c r="E664" s="166" t="s">
        <v>122</v>
      </c>
      <c r="F664" s="166" t="s">
        <v>124</v>
      </c>
      <c r="G664" s="159">
        <v>3000</v>
      </c>
      <c r="H664" s="164">
        <v>88</v>
      </c>
      <c r="I664" s="160">
        <f t="shared" si="25"/>
        <v>264</v>
      </c>
    </row>
    <row r="665" spans="1:9" s="71" customFormat="1" ht="18" customHeight="1">
      <c r="A665" s="168">
        <v>39141120</v>
      </c>
      <c r="B665" s="272" t="s">
        <v>130</v>
      </c>
      <c r="C665" s="272"/>
      <c r="D665" s="272"/>
      <c r="E665" s="166" t="s">
        <v>122</v>
      </c>
      <c r="F665" s="166" t="s">
        <v>124</v>
      </c>
      <c r="G665" s="159">
        <v>50000</v>
      </c>
      <c r="H665" s="164">
        <v>47</v>
      </c>
      <c r="I665" s="160">
        <f t="shared" si="25"/>
        <v>2350</v>
      </c>
    </row>
    <row r="666" spans="1:9" s="71" customFormat="1" ht="18" customHeight="1">
      <c r="A666" s="168">
        <v>39141120</v>
      </c>
      <c r="B666" s="272" t="s">
        <v>130</v>
      </c>
      <c r="C666" s="272"/>
      <c r="D666" s="272"/>
      <c r="E666" s="166" t="s">
        <v>122</v>
      </c>
      <c r="F666" s="166" t="s">
        <v>124</v>
      </c>
      <c r="G666" s="159">
        <v>150000</v>
      </c>
      <c r="H666" s="164">
        <v>44</v>
      </c>
      <c r="I666" s="160">
        <f t="shared" si="25"/>
        <v>6600</v>
      </c>
    </row>
    <row r="667" spans="1:9" s="71" customFormat="1" ht="18" customHeight="1">
      <c r="A667" s="168">
        <v>39121200</v>
      </c>
      <c r="B667" s="272" t="s">
        <v>126</v>
      </c>
      <c r="C667" s="272"/>
      <c r="D667" s="272"/>
      <c r="E667" s="166" t="s">
        <v>122</v>
      </c>
      <c r="F667" s="166" t="s">
        <v>124</v>
      </c>
      <c r="G667" s="159">
        <v>125000</v>
      </c>
      <c r="H667" s="164">
        <v>47</v>
      </c>
      <c r="I667" s="160">
        <f t="shared" si="25"/>
        <v>5875</v>
      </c>
    </row>
    <row r="668" spans="1:9" s="71" customFormat="1" ht="18" customHeight="1">
      <c r="A668" s="168">
        <v>39121200</v>
      </c>
      <c r="B668" s="272" t="s">
        <v>126</v>
      </c>
      <c r="C668" s="272"/>
      <c r="D668" s="272"/>
      <c r="E668" s="166" t="s">
        <v>122</v>
      </c>
      <c r="F668" s="166" t="s">
        <v>124</v>
      </c>
      <c r="G668" s="159">
        <v>65000</v>
      </c>
      <c r="H668" s="164">
        <v>47</v>
      </c>
      <c r="I668" s="160">
        <f t="shared" si="25"/>
        <v>3055</v>
      </c>
    </row>
    <row r="669" spans="1:9" s="71" customFormat="1" ht="18" customHeight="1">
      <c r="A669" s="168">
        <v>39141120</v>
      </c>
      <c r="B669" s="272" t="s">
        <v>130</v>
      </c>
      <c r="C669" s="272"/>
      <c r="D669" s="272"/>
      <c r="E669" s="166" t="s">
        <v>122</v>
      </c>
      <c r="F669" s="166" t="s">
        <v>124</v>
      </c>
      <c r="G669" s="159">
        <v>80000</v>
      </c>
      <c r="H669" s="164">
        <v>47</v>
      </c>
      <c r="I669" s="160">
        <f t="shared" si="25"/>
        <v>3760</v>
      </c>
    </row>
    <row r="670" spans="1:9" s="71" customFormat="1" ht="18" customHeight="1">
      <c r="A670" s="168">
        <v>39221240</v>
      </c>
      <c r="B670" s="272" t="s">
        <v>133</v>
      </c>
      <c r="C670" s="272"/>
      <c r="D670" s="272"/>
      <c r="E670" s="166" t="s">
        <v>122</v>
      </c>
      <c r="F670" s="166" t="s">
        <v>124</v>
      </c>
      <c r="G670" s="159">
        <v>120000</v>
      </c>
      <c r="H670" s="164">
        <v>47</v>
      </c>
      <c r="I670" s="160">
        <f t="shared" si="25"/>
        <v>5640</v>
      </c>
    </row>
    <row r="671" spans="1:9" s="71" customFormat="1" ht="18" customHeight="1">
      <c r="A671" s="168">
        <v>39132100</v>
      </c>
      <c r="B671" s="272" t="s">
        <v>134</v>
      </c>
      <c r="C671" s="272"/>
      <c r="D671" s="272"/>
      <c r="E671" s="166" t="s">
        <v>122</v>
      </c>
      <c r="F671" s="166" t="s">
        <v>124</v>
      </c>
      <c r="G671" s="159">
        <v>180000</v>
      </c>
      <c r="H671" s="164">
        <v>9</v>
      </c>
      <c r="I671" s="160">
        <f t="shared" si="25"/>
        <v>1620</v>
      </c>
    </row>
    <row r="672" spans="1:9" s="71" customFormat="1" ht="18" customHeight="1">
      <c r="A672" s="168">
        <v>39111220</v>
      </c>
      <c r="B672" s="272" t="s">
        <v>135</v>
      </c>
      <c r="C672" s="272"/>
      <c r="D672" s="272"/>
      <c r="E672" s="166" t="s">
        <v>122</v>
      </c>
      <c r="F672" s="166" t="s">
        <v>124</v>
      </c>
      <c r="G672" s="159">
        <v>130000</v>
      </c>
      <c r="H672" s="164">
        <v>9</v>
      </c>
      <c r="I672" s="160">
        <f t="shared" si="25"/>
        <v>1170</v>
      </c>
    </row>
    <row r="673" spans="1:9" s="71" customFormat="1" ht="18" customHeight="1">
      <c r="A673" s="168">
        <v>39121360</v>
      </c>
      <c r="B673" s="272" t="s">
        <v>136</v>
      </c>
      <c r="C673" s="272"/>
      <c r="D673" s="272"/>
      <c r="E673" s="166" t="s">
        <v>122</v>
      </c>
      <c r="F673" s="166" t="s">
        <v>124</v>
      </c>
      <c r="G673" s="159">
        <v>250000</v>
      </c>
      <c r="H673" s="164">
        <v>9</v>
      </c>
      <c r="I673" s="160">
        <f t="shared" si="25"/>
        <v>2250</v>
      </c>
    </row>
    <row r="674" spans="1:9" s="71" customFormat="1" ht="18" customHeight="1">
      <c r="A674" s="168">
        <v>39111140</v>
      </c>
      <c r="B674" s="272" t="s">
        <v>125</v>
      </c>
      <c r="C674" s="272"/>
      <c r="D674" s="272"/>
      <c r="E674" s="166" t="s">
        <v>122</v>
      </c>
      <c r="F674" s="166" t="s">
        <v>124</v>
      </c>
      <c r="G674" s="159">
        <v>25000</v>
      </c>
      <c r="H674" s="164">
        <v>33</v>
      </c>
      <c r="I674" s="160">
        <f t="shared" si="25"/>
        <v>825</v>
      </c>
    </row>
    <row r="675" spans="1:9" s="71" customFormat="1" ht="18" customHeight="1">
      <c r="A675" s="168">
        <v>39121520</v>
      </c>
      <c r="B675" s="272" t="s">
        <v>128</v>
      </c>
      <c r="C675" s="272"/>
      <c r="D675" s="272"/>
      <c r="E675" s="166" t="s">
        <v>122</v>
      </c>
      <c r="F675" s="166" t="s">
        <v>124</v>
      </c>
      <c r="G675" s="159">
        <v>118250</v>
      </c>
      <c r="H675" s="164">
        <v>9</v>
      </c>
      <c r="I675" s="160">
        <f t="shared" si="25"/>
        <v>1064.3</v>
      </c>
    </row>
    <row r="676" spans="1:9" s="71" customFormat="1" ht="18" customHeight="1">
      <c r="A676" s="168">
        <v>39141260</v>
      </c>
      <c r="B676" s="272" t="s">
        <v>121</v>
      </c>
      <c r="C676" s="272"/>
      <c r="D676" s="272"/>
      <c r="E676" s="166" t="s">
        <v>122</v>
      </c>
      <c r="F676" s="166" t="s">
        <v>124</v>
      </c>
      <c r="G676" s="159">
        <v>120000</v>
      </c>
      <c r="H676" s="164">
        <v>9</v>
      </c>
      <c r="I676" s="160">
        <f>+ROUND(H676*G676/1000,1)</f>
        <v>1080</v>
      </c>
    </row>
    <row r="677" spans="1:9" s="71" customFormat="1" ht="18" customHeight="1">
      <c r="A677" s="168">
        <v>39714200</v>
      </c>
      <c r="B677" s="272" t="s">
        <v>137</v>
      </c>
      <c r="C677" s="272"/>
      <c r="D677" s="272"/>
      <c r="E677" s="166" t="s">
        <v>122</v>
      </c>
      <c r="F677" s="166" t="s">
        <v>124</v>
      </c>
      <c r="G677" s="159">
        <v>300000</v>
      </c>
      <c r="H677" s="164">
        <v>10</v>
      </c>
      <c r="I677" s="160">
        <f t="shared" ref="I677:I740" si="26">+ROUND(H677*G677/1000,1)</f>
        <v>3000</v>
      </c>
    </row>
    <row r="678" spans="1:9" s="71" customFormat="1" ht="18" customHeight="1">
      <c r="A678" s="168">
        <v>37311100</v>
      </c>
      <c r="B678" s="272" t="s">
        <v>138</v>
      </c>
      <c r="C678" s="272"/>
      <c r="D678" s="272"/>
      <c r="E678" s="166" t="s">
        <v>49</v>
      </c>
      <c r="F678" s="166" t="s">
        <v>124</v>
      </c>
      <c r="G678" s="159">
        <v>500000</v>
      </c>
      <c r="H678" s="164">
        <v>10</v>
      </c>
      <c r="I678" s="160">
        <f t="shared" si="26"/>
        <v>5000</v>
      </c>
    </row>
    <row r="679" spans="1:9" s="71" customFormat="1" ht="18" customHeight="1">
      <c r="A679" s="168">
        <v>39111140</v>
      </c>
      <c r="B679" s="272" t="s">
        <v>125</v>
      </c>
      <c r="C679" s="272"/>
      <c r="D679" s="272"/>
      <c r="E679" s="166" t="s">
        <v>122</v>
      </c>
      <c r="F679" s="166" t="s">
        <v>124</v>
      </c>
      <c r="G679" s="159">
        <v>27000</v>
      </c>
      <c r="H679" s="164">
        <v>570</v>
      </c>
      <c r="I679" s="160">
        <f t="shared" si="26"/>
        <v>15390</v>
      </c>
    </row>
    <row r="680" spans="1:9" s="71" customFormat="1" ht="18" customHeight="1">
      <c r="A680" s="168">
        <v>39141120</v>
      </c>
      <c r="B680" s="272" t="s">
        <v>130</v>
      </c>
      <c r="C680" s="272"/>
      <c r="D680" s="272"/>
      <c r="E680" s="166" t="s">
        <v>122</v>
      </c>
      <c r="F680" s="166" t="s">
        <v>124</v>
      </c>
      <c r="G680" s="159">
        <v>100000</v>
      </c>
      <c r="H680" s="164">
        <v>10</v>
      </c>
      <c r="I680" s="160">
        <f t="shared" si="26"/>
        <v>1000</v>
      </c>
    </row>
    <row r="681" spans="1:9" s="71" customFormat="1" ht="18" customHeight="1">
      <c r="A681" s="168">
        <v>39111140</v>
      </c>
      <c r="B681" s="272" t="s">
        <v>125</v>
      </c>
      <c r="C681" s="272"/>
      <c r="D681" s="272"/>
      <c r="E681" s="166" t="s">
        <v>122</v>
      </c>
      <c r="F681" s="166" t="s">
        <v>124</v>
      </c>
      <c r="G681" s="159">
        <v>23333</v>
      </c>
      <c r="H681" s="164">
        <v>100</v>
      </c>
      <c r="I681" s="160">
        <f t="shared" si="26"/>
        <v>2333.3000000000002</v>
      </c>
    </row>
    <row r="682" spans="1:9" s="71" customFormat="1" ht="18" customHeight="1">
      <c r="A682" s="168">
        <v>37421151</v>
      </c>
      <c r="B682" s="272" t="s">
        <v>139</v>
      </c>
      <c r="C682" s="272"/>
      <c r="D682" s="272"/>
      <c r="E682" s="166" t="s">
        <v>122</v>
      </c>
      <c r="F682" s="166" t="s">
        <v>124</v>
      </c>
      <c r="G682" s="159">
        <v>80000</v>
      </c>
      <c r="H682" s="164">
        <v>18</v>
      </c>
      <c r="I682" s="160">
        <f t="shared" si="26"/>
        <v>1440</v>
      </c>
    </row>
    <row r="683" spans="1:9" s="71" customFormat="1" ht="18" customHeight="1">
      <c r="A683" s="168">
        <v>37421153</v>
      </c>
      <c r="B683" s="272" t="s">
        <v>140</v>
      </c>
      <c r="C683" s="272"/>
      <c r="D683" s="272"/>
      <c r="E683" s="166" t="s">
        <v>122</v>
      </c>
      <c r="F683" s="166" t="s">
        <v>124</v>
      </c>
      <c r="G683" s="159">
        <v>62000</v>
      </c>
      <c r="H683" s="164">
        <v>34</v>
      </c>
      <c r="I683" s="160">
        <f t="shared" si="26"/>
        <v>2108</v>
      </c>
    </row>
    <row r="684" spans="1:9" s="71" customFormat="1" ht="18" customHeight="1">
      <c r="A684" s="168">
        <v>37421300</v>
      </c>
      <c r="B684" s="272" t="s">
        <v>141</v>
      </c>
      <c r="C684" s="272"/>
      <c r="D684" s="272"/>
      <c r="E684" s="166" t="s">
        <v>122</v>
      </c>
      <c r="F684" s="166" t="s">
        <v>124</v>
      </c>
      <c r="G684" s="159">
        <v>30000</v>
      </c>
      <c r="H684" s="164">
        <v>36</v>
      </c>
      <c r="I684" s="160">
        <f t="shared" si="26"/>
        <v>1080</v>
      </c>
    </row>
    <row r="685" spans="1:9" s="71" customFormat="1" ht="18" customHeight="1">
      <c r="A685" s="168">
        <v>37421170</v>
      </c>
      <c r="B685" s="272" t="s">
        <v>142</v>
      </c>
      <c r="C685" s="272"/>
      <c r="D685" s="272"/>
      <c r="E685" s="166" t="s">
        <v>122</v>
      </c>
      <c r="F685" s="166" t="s">
        <v>124</v>
      </c>
      <c r="G685" s="159">
        <v>5000</v>
      </c>
      <c r="H685" s="164">
        <v>270</v>
      </c>
      <c r="I685" s="160">
        <f t="shared" si="26"/>
        <v>1350</v>
      </c>
    </row>
    <row r="686" spans="1:9" s="71" customFormat="1" ht="18" customHeight="1">
      <c r="A686" s="168">
        <v>37421171</v>
      </c>
      <c r="B686" s="272" t="s">
        <v>143</v>
      </c>
      <c r="C686" s="272"/>
      <c r="D686" s="272"/>
      <c r="E686" s="166" t="s">
        <v>122</v>
      </c>
      <c r="F686" s="166" t="s">
        <v>124</v>
      </c>
      <c r="G686" s="159">
        <v>8000</v>
      </c>
      <c r="H686" s="164">
        <v>135</v>
      </c>
      <c r="I686" s="160">
        <f t="shared" si="26"/>
        <v>1080</v>
      </c>
    </row>
    <row r="687" spans="1:9" s="71" customFormat="1" ht="18" customHeight="1">
      <c r="A687" s="168">
        <v>37471200</v>
      </c>
      <c r="B687" s="272" t="s">
        <v>144</v>
      </c>
      <c r="C687" s="272"/>
      <c r="D687" s="272"/>
      <c r="E687" s="166" t="s">
        <v>122</v>
      </c>
      <c r="F687" s="166" t="s">
        <v>124</v>
      </c>
      <c r="G687" s="159">
        <v>3000</v>
      </c>
      <c r="H687" s="164">
        <v>180</v>
      </c>
      <c r="I687" s="160">
        <f t="shared" si="26"/>
        <v>540</v>
      </c>
    </row>
    <row r="688" spans="1:9" s="71" customFormat="1" ht="18" customHeight="1">
      <c r="A688" s="168">
        <v>32331300</v>
      </c>
      <c r="B688" s="272" t="s">
        <v>145</v>
      </c>
      <c r="C688" s="272"/>
      <c r="D688" s="272"/>
      <c r="E688" s="166" t="s">
        <v>122</v>
      </c>
      <c r="F688" s="166" t="s">
        <v>124</v>
      </c>
      <c r="G688" s="159">
        <v>200000</v>
      </c>
      <c r="H688" s="164">
        <v>9</v>
      </c>
      <c r="I688" s="160">
        <f t="shared" si="26"/>
        <v>1800</v>
      </c>
    </row>
    <row r="689" spans="1:9" s="71" customFormat="1" ht="18" customHeight="1">
      <c r="A689" s="168">
        <v>39141120</v>
      </c>
      <c r="B689" s="272" t="s">
        <v>130</v>
      </c>
      <c r="C689" s="272"/>
      <c r="D689" s="272"/>
      <c r="E689" s="166" t="s">
        <v>122</v>
      </c>
      <c r="F689" s="166" t="s">
        <v>124</v>
      </c>
      <c r="G689" s="159">
        <v>120000</v>
      </c>
      <c r="H689" s="164">
        <v>9</v>
      </c>
      <c r="I689" s="160">
        <f t="shared" si="26"/>
        <v>1080</v>
      </c>
    </row>
    <row r="690" spans="1:9" s="71" customFormat="1" ht="18" customHeight="1">
      <c r="A690" s="168">
        <v>39711310</v>
      </c>
      <c r="B690" s="272" t="s">
        <v>146</v>
      </c>
      <c r="C690" s="272"/>
      <c r="D690" s="272"/>
      <c r="E690" s="166" t="s">
        <v>122</v>
      </c>
      <c r="F690" s="166" t="s">
        <v>124</v>
      </c>
      <c r="G690" s="159">
        <v>250000</v>
      </c>
      <c r="H690" s="164">
        <v>9</v>
      </c>
      <c r="I690" s="160">
        <f t="shared" si="26"/>
        <v>2250</v>
      </c>
    </row>
    <row r="691" spans="1:9" s="71" customFormat="1" ht="18" customHeight="1">
      <c r="A691" s="168">
        <v>42911150</v>
      </c>
      <c r="B691" s="272" t="s">
        <v>147</v>
      </c>
      <c r="C691" s="272"/>
      <c r="D691" s="272"/>
      <c r="E691" s="166" t="s">
        <v>49</v>
      </c>
      <c r="F691" s="166" t="s">
        <v>124</v>
      </c>
      <c r="G691" s="159">
        <v>120000</v>
      </c>
      <c r="H691" s="164">
        <v>9</v>
      </c>
      <c r="I691" s="160">
        <f t="shared" si="26"/>
        <v>1080</v>
      </c>
    </row>
    <row r="692" spans="1:9" s="71" customFormat="1" ht="18" customHeight="1">
      <c r="A692" s="168">
        <v>39711140</v>
      </c>
      <c r="B692" s="272" t="s">
        <v>148</v>
      </c>
      <c r="C692" s="272"/>
      <c r="D692" s="272"/>
      <c r="E692" s="166" t="s">
        <v>122</v>
      </c>
      <c r="F692" s="166" t="s">
        <v>124</v>
      </c>
      <c r="G692" s="159">
        <v>300000</v>
      </c>
      <c r="H692" s="164">
        <v>9</v>
      </c>
      <c r="I692" s="160">
        <f t="shared" si="26"/>
        <v>2700</v>
      </c>
    </row>
    <row r="693" spans="1:9" s="71" customFormat="1" ht="18" customHeight="1">
      <c r="A693" s="168">
        <v>39121200</v>
      </c>
      <c r="B693" s="272" t="s">
        <v>126</v>
      </c>
      <c r="C693" s="272"/>
      <c r="D693" s="272"/>
      <c r="E693" s="166" t="s">
        <v>122</v>
      </c>
      <c r="F693" s="166" t="s">
        <v>124</v>
      </c>
      <c r="G693" s="159">
        <v>125000</v>
      </c>
      <c r="H693" s="164">
        <v>45</v>
      </c>
      <c r="I693" s="160">
        <f t="shared" si="26"/>
        <v>5625</v>
      </c>
    </row>
    <row r="694" spans="1:9" s="71" customFormat="1" ht="18" customHeight="1">
      <c r="A694" s="168">
        <v>39121200</v>
      </c>
      <c r="B694" s="272" t="s">
        <v>126</v>
      </c>
      <c r="C694" s="272"/>
      <c r="D694" s="272"/>
      <c r="E694" s="166" t="s">
        <v>122</v>
      </c>
      <c r="F694" s="166" t="s">
        <v>124</v>
      </c>
      <c r="G694" s="159">
        <v>125000</v>
      </c>
      <c r="H694" s="164">
        <v>18</v>
      </c>
      <c r="I694" s="160">
        <f t="shared" si="26"/>
        <v>2250</v>
      </c>
    </row>
    <row r="695" spans="1:9" s="71" customFormat="1" ht="18" customHeight="1">
      <c r="A695" s="168">
        <v>39221100</v>
      </c>
      <c r="B695" s="272" t="s">
        <v>149</v>
      </c>
      <c r="C695" s="272"/>
      <c r="D695" s="272"/>
      <c r="E695" s="166" t="s">
        <v>122</v>
      </c>
      <c r="F695" s="166" t="s">
        <v>124</v>
      </c>
      <c r="G695" s="159">
        <v>570000</v>
      </c>
      <c r="H695" s="164">
        <v>9</v>
      </c>
      <c r="I695" s="160">
        <f t="shared" si="26"/>
        <v>5130</v>
      </c>
    </row>
    <row r="696" spans="1:9" s="71" customFormat="1" ht="18" customHeight="1">
      <c r="A696" s="168">
        <v>39221100</v>
      </c>
      <c r="B696" s="272" t="s">
        <v>149</v>
      </c>
      <c r="C696" s="272"/>
      <c r="D696" s="272"/>
      <c r="E696" s="166" t="s">
        <v>122</v>
      </c>
      <c r="F696" s="166" t="s">
        <v>124</v>
      </c>
      <c r="G696" s="159">
        <v>470000</v>
      </c>
      <c r="H696" s="164">
        <v>9</v>
      </c>
      <c r="I696" s="160">
        <f t="shared" si="26"/>
        <v>4230</v>
      </c>
    </row>
    <row r="697" spans="1:9" s="71" customFormat="1" ht="18" customHeight="1">
      <c r="A697" s="168">
        <v>39711350</v>
      </c>
      <c r="B697" s="272" t="s">
        <v>150</v>
      </c>
      <c r="C697" s="272"/>
      <c r="D697" s="272"/>
      <c r="E697" s="166" t="s">
        <v>122</v>
      </c>
      <c r="F697" s="166" t="s">
        <v>124</v>
      </c>
      <c r="G697" s="159">
        <v>55000</v>
      </c>
      <c r="H697" s="164">
        <v>9</v>
      </c>
      <c r="I697" s="160">
        <f t="shared" si="26"/>
        <v>495</v>
      </c>
    </row>
    <row r="698" spans="1:9" s="71" customFormat="1" ht="18" customHeight="1">
      <c r="A698" s="168">
        <v>39221100</v>
      </c>
      <c r="B698" s="272" t="s">
        <v>149</v>
      </c>
      <c r="C698" s="272"/>
      <c r="D698" s="272"/>
      <c r="E698" s="166" t="s">
        <v>122</v>
      </c>
      <c r="F698" s="166" t="s">
        <v>124</v>
      </c>
      <c r="G698" s="159">
        <v>820000</v>
      </c>
      <c r="H698" s="164">
        <v>9</v>
      </c>
      <c r="I698" s="160">
        <f t="shared" si="26"/>
        <v>7380</v>
      </c>
    </row>
    <row r="699" spans="1:9" s="71" customFormat="1" ht="18" customHeight="1">
      <c r="A699" s="168">
        <v>39713100</v>
      </c>
      <c r="B699" s="272" t="s">
        <v>151</v>
      </c>
      <c r="C699" s="272"/>
      <c r="D699" s="272"/>
      <c r="E699" s="166" t="s">
        <v>122</v>
      </c>
      <c r="F699" s="166" t="s">
        <v>124</v>
      </c>
      <c r="G699" s="159">
        <v>890000</v>
      </c>
      <c r="H699" s="164">
        <v>9</v>
      </c>
      <c r="I699" s="160">
        <f t="shared" si="26"/>
        <v>8010</v>
      </c>
    </row>
    <row r="700" spans="1:9" s="71" customFormat="1" ht="18" customHeight="1">
      <c r="A700" s="168">
        <v>39141120</v>
      </c>
      <c r="B700" s="272" t="s">
        <v>130</v>
      </c>
      <c r="C700" s="272"/>
      <c r="D700" s="272"/>
      <c r="E700" s="166" t="s">
        <v>122</v>
      </c>
      <c r="F700" s="166" t="s">
        <v>124</v>
      </c>
      <c r="G700" s="159">
        <v>109200</v>
      </c>
      <c r="H700" s="164">
        <v>9</v>
      </c>
      <c r="I700" s="160">
        <f t="shared" si="26"/>
        <v>982.8</v>
      </c>
    </row>
    <row r="701" spans="1:9" s="71" customFormat="1" ht="18" customHeight="1">
      <c r="A701" s="168">
        <v>39141120</v>
      </c>
      <c r="B701" s="272" t="s">
        <v>130</v>
      </c>
      <c r="C701" s="272"/>
      <c r="D701" s="272"/>
      <c r="E701" s="166" t="s">
        <v>122</v>
      </c>
      <c r="F701" s="166" t="s">
        <v>124</v>
      </c>
      <c r="G701" s="159">
        <v>150000</v>
      </c>
      <c r="H701" s="164">
        <v>17</v>
      </c>
      <c r="I701" s="160">
        <f t="shared" si="26"/>
        <v>2550</v>
      </c>
    </row>
    <row r="702" spans="1:9" s="71" customFormat="1" ht="18" customHeight="1">
      <c r="A702" s="168">
        <v>39221310</v>
      </c>
      <c r="B702" s="272" t="s">
        <v>152</v>
      </c>
      <c r="C702" s="272"/>
      <c r="D702" s="272"/>
      <c r="E702" s="166" t="s">
        <v>122</v>
      </c>
      <c r="F702" s="166" t="s">
        <v>124</v>
      </c>
      <c r="G702" s="159">
        <v>13200</v>
      </c>
      <c r="H702" s="164">
        <v>18</v>
      </c>
      <c r="I702" s="160">
        <f t="shared" si="26"/>
        <v>237.6</v>
      </c>
    </row>
    <row r="703" spans="1:9" s="71" customFormat="1" ht="18" customHeight="1">
      <c r="A703" s="168">
        <v>39221312</v>
      </c>
      <c r="B703" s="272" t="s">
        <v>153</v>
      </c>
      <c r="C703" s="272"/>
      <c r="D703" s="272"/>
      <c r="E703" s="166" t="s">
        <v>122</v>
      </c>
      <c r="F703" s="166" t="s">
        <v>124</v>
      </c>
      <c r="G703" s="159">
        <v>7800</v>
      </c>
      <c r="H703" s="164">
        <v>9</v>
      </c>
      <c r="I703" s="160">
        <f t="shared" si="26"/>
        <v>70.2</v>
      </c>
    </row>
    <row r="704" spans="1:9" s="71" customFormat="1" ht="18" customHeight="1">
      <c r="A704" s="168">
        <v>39221312</v>
      </c>
      <c r="B704" s="272" t="s">
        <v>153</v>
      </c>
      <c r="C704" s="272"/>
      <c r="D704" s="272"/>
      <c r="E704" s="166" t="s">
        <v>122</v>
      </c>
      <c r="F704" s="166" t="s">
        <v>124</v>
      </c>
      <c r="G704" s="159">
        <v>16500</v>
      </c>
      <c r="H704" s="164">
        <v>9</v>
      </c>
      <c r="I704" s="160">
        <f t="shared" si="26"/>
        <v>148.5</v>
      </c>
    </row>
    <row r="705" spans="1:9" s="71" customFormat="1" ht="18" customHeight="1">
      <c r="A705" s="168">
        <v>39221312</v>
      </c>
      <c r="B705" s="272" t="s">
        <v>153</v>
      </c>
      <c r="C705" s="272"/>
      <c r="D705" s="272"/>
      <c r="E705" s="166" t="s">
        <v>122</v>
      </c>
      <c r="F705" s="166" t="s">
        <v>124</v>
      </c>
      <c r="G705" s="159">
        <v>25000</v>
      </c>
      <c r="H705" s="164">
        <v>9</v>
      </c>
      <c r="I705" s="160">
        <f t="shared" si="26"/>
        <v>225</v>
      </c>
    </row>
    <row r="706" spans="1:9" s="71" customFormat="1" ht="18" customHeight="1">
      <c r="A706" s="168">
        <v>39221312</v>
      </c>
      <c r="B706" s="272" t="s">
        <v>153</v>
      </c>
      <c r="C706" s="272"/>
      <c r="D706" s="272"/>
      <c r="E706" s="166" t="s">
        <v>122</v>
      </c>
      <c r="F706" s="166" t="s">
        <v>124</v>
      </c>
      <c r="G706" s="159">
        <v>59000</v>
      </c>
      <c r="H706" s="164">
        <v>18</v>
      </c>
      <c r="I706" s="160">
        <f t="shared" si="26"/>
        <v>1062</v>
      </c>
    </row>
    <row r="707" spans="1:9" s="71" customFormat="1" ht="18" customHeight="1">
      <c r="A707" s="168">
        <v>39221170</v>
      </c>
      <c r="B707" s="272" t="s">
        <v>154</v>
      </c>
      <c r="C707" s="272"/>
      <c r="D707" s="272"/>
      <c r="E707" s="166" t="s">
        <v>122</v>
      </c>
      <c r="F707" s="166" t="s">
        <v>124</v>
      </c>
      <c r="G707" s="159">
        <v>4500</v>
      </c>
      <c r="H707" s="164">
        <v>122</v>
      </c>
      <c r="I707" s="160">
        <f t="shared" si="26"/>
        <v>549</v>
      </c>
    </row>
    <row r="708" spans="1:9" s="71" customFormat="1" ht="18" customHeight="1">
      <c r="A708" s="168">
        <v>39221280</v>
      </c>
      <c r="B708" s="272" t="s">
        <v>155</v>
      </c>
      <c r="C708" s="272"/>
      <c r="D708" s="272"/>
      <c r="E708" s="166" t="s">
        <v>122</v>
      </c>
      <c r="F708" s="166" t="s">
        <v>124</v>
      </c>
      <c r="G708" s="159">
        <v>3600</v>
      </c>
      <c r="H708" s="164">
        <v>90</v>
      </c>
      <c r="I708" s="160">
        <f t="shared" si="26"/>
        <v>324</v>
      </c>
    </row>
    <row r="709" spans="1:9" s="71" customFormat="1" ht="18" customHeight="1">
      <c r="A709" s="168">
        <v>39221100</v>
      </c>
      <c r="B709" s="272" t="s">
        <v>149</v>
      </c>
      <c r="C709" s="272"/>
      <c r="D709" s="272"/>
      <c r="E709" s="166" t="s">
        <v>122</v>
      </c>
      <c r="F709" s="166" t="s">
        <v>124</v>
      </c>
      <c r="G709" s="159">
        <v>6200</v>
      </c>
      <c r="H709" s="164">
        <v>18</v>
      </c>
      <c r="I709" s="160">
        <f t="shared" si="26"/>
        <v>111.6</v>
      </c>
    </row>
    <row r="710" spans="1:9" s="71" customFormat="1" ht="18" customHeight="1">
      <c r="A710" s="168">
        <v>39221100</v>
      </c>
      <c r="B710" s="272" t="s">
        <v>149</v>
      </c>
      <c r="C710" s="272"/>
      <c r="D710" s="272"/>
      <c r="E710" s="166" t="s">
        <v>122</v>
      </c>
      <c r="F710" s="166" t="s">
        <v>124</v>
      </c>
      <c r="G710" s="159">
        <v>1600</v>
      </c>
      <c r="H710" s="164">
        <v>9</v>
      </c>
      <c r="I710" s="160">
        <f t="shared" si="26"/>
        <v>14.4</v>
      </c>
    </row>
    <row r="711" spans="1:9" s="71" customFormat="1" ht="18" customHeight="1">
      <c r="A711" s="168">
        <v>39221100</v>
      </c>
      <c r="B711" s="272" t="s">
        <v>149</v>
      </c>
      <c r="C711" s="272"/>
      <c r="D711" s="272"/>
      <c r="E711" s="166" t="s">
        <v>122</v>
      </c>
      <c r="F711" s="166" t="s">
        <v>124</v>
      </c>
      <c r="G711" s="159">
        <v>1500</v>
      </c>
      <c r="H711" s="164">
        <v>9</v>
      </c>
      <c r="I711" s="160">
        <f t="shared" si="26"/>
        <v>13.5</v>
      </c>
    </row>
    <row r="712" spans="1:9" s="71" customFormat="1" ht="18" customHeight="1">
      <c r="A712" s="168">
        <v>39221370</v>
      </c>
      <c r="B712" s="272" t="s">
        <v>156</v>
      </c>
      <c r="C712" s="272"/>
      <c r="D712" s="272"/>
      <c r="E712" s="166" t="s">
        <v>122</v>
      </c>
      <c r="F712" s="166" t="s">
        <v>124</v>
      </c>
      <c r="G712" s="159">
        <v>1700</v>
      </c>
      <c r="H712" s="164">
        <v>36</v>
      </c>
      <c r="I712" s="160">
        <f t="shared" si="26"/>
        <v>61.2</v>
      </c>
    </row>
    <row r="713" spans="1:9" s="71" customFormat="1" ht="18" customHeight="1">
      <c r="A713" s="168">
        <v>39221380</v>
      </c>
      <c r="B713" s="272" t="s">
        <v>157</v>
      </c>
      <c r="C713" s="272"/>
      <c r="D713" s="272"/>
      <c r="E713" s="166" t="s">
        <v>122</v>
      </c>
      <c r="F713" s="166" t="s">
        <v>124</v>
      </c>
      <c r="G713" s="159">
        <v>1500</v>
      </c>
      <c r="H713" s="164">
        <v>18</v>
      </c>
      <c r="I713" s="160">
        <f t="shared" si="26"/>
        <v>27</v>
      </c>
    </row>
    <row r="714" spans="1:9" s="71" customFormat="1" ht="18" customHeight="1">
      <c r="A714" s="168">
        <v>39221100</v>
      </c>
      <c r="B714" s="272" t="s">
        <v>149</v>
      </c>
      <c r="C714" s="272"/>
      <c r="D714" s="272"/>
      <c r="E714" s="166" t="s">
        <v>122</v>
      </c>
      <c r="F714" s="166" t="s">
        <v>124</v>
      </c>
      <c r="G714" s="159">
        <v>1600</v>
      </c>
      <c r="H714" s="164">
        <v>18</v>
      </c>
      <c r="I714" s="160">
        <f t="shared" si="26"/>
        <v>28.8</v>
      </c>
    </row>
    <row r="715" spans="1:9" s="71" customFormat="1" ht="18" customHeight="1">
      <c r="A715" s="168">
        <v>39221100</v>
      </c>
      <c r="B715" s="272" t="s">
        <v>149</v>
      </c>
      <c r="C715" s="272"/>
      <c r="D715" s="272"/>
      <c r="E715" s="166" t="s">
        <v>122</v>
      </c>
      <c r="F715" s="166" t="s">
        <v>124</v>
      </c>
      <c r="G715" s="159">
        <v>1500</v>
      </c>
      <c r="H715" s="164">
        <v>18</v>
      </c>
      <c r="I715" s="160">
        <f t="shared" si="26"/>
        <v>27</v>
      </c>
    </row>
    <row r="716" spans="1:9" s="71" customFormat="1" ht="18" customHeight="1">
      <c r="A716" s="168">
        <v>39221100</v>
      </c>
      <c r="B716" s="272" t="s">
        <v>149</v>
      </c>
      <c r="C716" s="272"/>
      <c r="D716" s="272"/>
      <c r="E716" s="166" t="s">
        <v>122</v>
      </c>
      <c r="F716" s="166" t="s">
        <v>124</v>
      </c>
      <c r="G716" s="159">
        <v>2500</v>
      </c>
      <c r="H716" s="164">
        <v>10</v>
      </c>
      <c r="I716" s="160">
        <f t="shared" si="26"/>
        <v>25</v>
      </c>
    </row>
    <row r="717" spans="1:9" s="71" customFormat="1" ht="18" customHeight="1">
      <c r="A717" s="171">
        <v>39241120</v>
      </c>
      <c r="B717" s="273" t="s">
        <v>158</v>
      </c>
      <c r="C717" s="273"/>
      <c r="D717" s="273"/>
      <c r="E717" s="172" t="s">
        <v>122</v>
      </c>
      <c r="F717" s="166" t="s">
        <v>124</v>
      </c>
      <c r="G717" s="159">
        <v>19000</v>
      </c>
      <c r="H717" s="164">
        <v>90</v>
      </c>
      <c r="I717" s="160">
        <f t="shared" si="26"/>
        <v>1710</v>
      </c>
    </row>
    <row r="718" spans="1:9" s="71" customFormat="1" ht="18" customHeight="1">
      <c r="A718" s="168">
        <v>39221100</v>
      </c>
      <c r="B718" s="272" t="s">
        <v>149</v>
      </c>
      <c r="C718" s="272"/>
      <c r="D718" s="272"/>
      <c r="E718" s="166" t="s">
        <v>122</v>
      </c>
      <c r="F718" s="166" t="s">
        <v>124</v>
      </c>
      <c r="G718" s="170">
        <v>36000</v>
      </c>
      <c r="H718" s="164">
        <v>18</v>
      </c>
      <c r="I718" s="160">
        <f t="shared" si="26"/>
        <v>648</v>
      </c>
    </row>
    <row r="719" spans="1:9" s="71" customFormat="1" ht="18" customHeight="1">
      <c r="A719" s="168">
        <v>39221130</v>
      </c>
      <c r="B719" s="272" t="s">
        <v>159</v>
      </c>
      <c r="C719" s="272"/>
      <c r="D719" s="272"/>
      <c r="E719" s="166" t="s">
        <v>122</v>
      </c>
      <c r="F719" s="166" t="s">
        <v>124</v>
      </c>
      <c r="G719" s="159">
        <v>1800</v>
      </c>
      <c r="H719" s="164">
        <v>9</v>
      </c>
      <c r="I719" s="160">
        <f t="shared" si="26"/>
        <v>16.2</v>
      </c>
    </row>
    <row r="720" spans="1:9" s="71" customFormat="1" ht="18" customHeight="1">
      <c r="A720" s="168">
        <v>39221130</v>
      </c>
      <c r="B720" s="272" t="s">
        <v>159</v>
      </c>
      <c r="C720" s="272"/>
      <c r="D720" s="272"/>
      <c r="E720" s="166" t="s">
        <v>122</v>
      </c>
      <c r="F720" s="166" t="s">
        <v>124</v>
      </c>
      <c r="G720" s="159">
        <v>1500</v>
      </c>
      <c r="H720" s="164">
        <v>9</v>
      </c>
      <c r="I720" s="160">
        <f t="shared" si="26"/>
        <v>13.5</v>
      </c>
    </row>
    <row r="721" spans="1:9" s="71" customFormat="1" ht="18" customHeight="1">
      <c r="A721" s="168">
        <v>38411200</v>
      </c>
      <c r="B721" s="272" t="s">
        <v>160</v>
      </c>
      <c r="C721" s="272"/>
      <c r="D721" s="272"/>
      <c r="E721" s="166" t="s">
        <v>122</v>
      </c>
      <c r="F721" s="166" t="s">
        <v>124</v>
      </c>
      <c r="G721" s="159">
        <v>2700</v>
      </c>
      <c r="H721" s="164">
        <v>18</v>
      </c>
      <c r="I721" s="160">
        <f t="shared" si="26"/>
        <v>48.6</v>
      </c>
    </row>
    <row r="722" spans="1:9" s="71" customFormat="1" ht="18" customHeight="1">
      <c r="A722" s="168">
        <v>38411200</v>
      </c>
      <c r="B722" s="272" t="s">
        <v>160</v>
      </c>
      <c r="C722" s="272"/>
      <c r="D722" s="272"/>
      <c r="E722" s="166" t="s">
        <v>122</v>
      </c>
      <c r="F722" s="166" t="s">
        <v>124</v>
      </c>
      <c r="G722" s="159">
        <v>1700</v>
      </c>
      <c r="H722" s="164">
        <v>18</v>
      </c>
      <c r="I722" s="160">
        <f t="shared" si="26"/>
        <v>30.6</v>
      </c>
    </row>
    <row r="723" spans="1:9" s="71" customFormat="1" ht="18" customHeight="1">
      <c r="A723" s="168">
        <v>39224331</v>
      </c>
      <c r="B723" s="272" t="s">
        <v>161</v>
      </c>
      <c r="C723" s="272"/>
      <c r="D723" s="272"/>
      <c r="E723" s="166" t="s">
        <v>122</v>
      </c>
      <c r="F723" s="166" t="s">
        <v>124</v>
      </c>
      <c r="G723" s="159">
        <v>1500</v>
      </c>
      <c r="H723" s="164">
        <v>54</v>
      </c>
      <c r="I723" s="160">
        <f t="shared" si="26"/>
        <v>81</v>
      </c>
    </row>
    <row r="724" spans="1:9" s="71" customFormat="1" ht="18" customHeight="1">
      <c r="A724" s="168">
        <v>39221170</v>
      </c>
      <c r="B724" s="272" t="s">
        <v>154</v>
      </c>
      <c r="C724" s="272"/>
      <c r="D724" s="272"/>
      <c r="E724" s="166" t="s">
        <v>122</v>
      </c>
      <c r="F724" s="166" t="s">
        <v>124</v>
      </c>
      <c r="G724" s="159">
        <v>4500</v>
      </c>
      <c r="H724" s="164">
        <v>36</v>
      </c>
      <c r="I724" s="160">
        <f t="shared" si="26"/>
        <v>162</v>
      </c>
    </row>
    <row r="725" spans="1:9" s="71" customFormat="1" ht="18" customHeight="1">
      <c r="A725" s="168">
        <v>39224341</v>
      </c>
      <c r="B725" s="272" t="s">
        <v>162</v>
      </c>
      <c r="C725" s="272"/>
      <c r="D725" s="272"/>
      <c r="E725" s="166" t="s">
        <v>122</v>
      </c>
      <c r="F725" s="166" t="s">
        <v>124</v>
      </c>
      <c r="G725" s="159">
        <v>3000</v>
      </c>
      <c r="H725" s="164">
        <v>36</v>
      </c>
      <c r="I725" s="160">
        <f t="shared" si="26"/>
        <v>108</v>
      </c>
    </row>
    <row r="726" spans="1:9" s="71" customFormat="1">
      <c r="A726" s="168">
        <v>39835000</v>
      </c>
      <c r="B726" s="272" t="s">
        <v>163</v>
      </c>
      <c r="C726" s="272"/>
      <c r="D726" s="272"/>
      <c r="E726" s="166" t="s">
        <v>122</v>
      </c>
      <c r="F726" s="166" t="s">
        <v>124</v>
      </c>
      <c r="G726" s="159">
        <v>3000</v>
      </c>
      <c r="H726" s="164">
        <v>18</v>
      </c>
      <c r="I726" s="160">
        <f t="shared" si="26"/>
        <v>54</v>
      </c>
    </row>
    <row r="727" spans="1:9" s="71" customFormat="1" ht="18" customHeight="1">
      <c r="A727" s="168">
        <v>42921180</v>
      </c>
      <c r="B727" s="272" t="s">
        <v>164</v>
      </c>
      <c r="C727" s="272"/>
      <c r="D727" s="272"/>
      <c r="E727" s="166" t="s">
        <v>122</v>
      </c>
      <c r="F727" s="166" t="s">
        <v>124</v>
      </c>
      <c r="G727" s="159">
        <v>27750</v>
      </c>
      <c r="H727" s="164">
        <v>9</v>
      </c>
      <c r="I727" s="160">
        <f t="shared" si="26"/>
        <v>249.8</v>
      </c>
    </row>
    <row r="728" spans="1:9" s="71" customFormat="1" ht="18" customHeight="1">
      <c r="A728" s="168">
        <v>42921180</v>
      </c>
      <c r="B728" s="272" t="s">
        <v>164</v>
      </c>
      <c r="C728" s="272"/>
      <c r="D728" s="272"/>
      <c r="E728" s="166" t="s">
        <v>122</v>
      </c>
      <c r="F728" s="166" t="s">
        <v>124</v>
      </c>
      <c r="G728" s="159">
        <v>17250</v>
      </c>
      <c r="H728" s="164">
        <v>9</v>
      </c>
      <c r="I728" s="160">
        <f t="shared" si="26"/>
        <v>155.30000000000001</v>
      </c>
    </row>
    <row r="729" spans="1:9" s="71" customFormat="1" ht="18" customHeight="1">
      <c r="A729" s="168">
        <v>39132210</v>
      </c>
      <c r="B729" s="272" t="s">
        <v>165</v>
      </c>
      <c r="C729" s="272"/>
      <c r="D729" s="272"/>
      <c r="E729" s="166" t="s">
        <v>122</v>
      </c>
      <c r="F729" s="166" t="s">
        <v>124</v>
      </c>
      <c r="G729" s="170">
        <v>100000</v>
      </c>
      <c r="H729" s="164">
        <v>9</v>
      </c>
      <c r="I729" s="160">
        <f t="shared" si="26"/>
        <v>900</v>
      </c>
    </row>
    <row r="730" spans="1:9" s="71" customFormat="1" ht="18" customHeight="1">
      <c r="A730" s="168">
        <v>39121200</v>
      </c>
      <c r="B730" s="272" t="s">
        <v>126</v>
      </c>
      <c r="C730" s="272"/>
      <c r="D730" s="272"/>
      <c r="E730" s="166" t="s">
        <v>122</v>
      </c>
      <c r="F730" s="166" t="s">
        <v>124</v>
      </c>
      <c r="G730" s="159">
        <v>65000</v>
      </c>
      <c r="H730" s="164">
        <v>9</v>
      </c>
      <c r="I730" s="160">
        <f t="shared" si="26"/>
        <v>585</v>
      </c>
    </row>
    <row r="731" spans="1:9" s="71" customFormat="1" ht="18" customHeight="1">
      <c r="A731" s="168">
        <v>39711140</v>
      </c>
      <c r="B731" s="272" t="s">
        <v>148</v>
      </c>
      <c r="C731" s="272"/>
      <c r="D731" s="272"/>
      <c r="E731" s="166" t="s">
        <v>122</v>
      </c>
      <c r="F731" s="166" t="s">
        <v>124</v>
      </c>
      <c r="G731" s="159">
        <v>400000</v>
      </c>
      <c r="H731" s="164">
        <v>36</v>
      </c>
      <c r="I731" s="160">
        <f t="shared" si="26"/>
        <v>14400</v>
      </c>
    </row>
    <row r="732" spans="1:9" s="71" customFormat="1" ht="18" customHeight="1">
      <c r="A732" s="168">
        <v>39711120</v>
      </c>
      <c r="B732" s="272" t="s">
        <v>166</v>
      </c>
      <c r="C732" s="272"/>
      <c r="D732" s="272"/>
      <c r="E732" s="166" t="s">
        <v>122</v>
      </c>
      <c r="F732" s="166" t="s">
        <v>124</v>
      </c>
      <c r="G732" s="159">
        <v>240000</v>
      </c>
      <c r="H732" s="164">
        <v>9</v>
      </c>
      <c r="I732" s="160">
        <f t="shared" si="26"/>
        <v>2160</v>
      </c>
    </row>
    <row r="733" spans="1:9" s="71" customFormat="1" ht="18" customHeight="1">
      <c r="A733" s="168">
        <v>39714200</v>
      </c>
      <c r="B733" s="272" t="s">
        <v>137</v>
      </c>
      <c r="C733" s="272"/>
      <c r="D733" s="272"/>
      <c r="E733" s="166" t="s">
        <v>122</v>
      </c>
      <c r="F733" s="166" t="s">
        <v>124</v>
      </c>
      <c r="G733" s="159">
        <v>300000</v>
      </c>
      <c r="H733" s="164">
        <v>9</v>
      </c>
      <c r="I733" s="160">
        <f t="shared" si="26"/>
        <v>2700</v>
      </c>
    </row>
    <row r="734" spans="1:9" s="71" customFormat="1" ht="18" customHeight="1">
      <c r="A734" s="168">
        <v>39713432</v>
      </c>
      <c r="B734" s="272" t="s">
        <v>167</v>
      </c>
      <c r="C734" s="272"/>
      <c r="D734" s="272"/>
      <c r="E734" s="166" t="s">
        <v>122</v>
      </c>
      <c r="F734" s="166" t="s">
        <v>124</v>
      </c>
      <c r="G734" s="159">
        <v>50000</v>
      </c>
      <c r="H734" s="164">
        <v>9</v>
      </c>
      <c r="I734" s="160">
        <f t="shared" si="26"/>
        <v>450</v>
      </c>
    </row>
    <row r="735" spans="1:9" s="71" customFormat="1" ht="18" customHeight="1">
      <c r="A735" s="168">
        <v>39121100</v>
      </c>
      <c r="B735" s="272" t="s">
        <v>127</v>
      </c>
      <c r="C735" s="272"/>
      <c r="D735" s="272"/>
      <c r="E735" s="166" t="s">
        <v>122</v>
      </c>
      <c r="F735" s="166" t="s">
        <v>124</v>
      </c>
      <c r="G735" s="159">
        <v>45000</v>
      </c>
      <c r="H735" s="164">
        <v>9</v>
      </c>
      <c r="I735" s="160">
        <f t="shared" si="26"/>
        <v>405</v>
      </c>
    </row>
    <row r="736" spans="1:9" s="71" customFormat="1" ht="18" customHeight="1">
      <c r="A736" s="168">
        <v>39111140</v>
      </c>
      <c r="B736" s="272" t="s">
        <v>125</v>
      </c>
      <c r="C736" s="272"/>
      <c r="D736" s="272"/>
      <c r="E736" s="166" t="s">
        <v>122</v>
      </c>
      <c r="F736" s="166" t="s">
        <v>124</v>
      </c>
      <c r="G736" s="159">
        <v>23333</v>
      </c>
      <c r="H736" s="164">
        <v>18</v>
      </c>
      <c r="I736" s="160">
        <f t="shared" si="26"/>
        <v>420</v>
      </c>
    </row>
    <row r="737" spans="1:9" s="71" customFormat="1" ht="18" customHeight="1">
      <c r="A737" s="168">
        <v>33191120</v>
      </c>
      <c r="B737" s="272" t="s">
        <v>168</v>
      </c>
      <c r="C737" s="272"/>
      <c r="D737" s="272"/>
      <c r="E737" s="166" t="s">
        <v>122</v>
      </c>
      <c r="F737" s="166" t="s">
        <v>124</v>
      </c>
      <c r="G737" s="159">
        <v>18000</v>
      </c>
      <c r="H737" s="164">
        <v>9</v>
      </c>
      <c r="I737" s="160">
        <f t="shared" si="26"/>
        <v>162</v>
      </c>
    </row>
    <row r="738" spans="1:9" s="71" customFormat="1" ht="18" customHeight="1">
      <c r="A738" s="168">
        <v>38311100</v>
      </c>
      <c r="B738" s="272" t="s">
        <v>169</v>
      </c>
      <c r="C738" s="272"/>
      <c r="D738" s="272"/>
      <c r="E738" s="166" t="s">
        <v>122</v>
      </c>
      <c r="F738" s="166" t="s">
        <v>124</v>
      </c>
      <c r="G738" s="159">
        <v>52000</v>
      </c>
      <c r="H738" s="164">
        <v>9</v>
      </c>
      <c r="I738" s="160">
        <f t="shared" si="26"/>
        <v>468</v>
      </c>
    </row>
    <row r="739" spans="1:9" s="71" customFormat="1" ht="18" customHeight="1">
      <c r="A739" s="167">
        <v>33191180</v>
      </c>
      <c r="B739" s="272" t="s">
        <v>183</v>
      </c>
      <c r="C739" s="272"/>
      <c r="D739" s="272"/>
      <c r="E739" s="166" t="s">
        <v>122</v>
      </c>
      <c r="F739" s="166" t="s">
        <v>124</v>
      </c>
      <c r="G739" s="159">
        <v>100000</v>
      </c>
      <c r="H739" s="164">
        <v>9</v>
      </c>
      <c r="I739" s="160">
        <f t="shared" si="26"/>
        <v>900</v>
      </c>
    </row>
    <row r="740" spans="1:9" s="71" customFormat="1" ht="18" customHeight="1">
      <c r="A740" s="168">
        <v>33141211</v>
      </c>
      <c r="B740" s="272" t="s">
        <v>170</v>
      </c>
      <c r="C740" s="272"/>
      <c r="D740" s="272"/>
      <c r="E740" s="166" t="s">
        <v>122</v>
      </c>
      <c r="F740" s="166" t="s">
        <v>124</v>
      </c>
      <c r="G740" s="159">
        <v>45000</v>
      </c>
      <c r="H740" s="164">
        <v>9</v>
      </c>
      <c r="I740" s="160">
        <f t="shared" si="26"/>
        <v>405</v>
      </c>
    </row>
    <row r="741" spans="1:9" s="71" customFormat="1" ht="18" customHeight="1">
      <c r="A741" s="168">
        <v>33141211</v>
      </c>
      <c r="B741" s="272" t="s">
        <v>170</v>
      </c>
      <c r="C741" s="272"/>
      <c r="D741" s="272"/>
      <c r="E741" s="166" t="s">
        <v>122</v>
      </c>
      <c r="F741" s="166" t="s">
        <v>124</v>
      </c>
      <c r="G741" s="159">
        <v>20000</v>
      </c>
      <c r="H741" s="164">
        <v>9</v>
      </c>
      <c r="I741" s="160">
        <f t="shared" ref="I741:I754" si="27">+ROUND(H741*G741/1000,1)</f>
        <v>180</v>
      </c>
    </row>
    <row r="742" spans="1:9" s="71" customFormat="1" ht="18" customHeight="1">
      <c r="A742" s="168">
        <v>38411200</v>
      </c>
      <c r="B742" s="272" t="s">
        <v>160</v>
      </c>
      <c r="C742" s="272"/>
      <c r="D742" s="272"/>
      <c r="E742" s="166" t="s">
        <v>122</v>
      </c>
      <c r="F742" s="166" t="s">
        <v>124</v>
      </c>
      <c r="G742" s="159">
        <v>3000</v>
      </c>
      <c r="H742" s="164">
        <v>18</v>
      </c>
      <c r="I742" s="160">
        <f t="shared" si="27"/>
        <v>54</v>
      </c>
    </row>
    <row r="743" spans="1:9" s="71" customFormat="1" ht="18" customHeight="1">
      <c r="A743" s="168">
        <v>33191120</v>
      </c>
      <c r="B743" s="272" t="s">
        <v>168</v>
      </c>
      <c r="C743" s="272"/>
      <c r="D743" s="272"/>
      <c r="E743" s="166" t="s">
        <v>122</v>
      </c>
      <c r="F743" s="166" t="s">
        <v>124</v>
      </c>
      <c r="G743" s="159">
        <v>100000</v>
      </c>
      <c r="H743" s="164">
        <v>9</v>
      </c>
      <c r="I743" s="160">
        <f t="shared" si="27"/>
        <v>900</v>
      </c>
    </row>
    <row r="744" spans="1:9" s="71" customFormat="1" ht="18" customHeight="1">
      <c r="A744" s="168">
        <v>37411580</v>
      </c>
      <c r="B744" s="272" t="s">
        <v>171</v>
      </c>
      <c r="C744" s="272"/>
      <c r="D744" s="272"/>
      <c r="E744" s="166" t="s">
        <v>122</v>
      </c>
      <c r="F744" s="166" t="s">
        <v>124</v>
      </c>
      <c r="G744" s="159">
        <v>80000</v>
      </c>
      <c r="H744" s="164">
        <v>9</v>
      </c>
      <c r="I744" s="160">
        <f t="shared" si="27"/>
        <v>720</v>
      </c>
    </row>
    <row r="745" spans="1:9" s="71" customFormat="1" ht="18" customHeight="1">
      <c r="A745" s="168">
        <v>42711170</v>
      </c>
      <c r="B745" s="272" t="s">
        <v>172</v>
      </c>
      <c r="C745" s="272"/>
      <c r="D745" s="272"/>
      <c r="E745" s="166" t="s">
        <v>122</v>
      </c>
      <c r="F745" s="166" t="s">
        <v>124</v>
      </c>
      <c r="G745" s="159">
        <v>250000</v>
      </c>
      <c r="H745" s="164">
        <v>8</v>
      </c>
      <c r="I745" s="160">
        <f t="shared" si="27"/>
        <v>2000</v>
      </c>
    </row>
    <row r="746" spans="1:9" s="71" customFormat="1" ht="18" customHeight="1">
      <c r="A746" s="168">
        <v>39221220</v>
      </c>
      <c r="B746" s="272" t="s">
        <v>173</v>
      </c>
      <c r="C746" s="272"/>
      <c r="D746" s="272"/>
      <c r="E746" s="166" t="s">
        <v>122</v>
      </c>
      <c r="F746" s="166" t="s">
        <v>124</v>
      </c>
      <c r="G746" s="159">
        <v>350000</v>
      </c>
      <c r="H746" s="164">
        <v>9</v>
      </c>
      <c r="I746" s="160">
        <f t="shared" si="27"/>
        <v>3150</v>
      </c>
    </row>
    <row r="747" spans="1:9" s="71" customFormat="1" ht="18" customHeight="1">
      <c r="A747" s="168">
        <v>39121450</v>
      </c>
      <c r="B747" s="272" t="s">
        <v>174</v>
      </c>
      <c r="C747" s="272"/>
      <c r="D747" s="272"/>
      <c r="E747" s="166" t="s">
        <v>122</v>
      </c>
      <c r="F747" s="166" t="s">
        <v>124</v>
      </c>
      <c r="G747" s="159">
        <v>20000</v>
      </c>
      <c r="H747" s="164">
        <v>9</v>
      </c>
      <c r="I747" s="160">
        <f t="shared" si="27"/>
        <v>180</v>
      </c>
    </row>
    <row r="748" spans="1:9" s="71" customFormat="1" ht="18" customHeight="1">
      <c r="A748" s="168">
        <v>39141120</v>
      </c>
      <c r="B748" s="272" t="s">
        <v>130</v>
      </c>
      <c r="C748" s="272"/>
      <c r="D748" s="272"/>
      <c r="E748" s="166" t="s">
        <v>122</v>
      </c>
      <c r="F748" s="166" t="s">
        <v>124</v>
      </c>
      <c r="G748" s="159">
        <v>200000</v>
      </c>
      <c r="H748" s="164">
        <v>47</v>
      </c>
      <c r="I748" s="160">
        <f t="shared" si="27"/>
        <v>9400</v>
      </c>
    </row>
    <row r="749" spans="1:9" s="71" customFormat="1" ht="18" customHeight="1">
      <c r="A749" s="168">
        <v>30211280</v>
      </c>
      <c r="B749" s="272" t="s">
        <v>175</v>
      </c>
      <c r="C749" s="272"/>
      <c r="D749" s="272"/>
      <c r="E749" s="166" t="s">
        <v>122</v>
      </c>
      <c r="F749" s="166" t="s">
        <v>124</v>
      </c>
      <c r="G749" s="159">
        <v>400000</v>
      </c>
      <c r="H749" s="164">
        <v>9</v>
      </c>
      <c r="I749" s="160">
        <f t="shared" si="27"/>
        <v>3600</v>
      </c>
    </row>
    <row r="750" spans="1:9" s="71" customFormat="1" ht="18" customHeight="1">
      <c r="A750" s="168">
        <v>31151120</v>
      </c>
      <c r="B750" s="272" t="s">
        <v>176</v>
      </c>
      <c r="C750" s="272"/>
      <c r="D750" s="272"/>
      <c r="E750" s="166" t="s">
        <v>122</v>
      </c>
      <c r="F750" s="166" t="s">
        <v>124</v>
      </c>
      <c r="G750" s="159">
        <v>50000</v>
      </c>
      <c r="H750" s="164">
        <v>9</v>
      </c>
      <c r="I750" s="160">
        <f t="shared" si="27"/>
        <v>450</v>
      </c>
    </row>
    <row r="751" spans="1:9" s="71" customFormat="1" ht="31.7" customHeight="1">
      <c r="A751" s="168">
        <v>30239150</v>
      </c>
      <c r="B751" s="272" t="s">
        <v>177</v>
      </c>
      <c r="C751" s="272"/>
      <c r="D751" s="272"/>
      <c r="E751" s="166" t="s">
        <v>122</v>
      </c>
      <c r="F751" s="166" t="s">
        <v>124</v>
      </c>
      <c r="G751" s="159">
        <v>145000</v>
      </c>
      <c r="H751" s="164">
        <v>9</v>
      </c>
      <c r="I751" s="160">
        <f t="shared" si="27"/>
        <v>1305</v>
      </c>
    </row>
    <row r="752" spans="1:9" s="71" customFormat="1" ht="18" customHeight="1">
      <c r="A752" s="168">
        <v>32421300</v>
      </c>
      <c r="B752" s="272" t="s">
        <v>178</v>
      </c>
      <c r="C752" s="272"/>
      <c r="D752" s="272"/>
      <c r="E752" s="166" t="s">
        <v>122</v>
      </c>
      <c r="F752" s="166" t="s">
        <v>124</v>
      </c>
      <c r="G752" s="159">
        <v>15000</v>
      </c>
      <c r="H752" s="164">
        <v>9</v>
      </c>
      <c r="I752" s="160">
        <f t="shared" si="27"/>
        <v>135</v>
      </c>
    </row>
    <row r="753" spans="1:10" s="71" customFormat="1" ht="18" customHeight="1">
      <c r="A753" s="168">
        <v>30211200</v>
      </c>
      <c r="B753" s="272" t="s">
        <v>179</v>
      </c>
      <c r="C753" s="272"/>
      <c r="D753" s="272"/>
      <c r="E753" s="166" t="s">
        <v>122</v>
      </c>
      <c r="F753" s="166" t="s">
        <v>124</v>
      </c>
      <c r="G753" s="159">
        <v>400000</v>
      </c>
      <c r="H753" s="164">
        <v>9</v>
      </c>
      <c r="I753" s="160">
        <f t="shared" si="27"/>
        <v>3600</v>
      </c>
    </row>
    <row r="754" spans="1:10" s="71" customFormat="1" ht="18" customHeight="1">
      <c r="A754" s="168">
        <v>38651200</v>
      </c>
      <c r="B754" s="272" t="s">
        <v>180</v>
      </c>
      <c r="C754" s="272"/>
      <c r="D754" s="272"/>
      <c r="E754" s="166" t="s">
        <v>122</v>
      </c>
      <c r="F754" s="166" t="s">
        <v>124</v>
      </c>
      <c r="G754" s="159">
        <v>350000</v>
      </c>
      <c r="H754" s="164">
        <v>9</v>
      </c>
      <c r="I754" s="160">
        <f t="shared" si="27"/>
        <v>3150</v>
      </c>
    </row>
    <row r="755" spans="1:10" s="161" customFormat="1" ht="20.95" customHeight="1">
      <c r="B755" s="275"/>
      <c r="C755" s="275"/>
      <c r="D755" s="275"/>
      <c r="I755" s="162"/>
    </row>
    <row r="756" spans="1:10" s="174" customFormat="1" ht="45" customHeight="1">
      <c r="A756" s="276" t="s">
        <v>190</v>
      </c>
      <c r="B756" s="277"/>
      <c r="C756" s="277"/>
      <c r="D756" s="277"/>
      <c r="E756" s="277"/>
      <c r="F756" s="277"/>
      <c r="G756" s="277"/>
      <c r="H756" s="278"/>
      <c r="I756" s="148">
        <f>+I757</f>
        <v>459760.89999999997</v>
      </c>
      <c r="J756" s="173"/>
    </row>
    <row r="757" spans="1:10" s="174" customFormat="1" ht="17.899999999999999" customHeight="1">
      <c r="A757" s="102" t="s">
        <v>62</v>
      </c>
      <c r="B757" s="102" t="s">
        <v>108</v>
      </c>
      <c r="C757" s="102" t="s">
        <v>63</v>
      </c>
      <c r="D757" s="279" t="s">
        <v>87</v>
      </c>
      <c r="E757" s="280"/>
      <c r="F757" s="280"/>
      <c r="G757" s="280"/>
      <c r="H757" s="281"/>
      <c r="I757" s="149">
        <f>+I758</f>
        <v>459760.89999999997</v>
      </c>
    </row>
    <row r="758" spans="1:10" s="177" customFormat="1" ht="54.95" customHeight="1">
      <c r="A758" s="175" t="s">
        <v>181</v>
      </c>
      <c r="B758" s="282" t="s">
        <v>182</v>
      </c>
      <c r="C758" s="282"/>
      <c r="D758" s="282"/>
      <c r="E758" s="282"/>
      <c r="F758" s="282"/>
      <c r="G758" s="282"/>
      <c r="H758" s="282"/>
      <c r="I758" s="176">
        <f>+I759</f>
        <v>459760.89999999997</v>
      </c>
    </row>
    <row r="759" spans="1:10" s="28" customFormat="1" ht="20.95" customHeight="1">
      <c r="A759" s="163"/>
      <c r="B759" s="274" t="s">
        <v>120</v>
      </c>
      <c r="C759" s="274"/>
      <c r="D759" s="274"/>
      <c r="E759" s="163"/>
      <c r="F759" s="163"/>
      <c r="G759" s="163"/>
      <c r="H759" s="163"/>
      <c r="I759" s="158">
        <f>SUM(I760:I881)</f>
        <v>459760.89999999997</v>
      </c>
    </row>
    <row r="760" spans="1:10" s="71" customFormat="1" ht="18" customHeight="1">
      <c r="A760" s="168">
        <v>39141260</v>
      </c>
      <c r="B760" s="272" t="s">
        <v>121</v>
      </c>
      <c r="C760" s="272"/>
      <c r="D760" s="272"/>
      <c r="E760" s="166" t="s">
        <v>122</v>
      </c>
      <c r="F760" s="166" t="s">
        <v>124</v>
      </c>
      <c r="G760" s="159">
        <v>142925</v>
      </c>
      <c r="H760" s="164">
        <v>21</v>
      </c>
      <c r="I760" s="160">
        <f>+ROUND(H760*G760/1000,1)</f>
        <v>3001.4</v>
      </c>
    </row>
    <row r="761" spans="1:10" s="71" customFormat="1" ht="18" customHeight="1">
      <c r="A761" s="168">
        <v>39111320</v>
      </c>
      <c r="B761" s="272" t="s">
        <v>123</v>
      </c>
      <c r="C761" s="272"/>
      <c r="D761" s="272"/>
      <c r="E761" s="166" t="s">
        <v>122</v>
      </c>
      <c r="F761" s="166" t="s">
        <v>124</v>
      </c>
      <c r="G761" s="159">
        <v>41667</v>
      </c>
      <c r="H761" s="164">
        <v>33</v>
      </c>
      <c r="I761" s="160">
        <f>+ROUND(H761*G761/1000,1)</f>
        <v>1375</v>
      </c>
    </row>
    <row r="762" spans="1:10" s="71" customFormat="1" ht="18" customHeight="1">
      <c r="A762" s="168">
        <v>39111140</v>
      </c>
      <c r="B762" s="272" t="s">
        <v>125</v>
      </c>
      <c r="C762" s="272"/>
      <c r="D762" s="272"/>
      <c r="E762" s="166" t="s">
        <v>122</v>
      </c>
      <c r="F762" s="166" t="s">
        <v>124</v>
      </c>
      <c r="G762" s="159">
        <v>18000</v>
      </c>
      <c r="H762" s="164">
        <v>188</v>
      </c>
      <c r="I762" s="160">
        <f t="shared" ref="I762:I768" si="28">+ROUND(H762*G762/1000,1)</f>
        <v>3384</v>
      </c>
    </row>
    <row r="763" spans="1:10" s="71" customFormat="1" ht="18" customHeight="1">
      <c r="A763" s="168">
        <v>39121200</v>
      </c>
      <c r="B763" s="272" t="s">
        <v>126</v>
      </c>
      <c r="C763" s="272"/>
      <c r="D763" s="272"/>
      <c r="E763" s="166" t="s">
        <v>122</v>
      </c>
      <c r="F763" s="166" t="s">
        <v>124</v>
      </c>
      <c r="G763" s="159">
        <v>25000</v>
      </c>
      <c r="H763" s="164">
        <v>47</v>
      </c>
      <c r="I763" s="160">
        <f t="shared" si="28"/>
        <v>1175</v>
      </c>
    </row>
    <row r="764" spans="1:10" s="71" customFormat="1" ht="18" customHeight="1">
      <c r="A764" s="168">
        <v>39121200</v>
      </c>
      <c r="B764" s="272" t="s">
        <v>126</v>
      </c>
      <c r="C764" s="272"/>
      <c r="D764" s="272"/>
      <c r="E764" s="166" t="s">
        <v>122</v>
      </c>
      <c r="F764" s="166" t="s">
        <v>124</v>
      </c>
      <c r="G764" s="159">
        <v>65500</v>
      </c>
      <c r="H764" s="164">
        <v>12</v>
      </c>
      <c r="I764" s="160">
        <f t="shared" si="28"/>
        <v>786</v>
      </c>
    </row>
    <row r="765" spans="1:10" s="71" customFormat="1" ht="18" customHeight="1">
      <c r="A765" s="168">
        <v>39121200</v>
      </c>
      <c r="B765" s="272" t="s">
        <v>126</v>
      </c>
      <c r="C765" s="272"/>
      <c r="D765" s="272"/>
      <c r="E765" s="166" t="s">
        <v>122</v>
      </c>
      <c r="F765" s="166" t="s">
        <v>124</v>
      </c>
      <c r="G765" s="159">
        <v>98333</v>
      </c>
      <c r="H765" s="164">
        <v>6</v>
      </c>
      <c r="I765" s="160">
        <f t="shared" si="28"/>
        <v>590</v>
      </c>
    </row>
    <row r="766" spans="1:10" s="71" customFormat="1" ht="18" customHeight="1">
      <c r="A766" s="168">
        <v>39121100</v>
      </c>
      <c r="B766" s="272" t="s">
        <v>127</v>
      </c>
      <c r="C766" s="272"/>
      <c r="D766" s="272"/>
      <c r="E766" s="166" t="s">
        <v>122</v>
      </c>
      <c r="F766" s="166" t="s">
        <v>124</v>
      </c>
      <c r="G766" s="159">
        <v>98250</v>
      </c>
      <c r="H766" s="164">
        <v>12</v>
      </c>
      <c r="I766" s="160">
        <f t="shared" si="28"/>
        <v>1179</v>
      </c>
    </row>
    <row r="767" spans="1:10" s="71" customFormat="1" ht="18" customHeight="1">
      <c r="A767" s="168">
        <v>39111140</v>
      </c>
      <c r="B767" s="272" t="s">
        <v>125</v>
      </c>
      <c r="C767" s="272"/>
      <c r="D767" s="272"/>
      <c r="E767" s="166" t="s">
        <v>122</v>
      </c>
      <c r="F767" s="166" t="s">
        <v>124</v>
      </c>
      <c r="G767" s="159">
        <v>23333</v>
      </c>
      <c r="H767" s="164">
        <v>18</v>
      </c>
      <c r="I767" s="160">
        <f t="shared" si="28"/>
        <v>420</v>
      </c>
    </row>
    <row r="768" spans="1:10" s="71" customFormat="1" ht="18" customHeight="1">
      <c r="A768" s="168">
        <v>39121520</v>
      </c>
      <c r="B768" s="272" t="s">
        <v>128</v>
      </c>
      <c r="C768" s="272"/>
      <c r="D768" s="272"/>
      <c r="E768" s="166" t="s">
        <v>122</v>
      </c>
      <c r="F768" s="166" t="s">
        <v>124</v>
      </c>
      <c r="G768" s="159">
        <v>118250</v>
      </c>
      <c r="H768" s="164">
        <v>12</v>
      </c>
      <c r="I768" s="160">
        <f t="shared" si="28"/>
        <v>1419</v>
      </c>
    </row>
    <row r="769" spans="1:9" s="71" customFormat="1" ht="18" customHeight="1">
      <c r="A769" s="168">
        <v>39141260</v>
      </c>
      <c r="B769" s="272" t="s">
        <v>121</v>
      </c>
      <c r="C769" s="272"/>
      <c r="D769" s="272"/>
      <c r="E769" s="166" t="s">
        <v>122</v>
      </c>
      <c r="F769" s="166" t="s">
        <v>124</v>
      </c>
      <c r="G769" s="159">
        <v>100175</v>
      </c>
      <c r="H769" s="164">
        <v>12</v>
      </c>
      <c r="I769" s="160">
        <f>+ROUND(H769*G769/1000,1)</f>
        <v>1202.0999999999999</v>
      </c>
    </row>
    <row r="770" spans="1:9" s="71" customFormat="1" ht="18" customHeight="1">
      <c r="A770" s="168">
        <v>39292110</v>
      </c>
      <c r="B770" s="272" t="s">
        <v>129</v>
      </c>
      <c r="C770" s="272"/>
      <c r="D770" s="272"/>
      <c r="E770" s="166" t="s">
        <v>122</v>
      </c>
      <c r="F770" s="166" t="s">
        <v>124</v>
      </c>
      <c r="G770" s="159">
        <v>100000</v>
      </c>
      <c r="H770" s="164">
        <v>12</v>
      </c>
      <c r="I770" s="160">
        <f>+ROUND(H770*G770/1000,1)</f>
        <v>1200</v>
      </c>
    </row>
    <row r="771" spans="1:9" s="71" customFormat="1" ht="18" customHeight="1">
      <c r="A771" s="168">
        <v>39141120</v>
      </c>
      <c r="B771" s="272" t="s">
        <v>130</v>
      </c>
      <c r="C771" s="272"/>
      <c r="D771" s="272"/>
      <c r="E771" s="166" t="s">
        <v>122</v>
      </c>
      <c r="F771" s="166" t="s">
        <v>124</v>
      </c>
      <c r="G771" s="159">
        <v>181667</v>
      </c>
      <c r="H771" s="164">
        <v>12</v>
      </c>
      <c r="I771" s="160">
        <f>+ROUND(H771*G771/1000,1)</f>
        <v>2180</v>
      </c>
    </row>
    <row r="772" spans="1:9" s="71" customFormat="1" ht="18" customHeight="1">
      <c r="A772" s="168">
        <v>39141260</v>
      </c>
      <c r="B772" s="272" t="s">
        <v>121</v>
      </c>
      <c r="C772" s="272"/>
      <c r="D772" s="272"/>
      <c r="E772" s="166" t="s">
        <v>122</v>
      </c>
      <c r="F772" s="166" t="s">
        <v>124</v>
      </c>
      <c r="G772" s="159">
        <v>142925</v>
      </c>
      <c r="H772" s="164">
        <v>149</v>
      </c>
      <c r="I772" s="160">
        <f>+ROUND(H772*G772/1000,1)</f>
        <v>21295.8</v>
      </c>
    </row>
    <row r="773" spans="1:9" s="71" customFormat="1" ht="18" customHeight="1">
      <c r="A773" s="168">
        <v>39111320</v>
      </c>
      <c r="B773" s="272" t="s">
        <v>123</v>
      </c>
      <c r="C773" s="272"/>
      <c r="D773" s="272"/>
      <c r="E773" s="166" t="s">
        <v>122</v>
      </c>
      <c r="F773" s="166" t="s">
        <v>124</v>
      </c>
      <c r="G773" s="159">
        <v>41667</v>
      </c>
      <c r="H773" s="164">
        <v>153</v>
      </c>
      <c r="I773" s="160">
        <f>+ROUND(H773*G773/1000,1)</f>
        <v>6375.1</v>
      </c>
    </row>
    <row r="774" spans="1:9" s="71" customFormat="1" ht="18" customHeight="1">
      <c r="A774" s="168">
        <v>39121200</v>
      </c>
      <c r="B774" s="272" t="s">
        <v>126</v>
      </c>
      <c r="C774" s="272"/>
      <c r="D774" s="272"/>
      <c r="E774" s="166" t="s">
        <v>122</v>
      </c>
      <c r="F774" s="166" t="s">
        <v>124</v>
      </c>
      <c r="G774" s="159">
        <v>43000</v>
      </c>
      <c r="H774" s="164">
        <v>86</v>
      </c>
      <c r="I774" s="160">
        <f t="shared" ref="I774:I782" si="29">+ROUND(H774*G774/1000,1)</f>
        <v>3698</v>
      </c>
    </row>
    <row r="775" spans="1:9" s="71" customFormat="1" ht="18" customHeight="1">
      <c r="A775" s="168">
        <v>39121200</v>
      </c>
      <c r="B775" s="272" t="s">
        <v>126</v>
      </c>
      <c r="C775" s="272"/>
      <c r="D775" s="272"/>
      <c r="E775" s="166" t="s">
        <v>122</v>
      </c>
      <c r="F775" s="166" t="s">
        <v>124</v>
      </c>
      <c r="G775" s="159">
        <v>44750</v>
      </c>
      <c r="H775" s="164">
        <v>75</v>
      </c>
      <c r="I775" s="160">
        <f t="shared" si="29"/>
        <v>3356.3</v>
      </c>
    </row>
    <row r="776" spans="1:9" s="71" customFormat="1" ht="18" customHeight="1">
      <c r="A776" s="168">
        <v>39121200</v>
      </c>
      <c r="B776" s="272" t="s">
        <v>126</v>
      </c>
      <c r="C776" s="272"/>
      <c r="D776" s="272"/>
      <c r="E776" s="166" t="s">
        <v>122</v>
      </c>
      <c r="F776" s="166" t="s">
        <v>124</v>
      </c>
      <c r="G776" s="159">
        <v>45250</v>
      </c>
      <c r="H776" s="164">
        <v>71</v>
      </c>
      <c r="I776" s="160">
        <f t="shared" si="29"/>
        <v>3212.8</v>
      </c>
    </row>
    <row r="777" spans="1:9" s="71" customFormat="1" ht="18" customHeight="1">
      <c r="A777" s="168">
        <v>39111140</v>
      </c>
      <c r="B777" s="272" t="s">
        <v>125</v>
      </c>
      <c r="C777" s="272"/>
      <c r="D777" s="272"/>
      <c r="E777" s="166" t="s">
        <v>122</v>
      </c>
      <c r="F777" s="166" t="s">
        <v>124</v>
      </c>
      <c r="G777" s="159">
        <v>21000</v>
      </c>
      <c r="H777" s="164">
        <v>284</v>
      </c>
      <c r="I777" s="160">
        <f t="shared" si="29"/>
        <v>5964</v>
      </c>
    </row>
    <row r="778" spans="1:9" s="71" customFormat="1" ht="18" customHeight="1">
      <c r="A778" s="168">
        <v>39111140</v>
      </c>
      <c r="B778" s="272" t="s">
        <v>125</v>
      </c>
      <c r="C778" s="272"/>
      <c r="D778" s="272"/>
      <c r="E778" s="166" t="s">
        <v>122</v>
      </c>
      <c r="F778" s="166" t="s">
        <v>124</v>
      </c>
      <c r="G778" s="159">
        <v>24667</v>
      </c>
      <c r="H778" s="164">
        <v>292</v>
      </c>
      <c r="I778" s="160">
        <f t="shared" si="29"/>
        <v>7202.8</v>
      </c>
    </row>
    <row r="779" spans="1:9" s="71" customFormat="1" ht="18" customHeight="1">
      <c r="A779" s="168">
        <v>39111140</v>
      </c>
      <c r="B779" s="272" t="s">
        <v>125</v>
      </c>
      <c r="C779" s="272"/>
      <c r="D779" s="272"/>
      <c r="E779" s="166" t="s">
        <v>122</v>
      </c>
      <c r="F779" s="166" t="s">
        <v>124</v>
      </c>
      <c r="G779" s="159">
        <v>27000</v>
      </c>
      <c r="H779" s="164">
        <v>284</v>
      </c>
      <c r="I779" s="160">
        <f t="shared" si="29"/>
        <v>7668</v>
      </c>
    </row>
    <row r="780" spans="1:9" s="71" customFormat="1" ht="18" customHeight="1">
      <c r="A780" s="168">
        <v>39121100</v>
      </c>
      <c r="B780" s="272" t="s">
        <v>127</v>
      </c>
      <c r="C780" s="272"/>
      <c r="D780" s="272"/>
      <c r="E780" s="166" t="s">
        <v>122</v>
      </c>
      <c r="F780" s="166" t="s">
        <v>124</v>
      </c>
      <c r="G780" s="159">
        <v>98250</v>
      </c>
      <c r="H780" s="164">
        <v>33</v>
      </c>
      <c r="I780" s="160">
        <f t="shared" si="29"/>
        <v>3242.3</v>
      </c>
    </row>
    <row r="781" spans="1:9" s="71" customFormat="1" ht="18" customHeight="1">
      <c r="A781" s="168">
        <v>39111140</v>
      </c>
      <c r="B781" s="272" t="s">
        <v>125</v>
      </c>
      <c r="C781" s="272"/>
      <c r="D781" s="272"/>
      <c r="E781" s="166" t="s">
        <v>122</v>
      </c>
      <c r="F781" s="166" t="s">
        <v>124</v>
      </c>
      <c r="G781" s="159">
        <v>23333</v>
      </c>
      <c r="H781" s="164">
        <v>80</v>
      </c>
      <c r="I781" s="160">
        <f t="shared" si="29"/>
        <v>1866.6</v>
      </c>
    </row>
    <row r="782" spans="1:9" s="71" customFormat="1" ht="18" customHeight="1">
      <c r="A782" s="168">
        <v>39121520</v>
      </c>
      <c r="B782" s="272" t="s">
        <v>128</v>
      </c>
      <c r="C782" s="272"/>
      <c r="D782" s="272"/>
      <c r="E782" s="166" t="s">
        <v>122</v>
      </c>
      <c r="F782" s="166" t="s">
        <v>124</v>
      </c>
      <c r="G782" s="159">
        <v>118250</v>
      </c>
      <c r="H782" s="164">
        <v>71</v>
      </c>
      <c r="I782" s="160">
        <f t="shared" si="29"/>
        <v>8395.7999999999993</v>
      </c>
    </row>
    <row r="783" spans="1:9" s="71" customFormat="1" ht="18" customHeight="1">
      <c r="A783" s="168">
        <v>39141260</v>
      </c>
      <c r="B783" s="272" t="s">
        <v>121</v>
      </c>
      <c r="C783" s="272"/>
      <c r="D783" s="272"/>
      <c r="E783" s="166" t="s">
        <v>122</v>
      </c>
      <c r="F783" s="166" t="s">
        <v>124</v>
      </c>
      <c r="G783" s="159">
        <v>100175</v>
      </c>
      <c r="H783" s="164">
        <v>39</v>
      </c>
      <c r="I783" s="160">
        <f>+ROUND(H783*G783/1000,1)</f>
        <v>3906.8</v>
      </c>
    </row>
    <row r="784" spans="1:9" s="71" customFormat="1" ht="18" customHeight="1">
      <c r="A784" s="168">
        <v>39292110</v>
      </c>
      <c r="B784" s="272" t="s">
        <v>129</v>
      </c>
      <c r="C784" s="272"/>
      <c r="D784" s="272"/>
      <c r="E784" s="166" t="s">
        <v>122</v>
      </c>
      <c r="F784" s="166" t="s">
        <v>124</v>
      </c>
      <c r="G784" s="159">
        <v>100000</v>
      </c>
      <c r="H784" s="164">
        <v>55</v>
      </c>
      <c r="I784" s="160">
        <f t="shared" ref="I784:I802" si="30">+ROUND(H784*G784/1000,1)</f>
        <v>5500</v>
      </c>
    </row>
    <row r="785" spans="1:9" s="71" customFormat="1" ht="18" customHeight="1">
      <c r="A785" s="168">
        <v>39141120</v>
      </c>
      <c r="B785" s="272" t="s">
        <v>130</v>
      </c>
      <c r="C785" s="272"/>
      <c r="D785" s="272"/>
      <c r="E785" s="166" t="s">
        <v>122</v>
      </c>
      <c r="F785" s="166" t="s">
        <v>124</v>
      </c>
      <c r="G785" s="159">
        <v>181667</v>
      </c>
      <c r="H785" s="164">
        <v>65</v>
      </c>
      <c r="I785" s="160">
        <f t="shared" si="30"/>
        <v>11808.4</v>
      </c>
    </row>
    <row r="786" spans="1:9" s="71" customFormat="1" ht="18" customHeight="1">
      <c r="A786" s="168">
        <v>39141240</v>
      </c>
      <c r="B786" s="272" t="s">
        <v>131</v>
      </c>
      <c r="C786" s="272"/>
      <c r="D786" s="272"/>
      <c r="E786" s="166" t="s">
        <v>122</v>
      </c>
      <c r="F786" s="166" t="s">
        <v>124</v>
      </c>
      <c r="G786" s="159">
        <v>130833</v>
      </c>
      <c r="H786" s="164">
        <v>10</v>
      </c>
      <c r="I786" s="160">
        <f t="shared" si="30"/>
        <v>1308.3</v>
      </c>
    </row>
    <row r="787" spans="1:9" s="71" customFormat="1" ht="18" customHeight="1">
      <c r="A787" s="168">
        <v>39141240</v>
      </c>
      <c r="B787" s="272" t="s">
        <v>131</v>
      </c>
      <c r="C787" s="272"/>
      <c r="D787" s="272"/>
      <c r="E787" s="166" t="s">
        <v>122</v>
      </c>
      <c r="F787" s="166" t="s">
        <v>124</v>
      </c>
      <c r="G787" s="159">
        <v>175000</v>
      </c>
      <c r="H787" s="164">
        <v>296</v>
      </c>
      <c r="I787" s="160">
        <f t="shared" si="30"/>
        <v>51800</v>
      </c>
    </row>
    <row r="788" spans="1:9" s="71" customFormat="1" ht="18" customHeight="1">
      <c r="A788" s="168">
        <v>39141120</v>
      </c>
      <c r="B788" s="272" t="s">
        <v>130</v>
      </c>
      <c r="C788" s="272"/>
      <c r="D788" s="272"/>
      <c r="E788" s="166" t="s">
        <v>122</v>
      </c>
      <c r="F788" s="166" t="s">
        <v>124</v>
      </c>
      <c r="G788" s="159">
        <v>94500</v>
      </c>
      <c r="H788" s="164">
        <v>46</v>
      </c>
      <c r="I788" s="160">
        <f t="shared" si="30"/>
        <v>4347</v>
      </c>
    </row>
    <row r="789" spans="1:9" s="71" customFormat="1" ht="18" customHeight="1">
      <c r="A789" s="168">
        <v>39141120</v>
      </c>
      <c r="B789" s="272" t="s">
        <v>130</v>
      </c>
      <c r="C789" s="272"/>
      <c r="D789" s="272"/>
      <c r="E789" s="166" t="s">
        <v>122</v>
      </c>
      <c r="F789" s="166" t="s">
        <v>124</v>
      </c>
      <c r="G789" s="170">
        <v>60000</v>
      </c>
      <c r="H789" s="164">
        <v>103</v>
      </c>
      <c r="I789" s="160">
        <f t="shared" si="30"/>
        <v>6180</v>
      </c>
    </row>
    <row r="790" spans="1:9" s="71" customFormat="1" ht="18" customHeight="1">
      <c r="A790" s="168">
        <v>44411760</v>
      </c>
      <c r="B790" s="272" t="s">
        <v>132</v>
      </c>
      <c r="C790" s="272"/>
      <c r="D790" s="272"/>
      <c r="E790" s="166" t="s">
        <v>122</v>
      </c>
      <c r="F790" s="166" t="s">
        <v>124</v>
      </c>
      <c r="G790" s="159">
        <v>3000</v>
      </c>
      <c r="H790" s="164">
        <v>118</v>
      </c>
      <c r="I790" s="160">
        <f t="shared" si="30"/>
        <v>354</v>
      </c>
    </row>
    <row r="791" spans="1:9" s="71" customFormat="1" ht="18" customHeight="1">
      <c r="A791" s="168">
        <v>39141120</v>
      </c>
      <c r="B791" s="272" t="s">
        <v>130</v>
      </c>
      <c r="C791" s="272"/>
      <c r="D791" s="272"/>
      <c r="E791" s="166" t="s">
        <v>122</v>
      </c>
      <c r="F791" s="166" t="s">
        <v>124</v>
      </c>
      <c r="G791" s="159">
        <v>50000</v>
      </c>
      <c r="H791" s="164">
        <v>51</v>
      </c>
      <c r="I791" s="160">
        <f t="shared" si="30"/>
        <v>2550</v>
      </c>
    </row>
    <row r="792" spans="1:9" s="71" customFormat="1" ht="18" customHeight="1">
      <c r="A792" s="168">
        <v>39141120</v>
      </c>
      <c r="B792" s="272" t="s">
        <v>130</v>
      </c>
      <c r="C792" s="272"/>
      <c r="D792" s="272"/>
      <c r="E792" s="166" t="s">
        <v>122</v>
      </c>
      <c r="F792" s="166" t="s">
        <v>124</v>
      </c>
      <c r="G792" s="159">
        <v>80000</v>
      </c>
      <c r="H792" s="164">
        <v>6</v>
      </c>
      <c r="I792" s="160">
        <f t="shared" si="30"/>
        <v>480</v>
      </c>
    </row>
    <row r="793" spans="1:9" s="71" customFormat="1" ht="18" customHeight="1">
      <c r="A793" s="168">
        <v>39141120</v>
      </c>
      <c r="B793" s="272" t="s">
        <v>130</v>
      </c>
      <c r="C793" s="272"/>
      <c r="D793" s="272"/>
      <c r="E793" s="166" t="s">
        <v>122</v>
      </c>
      <c r="F793" s="166" t="s">
        <v>124</v>
      </c>
      <c r="G793" s="159">
        <v>150000</v>
      </c>
      <c r="H793" s="164">
        <v>36</v>
      </c>
      <c r="I793" s="160">
        <f t="shared" si="30"/>
        <v>5400</v>
      </c>
    </row>
    <row r="794" spans="1:9" s="71" customFormat="1" ht="18" customHeight="1">
      <c r="A794" s="168">
        <v>39121200</v>
      </c>
      <c r="B794" s="272" t="s">
        <v>126</v>
      </c>
      <c r="C794" s="272"/>
      <c r="D794" s="272"/>
      <c r="E794" s="166" t="s">
        <v>122</v>
      </c>
      <c r="F794" s="166" t="s">
        <v>124</v>
      </c>
      <c r="G794" s="159">
        <v>125000</v>
      </c>
      <c r="H794" s="164">
        <v>36</v>
      </c>
      <c r="I794" s="160">
        <f t="shared" si="30"/>
        <v>4500</v>
      </c>
    </row>
    <row r="795" spans="1:9" s="71" customFormat="1" ht="18" customHeight="1">
      <c r="A795" s="168">
        <v>39121200</v>
      </c>
      <c r="B795" s="272" t="s">
        <v>126</v>
      </c>
      <c r="C795" s="272"/>
      <c r="D795" s="272"/>
      <c r="E795" s="166" t="s">
        <v>122</v>
      </c>
      <c r="F795" s="166" t="s">
        <v>124</v>
      </c>
      <c r="G795" s="159">
        <v>65000</v>
      </c>
      <c r="H795" s="164">
        <v>48</v>
      </c>
      <c r="I795" s="160">
        <f t="shared" si="30"/>
        <v>3120</v>
      </c>
    </row>
    <row r="796" spans="1:9" s="71" customFormat="1" ht="18" customHeight="1">
      <c r="A796" s="168">
        <v>39141120</v>
      </c>
      <c r="B796" s="272" t="s">
        <v>130</v>
      </c>
      <c r="C796" s="272"/>
      <c r="D796" s="272"/>
      <c r="E796" s="166" t="s">
        <v>122</v>
      </c>
      <c r="F796" s="166" t="s">
        <v>124</v>
      </c>
      <c r="G796" s="159">
        <v>80000</v>
      </c>
      <c r="H796" s="164">
        <v>40</v>
      </c>
      <c r="I796" s="160">
        <f t="shared" si="30"/>
        <v>3200</v>
      </c>
    </row>
    <row r="797" spans="1:9" s="71" customFormat="1" ht="18" customHeight="1">
      <c r="A797" s="168">
        <v>39221240</v>
      </c>
      <c r="B797" s="272" t="s">
        <v>133</v>
      </c>
      <c r="C797" s="272"/>
      <c r="D797" s="272"/>
      <c r="E797" s="166" t="s">
        <v>122</v>
      </c>
      <c r="F797" s="166" t="s">
        <v>124</v>
      </c>
      <c r="G797" s="159">
        <v>120000</v>
      </c>
      <c r="H797" s="164">
        <v>48</v>
      </c>
      <c r="I797" s="160">
        <f t="shared" si="30"/>
        <v>5760</v>
      </c>
    </row>
    <row r="798" spans="1:9" s="71" customFormat="1" ht="18" customHeight="1">
      <c r="A798" s="168">
        <v>39132100</v>
      </c>
      <c r="B798" s="272" t="s">
        <v>134</v>
      </c>
      <c r="C798" s="272"/>
      <c r="D798" s="272"/>
      <c r="E798" s="166" t="s">
        <v>122</v>
      </c>
      <c r="F798" s="166" t="s">
        <v>124</v>
      </c>
      <c r="G798" s="159">
        <v>180000</v>
      </c>
      <c r="H798" s="164">
        <v>19</v>
      </c>
      <c r="I798" s="160">
        <f t="shared" si="30"/>
        <v>3420</v>
      </c>
    </row>
    <row r="799" spans="1:9" s="71" customFormat="1" ht="18" customHeight="1">
      <c r="A799" s="168">
        <v>39111220</v>
      </c>
      <c r="B799" s="272" t="s">
        <v>135</v>
      </c>
      <c r="C799" s="272"/>
      <c r="D799" s="272"/>
      <c r="E799" s="166" t="s">
        <v>122</v>
      </c>
      <c r="F799" s="166" t="s">
        <v>124</v>
      </c>
      <c r="G799" s="159">
        <v>130000</v>
      </c>
      <c r="H799" s="164">
        <v>20</v>
      </c>
      <c r="I799" s="160">
        <f t="shared" si="30"/>
        <v>2600</v>
      </c>
    </row>
    <row r="800" spans="1:9" s="71" customFormat="1" ht="18" customHeight="1">
      <c r="A800" s="168">
        <v>39121360</v>
      </c>
      <c r="B800" s="272" t="s">
        <v>136</v>
      </c>
      <c r="C800" s="272"/>
      <c r="D800" s="272"/>
      <c r="E800" s="166" t="s">
        <v>122</v>
      </c>
      <c r="F800" s="166" t="s">
        <v>124</v>
      </c>
      <c r="G800" s="159">
        <v>250000</v>
      </c>
      <c r="H800" s="164">
        <v>19</v>
      </c>
      <c r="I800" s="160">
        <f t="shared" si="30"/>
        <v>4750</v>
      </c>
    </row>
    <row r="801" spans="1:9" s="71" customFormat="1" ht="18" customHeight="1">
      <c r="A801" s="168">
        <v>39111140</v>
      </c>
      <c r="B801" s="272" t="s">
        <v>125</v>
      </c>
      <c r="C801" s="272"/>
      <c r="D801" s="272"/>
      <c r="E801" s="166" t="s">
        <v>122</v>
      </c>
      <c r="F801" s="166" t="s">
        <v>124</v>
      </c>
      <c r="G801" s="159">
        <v>25000</v>
      </c>
      <c r="H801" s="164">
        <v>71</v>
      </c>
      <c r="I801" s="160">
        <f t="shared" si="30"/>
        <v>1775</v>
      </c>
    </row>
    <row r="802" spans="1:9" s="71" customFormat="1" ht="18" customHeight="1">
      <c r="A802" s="168">
        <v>39121520</v>
      </c>
      <c r="B802" s="272" t="s">
        <v>128</v>
      </c>
      <c r="C802" s="272"/>
      <c r="D802" s="272"/>
      <c r="E802" s="166" t="s">
        <v>122</v>
      </c>
      <c r="F802" s="166" t="s">
        <v>124</v>
      </c>
      <c r="G802" s="159">
        <v>118250</v>
      </c>
      <c r="H802" s="164">
        <v>35</v>
      </c>
      <c r="I802" s="160">
        <f t="shared" si="30"/>
        <v>4138.8</v>
      </c>
    </row>
    <row r="803" spans="1:9" s="71" customFormat="1" ht="18" customHeight="1">
      <c r="A803" s="168">
        <v>39141260</v>
      </c>
      <c r="B803" s="272" t="s">
        <v>121</v>
      </c>
      <c r="C803" s="272"/>
      <c r="D803" s="272"/>
      <c r="E803" s="166" t="s">
        <v>122</v>
      </c>
      <c r="F803" s="166" t="s">
        <v>124</v>
      </c>
      <c r="G803" s="159">
        <v>120000</v>
      </c>
      <c r="H803" s="164">
        <v>20</v>
      </c>
      <c r="I803" s="160">
        <f>+ROUND(H803*G803/1000,1)</f>
        <v>2400</v>
      </c>
    </row>
    <row r="804" spans="1:9" s="71" customFormat="1" ht="18" customHeight="1">
      <c r="A804" s="168">
        <v>39714200</v>
      </c>
      <c r="B804" s="272" t="s">
        <v>137</v>
      </c>
      <c r="C804" s="272"/>
      <c r="D804" s="272"/>
      <c r="E804" s="166" t="s">
        <v>122</v>
      </c>
      <c r="F804" s="166" t="s">
        <v>124</v>
      </c>
      <c r="G804" s="159">
        <v>300000</v>
      </c>
      <c r="H804" s="164">
        <v>19</v>
      </c>
      <c r="I804" s="160">
        <f t="shared" ref="I804:I867" si="31">+ROUND(H804*G804/1000,1)</f>
        <v>5700</v>
      </c>
    </row>
    <row r="805" spans="1:9" s="71" customFormat="1" ht="18" customHeight="1">
      <c r="A805" s="168">
        <v>37311100</v>
      </c>
      <c r="B805" s="272" t="s">
        <v>138</v>
      </c>
      <c r="C805" s="272"/>
      <c r="D805" s="272"/>
      <c r="E805" s="166" t="s">
        <v>49</v>
      </c>
      <c r="F805" s="166" t="s">
        <v>124</v>
      </c>
      <c r="G805" s="159">
        <v>500000</v>
      </c>
      <c r="H805" s="164">
        <v>19</v>
      </c>
      <c r="I805" s="160">
        <f t="shared" si="31"/>
        <v>9500</v>
      </c>
    </row>
    <row r="806" spans="1:9" s="71" customFormat="1" ht="18" customHeight="1">
      <c r="A806" s="168">
        <v>39111140</v>
      </c>
      <c r="B806" s="272" t="s">
        <v>125</v>
      </c>
      <c r="C806" s="272"/>
      <c r="D806" s="272"/>
      <c r="E806" s="166" t="s">
        <v>122</v>
      </c>
      <c r="F806" s="166" t="s">
        <v>124</v>
      </c>
      <c r="G806" s="159">
        <v>27000</v>
      </c>
      <c r="H806" s="164">
        <v>640</v>
      </c>
      <c r="I806" s="160">
        <f t="shared" si="31"/>
        <v>17280</v>
      </c>
    </row>
    <row r="807" spans="1:9" s="71" customFormat="1" ht="18" customHeight="1">
      <c r="A807" s="168">
        <v>39141120</v>
      </c>
      <c r="B807" s="272" t="s">
        <v>130</v>
      </c>
      <c r="C807" s="272"/>
      <c r="D807" s="272"/>
      <c r="E807" s="166" t="s">
        <v>122</v>
      </c>
      <c r="F807" s="166" t="s">
        <v>124</v>
      </c>
      <c r="G807" s="159">
        <v>100000</v>
      </c>
      <c r="H807" s="164">
        <v>23</v>
      </c>
      <c r="I807" s="160">
        <f t="shared" si="31"/>
        <v>2300</v>
      </c>
    </row>
    <row r="808" spans="1:9" s="71" customFormat="1" ht="18" customHeight="1">
      <c r="A808" s="168">
        <v>39111140</v>
      </c>
      <c r="B808" s="272" t="s">
        <v>125</v>
      </c>
      <c r="C808" s="272"/>
      <c r="D808" s="272"/>
      <c r="E808" s="166" t="s">
        <v>122</v>
      </c>
      <c r="F808" s="166" t="s">
        <v>124</v>
      </c>
      <c r="G808" s="159">
        <v>23333</v>
      </c>
      <c r="H808" s="164">
        <v>176</v>
      </c>
      <c r="I808" s="160">
        <f t="shared" si="31"/>
        <v>4106.6000000000004</v>
      </c>
    </row>
    <row r="809" spans="1:9" s="71" customFormat="1" ht="18" customHeight="1">
      <c r="A809" s="168">
        <v>37421151</v>
      </c>
      <c r="B809" s="272" t="s">
        <v>139</v>
      </c>
      <c r="C809" s="272"/>
      <c r="D809" s="272"/>
      <c r="E809" s="166" t="s">
        <v>122</v>
      </c>
      <c r="F809" s="166" t="s">
        <v>124</v>
      </c>
      <c r="G809" s="159">
        <v>80000</v>
      </c>
      <c r="H809" s="164">
        <v>28</v>
      </c>
      <c r="I809" s="160">
        <f t="shared" si="31"/>
        <v>2240</v>
      </c>
    </row>
    <row r="810" spans="1:9" s="71" customFormat="1" ht="18" customHeight="1">
      <c r="A810" s="168">
        <v>37421153</v>
      </c>
      <c r="B810" s="272" t="s">
        <v>140</v>
      </c>
      <c r="C810" s="272"/>
      <c r="D810" s="272"/>
      <c r="E810" s="166" t="s">
        <v>122</v>
      </c>
      <c r="F810" s="166" t="s">
        <v>124</v>
      </c>
      <c r="G810" s="159">
        <v>62000</v>
      </c>
      <c r="H810" s="164">
        <v>73</v>
      </c>
      <c r="I810" s="160">
        <f t="shared" si="31"/>
        <v>4526</v>
      </c>
    </row>
    <row r="811" spans="1:9" s="71" customFormat="1" ht="18" customHeight="1">
      <c r="A811" s="168">
        <v>37421300</v>
      </c>
      <c r="B811" s="272" t="s">
        <v>141</v>
      </c>
      <c r="C811" s="272"/>
      <c r="D811" s="272"/>
      <c r="E811" s="166" t="s">
        <v>122</v>
      </c>
      <c r="F811" s="166" t="s">
        <v>124</v>
      </c>
      <c r="G811" s="159">
        <v>30000</v>
      </c>
      <c r="H811" s="164">
        <v>77</v>
      </c>
      <c r="I811" s="160">
        <f t="shared" si="31"/>
        <v>2310</v>
      </c>
    </row>
    <row r="812" spans="1:9" s="71" customFormat="1" ht="18" customHeight="1">
      <c r="A812" s="168">
        <v>37421170</v>
      </c>
      <c r="B812" s="272" t="s">
        <v>142</v>
      </c>
      <c r="C812" s="272"/>
      <c r="D812" s="272"/>
      <c r="E812" s="166" t="s">
        <v>122</v>
      </c>
      <c r="F812" s="166" t="s">
        <v>124</v>
      </c>
      <c r="G812" s="159">
        <v>5000</v>
      </c>
      <c r="H812" s="164">
        <v>305</v>
      </c>
      <c r="I812" s="160">
        <f t="shared" si="31"/>
        <v>1525</v>
      </c>
    </row>
    <row r="813" spans="1:9" s="71" customFormat="1" ht="18" customHeight="1">
      <c r="A813" s="168">
        <v>37421171</v>
      </c>
      <c r="B813" s="272" t="s">
        <v>143</v>
      </c>
      <c r="C813" s="272"/>
      <c r="D813" s="272"/>
      <c r="E813" s="166" t="s">
        <v>122</v>
      </c>
      <c r="F813" s="166" t="s">
        <v>124</v>
      </c>
      <c r="G813" s="159">
        <v>8000</v>
      </c>
      <c r="H813" s="164">
        <v>195</v>
      </c>
      <c r="I813" s="160">
        <f t="shared" si="31"/>
        <v>1560</v>
      </c>
    </row>
    <row r="814" spans="1:9" s="71" customFormat="1" ht="18" customHeight="1">
      <c r="A814" s="168">
        <v>37471200</v>
      </c>
      <c r="B814" s="272" t="s">
        <v>144</v>
      </c>
      <c r="C814" s="272"/>
      <c r="D814" s="272"/>
      <c r="E814" s="166" t="s">
        <v>122</v>
      </c>
      <c r="F814" s="166" t="s">
        <v>124</v>
      </c>
      <c r="G814" s="159">
        <v>3000</v>
      </c>
      <c r="H814" s="164">
        <v>270</v>
      </c>
      <c r="I814" s="160">
        <f t="shared" si="31"/>
        <v>810</v>
      </c>
    </row>
    <row r="815" spans="1:9" s="71" customFormat="1" ht="18" customHeight="1">
      <c r="A815" s="168">
        <v>32331300</v>
      </c>
      <c r="B815" s="272" t="s">
        <v>145</v>
      </c>
      <c r="C815" s="272"/>
      <c r="D815" s="272"/>
      <c r="E815" s="166" t="s">
        <v>122</v>
      </c>
      <c r="F815" s="166" t="s">
        <v>124</v>
      </c>
      <c r="G815" s="159">
        <v>200000</v>
      </c>
      <c r="H815" s="164">
        <v>18</v>
      </c>
      <c r="I815" s="160">
        <f t="shared" si="31"/>
        <v>3600</v>
      </c>
    </row>
    <row r="816" spans="1:9" s="71" customFormat="1" ht="18" customHeight="1">
      <c r="A816" s="168">
        <v>39141120</v>
      </c>
      <c r="B816" s="272" t="s">
        <v>130</v>
      </c>
      <c r="C816" s="272"/>
      <c r="D816" s="272"/>
      <c r="E816" s="166" t="s">
        <v>122</v>
      </c>
      <c r="F816" s="166" t="s">
        <v>124</v>
      </c>
      <c r="G816" s="159">
        <v>120000</v>
      </c>
      <c r="H816" s="164">
        <v>13</v>
      </c>
      <c r="I816" s="160">
        <f t="shared" si="31"/>
        <v>1560</v>
      </c>
    </row>
    <row r="817" spans="1:9" s="71" customFormat="1" ht="18" customHeight="1">
      <c r="A817" s="168">
        <v>39711310</v>
      </c>
      <c r="B817" s="272" t="s">
        <v>146</v>
      </c>
      <c r="C817" s="272"/>
      <c r="D817" s="272"/>
      <c r="E817" s="166" t="s">
        <v>122</v>
      </c>
      <c r="F817" s="166" t="s">
        <v>124</v>
      </c>
      <c r="G817" s="159">
        <v>250000</v>
      </c>
      <c r="H817" s="164">
        <v>17</v>
      </c>
      <c r="I817" s="160">
        <f t="shared" si="31"/>
        <v>4250</v>
      </c>
    </row>
    <row r="818" spans="1:9" s="71" customFormat="1" ht="18" customHeight="1">
      <c r="A818" s="168">
        <v>42911150</v>
      </c>
      <c r="B818" s="272" t="s">
        <v>147</v>
      </c>
      <c r="C818" s="272"/>
      <c r="D818" s="272"/>
      <c r="E818" s="166" t="s">
        <v>49</v>
      </c>
      <c r="F818" s="166" t="s">
        <v>124</v>
      </c>
      <c r="G818" s="159">
        <v>120000</v>
      </c>
      <c r="H818" s="164">
        <v>16</v>
      </c>
      <c r="I818" s="160">
        <f t="shared" si="31"/>
        <v>1920</v>
      </c>
    </row>
    <row r="819" spans="1:9" s="71" customFormat="1" ht="18" customHeight="1">
      <c r="A819" s="168">
        <v>39711140</v>
      </c>
      <c r="B819" s="272" t="s">
        <v>148</v>
      </c>
      <c r="C819" s="272"/>
      <c r="D819" s="272"/>
      <c r="E819" s="166" t="s">
        <v>122</v>
      </c>
      <c r="F819" s="166" t="s">
        <v>124</v>
      </c>
      <c r="G819" s="159">
        <v>300000</v>
      </c>
      <c r="H819" s="164">
        <v>14</v>
      </c>
      <c r="I819" s="160">
        <f t="shared" si="31"/>
        <v>4200</v>
      </c>
    </row>
    <row r="820" spans="1:9" s="71" customFormat="1" ht="18" customHeight="1">
      <c r="A820" s="168">
        <v>39121200</v>
      </c>
      <c r="B820" s="272" t="s">
        <v>126</v>
      </c>
      <c r="C820" s="272"/>
      <c r="D820" s="272"/>
      <c r="E820" s="166" t="s">
        <v>122</v>
      </c>
      <c r="F820" s="166" t="s">
        <v>124</v>
      </c>
      <c r="G820" s="159">
        <v>125000</v>
      </c>
      <c r="H820" s="164">
        <v>70</v>
      </c>
      <c r="I820" s="160">
        <f t="shared" si="31"/>
        <v>8750</v>
      </c>
    </row>
    <row r="821" spans="1:9" s="71" customFormat="1" ht="18" customHeight="1">
      <c r="A821" s="168">
        <v>39121200</v>
      </c>
      <c r="B821" s="272" t="s">
        <v>126</v>
      </c>
      <c r="C821" s="272"/>
      <c r="D821" s="272"/>
      <c r="E821" s="166" t="s">
        <v>122</v>
      </c>
      <c r="F821" s="166" t="s">
        <v>124</v>
      </c>
      <c r="G821" s="159">
        <v>125000</v>
      </c>
      <c r="H821" s="164">
        <v>28</v>
      </c>
      <c r="I821" s="160">
        <f t="shared" si="31"/>
        <v>3500</v>
      </c>
    </row>
    <row r="822" spans="1:9" s="71" customFormat="1" ht="18" customHeight="1">
      <c r="A822" s="168">
        <v>39221100</v>
      </c>
      <c r="B822" s="272" t="s">
        <v>149</v>
      </c>
      <c r="C822" s="272"/>
      <c r="D822" s="272"/>
      <c r="E822" s="166" t="s">
        <v>122</v>
      </c>
      <c r="F822" s="166" t="s">
        <v>124</v>
      </c>
      <c r="G822" s="159">
        <v>570000</v>
      </c>
      <c r="H822" s="164">
        <v>16</v>
      </c>
      <c r="I822" s="160">
        <f t="shared" si="31"/>
        <v>9120</v>
      </c>
    </row>
    <row r="823" spans="1:9" s="71" customFormat="1" ht="18" customHeight="1">
      <c r="A823" s="168">
        <v>39221100</v>
      </c>
      <c r="B823" s="272" t="s">
        <v>149</v>
      </c>
      <c r="C823" s="272"/>
      <c r="D823" s="272"/>
      <c r="E823" s="166" t="s">
        <v>122</v>
      </c>
      <c r="F823" s="166" t="s">
        <v>124</v>
      </c>
      <c r="G823" s="159">
        <v>470000</v>
      </c>
      <c r="H823" s="164">
        <v>18</v>
      </c>
      <c r="I823" s="160">
        <f t="shared" si="31"/>
        <v>8460</v>
      </c>
    </row>
    <row r="824" spans="1:9" s="71" customFormat="1" ht="18" customHeight="1">
      <c r="A824" s="168">
        <v>39711350</v>
      </c>
      <c r="B824" s="272" t="s">
        <v>150</v>
      </c>
      <c r="C824" s="272"/>
      <c r="D824" s="272"/>
      <c r="E824" s="166" t="s">
        <v>122</v>
      </c>
      <c r="F824" s="166" t="s">
        <v>124</v>
      </c>
      <c r="G824" s="159">
        <v>55000</v>
      </c>
      <c r="H824" s="164">
        <v>17</v>
      </c>
      <c r="I824" s="160">
        <f t="shared" si="31"/>
        <v>935</v>
      </c>
    </row>
    <row r="825" spans="1:9" s="71" customFormat="1" ht="18" customHeight="1">
      <c r="A825" s="168">
        <v>39221100</v>
      </c>
      <c r="B825" s="272" t="s">
        <v>149</v>
      </c>
      <c r="C825" s="272"/>
      <c r="D825" s="272"/>
      <c r="E825" s="166" t="s">
        <v>122</v>
      </c>
      <c r="F825" s="166" t="s">
        <v>124</v>
      </c>
      <c r="G825" s="159">
        <v>820000</v>
      </c>
      <c r="H825" s="164">
        <v>16</v>
      </c>
      <c r="I825" s="160">
        <f t="shared" si="31"/>
        <v>13120</v>
      </c>
    </row>
    <row r="826" spans="1:9" s="71" customFormat="1" ht="18" customHeight="1">
      <c r="A826" s="168">
        <v>39713100</v>
      </c>
      <c r="B826" s="272" t="s">
        <v>151</v>
      </c>
      <c r="C826" s="272"/>
      <c r="D826" s="272"/>
      <c r="E826" s="166" t="s">
        <v>122</v>
      </c>
      <c r="F826" s="166" t="s">
        <v>124</v>
      </c>
      <c r="G826" s="159">
        <v>890000</v>
      </c>
      <c r="H826" s="164">
        <v>23</v>
      </c>
      <c r="I826" s="160">
        <f t="shared" si="31"/>
        <v>20470</v>
      </c>
    </row>
    <row r="827" spans="1:9" s="71" customFormat="1" ht="18" customHeight="1">
      <c r="A827" s="168">
        <v>39141120</v>
      </c>
      <c r="B827" s="272" t="s">
        <v>130</v>
      </c>
      <c r="C827" s="272"/>
      <c r="D827" s="272"/>
      <c r="E827" s="166" t="s">
        <v>122</v>
      </c>
      <c r="F827" s="166" t="s">
        <v>124</v>
      </c>
      <c r="G827" s="159">
        <v>109200</v>
      </c>
      <c r="H827" s="164">
        <v>18</v>
      </c>
      <c r="I827" s="160">
        <f t="shared" si="31"/>
        <v>1965.6</v>
      </c>
    </row>
    <row r="828" spans="1:9" s="71" customFormat="1" ht="18" customHeight="1">
      <c r="A828" s="168">
        <v>39141120</v>
      </c>
      <c r="B828" s="272" t="s">
        <v>130</v>
      </c>
      <c r="C828" s="272"/>
      <c r="D828" s="272"/>
      <c r="E828" s="166" t="s">
        <v>122</v>
      </c>
      <c r="F828" s="166" t="s">
        <v>124</v>
      </c>
      <c r="G828" s="159">
        <v>150000</v>
      </c>
      <c r="H828" s="164">
        <v>38</v>
      </c>
      <c r="I828" s="160">
        <f t="shared" si="31"/>
        <v>5700</v>
      </c>
    </row>
    <row r="829" spans="1:9" s="71" customFormat="1" ht="18" customHeight="1">
      <c r="A829" s="168">
        <v>39221310</v>
      </c>
      <c r="B829" s="272" t="s">
        <v>152</v>
      </c>
      <c r="C829" s="272"/>
      <c r="D829" s="272"/>
      <c r="E829" s="166" t="s">
        <v>122</v>
      </c>
      <c r="F829" s="166" t="s">
        <v>124</v>
      </c>
      <c r="G829" s="159">
        <v>13200</v>
      </c>
      <c r="H829" s="164">
        <v>36</v>
      </c>
      <c r="I829" s="160">
        <f t="shared" si="31"/>
        <v>475.2</v>
      </c>
    </row>
    <row r="830" spans="1:9" s="71" customFormat="1" ht="18" customHeight="1">
      <c r="A830" s="168">
        <v>39221312</v>
      </c>
      <c r="B830" s="272" t="s">
        <v>153</v>
      </c>
      <c r="C830" s="272"/>
      <c r="D830" s="272"/>
      <c r="E830" s="166" t="s">
        <v>122</v>
      </c>
      <c r="F830" s="166" t="s">
        <v>124</v>
      </c>
      <c r="G830" s="159">
        <v>7800</v>
      </c>
      <c r="H830" s="164">
        <v>17</v>
      </c>
      <c r="I830" s="160">
        <f t="shared" si="31"/>
        <v>132.6</v>
      </c>
    </row>
    <row r="831" spans="1:9" s="71" customFormat="1" ht="18" customHeight="1">
      <c r="A831" s="168">
        <v>39221312</v>
      </c>
      <c r="B831" s="272" t="s">
        <v>153</v>
      </c>
      <c r="C831" s="272"/>
      <c r="D831" s="272"/>
      <c r="E831" s="166" t="s">
        <v>122</v>
      </c>
      <c r="F831" s="166" t="s">
        <v>124</v>
      </c>
      <c r="G831" s="159">
        <v>16500</v>
      </c>
      <c r="H831" s="164">
        <v>17</v>
      </c>
      <c r="I831" s="160">
        <f t="shared" si="31"/>
        <v>280.5</v>
      </c>
    </row>
    <row r="832" spans="1:9" s="71" customFormat="1" ht="18" customHeight="1">
      <c r="A832" s="168">
        <v>39221312</v>
      </c>
      <c r="B832" s="272" t="s">
        <v>153</v>
      </c>
      <c r="C832" s="272"/>
      <c r="D832" s="272"/>
      <c r="E832" s="166" t="s">
        <v>122</v>
      </c>
      <c r="F832" s="166" t="s">
        <v>124</v>
      </c>
      <c r="G832" s="159">
        <v>25000</v>
      </c>
      <c r="H832" s="164">
        <v>17</v>
      </c>
      <c r="I832" s="160">
        <f t="shared" si="31"/>
        <v>425</v>
      </c>
    </row>
    <row r="833" spans="1:9" s="71" customFormat="1" ht="18" customHeight="1">
      <c r="A833" s="168">
        <v>39221312</v>
      </c>
      <c r="B833" s="272" t="s">
        <v>153</v>
      </c>
      <c r="C833" s="272"/>
      <c r="D833" s="272"/>
      <c r="E833" s="166" t="s">
        <v>122</v>
      </c>
      <c r="F833" s="166" t="s">
        <v>124</v>
      </c>
      <c r="G833" s="159">
        <v>59000</v>
      </c>
      <c r="H833" s="164">
        <v>30</v>
      </c>
      <c r="I833" s="160">
        <f t="shared" si="31"/>
        <v>1770</v>
      </c>
    </row>
    <row r="834" spans="1:9" s="71" customFormat="1" ht="18" customHeight="1">
      <c r="A834" s="168">
        <v>39221170</v>
      </c>
      <c r="B834" s="272" t="s">
        <v>154</v>
      </c>
      <c r="C834" s="272"/>
      <c r="D834" s="272"/>
      <c r="E834" s="166" t="s">
        <v>122</v>
      </c>
      <c r="F834" s="166" t="s">
        <v>124</v>
      </c>
      <c r="G834" s="159">
        <v>4500</v>
      </c>
      <c r="H834" s="164">
        <v>256</v>
      </c>
      <c r="I834" s="160">
        <f t="shared" si="31"/>
        <v>1152</v>
      </c>
    </row>
    <row r="835" spans="1:9" s="71" customFormat="1" ht="18" customHeight="1">
      <c r="A835" s="168">
        <v>39221280</v>
      </c>
      <c r="B835" s="272" t="s">
        <v>155</v>
      </c>
      <c r="C835" s="272"/>
      <c r="D835" s="272"/>
      <c r="E835" s="166" t="s">
        <v>122</v>
      </c>
      <c r="F835" s="166" t="s">
        <v>124</v>
      </c>
      <c r="G835" s="159">
        <v>3600</v>
      </c>
      <c r="H835" s="164">
        <v>186</v>
      </c>
      <c r="I835" s="160">
        <f t="shared" si="31"/>
        <v>669.6</v>
      </c>
    </row>
    <row r="836" spans="1:9" s="71" customFormat="1" ht="18" customHeight="1">
      <c r="A836" s="168">
        <v>39221100</v>
      </c>
      <c r="B836" s="272" t="s">
        <v>149</v>
      </c>
      <c r="C836" s="272"/>
      <c r="D836" s="272"/>
      <c r="E836" s="166" t="s">
        <v>122</v>
      </c>
      <c r="F836" s="166" t="s">
        <v>124</v>
      </c>
      <c r="G836" s="159">
        <v>6200</v>
      </c>
      <c r="H836" s="164">
        <v>38</v>
      </c>
      <c r="I836" s="160">
        <f t="shared" si="31"/>
        <v>235.6</v>
      </c>
    </row>
    <row r="837" spans="1:9" s="71" customFormat="1" ht="18" customHeight="1">
      <c r="A837" s="168">
        <v>39221100</v>
      </c>
      <c r="B837" s="272" t="s">
        <v>149</v>
      </c>
      <c r="C837" s="272"/>
      <c r="D837" s="272"/>
      <c r="E837" s="166" t="s">
        <v>122</v>
      </c>
      <c r="F837" s="166" t="s">
        <v>124</v>
      </c>
      <c r="G837" s="159">
        <v>1600</v>
      </c>
      <c r="H837" s="164">
        <v>20</v>
      </c>
      <c r="I837" s="160">
        <f t="shared" si="31"/>
        <v>32</v>
      </c>
    </row>
    <row r="838" spans="1:9" s="71" customFormat="1" ht="18" customHeight="1">
      <c r="A838" s="168">
        <v>39221100</v>
      </c>
      <c r="B838" s="272" t="s">
        <v>149</v>
      </c>
      <c r="C838" s="272"/>
      <c r="D838" s="272"/>
      <c r="E838" s="166" t="s">
        <v>122</v>
      </c>
      <c r="F838" s="166" t="s">
        <v>124</v>
      </c>
      <c r="G838" s="159">
        <v>1500</v>
      </c>
      <c r="H838" s="164">
        <v>21</v>
      </c>
      <c r="I838" s="160">
        <f t="shared" si="31"/>
        <v>31.5</v>
      </c>
    </row>
    <row r="839" spans="1:9" s="71" customFormat="1" ht="18" customHeight="1">
      <c r="A839" s="168">
        <v>39221370</v>
      </c>
      <c r="B839" s="272" t="s">
        <v>156</v>
      </c>
      <c r="C839" s="272"/>
      <c r="D839" s="272"/>
      <c r="E839" s="166" t="s">
        <v>122</v>
      </c>
      <c r="F839" s="166" t="s">
        <v>124</v>
      </c>
      <c r="G839" s="159">
        <v>1700</v>
      </c>
      <c r="H839" s="164">
        <v>77</v>
      </c>
      <c r="I839" s="160">
        <f t="shared" si="31"/>
        <v>130.9</v>
      </c>
    </row>
    <row r="840" spans="1:9" s="71" customFormat="1" ht="18" customHeight="1">
      <c r="A840" s="168">
        <v>39221380</v>
      </c>
      <c r="B840" s="272" t="s">
        <v>157</v>
      </c>
      <c r="C840" s="272"/>
      <c r="D840" s="272"/>
      <c r="E840" s="166" t="s">
        <v>122</v>
      </c>
      <c r="F840" s="166" t="s">
        <v>124</v>
      </c>
      <c r="G840" s="159">
        <v>1500</v>
      </c>
      <c r="H840" s="164">
        <v>43</v>
      </c>
      <c r="I840" s="160">
        <f t="shared" si="31"/>
        <v>64.5</v>
      </c>
    </row>
    <row r="841" spans="1:9" s="71" customFormat="1" ht="18" customHeight="1">
      <c r="A841" s="168">
        <v>39221100</v>
      </c>
      <c r="B841" s="272" t="s">
        <v>149</v>
      </c>
      <c r="C841" s="272"/>
      <c r="D841" s="272"/>
      <c r="E841" s="166" t="s">
        <v>122</v>
      </c>
      <c r="F841" s="166" t="s">
        <v>124</v>
      </c>
      <c r="G841" s="159">
        <v>1600</v>
      </c>
      <c r="H841" s="164">
        <v>35</v>
      </c>
      <c r="I841" s="160">
        <f t="shared" si="31"/>
        <v>56</v>
      </c>
    </row>
    <row r="842" spans="1:9" s="71" customFormat="1" ht="18" customHeight="1">
      <c r="A842" s="168">
        <v>39221100</v>
      </c>
      <c r="B842" s="272" t="s">
        <v>149</v>
      </c>
      <c r="C842" s="272"/>
      <c r="D842" s="272"/>
      <c r="E842" s="166" t="s">
        <v>122</v>
      </c>
      <c r="F842" s="166" t="s">
        <v>124</v>
      </c>
      <c r="G842" s="159">
        <v>1500</v>
      </c>
      <c r="H842" s="164">
        <v>38</v>
      </c>
      <c r="I842" s="160">
        <f t="shared" si="31"/>
        <v>57</v>
      </c>
    </row>
    <row r="843" spans="1:9" s="71" customFormat="1" ht="18" customHeight="1">
      <c r="A843" s="168">
        <v>39221100</v>
      </c>
      <c r="B843" s="272" t="s">
        <v>149</v>
      </c>
      <c r="C843" s="272"/>
      <c r="D843" s="272"/>
      <c r="E843" s="166" t="s">
        <v>122</v>
      </c>
      <c r="F843" s="166" t="s">
        <v>124</v>
      </c>
      <c r="G843" s="159">
        <v>2500</v>
      </c>
      <c r="H843" s="164">
        <v>22</v>
      </c>
      <c r="I843" s="160">
        <f t="shared" si="31"/>
        <v>55</v>
      </c>
    </row>
    <row r="844" spans="1:9" s="71" customFormat="1" ht="18" customHeight="1">
      <c r="A844" s="171">
        <v>39241120</v>
      </c>
      <c r="B844" s="273" t="s">
        <v>158</v>
      </c>
      <c r="C844" s="273"/>
      <c r="D844" s="273"/>
      <c r="E844" s="172" t="s">
        <v>122</v>
      </c>
      <c r="F844" s="166" t="s">
        <v>124</v>
      </c>
      <c r="G844" s="159">
        <v>19000</v>
      </c>
      <c r="H844" s="164">
        <v>186</v>
      </c>
      <c r="I844" s="160">
        <f t="shared" si="31"/>
        <v>3534</v>
      </c>
    </row>
    <row r="845" spans="1:9" s="71" customFormat="1" ht="18" customHeight="1">
      <c r="A845" s="168">
        <v>39221100</v>
      </c>
      <c r="B845" s="272" t="s">
        <v>149</v>
      </c>
      <c r="C845" s="272"/>
      <c r="D845" s="272"/>
      <c r="E845" s="166" t="s">
        <v>122</v>
      </c>
      <c r="F845" s="166" t="s">
        <v>124</v>
      </c>
      <c r="G845" s="170">
        <v>36000</v>
      </c>
      <c r="H845" s="164">
        <v>106</v>
      </c>
      <c r="I845" s="160">
        <f t="shared" si="31"/>
        <v>3816</v>
      </c>
    </row>
    <row r="846" spans="1:9" s="71" customFormat="1" ht="18" customHeight="1">
      <c r="A846" s="168">
        <v>39221130</v>
      </c>
      <c r="B846" s="272" t="s">
        <v>159</v>
      </c>
      <c r="C846" s="272"/>
      <c r="D846" s="272"/>
      <c r="E846" s="166" t="s">
        <v>122</v>
      </c>
      <c r="F846" s="166" t="s">
        <v>124</v>
      </c>
      <c r="G846" s="159">
        <v>1800</v>
      </c>
      <c r="H846" s="164">
        <v>19</v>
      </c>
      <c r="I846" s="160">
        <f t="shared" si="31"/>
        <v>34.200000000000003</v>
      </c>
    </row>
    <row r="847" spans="1:9" s="71" customFormat="1" ht="18" customHeight="1">
      <c r="A847" s="168">
        <v>39221130</v>
      </c>
      <c r="B847" s="272" t="s">
        <v>159</v>
      </c>
      <c r="C847" s="272"/>
      <c r="D847" s="272"/>
      <c r="E847" s="166" t="s">
        <v>122</v>
      </c>
      <c r="F847" s="166" t="s">
        <v>124</v>
      </c>
      <c r="G847" s="159">
        <v>1500</v>
      </c>
      <c r="H847" s="164">
        <v>19</v>
      </c>
      <c r="I847" s="160">
        <f t="shared" si="31"/>
        <v>28.5</v>
      </c>
    </row>
    <row r="848" spans="1:9" s="71" customFormat="1" ht="18" customHeight="1">
      <c r="A848" s="168">
        <v>38411200</v>
      </c>
      <c r="B848" s="272" t="s">
        <v>160</v>
      </c>
      <c r="C848" s="272"/>
      <c r="D848" s="272"/>
      <c r="E848" s="166" t="s">
        <v>122</v>
      </c>
      <c r="F848" s="166" t="s">
        <v>124</v>
      </c>
      <c r="G848" s="159">
        <v>2700</v>
      </c>
      <c r="H848" s="164">
        <v>35</v>
      </c>
      <c r="I848" s="160">
        <f t="shared" si="31"/>
        <v>94.5</v>
      </c>
    </row>
    <row r="849" spans="1:9" s="71" customFormat="1" ht="18" customHeight="1">
      <c r="A849" s="168">
        <v>38411200</v>
      </c>
      <c r="B849" s="272" t="s">
        <v>160</v>
      </c>
      <c r="C849" s="272"/>
      <c r="D849" s="272"/>
      <c r="E849" s="166" t="s">
        <v>122</v>
      </c>
      <c r="F849" s="166" t="s">
        <v>124</v>
      </c>
      <c r="G849" s="159">
        <v>1700</v>
      </c>
      <c r="H849" s="164">
        <v>85</v>
      </c>
      <c r="I849" s="160">
        <f t="shared" si="31"/>
        <v>144.5</v>
      </c>
    </row>
    <row r="850" spans="1:9" s="71" customFormat="1" ht="18" customHeight="1">
      <c r="A850" s="168">
        <v>39224331</v>
      </c>
      <c r="B850" s="272" t="s">
        <v>161</v>
      </c>
      <c r="C850" s="272"/>
      <c r="D850" s="272"/>
      <c r="E850" s="166" t="s">
        <v>122</v>
      </c>
      <c r="F850" s="166" t="s">
        <v>124</v>
      </c>
      <c r="G850" s="159">
        <v>1500</v>
      </c>
      <c r="H850" s="164">
        <v>114</v>
      </c>
      <c r="I850" s="160">
        <f t="shared" si="31"/>
        <v>171</v>
      </c>
    </row>
    <row r="851" spans="1:9" s="71" customFormat="1" ht="18" customHeight="1">
      <c r="A851" s="168">
        <v>39221170</v>
      </c>
      <c r="B851" s="272" t="s">
        <v>154</v>
      </c>
      <c r="C851" s="272"/>
      <c r="D851" s="272"/>
      <c r="E851" s="166" t="s">
        <v>122</v>
      </c>
      <c r="F851" s="166" t="s">
        <v>124</v>
      </c>
      <c r="G851" s="159">
        <v>4500</v>
      </c>
      <c r="H851" s="164">
        <v>72</v>
      </c>
      <c r="I851" s="160">
        <f t="shared" si="31"/>
        <v>324</v>
      </c>
    </row>
    <row r="852" spans="1:9" s="71" customFormat="1" ht="18" customHeight="1">
      <c r="A852" s="168">
        <v>39224341</v>
      </c>
      <c r="B852" s="272" t="s">
        <v>162</v>
      </c>
      <c r="C852" s="272"/>
      <c r="D852" s="272"/>
      <c r="E852" s="166" t="s">
        <v>122</v>
      </c>
      <c r="F852" s="166" t="s">
        <v>124</v>
      </c>
      <c r="G852" s="159">
        <v>3000</v>
      </c>
      <c r="H852" s="164">
        <v>71</v>
      </c>
      <c r="I852" s="160">
        <f t="shared" si="31"/>
        <v>213</v>
      </c>
    </row>
    <row r="853" spans="1:9" s="71" customFormat="1">
      <c r="A853" s="168">
        <v>39835000</v>
      </c>
      <c r="B853" s="272" t="s">
        <v>163</v>
      </c>
      <c r="C853" s="272"/>
      <c r="D853" s="272"/>
      <c r="E853" s="166" t="s">
        <v>122</v>
      </c>
      <c r="F853" s="166" t="s">
        <v>124</v>
      </c>
      <c r="G853" s="159">
        <v>3000</v>
      </c>
      <c r="H853" s="164">
        <v>51</v>
      </c>
      <c r="I853" s="160">
        <f t="shared" si="31"/>
        <v>153</v>
      </c>
    </row>
    <row r="854" spans="1:9" s="71" customFormat="1" ht="18" customHeight="1">
      <c r="A854" s="168">
        <v>42921180</v>
      </c>
      <c r="B854" s="272" t="s">
        <v>164</v>
      </c>
      <c r="C854" s="272"/>
      <c r="D854" s="272"/>
      <c r="E854" s="166" t="s">
        <v>122</v>
      </c>
      <c r="F854" s="166" t="s">
        <v>124</v>
      </c>
      <c r="G854" s="159">
        <v>27750</v>
      </c>
      <c r="H854" s="164">
        <v>18</v>
      </c>
      <c r="I854" s="160">
        <f t="shared" si="31"/>
        <v>499.5</v>
      </c>
    </row>
    <row r="855" spans="1:9" s="71" customFormat="1" ht="18" customHeight="1">
      <c r="A855" s="168">
        <v>42921180</v>
      </c>
      <c r="B855" s="272" t="s">
        <v>164</v>
      </c>
      <c r="C855" s="272"/>
      <c r="D855" s="272"/>
      <c r="E855" s="166" t="s">
        <v>122</v>
      </c>
      <c r="F855" s="166" t="s">
        <v>124</v>
      </c>
      <c r="G855" s="159">
        <v>17250</v>
      </c>
      <c r="H855" s="164">
        <v>18</v>
      </c>
      <c r="I855" s="160">
        <f t="shared" si="31"/>
        <v>310.5</v>
      </c>
    </row>
    <row r="856" spans="1:9" s="71" customFormat="1" ht="18" customHeight="1">
      <c r="A856" s="168">
        <v>39132210</v>
      </c>
      <c r="B856" s="272" t="s">
        <v>165</v>
      </c>
      <c r="C856" s="272"/>
      <c r="D856" s="272"/>
      <c r="E856" s="166" t="s">
        <v>122</v>
      </c>
      <c r="F856" s="166" t="s">
        <v>124</v>
      </c>
      <c r="G856" s="170">
        <v>100000</v>
      </c>
      <c r="H856" s="164">
        <v>19</v>
      </c>
      <c r="I856" s="160">
        <f t="shared" si="31"/>
        <v>1900</v>
      </c>
    </row>
    <row r="857" spans="1:9" s="71" customFormat="1" ht="18" customHeight="1">
      <c r="A857" s="168">
        <v>39121200</v>
      </c>
      <c r="B857" s="272" t="s">
        <v>126</v>
      </c>
      <c r="C857" s="272"/>
      <c r="D857" s="272"/>
      <c r="E857" s="166" t="s">
        <v>122</v>
      </c>
      <c r="F857" s="166" t="s">
        <v>124</v>
      </c>
      <c r="G857" s="159">
        <v>65000</v>
      </c>
      <c r="H857" s="164">
        <v>10</v>
      </c>
      <c r="I857" s="160">
        <f t="shared" si="31"/>
        <v>650</v>
      </c>
    </row>
    <row r="858" spans="1:9" s="71" customFormat="1" ht="18" customHeight="1">
      <c r="A858" s="168">
        <v>39711140</v>
      </c>
      <c r="B858" s="272" t="s">
        <v>148</v>
      </c>
      <c r="C858" s="272"/>
      <c r="D858" s="272"/>
      <c r="E858" s="166" t="s">
        <v>122</v>
      </c>
      <c r="F858" s="166" t="s">
        <v>124</v>
      </c>
      <c r="G858" s="159">
        <v>400000</v>
      </c>
      <c r="H858" s="164">
        <v>48</v>
      </c>
      <c r="I858" s="160">
        <f t="shared" si="31"/>
        <v>19200</v>
      </c>
    </row>
    <row r="859" spans="1:9" s="71" customFormat="1" ht="18" customHeight="1">
      <c r="A859" s="168">
        <v>39711120</v>
      </c>
      <c r="B859" s="272" t="s">
        <v>166</v>
      </c>
      <c r="C859" s="272"/>
      <c r="D859" s="272"/>
      <c r="E859" s="166" t="s">
        <v>122</v>
      </c>
      <c r="F859" s="166" t="s">
        <v>124</v>
      </c>
      <c r="G859" s="159">
        <v>240000</v>
      </c>
      <c r="H859" s="164">
        <v>18</v>
      </c>
      <c r="I859" s="160">
        <f t="shared" si="31"/>
        <v>4320</v>
      </c>
    </row>
    <row r="860" spans="1:9" s="71" customFormat="1" ht="18" customHeight="1">
      <c r="A860" s="168">
        <v>39714200</v>
      </c>
      <c r="B860" s="272" t="s">
        <v>137</v>
      </c>
      <c r="C860" s="272"/>
      <c r="D860" s="272"/>
      <c r="E860" s="166" t="s">
        <v>122</v>
      </c>
      <c r="F860" s="166" t="s">
        <v>124</v>
      </c>
      <c r="G860" s="159">
        <v>300000</v>
      </c>
      <c r="H860" s="164">
        <v>19</v>
      </c>
      <c r="I860" s="160">
        <f t="shared" si="31"/>
        <v>5700</v>
      </c>
    </row>
    <row r="861" spans="1:9" s="71" customFormat="1" ht="18" customHeight="1">
      <c r="A861" s="168">
        <v>39713432</v>
      </c>
      <c r="B861" s="272" t="s">
        <v>167</v>
      </c>
      <c r="C861" s="272"/>
      <c r="D861" s="272"/>
      <c r="E861" s="166" t="s">
        <v>122</v>
      </c>
      <c r="F861" s="166" t="s">
        <v>124</v>
      </c>
      <c r="G861" s="159">
        <v>50000</v>
      </c>
      <c r="H861" s="164">
        <v>19</v>
      </c>
      <c r="I861" s="160">
        <f t="shared" si="31"/>
        <v>950</v>
      </c>
    </row>
    <row r="862" spans="1:9" s="71" customFormat="1" ht="18" customHeight="1">
      <c r="A862" s="168">
        <v>39121100</v>
      </c>
      <c r="B862" s="272" t="s">
        <v>127</v>
      </c>
      <c r="C862" s="272"/>
      <c r="D862" s="272"/>
      <c r="E862" s="166" t="s">
        <v>122</v>
      </c>
      <c r="F862" s="166" t="s">
        <v>124</v>
      </c>
      <c r="G862" s="159">
        <v>45000</v>
      </c>
      <c r="H862" s="164">
        <v>18</v>
      </c>
      <c r="I862" s="160">
        <f t="shared" si="31"/>
        <v>810</v>
      </c>
    </row>
    <row r="863" spans="1:9" s="71" customFormat="1" ht="18" customHeight="1">
      <c r="A863" s="168">
        <v>39111140</v>
      </c>
      <c r="B863" s="272" t="s">
        <v>125</v>
      </c>
      <c r="C863" s="272"/>
      <c r="D863" s="272"/>
      <c r="E863" s="166" t="s">
        <v>122</v>
      </c>
      <c r="F863" s="166" t="s">
        <v>124</v>
      </c>
      <c r="G863" s="159">
        <v>23333</v>
      </c>
      <c r="H863" s="164">
        <v>34</v>
      </c>
      <c r="I863" s="160">
        <f t="shared" si="31"/>
        <v>793.3</v>
      </c>
    </row>
    <row r="864" spans="1:9" s="71" customFormat="1" ht="18" customHeight="1">
      <c r="A864" s="168">
        <v>33191120</v>
      </c>
      <c r="B864" s="272" t="s">
        <v>168</v>
      </c>
      <c r="C864" s="272"/>
      <c r="D864" s="272"/>
      <c r="E864" s="166" t="s">
        <v>122</v>
      </c>
      <c r="F864" s="166" t="s">
        <v>124</v>
      </c>
      <c r="G864" s="159">
        <v>18000</v>
      </c>
      <c r="H864" s="164">
        <v>20</v>
      </c>
      <c r="I864" s="160">
        <f t="shared" si="31"/>
        <v>360</v>
      </c>
    </row>
    <row r="865" spans="1:9" s="71" customFormat="1" ht="18" customHeight="1">
      <c r="A865" s="168">
        <v>38311100</v>
      </c>
      <c r="B865" s="272" t="s">
        <v>169</v>
      </c>
      <c r="C865" s="272"/>
      <c r="D865" s="272"/>
      <c r="E865" s="166" t="s">
        <v>122</v>
      </c>
      <c r="F865" s="166" t="s">
        <v>124</v>
      </c>
      <c r="G865" s="159">
        <v>52000</v>
      </c>
      <c r="H865" s="164">
        <v>19</v>
      </c>
      <c r="I865" s="160">
        <f t="shared" si="31"/>
        <v>988</v>
      </c>
    </row>
    <row r="866" spans="1:9" s="71" customFormat="1" ht="18" customHeight="1">
      <c r="A866" s="167">
        <v>33191180</v>
      </c>
      <c r="B866" s="272" t="s">
        <v>183</v>
      </c>
      <c r="C866" s="272"/>
      <c r="D866" s="272"/>
      <c r="E866" s="166" t="s">
        <v>122</v>
      </c>
      <c r="F866" s="166" t="s">
        <v>124</v>
      </c>
      <c r="G866" s="159">
        <v>100000</v>
      </c>
      <c r="H866" s="164">
        <v>18</v>
      </c>
      <c r="I866" s="160">
        <f t="shared" si="31"/>
        <v>1800</v>
      </c>
    </row>
    <row r="867" spans="1:9" s="71" customFormat="1" ht="18" customHeight="1">
      <c r="A867" s="168">
        <v>33141211</v>
      </c>
      <c r="B867" s="272" t="s">
        <v>170</v>
      </c>
      <c r="C867" s="272"/>
      <c r="D867" s="272"/>
      <c r="E867" s="166" t="s">
        <v>122</v>
      </c>
      <c r="F867" s="166" t="s">
        <v>124</v>
      </c>
      <c r="G867" s="159">
        <v>45000</v>
      </c>
      <c r="H867" s="164">
        <v>20</v>
      </c>
      <c r="I867" s="160">
        <f t="shared" si="31"/>
        <v>900</v>
      </c>
    </row>
    <row r="868" spans="1:9" s="71" customFormat="1" ht="18" customHeight="1">
      <c r="A868" s="168">
        <v>33141211</v>
      </c>
      <c r="B868" s="272" t="s">
        <v>170</v>
      </c>
      <c r="C868" s="272"/>
      <c r="D868" s="272"/>
      <c r="E868" s="166" t="s">
        <v>122</v>
      </c>
      <c r="F868" s="166" t="s">
        <v>124</v>
      </c>
      <c r="G868" s="159">
        <v>20000</v>
      </c>
      <c r="H868" s="164">
        <v>20</v>
      </c>
      <c r="I868" s="160">
        <f t="shared" ref="I868:I881" si="32">+ROUND(H868*G868/1000,1)</f>
        <v>400</v>
      </c>
    </row>
    <row r="869" spans="1:9" s="71" customFormat="1" ht="18" customHeight="1">
      <c r="A869" s="168">
        <v>38411200</v>
      </c>
      <c r="B869" s="272" t="s">
        <v>160</v>
      </c>
      <c r="C869" s="272"/>
      <c r="D869" s="272"/>
      <c r="E869" s="166" t="s">
        <v>122</v>
      </c>
      <c r="F869" s="166" t="s">
        <v>124</v>
      </c>
      <c r="G869" s="159">
        <v>3000</v>
      </c>
      <c r="H869" s="164">
        <v>38</v>
      </c>
      <c r="I869" s="160">
        <f t="shared" si="32"/>
        <v>114</v>
      </c>
    </row>
    <row r="870" spans="1:9" s="71" customFormat="1" ht="18" customHeight="1">
      <c r="A870" s="168">
        <v>33191120</v>
      </c>
      <c r="B870" s="272" t="s">
        <v>168</v>
      </c>
      <c r="C870" s="272"/>
      <c r="D870" s="272"/>
      <c r="E870" s="166" t="s">
        <v>122</v>
      </c>
      <c r="F870" s="166" t="s">
        <v>124</v>
      </c>
      <c r="G870" s="159">
        <v>100000</v>
      </c>
      <c r="H870" s="164">
        <v>14</v>
      </c>
      <c r="I870" s="160">
        <f t="shared" si="32"/>
        <v>1400</v>
      </c>
    </row>
    <row r="871" spans="1:9" s="71" customFormat="1" ht="18" customHeight="1">
      <c r="A871" s="168">
        <v>37411580</v>
      </c>
      <c r="B871" s="272" t="s">
        <v>171</v>
      </c>
      <c r="C871" s="272"/>
      <c r="D871" s="272"/>
      <c r="E871" s="166" t="s">
        <v>122</v>
      </c>
      <c r="F871" s="166" t="s">
        <v>124</v>
      </c>
      <c r="G871" s="159">
        <v>80000</v>
      </c>
      <c r="H871" s="164">
        <v>18</v>
      </c>
      <c r="I871" s="160">
        <f t="shared" si="32"/>
        <v>1440</v>
      </c>
    </row>
    <row r="872" spans="1:9" s="71" customFormat="1" ht="18" customHeight="1">
      <c r="A872" s="168">
        <v>42711170</v>
      </c>
      <c r="B872" s="272" t="s">
        <v>172</v>
      </c>
      <c r="C872" s="272"/>
      <c r="D872" s="272"/>
      <c r="E872" s="166" t="s">
        <v>122</v>
      </c>
      <c r="F872" s="166" t="s">
        <v>124</v>
      </c>
      <c r="G872" s="159">
        <v>250000</v>
      </c>
      <c r="H872" s="164">
        <v>13</v>
      </c>
      <c r="I872" s="160">
        <f t="shared" si="32"/>
        <v>3250</v>
      </c>
    </row>
    <row r="873" spans="1:9" s="71" customFormat="1" ht="18" customHeight="1">
      <c r="A873" s="168">
        <v>39221220</v>
      </c>
      <c r="B873" s="272" t="s">
        <v>173</v>
      </c>
      <c r="C873" s="272"/>
      <c r="D873" s="272"/>
      <c r="E873" s="166" t="s">
        <v>122</v>
      </c>
      <c r="F873" s="166" t="s">
        <v>124</v>
      </c>
      <c r="G873" s="159">
        <v>350000</v>
      </c>
      <c r="H873" s="164">
        <v>19</v>
      </c>
      <c r="I873" s="160">
        <f t="shared" si="32"/>
        <v>6650</v>
      </c>
    </row>
    <row r="874" spans="1:9" s="71" customFormat="1" ht="18" customHeight="1">
      <c r="A874" s="168">
        <v>39121450</v>
      </c>
      <c r="B874" s="272" t="s">
        <v>174</v>
      </c>
      <c r="C874" s="272"/>
      <c r="D874" s="272"/>
      <c r="E874" s="166" t="s">
        <v>122</v>
      </c>
      <c r="F874" s="166" t="s">
        <v>124</v>
      </c>
      <c r="G874" s="159">
        <v>20000</v>
      </c>
      <c r="H874" s="164">
        <v>19</v>
      </c>
      <c r="I874" s="160">
        <f t="shared" si="32"/>
        <v>380</v>
      </c>
    </row>
    <row r="875" spans="1:9" s="71" customFormat="1" ht="18" customHeight="1">
      <c r="A875" s="168">
        <v>39141120</v>
      </c>
      <c r="B875" s="272" t="s">
        <v>130</v>
      </c>
      <c r="C875" s="272"/>
      <c r="D875" s="272"/>
      <c r="E875" s="166" t="s">
        <v>122</v>
      </c>
      <c r="F875" s="166" t="s">
        <v>124</v>
      </c>
      <c r="G875" s="159">
        <v>200000</v>
      </c>
      <c r="H875" s="164">
        <v>48</v>
      </c>
      <c r="I875" s="160">
        <f t="shared" si="32"/>
        <v>9600</v>
      </c>
    </row>
    <row r="876" spans="1:9" s="71" customFormat="1" ht="18" customHeight="1">
      <c r="A876" s="168">
        <v>30211280</v>
      </c>
      <c r="B876" s="272" t="s">
        <v>175</v>
      </c>
      <c r="C876" s="272"/>
      <c r="D876" s="272"/>
      <c r="E876" s="166" t="s">
        <v>122</v>
      </c>
      <c r="F876" s="166" t="s">
        <v>124</v>
      </c>
      <c r="G876" s="159">
        <v>400000</v>
      </c>
      <c r="H876" s="164">
        <v>17</v>
      </c>
      <c r="I876" s="160">
        <f t="shared" si="32"/>
        <v>6800</v>
      </c>
    </row>
    <row r="877" spans="1:9" s="71" customFormat="1" ht="18" customHeight="1">
      <c r="A877" s="168">
        <v>31151120</v>
      </c>
      <c r="B877" s="272" t="s">
        <v>176</v>
      </c>
      <c r="C877" s="272"/>
      <c r="D877" s="272"/>
      <c r="E877" s="166" t="s">
        <v>122</v>
      </c>
      <c r="F877" s="166" t="s">
        <v>124</v>
      </c>
      <c r="G877" s="159">
        <v>50000</v>
      </c>
      <c r="H877" s="164">
        <v>19</v>
      </c>
      <c r="I877" s="160">
        <f t="shared" si="32"/>
        <v>950</v>
      </c>
    </row>
    <row r="878" spans="1:9" s="71" customFormat="1" ht="31.7" customHeight="1">
      <c r="A878" s="168">
        <v>30239150</v>
      </c>
      <c r="B878" s="272" t="s">
        <v>177</v>
      </c>
      <c r="C878" s="272"/>
      <c r="D878" s="272"/>
      <c r="E878" s="166" t="s">
        <v>122</v>
      </c>
      <c r="F878" s="166" t="s">
        <v>124</v>
      </c>
      <c r="G878" s="159">
        <v>145000</v>
      </c>
      <c r="H878" s="164">
        <v>17</v>
      </c>
      <c r="I878" s="160">
        <f t="shared" si="32"/>
        <v>2465</v>
      </c>
    </row>
    <row r="879" spans="1:9" s="71" customFormat="1" ht="18" customHeight="1">
      <c r="A879" s="168">
        <v>32421300</v>
      </c>
      <c r="B879" s="272" t="s">
        <v>178</v>
      </c>
      <c r="C879" s="272"/>
      <c r="D879" s="272"/>
      <c r="E879" s="166" t="s">
        <v>122</v>
      </c>
      <c r="F879" s="166" t="s">
        <v>124</v>
      </c>
      <c r="G879" s="159">
        <v>15000</v>
      </c>
      <c r="H879" s="164">
        <v>17</v>
      </c>
      <c r="I879" s="160">
        <f t="shared" si="32"/>
        <v>255</v>
      </c>
    </row>
    <row r="880" spans="1:9" s="71" customFormat="1" ht="18" customHeight="1">
      <c r="A880" s="168">
        <v>30211200</v>
      </c>
      <c r="B880" s="272" t="s">
        <v>179</v>
      </c>
      <c r="C880" s="272"/>
      <c r="D880" s="272"/>
      <c r="E880" s="166" t="s">
        <v>122</v>
      </c>
      <c r="F880" s="166" t="s">
        <v>124</v>
      </c>
      <c r="G880" s="159">
        <v>400000</v>
      </c>
      <c r="H880" s="164">
        <v>19</v>
      </c>
      <c r="I880" s="160">
        <f t="shared" si="32"/>
        <v>7600</v>
      </c>
    </row>
    <row r="881" spans="1:10" s="71" customFormat="1" ht="18" customHeight="1">
      <c r="A881" s="168">
        <v>38651200</v>
      </c>
      <c r="B881" s="272" t="s">
        <v>180</v>
      </c>
      <c r="C881" s="272"/>
      <c r="D881" s="272"/>
      <c r="E881" s="166" t="s">
        <v>122</v>
      </c>
      <c r="F881" s="166" t="s">
        <v>124</v>
      </c>
      <c r="G881" s="159">
        <v>350000</v>
      </c>
      <c r="H881" s="164">
        <v>18</v>
      </c>
      <c r="I881" s="160">
        <f t="shared" si="32"/>
        <v>6300</v>
      </c>
    </row>
    <row r="882" spans="1:10" s="161" customFormat="1" ht="20.95" customHeight="1">
      <c r="B882" s="275"/>
      <c r="C882" s="275"/>
      <c r="D882" s="275"/>
      <c r="I882" s="162"/>
    </row>
    <row r="883" spans="1:10" s="174" customFormat="1" ht="45" customHeight="1">
      <c r="A883" s="276" t="s">
        <v>191</v>
      </c>
      <c r="B883" s="277"/>
      <c r="C883" s="277"/>
      <c r="D883" s="277"/>
      <c r="E883" s="277"/>
      <c r="F883" s="277"/>
      <c r="G883" s="277"/>
      <c r="H883" s="278"/>
      <c r="I883" s="148">
        <f>+I884</f>
        <v>108557.4</v>
      </c>
      <c r="J883" s="173"/>
    </row>
    <row r="884" spans="1:10" s="174" customFormat="1" ht="17.899999999999999" customHeight="1">
      <c r="A884" s="102" t="s">
        <v>62</v>
      </c>
      <c r="B884" s="102" t="s">
        <v>108</v>
      </c>
      <c r="C884" s="102" t="s">
        <v>63</v>
      </c>
      <c r="D884" s="279" t="s">
        <v>87</v>
      </c>
      <c r="E884" s="280"/>
      <c r="F884" s="280"/>
      <c r="G884" s="280"/>
      <c r="H884" s="281"/>
      <c r="I884" s="149">
        <f>+I885</f>
        <v>108557.4</v>
      </c>
    </row>
    <row r="885" spans="1:10" s="177" customFormat="1" ht="54.95" customHeight="1">
      <c r="A885" s="175" t="s">
        <v>181</v>
      </c>
      <c r="B885" s="282" t="s">
        <v>182</v>
      </c>
      <c r="C885" s="282"/>
      <c r="D885" s="282"/>
      <c r="E885" s="282"/>
      <c r="F885" s="282"/>
      <c r="G885" s="282"/>
      <c r="H885" s="282"/>
      <c r="I885" s="176">
        <f>+I886</f>
        <v>108557.4</v>
      </c>
    </row>
    <row r="886" spans="1:10" s="28" customFormat="1" ht="20.95" customHeight="1">
      <c r="A886" s="163"/>
      <c r="B886" s="274" t="s">
        <v>120</v>
      </c>
      <c r="C886" s="274"/>
      <c r="D886" s="274"/>
      <c r="E886" s="163"/>
      <c r="F886" s="163"/>
      <c r="G886" s="163"/>
      <c r="H886" s="163"/>
      <c r="I886" s="158">
        <f>SUM(I887:I1005)</f>
        <v>108557.4</v>
      </c>
    </row>
    <row r="887" spans="1:10" s="71" customFormat="1" ht="18" customHeight="1">
      <c r="A887" s="168">
        <v>39141260</v>
      </c>
      <c r="B887" s="272" t="s">
        <v>121</v>
      </c>
      <c r="C887" s="272"/>
      <c r="D887" s="272"/>
      <c r="E887" s="166" t="s">
        <v>122</v>
      </c>
      <c r="F887" s="166" t="s">
        <v>124</v>
      </c>
      <c r="G887" s="159">
        <v>142925</v>
      </c>
      <c r="H887" s="164">
        <v>8</v>
      </c>
      <c r="I887" s="160">
        <f t="shared" ref="I887:I898" si="33">+ROUND(H887*G887/1000,1)</f>
        <v>1143.4000000000001</v>
      </c>
    </row>
    <row r="888" spans="1:10" s="71" customFormat="1" ht="18" customHeight="1">
      <c r="A888" s="168">
        <v>39111320</v>
      </c>
      <c r="B888" s="272" t="s">
        <v>123</v>
      </c>
      <c r="C888" s="272"/>
      <c r="D888" s="272"/>
      <c r="E888" s="166" t="s">
        <v>122</v>
      </c>
      <c r="F888" s="166" t="s">
        <v>124</v>
      </c>
      <c r="G888" s="159">
        <v>41667</v>
      </c>
      <c r="H888" s="164">
        <v>8</v>
      </c>
      <c r="I888" s="160">
        <f t="shared" si="33"/>
        <v>333.3</v>
      </c>
    </row>
    <row r="889" spans="1:10" s="71" customFormat="1" ht="18" customHeight="1">
      <c r="A889" s="168">
        <v>39111140</v>
      </c>
      <c r="B889" s="272" t="s">
        <v>125</v>
      </c>
      <c r="C889" s="272"/>
      <c r="D889" s="272"/>
      <c r="E889" s="166" t="s">
        <v>122</v>
      </c>
      <c r="F889" s="166" t="s">
        <v>124</v>
      </c>
      <c r="G889" s="159">
        <v>18000</v>
      </c>
      <c r="H889" s="164">
        <v>40</v>
      </c>
      <c r="I889" s="160">
        <f t="shared" si="33"/>
        <v>720</v>
      </c>
    </row>
    <row r="890" spans="1:10" s="71" customFormat="1" ht="18" customHeight="1">
      <c r="A890" s="168">
        <v>39121200</v>
      </c>
      <c r="B890" s="272" t="s">
        <v>126</v>
      </c>
      <c r="C890" s="272"/>
      <c r="D890" s="272"/>
      <c r="E890" s="166" t="s">
        <v>122</v>
      </c>
      <c r="F890" s="166" t="s">
        <v>124</v>
      </c>
      <c r="G890" s="159">
        <v>25000</v>
      </c>
      <c r="H890" s="164">
        <v>10</v>
      </c>
      <c r="I890" s="160">
        <f t="shared" si="33"/>
        <v>250</v>
      </c>
    </row>
    <row r="891" spans="1:10" s="71" customFormat="1" ht="18" customHeight="1">
      <c r="A891" s="168">
        <v>39121100</v>
      </c>
      <c r="B891" s="272" t="s">
        <v>127</v>
      </c>
      <c r="C891" s="272"/>
      <c r="D891" s="272"/>
      <c r="E891" s="166" t="s">
        <v>122</v>
      </c>
      <c r="F891" s="166" t="s">
        <v>124</v>
      </c>
      <c r="G891" s="159">
        <v>98250</v>
      </c>
      <c r="H891" s="164">
        <v>2</v>
      </c>
      <c r="I891" s="160">
        <f t="shared" si="33"/>
        <v>196.5</v>
      </c>
    </row>
    <row r="892" spans="1:10" s="71" customFormat="1" ht="18" customHeight="1">
      <c r="A892" s="168">
        <v>39111140</v>
      </c>
      <c r="B892" s="272" t="s">
        <v>125</v>
      </c>
      <c r="C892" s="272"/>
      <c r="D892" s="272"/>
      <c r="E892" s="166" t="s">
        <v>122</v>
      </c>
      <c r="F892" s="166" t="s">
        <v>124</v>
      </c>
      <c r="G892" s="159">
        <v>23333</v>
      </c>
      <c r="H892" s="164">
        <v>4</v>
      </c>
      <c r="I892" s="160">
        <f t="shared" si="33"/>
        <v>93.3</v>
      </c>
    </row>
    <row r="893" spans="1:10" s="71" customFormat="1" ht="18" customHeight="1">
      <c r="A893" s="168">
        <v>39121520</v>
      </c>
      <c r="B893" s="272" t="s">
        <v>128</v>
      </c>
      <c r="C893" s="272"/>
      <c r="D893" s="272"/>
      <c r="E893" s="166" t="s">
        <v>122</v>
      </c>
      <c r="F893" s="166" t="s">
        <v>124</v>
      </c>
      <c r="G893" s="159">
        <v>118250</v>
      </c>
      <c r="H893" s="164">
        <v>2</v>
      </c>
      <c r="I893" s="160">
        <f t="shared" si="33"/>
        <v>236.5</v>
      </c>
    </row>
    <row r="894" spans="1:10" s="71" customFormat="1" ht="18" customHeight="1">
      <c r="A894" s="168">
        <v>39141260</v>
      </c>
      <c r="B894" s="272" t="s">
        <v>121</v>
      </c>
      <c r="C894" s="272"/>
      <c r="D894" s="272"/>
      <c r="E894" s="166" t="s">
        <v>122</v>
      </c>
      <c r="F894" s="166" t="s">
        <v>124</v>
      </c>
      <c r="G894" s="159">
        <v>100175</v>
      </c>
      <c r="H894" s="164">
        <v>2</v>
      </c>
      <c r="I894" s="160">
        <f t="shared" si="33"/>
        <v>200.4</v>
      </c>
    </row>
    <row r="895" spans="1:10" s="71" customFormat="1" ht="18" customHeight="1">
      <c r="A895" s="168">
        <v>39292110</v>
      </c>
      <c r="B895" s="272" t="s">
        <v>129</v>
      </c>
      <c r="C895" s="272"/>
      <c r="D895" s="272"/>
      <c r="E895" s="166" t="s">
        <v>122</v>
      </c>
      <c r="F895" s="166" t="s">
        <v>124</v>
      </c>
      <c r="G895" s="159">
        <v>100000</v>
      </c>
      <c r="H895" s="164">
        <v>2</v>
      </c>
      <c r="I895" s="160">
        <f t="shared" si="33"/>
        <v>200</v>
      </c>
    </row>
    <row r="896" spans="1:10" s="71" customFormat="1" ht="18" customHeight="1">
      <c r="A896" s="168">
        <v>39141120</v>
      </c>
      <c r="B896" s="272" t="s">
        <v>130</v>
      </c>
      <c r="C896" s="272"/>
      <c r="D896" s="272"/>
      <c r="E896" s="166" t="s">
        <v>122</v>
      </c>
      <c r="F896" s="166" t="s">
        <v>124</v>
      </c>
      <c r="G896" s="159">
        <v>181667</v>
      </c>
      <c r="H896" s="164">
        <v>10</v>
      </c>
      <c r="I896" s="160">
        <f t="shared" si="33"/>
        <v>1816.7</v>
      </c>
    </row>
    <row r="897" spans="1:9" s="71" customFormat="1" ht="18" customHeight="1">
      <c r="A897" s="168">
        <v>39141260</v>
      </c>
      <c r="B897" s="272" t="s">
        <v>121</v>
      </c>
      <c r="C897" s="272"/>
      <c r="D897" s="272"/>
      <c r="E897" s="166" t="s">
        <v>122</v>
      </c>
      <c r="F897" s="166" t="s">
        <v>124</v>
      </c>
      <c r="G897" s="159">
        <v>142925</v>
      </c>
      <c r="H897" s="164">
        <v>64</v>
      </c>
      <c r="I897" s="160">
        <f t="shared" si="33"/>
        <v>9147.2000000000007</v>
      </c>
    </row>
    <row r="898" spans="1:9" s="71" customFormat="1" ht="18" customHeight="1">
      <c r="A898" s="168">
        <v>39111320</v>
      </c>
      <c r="B898" s="272" t="s">
        <v>123</v>
      </c>
      <c r="C898" s="272"/>
      <c r="D898" s="272"/>
      <c r="E898" s="166" t="s">
        <v>122</v>
      </c>
      <c r="F898" s="166" t="s">
        <v>124</v>
      </c>
      <c r="G898" s="159">
        <v>41667</v>
      </c>
      <c r="H898" s="164">
        <v>62</v>
      </c>
      <c r="I898" s="160">
        <f t="shared" si="33"/>
        <v>2583.4</v>
      </c>
    </row>
    <row r="899" spans="1:9" s="71" customFormat="1" ht="18" customHeight="1">
      <c r="A899" s="168">
        <v>39121200</v>
      </c>
      <c r="B899" s="272" t="s">
        <v>126</v>
      </c>
      <c r="C899" s="272"/>
      <c r="D899" s="272"/>
      <c r="E899" s="166" t="s">
        <v>122</v>
      </c>
      <c r="F899" s="166" t="s">
        <v>124</v>
      </c>
      <c r="G899" s="159">
        <v>43000</v>
      </c>
      <c r="H899" s="164">
        <v>18</v>
      </c>
      <c r="I899" s="160">
        <f t="shared" ref="I899:I907" si="34">+ROUND(H899*G899/1000,1)</f>
        <v>774</v>
      </c>
    </row>
    <row r="900" spans="1:9" s="71" customFormat="1" ht="18" customHeight="1">
      <c r="A900" s="168">
        <v>39121200</v>
      </c>
      <c r="B900" s="272" t="s">
        <v>126</v>
      </c>
      <c r="C900" s="272"/>
      <c r="D900" s="272"/>
      <c r="E900" s="166" t="s">
        <v>122</v>
      </c>
      <c r="F900" s="166" t="s">
        <v>124</v>
      </c>
      <c r="G900" s="159">
        <v>44750</v>
      </c>
      <c r="H900" s="164">
        <v>26</v>
      </c>
      <c r="I900" s="160">
        <f t="shared" si="34"/>
        <v>1163.5</v>
      </c>
    </row>
    <row r="901" spans="1:9" s="71" customFormat="1" ht="18" customHeight="1">
      <c r="A901" s="168">
        <v>39121200</v>
      </c>
      <c r="B901" s="272" t="s">
        <v>126</v>
      </c>
      <c r="C901" s="272"/>
      <c r="D901" s="272"/>
      <c r="E901" s="166" t="s">
        <v>122</v>
      </c>
      <c r="F901" s="166" t="s">
        <v>124</v>
      </c>
      <c r="G901" s="159">
        <v>45250</v>
      </c>
      <c r="H901" s="164">
        <v>26</v>
      </c>
      <c r="I901" s="160">
        <f t="shared" si="34"/>
        <v>1176.5</v>
      </c>
    </row>
    <row r="902" spans="1:9" s="71" customFormat="1" ht="18" customHeight="1">
      <c r="A902" s="168">
        <v>39111140</v>
      </c>
      <c r="B902" s="272" t="s">
        <v>125</v>
      </c>
      <c r="C902" s="272"/>
      <c r="D902" s="272"/>
      <c r="E902" s="166" t="s">
        <v>122</v>
      </c>
      <c r="F902" s="166" t="s">
        <v>124</v>
      </c>
      <c r="G902" s="159">
        <v>21000</v>
      </c>
      <c r="H902" s="164">
        <v>70</v>
      </c>
      <c r="I902" s="160">
        <f t="shared" si="34"/>
        <v>1470</v>
      </c>
    </row>
    <row r="903" spans="1:9" s="71" customFormat="1" ht="18" customHeight="1">
      <c r="A903" s="168">
        <v>39111140</v>
      </c>
      <c r="B903" s="272" t="s">
        <v>125</v>
      </c>
      <c r="C903" s="272"/>
      <c r="D903" s="272"/>
      <c r="E903" s="166" t="s">
        <v>122</v>
      </c>
      <c r="F903" s="166" t="s">
        <v>124</v>
      </c>
      <c r="G903" s="159">
        <v>24667</v>
      </c>
      <c r="H903" s="164">
        <v>100</v>
      </c>
      <c r="I903" s="160">
        <f t="shared" si="34"/>
        <v>2466.6999999999998</v>
      </c>
    </row>
    <row r="904" spans="1:9" s="71" customFormat="1" ht="18" customHeight="1">
      <c r="A904" s="168">
        <v>39111140</v>
      </c>
      <c r="B904" s="272" t="s">
        <v>125</v>
      </c>
      <c r="C904" s="272"/>
      <c r="D904" s="272"/>
      <c r="E904" s="166" t="s">
        <v>122</v>
      </c>
      <c r="F904" s="166" t="s">
        <v>124</v>
      </c>
      <c r="G904" s="159">
        <v>27000</v>
      </c>
      <c r="H904" s="164">
        <v>100</v>
      </c>
      <c r="I904" s="160">
        <f t="shared" si="34"/>
        <v>2700</v>
      </c>
    </row>
    <row r="905" spans="1:9" s="71" customFormat="1" ht="18" customHeight="1">
      <c r="A905" s="168">
        <v>39121100</v>
      </c>
      <c r="B905" s="272" t="s">
        <v>127</v>
      </c>
      <c r="C905" s="272"/>
      <c r="D905" s="272"/>
      <c r="E905" s="166" t="s">
        <v>122</v>
      </c>
      <c r="F905" s="166" t="s">
        <v>124</v>
      </c>
      <c r="G905" s="159">
        <v>98250</v>
      </c>
      <c r="H905" s="164">
        <v>10</v>
      </c>
      <c r="I905" s="160">
        <f t="shared" si="34"/>
        <v>982.5</v>
      </c>
    </row>
    <row r="906" spans="1:9" s="71" customFormat="1" ht="18" customHeight="1">
      <c r="A906" s="168">
        <v>39111140</v>
      </c>
      <c r="B906" s="272" t="s">
        <v>125</v>
      </c>
      <c r="C906" s="272"/>
      <c r="D906" s="272"/>
      <c r="E906" s="166" t="s">
        <v>122</v>
      </c>
      <c r="F906" s="166" t="s">
        <v>124</v>
      </c>
      <c r="G906" s="159">
        <v>23333</v>
      </c>
      <c r="H906" s="164">
        <v>20</v>
      </c>
      <c r="I906" s="160">
        <f t="shared" si="34"/>
        <v>466.7</v>
      </c>
    </row>
    <row r="907" spans="1:9" s="71" customFormat="1" ht="18" customHeight="1">
      <c r="A907" s="168">
        <v>39121520</v>
      </c>
      <c r="B907" s="272" t="s">
        <v>128</v>
      </c>
      <c r="C907" s="272"/>
      <c r="D907" s="272"/>
      <c r="E907" s="166" t="s">
        <v>122</v>
      </c>
      <c r="F907" s="166" t="s">
        <v>124</v>
      </c>
      <c r="G907" s="159">
        <v>118250</v>
      </c>
      <c r="H907" s="164">
        <v>11</v>
      </c>
      <c r="I907" s="160">
        <f t="shared" si="34"/>
        <v>1300.8</v>
      </c>
    </row>
    <row r="908" spans="1:9" s="71" customFormat="1" ht="18" customHeight="1">
      <c r="A908" s="168">
        <v>39141260</v>
      </c>
      <c r="B908" s="272" t="s">
        <v>121</v>
      </c>
      <c r="C908" s="272"/>
      <c r="D908" s="272"/>
      <c r="E908" s="166" t="s">
        <v>122</v>
      </c>
      <c r="F908" s="166" t="s">
        <v>124</v>
      </c>
      <c r="G908" s="159">
        <v>100175</v>
      </c>
      <c r="H908" s="164">
        <v>10</v>
      </c>
      <c r="I908" s="160">
        <f>+ROUND(H908*G908/1000,1)</f>
        <v>1001.8</v>
      </c>
    </row>
    <row r="909" spans="1:9" s="71" customFormat="1" ht="18" customHeight="1">
      <c r="A909" s="168">
        <v>39292110</v>
      </c>
      <c r="B909" s="272" t="s">
        <v>129</v>
      </c>
      <c r="C909" s="272"/>
      <c r="D909" s="272"/>
      <c r="E909" s="166" t="s">
        <v>122</v>
      </c>
      <c r="F909" s="166" t="s">
        <v>124</v>
      </c>
      <c r="G909" s="159">
        <v>100000</v>
      </c>
      <c r="H909" s="164">
        <v>10</v>
      </c>
      <c r="I909" s="160">
        <f t="shared" ref="I909:I926" si="35">+ROUND(H909*G909/1000,1)</f>
        <v>1000</v>
      </c>
    </row>
    <row r="910" spans="1:9" s="71" customFormat="1" ht="18" customHeight="1">
      <c r="A910" s="168">
        <v>39141120</v>
      </c>
      <c r="B910" s="272" t="s">
        <v>130</v>
      </c>
      <c r="C910" s="272"/>
      <c r="D910" s="272"/>
      <c r="E910" s="166" t="s">
        <v>122</v>
      </c>
      <c r="F910" s="166" t="s">
        <v>124</v>
      </c>
      <c r="G910" s="159">
        <v>181667</v>
      </c>
      <c r="H910" s="164">
        <v>44</v>
      </c>
      <c r="I910" s="160">
        <f t="shared" si="35"/>
        <v>7993.3</v>
      </c>
    </row>
    <row r="911" spans="1:9" s="71" customFormat="1" ht="18" customHeight="1">
      <c r="A911" s="168">
        <v>39141240</v>
      </c>
      <c r="B911" s="272" t="s">
        <v>131</v>
      </c>
      <c r="C911" s="272"/>
      <c r="D911" s="272"/>
      <c r="E911" s="166" t="s">
        <v>122</v>
      </c>
      <c r="F911" s="166" t="s">
        <v>124</v>
      </c>
      <c r="G911" s="159">
        <v>175000</v>
      </c>
      <c r="H911" s="164">
        <v>111</v>
      </c>
      <c r="I911" s="160">
        <f t="shared" si="35"/>
        <v>19425</v>
      </c>
    </row>
    <row r="912" spans="1:9" s="71" customFormat="1" ht="18" customHeight="1">
      <c r="A912" s="168">
        <v>39141120</v>
      </c>
      <c r="B912" s="272" t="s">
        <v>130</v>
      </c>
      <c r="C912" s="272"/>
      <c r="D912" s="272"/>
      <c r="E912" s="166" t="s">
        <v>122</v>
      </c>
      <c r="F912" s="166" t="s">
        <v>124</v>
      </c>
      <c r="G912" s="159">
        <v>94500</v>
      </c>
      <c r="H912" s="164">
        <v>12</v>
      </c>
      <c r="I912" s="160">
        <f t="shared" si="35"/>
        <v>1134</v>
      </c>
    </row>
    <row r="913" spans="1:9" s="71" customFormat="1" ht="18" customHeight="1">
      <c r="A913" s="168">
        <v>39141120</v>
      </c>
      <c r="B913" s="272" t="s">
        <v>130</v>
      </c>
      <c r="C913" s="272"/>
      <c r="D913" s="272"/>
      <c r="E913" s="166" t="s">
        <v>122</v>
      </c>
      <c r="F913" s="166" t="s">
        <v>124</v>
      </c>
      <c r="G913" s="170">
        <v>60000</v>
      </c>
      <c r="H913" s="164">
        <v>13</v>
      </c>
      <c r="I913" s="160">
        <f t="shared" si="35"/>
        <v>780</v>
      </c>
    </row>
    <row r="914" spans="1:9" s="71" customFormat="1" ht="18" customHeight="1">
      <c r="A914" s="168">
        <v>44411760</v>
      </c>
      <c r="B914" s="272" t="s">
        <v>132</v>
      </c>
      <c r="C914" s="272"/>
      <c r="D914" s="272"/>
      <c r="E914" s="166" t="s">
        <v>122</v>
      </c>
      <c r="F914" s="166" t="s">
        <v>124</v>
      </c>
      <c r="G914" s="159">
        <v>3000</v>
      </c>
      <c r="H914" s="164">
        <v>31</v>
      </c>
      <c r="I914" s="160">
        <f t="shared" si="35"/>
        <v>93</v>
      </c>
    </row>
    <row r="915" spans="1:9" s="71" customFormat="1" ht="18" customHeight="1">
      <c r="A915" s="168">
        <v>39141120</v>
      </c>
      <c r="B915" s="272" t="s">
        <v>130</v>
      </c>
      <c r="C915" s="272"/>
      <c r="D915" s="272"/>
      <c r="E915" s="166" t="s">
        <v>122</v>
      </c>
      <c r="F915" s="166" t="s">
        <v>124</v>
      </c>
      <c r="G915" s="159">
        <v>50000</v>
      </c>
      <c r="H915" s="164">
        <v>14</v>
      </c>
      <c r="I915" s="160">
        <f t="shared" si="35"/>
        <v>700</v>
      </c>
    </row>
    <row r="916" spans="1:9" s="71" customFormat="1" ht="18" customHeight="1">
      <c r="A916" s="168">
        <v>39141120</v>
      </c>
      <c r="B916" s="272" t="s">
        <v>130</v>
      </c>
      <c r="C916" s="272"/>
      <c r="D916" s="272"/>
      <c r="E916" s="166" t="s">
        <v>122</v>
      </c>
      <c r="F916" s="166" t="s">
        <v>124</v>
      </c>
      <c r="G916" s="159">
        <v>80000</v>
      </c>
      <c r="H916" s="164">
        <v>2</v>
      </c>
      <c r="I916" s="160">
        <f t="shared" si="35"/>
        <v>160</v>
      </c>
    </row>
    <row r="917" spans="1:9" s="71" customFormat="1" ht="18" customHeight="1">
      <c r="A917" s="168">
        <v>39141120</v>
      </c>
      <c r="B917" s="272" t="s">
        <v>130</v>
      </c>
      <c r="C917" s="272"/>
      <c r="D917" s="272"/>
      <c r="E917" s="166" t="s">
        <v>122</v>
      </c>
      <c r="F917" s="166" t="s">
        <v>124</v>
      </c>
      <c r="G917" s="159">
        <v>150000</v>
      </c>
      <c r="H917" s="164">
        <v>11</v>
      </c>
      <c r="I917" s="160">
        <f t="shared" si="35"/>
        <v>1650</v>
      </c>
    </row>
    <row r="918" spans="1:9" s="71" customFormat="1" ht="18" customHeight="1">
      <c r="A918" s="168">
        <v>39121200</v>
      </c>
      <c r="B918" s="272" t="s">
        <v>126</v>
      </c>
      <c r="C918" s="272"/>
      <c r="D918" s="272"/>
      <c r="E918" s="166" t="s">
        <v>122</v>
      </c>
      <c r="F918" s="166" t="s">
        <v>124</v>
      </c>
      <c r="G918" s="159">
        <v>125000</v>
      </c>
      <c r="H918" s="164">
        <v>11</v>
      </c>
      <c r="I918" s="160">
        <f t="shared" si="35"/>
        <v>1375</v>
      </c>
    </row>
    <row r="919" spans="1:9" s="71" customFormat="1" ht="18" customHeight="1">
      <c r="A919" s="168">
        <v>39121200</v>
      </c>
      <c r="B919" s="272" t="s">
        <v>126</v>
      </c>
      <c r="C919" s="272"/>
      <c r="D919" s="272"/>
      <c r="E919" s="166" t="s">
        <v>122</v>
      </c>
      <c r="F919" s="166" t="s">
        <v>124</v>
      </c>
      <c r="G919" s="159">
        <v>65000</v>
      </c>
      <c r="H919" s="164">
        <v>12</v>
      </c>
      <c r="I919" s="160">
        <f t="shared" si="35"/>
        <v>780</v>
      </c>
    </row>
    <row r="920" spans="1:9" s="71" customFormat="1" ht="18" customHeight="1">
      <c r="A920" s="168">
        <v>39141120</v>
      </c>
      <c r="B920" s="272" t="s">
        <v>130</v>
      </c>
      <c r="C920" s="272"/>
      <c r="D920" s="272"/>
      <c r="E920" s="166" t="s">
        <v>122</v>
      </c>
      <c r="F920" s="166" t="s">
        <v>124</v>
      </c>
      <c r="G920" s="159">
        <v>80000</v>
      </c>
      <c r="H920" s="164">
        <v>11</v>
      </c>
      <c r="I920" s="160">
        <f t="shared" si="35"/>
        <v>880</v>
      </c>
    </row>
    <row r="921" spans="1:9" s="71" customFormat="1" ht="18" customHeight="1">
      <c r="A921" s="168">
        <v>39221240</v>
      </c>
      <c r="B921" s="272" t="s">
        <v>133</v>
      </c>
      <c r="C921" s="272"/>
      <c r="D921" s="272"/>
      <c r="E921" s="166" t="s">
        <v>122</v>
      </c>
      <c r="F921" s="166" t="s">
        <v>124</v>
      </c>
      <c r="G921" s="159">
        <v>120000</v>
      </c>
      <c r="H921" s="164">
        <v>12</v>
      </c>
      <c r="I921" s="160">
        <f t="shared" si="35"/>
        <v>1440</v>
      </c>
    </row>
    <row r="922" spans="1:9" s="71" customFormat="1" ht="18" customHeight="1">
      <c r="A922" s="168">
        <v>39132100</v>
      </c>
      <c r="B922" s="272" t="s">
        <v>134</v>
      </c>
      <c r="C922" s="272"/>
      <c r="D922" s="272"/>
      <c r="E922" s="166" t="s">
        <v>122</v>
      </c>
      <c r="F922" s="166" t="s">
        <v>124</v>
      </c>
      <c r="G922" s="159">
        <v>180000</v>
      </c>
      <c r="H922" s="164">
        <v>3</v>
      </c>
      <c r="I922" s="160">
        <f t="shared" si="35"/>
        <v>540</v>
      </c>
    </row>
    <row r="923" spans="1:9" s="71" customFormat="1" ht="18" customHeight="1">
      <c r="A923" s="168">
        <v>39111220</v>
      </c>
      <c r="B923" s="272" t="s">
        <v>135</v>
      </c>
      <c r="C923" s="272"/>
      <c r="D923" s="272"/>
      <c r="E923" s="166" t="s">
        <v>122</v>
      </c>
      <c r="F923" s="166" t="s">
        <v>124</v>
      </c>
      <c r="G923" s="159">
        <v>130000</v>
      </c>
      <c r="H923" s="164">
        <v>3</v>
      </c>
      <c r="I923" s="160">
        <f t="shared" si="35"/>
        <v>390</v>
      </c>
    </row>
    <row r="924" spans="1:9" s="71" customFormat="1" ht="18" customHeight="1">
      <c r="A924" s="168">
        <v>39121360</v>
      </c>
      <c r="B924" s="272" t="s">
        <v>136</v>
      </c>
      <c r="C924" s="272"/>
      <c r="D924" s="272"/>
      <c r="E924" s="166" t="s">
        <v>122</v>
      </c>
      <c r="F924" s="166" t="s">
        <v>124</v>
      </c>
      <c r="G924" s="159">
        <v>250000</v>
      </c>
      <c r="H924" s="164">
        <v>5</v>
      </c>
      <c r="I924" s="160">
        <f t="shared" si="35"/>
        <v>1250</v>
      </c>
    </row>
    <row r="925" spans="1:9" s="71" customFormat="1" ht="18" customHeight="1">
      <c r="A925" s="168">
        <v>39111140</v>
      </c>
      <c r="B925" s="272" t="s">
        <v>125</v>
      </c>
      <c r="C925" s="272"/>
      <c r="D925" s="272"/>
      <c r="E925" s="166" t="s">
        <v>122</v>
      </c>
      <c r="F925" s="166" t="s">
        <v>124</v>
      </c>
      <c r="G925" s="159">
        <v>25000</v>
      </c>
      <c r="H925" s="164">
        <v>19</v>
      </c>
      <c r="I925" s="160">
        <f t="shared" si="35"/>
        <v>475</v>
      </c>
    </row>
    <row r="926" spans="1:9" s="71" customFormat="1" ht="18" customHeight="1">
      <c r="A926" s="168">
        <v>39121520</v>
      </c>
      <c r="B926" s="272" t="s">
        <v>128</v>
      </c>
      <c r="C926" s="272"/>
      <c r="D926" s="272"/>
      <c r="E926" s="166" t="s">
        <v>122</v>
      </c>
      <c r="F926" s="166" t="s">
        <v>124</v>
      </c>
      <c r="G926" s="159">
        <v>118250</v>
      </c>
      <c r="H926" s="164">
        <v>8</v>
      </c>
      <c r="I926" s="160">
        <f t="shared" si="35"/>
        <v>946</v>
      </c>
    </row>
    <row r="927" spans="1:9" s="71" customFormat="1" ht="18" customHeight="1">
      <c r="A927" s="168">
        <v>39141260</v>
      </c>
      <c r="B927" s="272" t="s">
        <v>121</v>
      </c>
      <c r="C927" s="272"/>
      <c r="D927" s="272"/>
      <c r="E927" s="166" t="s">
        <v>122</v>
      </c>
      <c r="F927" s="166" t="s">
        <v>124</v>
      </c>
      <c r="G927" s="159">
        <v>120000</v>
      </c>
      <c r="H927" s="164">
        <v>5</v>
      </c>
      <c r="I927" s="160">
        <f>+ROUND(H927*G927/1000,1)</f>
        <v>600</v>
      </c>
    </row>
    <row r="928" spans="1:9" s="71" customFormat="1" ht="18" customHeight="1">
      <c r="A928" s="168">
        <v>39714200</v>
      </c>
      <c r="B928" s="272" t="s">
        <v>137</v>
      </c>
      <c r="C928" s="272"/>
      <c r="D928" s="272"/>
      <c r="E928" s="166" t="s">
        <v>122</v>
      </c>
      <c r="F928" s="166" t="s">
        <v>124</v>
      </c>
      <c r="G928" s="159">
        <v>300000</v>
      </c>
      <c r="H928" s="164">
        <v>3</v>
      </c>
      <c r="I928" s="160">
        <f t="shared" ref="I928:I991" si="36">+ROUND(H928*G928/1000,1)</f>
        <v>900</v>
      </c>
    </row>
    <row r="929" spans="1:9" s="71" customFormat="1" ht="18" customHeight="1">
      <c r="A929" s="168">
        <v>37311100</v>
      </c>
      <c r="B929" s="272" t="s">
        <v>138</v>
      </c>
      <c r="C929" s="272"/>
      <c r="D929" s="272"/>
      <c r="E929" s="166" t="s">
        <v>49</v>
      </c>
      <c r="F929" s="166" t="s">
        <v>124</v>
      </c>
      <c r="G929" s="159">
        <v>500000</v>
      </c>
      <c r="H929" s="164">
        <v>3</v>
      </c>
      <c r="I929" s="160">
        <f t="shared" si="36"/>
        <v>1500</v>
      </c>
    </row>
    <row r="930" spans="1:9" s="71" customFormat="1" ht="18" customHeight="1">
      <c r="A930" s="168">
        <v>39111140</v>
      </c>
      <c r="B930" s="272" t="s">
        <v>125</v>
      </c>
      <c r="C930" s="272"/>
      <c r="D930" s="272"/>
      <c r="E930" s="166" t="s">
        <v>122</v>
      </c>
      <c r="F930" s="166" t="s">
        <v>124</v>
      </c>
      <c r="G930" s="159">
        <v>27000</v>
      </c>
      <c r="H930" s="164">
        <v>65</v>
      </c>
      <c r="I930" s="160">
        <f t="shared" si="36"/>
        <v>1755</v>
      </c>
    </row>
    <row r="931" spans="1:9" s="71" customFormat="1" ht="18" customHeight="1">
      <c r="A931" s="168">
        <v>39141120</v>
      </c>
      <c r="B931" s="272" t="s">
        <v>130</v>
      </c>
      <c r="C931" s="272"/>
      <c r="D931" s="272"/>
      <c r="E931" s="166" t="s">
        <v>122</v>
      </c>
      <c r="F931" s="166" t="s">
        <v>124</v>
      </c>
      <c r="G931" s="159">
        <v>100000</v>
      </c>
      <c r="H931" s="164">
        <v>3</v>
      </c>
      <c r="I931" s="160">
        <f t="shared" si="36"/>
        <v>300</v>
      </c>
    </row>
    <row r="932" spans="1:9" s="71" customFormat="1" ht="18" customHeight="1">
      <c r="A932" s="168">
        <v>39111140</v>
      </c>
      <c r="B932" s="272" t="s">
        <v>125</v>
      </c>
      <c r="C932" s="272"/>
      <c r="D932" s="272"/>
      <c r="E932" s="166" t="s">
        <v>122</v>
      </c>
      <c r="F932" s="166" t="s">
        <v>124</v>
      </c>
      <c r="G932" s="159">
        <v>23333</v>
      </c>
      <c r="H932" s="164">
        <v>40</v>
      </c>
      <c r="I932" s="160">
        <f t="shared" si="36"/>
        <v>933.3</v>
      </c>
    </row>
    <row r="933" spans="1:9" s="71" customFormat="1" ht="18" customHeight="1">
      <c r="A933" s="168">
        <v>37421151</v>
      </c>
      <c r="B933" s="272" t="s">
        <v>139</v>
      </c>
      <c r="C933" s="272"/>
      <c r="D933" s="272"/>
      <c r="E933" s="166" t="s">
        <v>122</v>
      </c>
      <c r="F933" s="166" t="s">
        <v>124</v>
      </c>
      <c r="G933" s="159">
        <v>80000</v>
      </c>
      <c r="H933" s="164">
        <v>6</v>
      </c>
      <c r="I933" s="160">
        <f t="shared" si="36"/>
        <v>480</v>
      </c>
    </row>
    <row r="934" spans="1:9" s="71" customFormat="1" ht="18" customHeight="1">
      <c r="A934" s="168">
        <v>37421153</v>
      </c>
      <c r="B934" s="272" t="s">
        <v>140</v>
      </c>
      <c r="C934" s="272"/>
      <c r="D934" s="272"/>
      <c r="E934" s="166" t="s">
        <v>122</v>
      </c>
      <c r="F934" s="166" t="s">
        <v>124</v>
      </c>
      <c r="G934" s="159">
        <v>62000</v>
      </c>
      <c r="H934" s="164">
        <v>10</v>
      </c>
      <c r="I934" s="160">
        <f t="shared" si="36"/>
        <v>620</v>
      </c>
    </row>
    <row r="935" spans="1:9" s="71" customFormat="1" ht="18" customHeight="1">
      <c r="A935" s="168">
        <v>37421300</v>
      </c>
      <c r="B935" s="272" t="s">
        <v>141</v>
      </c>
      <c r="C935" s="272"/>
      <c r="D935" s="272"/>
      <c r="E935" s="166" t="s">
        <v>122</v>
      </c>
      <c r="F935" s="166" t="s">
        <v>124</v>
      </c>
      <c r="G935" s="159">
        <v>30000</v>
      </c>
      <c r="H935" s="164">
        <v>8</v>
      </c>
      <c r="I935" s="160">
        <f t="shared" si="36"/>
        <v>240</v>
      </c>
    </row>
    <row r="936" spans="1:9" s="71" customFormat="1" ht="18" customHeight="1">
      <c r="A936" s="168">
        <v>37421170</v>
      </c>
      <c r="B936" s="272" t="s">
        <v>142</v>
      </c>
      <c r="C936" s="272"/>
      <c r="D936" s="272"/>
      <c r="E936" s="166" t="s">
        <v>122</v>
      </c>
      <c r="F936" s="166" t="s">
        <v>124</v>
      </c>
      <c r="G936" s="159">
        <v>5000</v>
      </c>
      <c r="H936" s="164">
        <v>80</v>
      </c>
      <c r="I936" s="160">
        <f t="shared" si="36"/>
        <v>400</v>
      </c>
    </row>
    <row r="937" spans="1:9" s="71" customFormat="1" ht="18" customHeight="1">
      <c r="A937" s="168">
        <v>37421171</v>
      </c>
      <c r="B937" s="272" t="s">
        <v>143</v>
      </c>
      <c r="C937" s="272"/>
      <c r="D937" s="272"/>
      <c r="E937" s="166" t="s">
        <v>122</v>
      </c>
      <c r="F937" s="166" t="s">
        <v>124</v>
      </c>
      <c r="G937" s="159">
        <v>8000</v>
      </c>
      <c r="H937" s="164">
        <v>65</v>
      </c>
      <c r="I937" s="160">
        <f t="shared" si="36"/>
        <v>520</v>
      </c>
    </row>
    <row r="938" spans="1:9" s="71" customFormat="1" ht="18" customHeight="1">
      <c r="A938" s="168">
        <v>37471200</v>
      </c>
      <c r="B938" s="272" t="s">
        <v>144</v>
      </c>
      <c r="C938" s="272"/>
      <c r="D938" s="272"/>
      <c r="E938" s="166" t="s">
        <v>122</v>
      </c>
      <c r="F938" s="166" t="s">
        <v>124</v>
      </c>
      <c r="G938" s="159">
        <v>3000</v>
      </c>
      <c r="H938" s="164">
        <v>42</v>
      </c>
      <c r="I938" s="160">
        <f t="shared" si="36"/>
        <v>126</v>
      </c>
    </row>
    <row r="939" spans="1:9" s="71" customFormat="1" ht="18" customHeight="1">
      <c r="A939" s="168">
        <v>32331300</v>
      </c>
      <c r="B939" s="272" t="s">
        <v>145</v>
      </c>
      <c r="C939" s="272"/>
      <c r="D939" s="272"/>
      <c r="E939" s="166" t="s">
        <v>122</v>
      </c>
      <c r="F939" s="166" t="s">
        <v>124</v>
      </c>
      <c r="G939" s="159">
        <v>200000</v>
      </c>
      <c r="H939" s="164">
        <v>2</v>
      </c>
      <c r="I939" s="160">
        <f t="shared" si="36"/>
        <v>400</v>
      </c>
    </row>
    <row r="940" spans="1:9" s="71" customFormat="1" ht="18" customHeight="1">
      <c r="A940" s="168">
        <v>39141120</v>
      </c>
      <c r="B940" s="272" t="s">
        <v>130</v>
      </c>
      <c r="C940" s="272"/>
      <c r="D940" s="272"/>
      <c r="E940" s="166" t="s">
        <v>122</v>
      </c>
      <c r="F940" s="166" t="s">
        <v>124</v>
      </c>
      <c r="G940" s="159">
        <v>120000</v>
      </c>
      <c r="H940" s="164">
        <v>3</v>
      </c>
      <c r="I940" s="160">
        <f t="shared" si="36"/>
        <v>360</v>
      </c>
    </row>
    <row r="941" spans="1:9" s="71" customFormat="1" ht="18" customHeight="1">
      <c r="A941" s="168">
        <v>39711310</v>
      </c>
      <c r="B941" s="272" t="s">
        <v>146</v>
      </c>
      <c r="C941" s="272"/>
      <c r="D941" s="272"/>
      <c r="E941" s="166" t="s">
        <v>122</v>
      </c>
      <c r="F941" s="166" t="s">
        <v>124</v>
      </c>
      <c r="G941" s="159">
        <v>250000</v>
      </c>
      <c r="H941" s="164">
        <v>3</v>
      </c>
      <c r="I941" s="160">
        <f t="shared" si="36"/>
        <v>750</v>
      </c>
    </row>
    <row r="942" spans="1:9" s="71" customFormat="1" ht="18" customHeight="1">
      <c r="A942" s="168">
        <v>42911150</v>
      </c>
      <c r="B942" s="272" t="s">
        <v>147</v>
      </c>
      <c r="C942" s="272"/>
      <c r="D942" s="272"/>
      <c r="E942" s="166" t="s">
        <v>49</v>
      </c>
      <c r="F942" s="166" t="s">
        <v>124</v>
      </c>
      <c r="G942" s="159">
        <v>120000</v>
      </c>
      <c r="H942" s="164">
        <v>3</v>
      </c>
      <c r="I942" s="160">
        <f t="shared" si="36"/>
        <v>360</v>
      </c>
    </row>
    <row r="943" spans="1:9" s="71" customFormat="1" ht="18" customHeight="1">
      <c r="A943" s="168">
        <v>39711140</v>
      </c>
      <c r="B943" s="272" t="s">
        <v>148</v>
      </c>
      <c r="C943" s="272"/>
      <c r="D943" s="272"/>
      <c r="E943" s="166" t="s">
        <v>122</v>
      </c>
      <c r="F943" s="166" t="s">
        <v>124</v>
      </c>
      <c r="G943" s="159">
        <v>300000</v>
      </c>
      <c r="H943" s="164">
        <v>3</v>
      </c>
      <c r="I943" s="160">
        <f t="shared" si="36"/>
        <v>900</v>
      </c>
    </row>
    <row r="944" spans="1:9" s="71" customFormat="1" ht="18" customHeight="1">
      <c r="A944" s="168">
        <v>39121200</v>
      </c>
      <c r="B944" s="272" t="s">
        <v>126</v>
      </c>
      <c r="C944" s="272"/>
      <c r="D944" s="272"/>
      <c r="E944" s="166" t="s">
        <v>122</v>
      </c>
      <c r="F944" s="166" t="s">
        <v>124</v>
      </c>
      <c r="G944" s="159">
        <v>125000</v>
      </c>
      <c r="H944" s="164">
        <v>3</v>
      </c>
      <c r="I944" s="160">
        <f t="shared" si="36"/>
        <v>375</v>
      </c>
    </row>
    <row r="945" spans="1:9" s="71" customFormat="1" ht="18" customHeight="1">
      <c r="A945" s="168">
        <v>39121200</v>
      </c>
      <c r="B945" s="272" t="s">
        <v>126</v>
      </c>
      <c r="C945" s="272"/>
      <c r="D945" s="272"/>
      <c r="E945" s="166" t="s">
        <v>122</v>
      </c>
      <c r="F945" s="166" t="s">
        <v>124</v>
      </c>
      <c r="G945" s="159">
        <v>125000</v>
      </c>
      <c r="H945" s="164">
        <v>4</v>
      </c>
      <c r="I945" s="160">
        <f t="shared" si="36"/>
        <v>500</v>
      </c>
    </row>
    <row r="946" spans="1:9" s="71" customFormat="1" ht="18" customHeight="1">
      <c r="A946" s="168">
        <v>39221100</v>
      </c>
      <c r="B946" s="272" t="s">
        <v>149</v>
      </c>
      <c r="C946" s="272"/>
      <c r="D946" s="272"/>
      <c r="E946" s="166" t="s">
        <v>122</v>
      </c>
      <c r="F946" s="166" t="s">
        <v>124</v>
      </c>
      <c r="G946" s="159">
        <v>570000</v>
      </c>
      <c r="H946" s="164">
        <v>3</v>
      </c>
      <c r="I946" s="160">
        <f t="shared" si="36"/>
        <v>1710</v>
      </c>
    </row>
    <row r="947" spans="1:9" s="71" customFormat="1" ht="18" customHeight="1">
      <c r="A947" s="168">
        <v>39221100</v>
      </c>
      <c r="B947" s="272" t="s">
        <v>149</v>
      </c>
      <c r="C947" s="272"/>
      <c r="D947" s="272"/>
      <c r="E947" s="166" t="s">
        <v>122</v>
      </c>
      <c r="F947" s="166" t="s">
        <v>124</v>
      </c>
      <c r="G947" s="159">
        <v>470000</v>
      </c>
      <c r="H947" s="164">
        <v>3</v>
      </c>
      <c r="I947" s="160">
        <f t="shared" si="36"/>
        <v>1410</v>
      </c>
    </row>
    <row r="948" spans="1:9" s="71" customFormat="1" ht="18" customHeight="1">
      <c r="A948" s="168">
        <v>39711350</v>
      </c>
      <c r="B948" s="272" t="s">
        <v>150</v>
      </c>
      <c r="C948" s="272"/>
      <c r="D948" s="272"/>
      <c r="E948" s="166" t="s">
        <v>122</v>
      </c>
      <c r="F948" s="166" t="s">
        <v>124</v>
      </c>
      <c r="G948" s="159">
        <v>55000</v>
      </c>
      <c r="H948" s="164">
        <v>3</v>
      </c>
      <c r="I948" s="160">
        <f t="shared" si="36"/>
        <v>165</v>
      </c>
    </row>
    <row r="949" spans="1:9" s="71" customFormat="1" ht="18" customHeight="1">
      <c r="A949" s="168">
        <v>39221100</v>
      </c>
      <c r="B949" s="272" t="s">
        <v>149</v>
      </c>
      <c r="C949" s="272"/>
      <c r="D949" s="272"/>
      <c r="E949" s="166" t="s">
        <v>122</v>
      </c>
      <c r="F949" s="166" t="s">
        <v>124</v>
      </c>
      <c r="G949" s="159">
        <v>820000</v>
      </c>
      <c r="H949" s="164">
        <v>3</v>
      </c>
      <c r="I949" s="160">
        <f t="shared" si="36"/>
        <v>2460</v>
      </c>
    </row>
    <row r="950" spans="1:9" s="71" customFormat="1" ht="18" customHeight="1">
      <c r="A950" s="168">
        <v>39713100</v>
      </c>
      <c r="B950" s="272" t="s">
        <v>151</v>
      </c>
      <c r="C950" s="272"/>
      <c r="D950" s="272"/>
      <c r="E950" s="166" t="s">
        <v>122</v>
      </c>
      <c r="F950" s="166" t="s">
        <v>124</v>
      </c>
      <c r="G950" s="159">
        <v>890000</v>
      </c>
      <c r="H950" s="164">
        <v>3</v>
      </c>
      <c r="I950" s="160">
        <f t="shared" si="36"/>
        <v>2670</v>
      </c>
    </row>
    <row r="951" spans="1:9" s="71" customFormat="1" ht="18" customHeight="1">
      <c r="A951" s="168">
        <v>39141120</v>
      </c>
      <c r="B951" s="272" t="s">
        <v>130</v>
      </c>
      <c r="C951" s="272"/>
      <c r="D951" s="272"/>
      <c r="E951" s="166" t="s">
        <v>122</v>
      </c>
      <c r="F951" s="166" t="s">
        <v>124</v>
      </c>
      <c r="G951" s="159">
        <v>109200</v>
      </c>
      <c r="H951" s="164">
        <v>3</v>
      </c>
      <c r="I951" s="160">
        <f t="shared" si="36"/>
        <v>327.60000000000002</v>
      </c>
    </row>
    <row r="952" spans="1:9" s="71" customFormat="1" ht="18" customHeight="1">
      <c r="A952" s="168">
        <v>39141120</v>
      </c>
      <c r="B952" s="272" t="s">
        <v>130</v>
      </c>
      <c r="C952" s="272"/>
      <c r="D952" s="272"/>
      <c r="E952" s="166" t="s">
        <v>122</v>
      </c>
      <c r="F952" s="166" t="s">
        <v>124</v>
      </c>
      <c r="G952" s="159">
        <v>150000</v>
      </c>
      <c r="H952" s="164">
        <v>5</v>
      </c>
      <c r="I952" s="160">
        <f t="shared" si="36"/>
        <v>750</v>
      </c>
    </row>
    <row r="953" spans="1:9" s="71" customFormat="1" ht="18" customHeight="1">
      <c r="A953" s="168">
        <v>39221310</v>
      </c>
      <c r="B953" s="272" t="s">
        <v>152</v>
      </c>
      <c r="C953" s="272"/>
      <c r="D953" s="272"/>
      <c r="E953" s="166" t="s">
        <v>122</v>
      </c>
      <c r="F953" s="166" t="s">
        <v>124</v>
      </c>
      <c r="G953" s="159">
        <v>13200</v>
      </c>
      <c r="H953" s="164">
        <v>5</v>
      </c>
      <c r="I953" s="160">
        <f t="shared" si="36"/>
        <v>66</v>
      </c>
    </row>
    <row r="954" spans="1:9" s="71" customFormat="1" ht="18" customHeight="1">
      <c r="A954" s="168">
        <v>39221312</v>
      </c>
      <c r="B954" s="272" t="s">
        <v>153</v>
      </c>
      <c r="C954" s="272"/>
      <c r="D954" s="272"/>
      <c r="E954" s="166" t="s">
        <v>122</v>
      </c>
      <c r="F954" s="166" t="s">
        <v>124</v>
      </c>
      <c r="G954" s="159">
        <v>7800</v>
      </c>
      <c r="H954" s="164">
        <v>3</v>
      </c>
      <c r="I954" s="160">
        <f t="shared" si="36"/>
        <v>23.4</v>
      </c>
    </row>
    <row r="955" spans="1:9" s="71" customFormat="1" ht="18" customHeight="1">
      <c r="A955" s="168">
        <v>39221312</v>
      </c>
      <c r="B955" s="272" t="s">
        <v>153</v>
      </c>
      <c r="C955" s="272"/>
      <c r="D955" s="272"/>
      <c r="E955" s="166" t="s">
        <v>122</v>
      </c>
      <c r="F955" s="166" t="s">
        <v>124</v>
      </c>
      <c r="G955" s="159">
        <v>16500</v>
      </c>
      <c r="H955" s="164">
        <v>3</v>
      </c>
      <c r="I955" s="160">
        <f t="shared" si="36"/>
        <v>49.5</v>
      </c>
    </row>
    <row r="956" spans="1:9" s="71" customFormat="1" ht="18" customHeight="1">
      <c r="A956" s="168">
        <v>39221312</v>
      </c>
      <c r="B956" s="272" t="s">
        <v>153</v>
      </c>
      <c r="C956" s="272"/>
      <c r="D956" s="272"/>
      <c r="E956" s="166" t="s">
        <v>122</v>
      </c>
      <c r="F956" s="166" t="s">
        <v>124</v>
      </c>
      <c r="G956" s="159">
        <v>25000</v>
      </c>
      <c r="H956" s="164">
        <v>3</v>
      </c>
      <c r="I956" s="160">
        <f t="shared" si="36"/>
        <v>75</v>
      </c>
    </row>
    <row r="957" spans="1:9" s="71" customFormat="1" ht="18" customHeight="1">
      <c r="A957" s="168">
        <v>39221312</v>
      </c>
      <c r="B957" s="272" t="s">
        <v>153</v>
      </c>
      <c r="C957" s="272"/>
      <c r="D957" s="272"/>
      <c r="E957" s="166" t="s">
        <v>122</v>
      </c>
      <c r="F957" s="166" t="s">
        <v>124</v>
      </c>
      <c r="G957" s="159">
        <v>59000</v>
      </c>
      <c r="H957" s="164">
        <v>3</v>
      </c>
      <c r="I957" s="160">
        <f t="shared" si="36"/>
        <v>177</v>
      </c>
    </row>
    <row r="958" spans="1:9" s="71" customFormat="1" ht="18" customHeight="1">
      <c r="A958" s="168">
        <v>39221170</v>
      </c>
      <c r="B958" s="272" t="s">
        <v>154</v>
      </c>
      <c r="C958" s="272"/>
      <c r="D958" s="272"/>
      <c r="E958" s="166" t="s">
        <v>122</v>
      </c>
      <c r="F958" s="166" t="s">
        <v>124</v>
      </c>
      <c r="G958" s="159">
        <v>4500</v>
      </c>
      <c r="H958" s="164">
        <v>16</v>
      </c>
      <c r="I958" s="160">
        <f t="shared" si="36"/>
        <v>72</v>
      </c>
    </row>
    <row r="959" spans="1:9" s="71" customFormat="1" ht="18" customHeight="1">
      <c r="A959" s="168">
        <v>39221280</v>
      </c>
      <c r="B959" s="272" t="s">
        <v>155</v>
      </c>
      <c r="C959" s="272"/>
      <c r="D959" s="272"/>
      <c r="E959" s="166" t="s">
        <v>122</v>
      </c>
      <c r="F959" s="166" t="s">
        <v>124</v>
      </c>
      <c r="G959" s="159">
        <v>3600</v>
      </c>
      <c r="H959" s="164">
        <v>20</v>
      </c>
      <c r="I959" s="160">
        <f t="shared" si="36"/>
        <v>72</v>
      </c>
    </row>
    <row r="960" spans="1:9" s="71" customFormat="1" ht="18" customHeight="1">
      <c r="A960" s="168">
        <v>39221100</v>
      </c>
      <c r="B960" s="272" t="s">
        <v>149</v>
      </c>
      <c r="C960" s="272"/>
      <c r="D960" s="272"/>
      <c r="E960" s="166" t="s">
        <v>122</v>
      </c>
      <c r="F960" s="166" t="s">
        <v>124</v>
      </c>
      <c r="G960" s="159">
        <v>6200</v>
      </c>
      <c r="H960" s="164">
        <v>6</v>
      </c>
      <c r="I960" s="160">
        <f t="shared" si="36"/>
        <v>37.200000000000003</v>
      </c>
    </row>
    <row r="961" spans="1:9" s="71" customFormat="1" ht="18" customHeight="1">
      <c r="A961" s="168">
        <v>39221100</v>
      </c>
      <c r="B961" s="272" t="s">
        <v>149</v>
      </c>
      <c r="C961" s="272"/>
      <c r="D961" s="272"/>
      <c r="E961" s="166" t="s">
        <v>122</v>
      </c>
      <c r="F961" s="166" t="s">
        <v>124</v>
      </c>
      <c r="G961" s="159">
        <v>1600</v>
      </c>
      <c r="H961" s="164">
        <v>5</v>
      </c>
      <c r="I961" s="160">
        <f t="shared" si="36"/>
        <v>8</v>
      </c>
    </row>
    <row r="962" spans="1:9" s="71" customFormat="1" ht="18" customHeight="1">
      <c r="A962" s="168">
        <v>39221100</v>
      </c>
      <c r="B962" s="272" t="s">
        <v>149</v>
      </c>
      <c r="C962" s="272"/>
      <c r="D962" s="272"/>
      <c r="E962" s="166" t="s">
        <v>122</v>
      </c>
      <c r="F962" s="166" t="s">
        <v>124</v>
      </c>
      <c r="G962" s="159">
        <v>1500</v>
      </c>
      <c r="H962" s="164">
        <v>3</v>
      </c>
      <c r="I962" s="160">
        <f t="shared" si="36"/>
        <v>4.5</v>
      </c>
    </row>
    <row r="963" spans="1:9" s="71" customFormat="1" ht="18" customHeight="1">
      <c r="A963" s="168">
        <v>39221370</v>
      </c>
      <c r="B963" s="272" t="s">
        <v>156</v>
      </c>
      <c r="C963" s="272"/>
      <c r="D963" s="272"/>
      <c r="E963" s="166" t="s">
        <v>122</v>
      </c>
      <c r="F963" s="166" t="s">
        <v>124</v>
      </c>
      <c r="G963" s="159">
        <v>1700</v>
      </c>
      <c r="H963" s="164">
        <v>9</v>
      </c>
      <c r="I963" s="160">
        <f t="shared" si="36"/>
        <v>15.3</v>
      </c>
    </row>
    <row r="964" spans="1:9" s="71" customFormat="1" ht="18" customHeight="1">
      <c r="A964" s="168">
        <v>39221380</v>
      </c>
      <c r="B964" s="272" t="s">
        <v>157</v>
      </c>
      <c r="C964" s="272"/>
      <c r="D964" s="272"/>
      <c r="E964" s="166" t="s">
        <v>122</v>
      </c>
      <c r="F964" s="166" t="s">
        <v>124</v>
      </c>
      <c r="G964" s="159">
        <v>1500</v>
      </c>
      <c r="H964" s="164">
        <v>5</v>
      </c>
      <c r="I964" s="160">
        <f t="shared" si="36"/>
        <v>7.5</v>
      </c>
    </row>
    <row r="965" spans="1:9" s="71" customFormat="1" ht="18" customHeight="1">
      <c r="A965" s="168">
        <v>39221100</v>
      </c>
      <c r="B965" s="272" t="s">
        <v>149</v>
      </c>
      <c r="C965" s="272"/>
      <c r="D965" s="272"/>
      <c r="E965" s="166" t="s">
        <v>122</v>
      </c>
      <c r="F965" s="166" t="s">
        <v>124</v>
      </c>
      <c r="G965" s="159">
        <v>1600</v>
      </c>
      <c r="H965" s="164">
        <v>4</v>
      </c>
      <c r="I965" s="160">
        <f t="shared" si="36"/>
        <v>6.4</v>
      </c>
    </row>
    <row r="966" spans="1:9" s="71" customFormat="1" ht="18" customHeight="1">
      <c r="A966" s="168">
        <v>39221100</v>
      </c>
      <c r="B966" s="272" t="s">
        <v>149</v>
      </c>
      <c r="C966" s="272"/>
      <c r="D966" s="272"/>
      <c r="E966" s="166" t="s">
        <v>122</v>
      </c>
      <c r="F966" s="166" t="s">
        <v>124</v>
      </c>
      <c r="G966" s="159">
        <v>1500</v>
      </c>
      <c r="H966" s="164">
        <v>5</v>
      </c>
      <c r="I966" s="160">
        <f t="shared" si="36"/>
        <v>7.5</v>
      </c>
    </row>
    <row r="967" spans="1:9" s="71" customFormat="1" ht="18" customHeight="1">
      <c r="A967" s="168">
        <v>39221100</v>
      </c>
      <c r="B967" s="272" t="s">
        <v>149</v>
      </c>
      <c r="C967" s="272"/>
      <c r="D967" s="272"/>
      <c r="E967" s="166" t="s">
        <v>122</v>
      </c>
      <c r="F967" s="166" t="s">
        <v>124</v>
      </c>
      <c r="G967" s="159">
        <v>2500</v>
      </c>
      <c r="H967" s="164">
        <v>4</v>
      </c>
      <c r="I967" s="160">
        <f t="shared" si="36"/>
        <v>10</v>
      </c>
    </row>
    <row r="968" spans="1:9" s="71" customFormat="1" ht="18" customHeight="1">
      <c r="A968" s="171">
        <v>39241120</v>
      </c>
      <c r="B968" s="273" t="s">
        <v>158</v>
      </c>
      <c r="C968" s="273"/>
      <c r="D968" s="273"/>
      <c r="E968" s="172" t="s">
        <v>122</v>
      </c>
      <c r="F968" s="166" t="s">
        <v>124</v>
      </c>
      <c r="G968" s="159">
        <v>19000</v>
      </c>
      <c r="H968" s="164">
        <v>21</v>
      </c>
      <c r="I968" s="160">
        <f t="shared" si="36"/>
        <v>399</v>
      </c>
    </row>
    <row r="969" spans="1:9" s="71" customFormat="1" ht="18" customHeight="1">
      <c r="A969" s="168">
        <v>39221100</v>
      </c>
      <c r="B969" s="272" t="s">
        <v>149</v>
      </c>
      <c r="C969" s="272"/>
      <c r="D969" s="272"/>
      <c r="E969" s="166" t="s">
        <v>122</v>
      </c>
      <c r="F969" s="166" t="s">
        <v>124</v>
      </c>
      <c r="G969" s="170">
        <v>36000</v>
      </c>
      <c r="H969" s="164">
        <v>18</v>
      </c>
      <c r="I969" s="160">
        <f t="shared" si="36"/>
        <v>648</v>
      </c>
    </row>
    <row r="970" spans="1:9" s="71" customFormat="1" ht="18" customHeight="1">
      <c r="A970" s="168">
        <v>39221130</v>
      </c>
      <c r="B970" s="272" t="s">
        <v>159</v>
      </c>
      <c r="C970" s="272"/>
      <c r="D970" s="272"/>
      <c r="E970" s="166" t="s">
        <v>122</v>
      </c>
      <c r="F970" s="166" t="s">
        <v>124</v>
      </c>
      <c r="G970" s="159">
        <v>1800</v>
      </c>
      <c r="H970" s="164">
        <v>3</v>
      </c>
      <c r="I970" s="160">
        <f t="shared" si="36"/>
        <v>5.4</v>
      </c>
    </row>
    <row r="971" spans="1:9" s="71" customFormat="1" ht="18" customHeight="1">
      <c r="A971" s="168">
        <v>39221130</v>
      </c>
      <c r="B971" s="272" t="s">
        <v>159</v>
      </c>
      <c r="C971" s="272"/>
      <c r="D971" s="272"/>
      <c r="E971" s="166" t="s">
        <v>122</v>
      </c>
      <c r="F971" s="166" t="s">
        <v>124</v>
      </c>
      <c r="G971" s="159">
        <v>1500</v>
      </c>
      <c r="H971" s="164">
        <v>3</v>
      </c>
      <c r="I971" s="160">
        <f t="shared" si="36"/>
        <v>4.5</v>
      </c>
    </row>
    <row r="972" spans="1:9" s="71" customFormat="1" ht="18" customHeight="1">
      <c r="A972" s="168">
        <v>38411200</v>
      </c>
      <c r="B972" s="272" t="s">
        <v>160</v>
      </c>
      <c r="C972" s="272"/>
      <c r="D972" s="272"/>
      <c r="E972" s="166" t="s">
        <v>122</v>
      </c>
      <c r="F972" s="166" t="s">
        <v>124</v>
      </c>
      <c r="G972" s="159">
        <v>2700</v>
      </c>
      <c r="H972" s="164">
        <v>5</v>
      </c>
      <c r="I972" s="160">
        <f t="shared" si="36"/>
        <v>13.5</v>
      </c>
    </row>
    <row r="973" spans="1:9" s="71" customFormat="1" ht="18" customHeight="1">
      <c r="A973" s="168">
        <v>38411200</v>
      </c>
      <c r="B973" s="272" t="s">
        <v>160</v>
      </c>
      <c r="C973" s="272"/>
      <c r="D973" s="272"/>
      <c r="E973" s="166" t="s">
        <v>122</v>
      </c>
      <c r="F973" s="166" t="s">
        <v>124</v>
      </c>
      <c r="G973" s="159">
        <v>1700</v>
      </c>
      <c r="H973" s="164">
        <v>5</v>
      </c>
      <c r="I973" s="160">
        <f t="shared" si="36"/>
        <v>8.5</v>
      </c>
    </row>
    <row r="974" spans="1:9" s="71" customFormat="1" ht="18" customHeight="1">
      <c r="A974" s="168">
        <v>39224331</v>
      </c>
      <c r="B974" s="272" t="s">
        <v>161</v>
      </c>
      <c r="C974" s="272"/>
      <c r="D974" s="272"/>
      <c r="E974" s="166" t="s">
        <v>122</v>
      </c>
      <c r="F974" s="166" t="s">
        <v>124</v>
      </c>
      <c r="G974" s="159">
        <v>1500</v>
      </c>
      <c r="H974" s="164">
        <v>12</v>
      </c>
      <c r="I974" s="160">
        <f t="shared" si="36"/>
        <v>18</v>
      </c>
    </row>
    <row r="975" spans="1:9" s="71" customFormat="1" ht="18" customHeight="1">
      <c r="A975" s="168">
        <v>39221170</v>
      </c>
      <c r="B975" s="272" t="s">
        <v>154</v>
      </c>
      <c r="C975" s="272"/>
      <c r="D975" s="272"/>
      <c r="E975" s="166" t="s">
        <v>122</v>
      </c>
      <c r="F975" s="166" t="s">
        <v>124</v>
      </c>
      <c r="G975" s="159">
        <v>4500</v>
      </c>
      <c r="H975" s="164">
        <v>6</v>
      </c>
      <c r="I975" s="160">
        <f t="shared" si="36"/>
        <v>27</v>
      </c>
    </row>
    <row r="976" spans="1:9" s="71" customFormat="1" ht="18" customHeight="1">
      <c r="A976" s="168">
        <v>39224341</v>
      </c>
      <c r="B976" s="272" t="s">
        <v>162</v>
      </c>
      <c r="C976" s="272"/>
      <c r="D976" s="272"/>
      <c r="E976" s="166" t="s">
        <v>122</v>
      </c>
      <c r="F976" s="166" t="s">
        <v>124</v>
      </c>
      <c r="G976" s="159">
        <v>3000</v>
      </c>
      <c r="H976" s="164">
        <v>8</v>
      </c>
      <c r="I976" s="160">
        <f t="shared" si="36"/>
        <v>24</v>
      </c>
    </row>
    <row r="977" spans="1:9" s="71" customFormat="1">
      <c r="A977" s="168">
        <v>39835000</v>
      </c>
      <c r="B977" s="272" t="s">
        <v>163</v>
      </c>
      <c r="C977" s="272"/>
      <c r="D977" s="272"/>
      <c r="E977" s="166" t="s">
        <v>122</v>
      </c>
      <c r="F977" s="166" t="s">
        <v>124</v>
      </c>
      <c r="G977" s="159">
        <v>3000</v>
      </c>
      <c r="H977" s="164">
        <v>6</v>
      </c>
      <c r="I977" s="160">
        <f t="shared" si="36"/>
        <v>18</v>
      </c>
    </row>
    <row r="978" spans="1:9" s="71" customFormat="1" ht="18" customHeight="1">
      <c r="A978" s="168">
        <v>42921180</v>
      </c>
      <c r="B978" s="272" t="s">
        <v>164</v>
      </c>
      <c r="C978" s="272"/>
      <c r="D978" s="272"/>
      <c r="E978" s="166" t="s">
        <v>122</v>
      </c>
      <c r="F978" s="166" t="s">
        <v>124</v>
      </c>
      <c r="G978" s="159">
        <v>27750</v>
      </c>
      <c r="H978" s="164">
        <v>3</v>
      </c>
      <c r="I978" s="160">
        <f t="shared" si="36"/>
        <v>83.3</v>
      </c>
    </row>
    <row r="979" spans="1:9" s="71" customFormat="1" ht="18" customHeight="1">
      <c r="A979" s="168">
        <v>42921180</v>
      </c>
      <c r="B979" s="272" t="s">
        <v>164</v>
      </c>
      <c r="C979" s="272"/>
      <c r="D979" s="272"/>
      <c r="E979" s="166" t="s">
        <v>122</v>
      </c>
      <c r="F979" s="166" t="s">
        <v>124</v>
      </c>
      <c r="G979" s="159">
        <v>17250</v>
      </c>
      <c r="H979" s="164">
        <v>3</v>
      </c>
      <c r="I979" s="160">
        <f t="shared" si="36"/>
        <v>51.8</v>
      </c>
    </row>
    <row r="980" spans="1:9" s="71" customFormat="1" ht="18" customHeight="1">
      <c r="A980" s="168">
        <v>39132210</v>
      </c>
      <c r="B980" s="272" t="s">
        <v>165</v>
      </c>
      <c r="C980" s="272"/>
      <c r="D980" s="272"/>
      <c r="E980" s="166" t="s">
        <v>122</v>
      </c>
      <c r="F980" s="166" t="s">
        <v>124</v>
      </c>
      <c r="G980" s="170">
        <v>100000</v>
      </c>
      <c r="H980" s="164">
        <v>3</v>
      </c>
      <c r="I980" s="160">
        <f t="shared" si="36"/>
        <v>300</v>
      </c>
    </row>
    <row r="981" spans="1:9" s="71" customFormat="1" ht="18" customHeight="1">
      <c r="A981" s="168">
        <v>39121200</v>
      </c>
      <c r="B981" s="272" t="s">
        <v>126</v>
      </c>
      <c r="C981" s="272"/>
      <c r="D981" s="272"/>
      <c r="E981" s="166" t="s">
        <v>122</v>
      </c>
      <c r="F981" s="166" t="s">
        <v>124</v>
      </c>
      <c r="G981" s="159">
        <v>65000</v>
      </c>
      <c r="H981" s="164">
        <v>3</v>
      </c>
      <c r="I981" s="160">
        <f t="shared" si="36"/>
        <v>195</v>
      </c>
    </row>
    <row r="982" spans="1:9" s="71" customFormat="1" ht="18" customHeight="1">
      <c r="A982" s="168">
        <v>39711140</v>
      </c>
      <c r="B982" s="272" t="s">
        <v>148</v>
      </c>
      <c r="C982" s="272"/>
      <c r="D982" s="272"/>
      <c r="E982" s="166" t="s">
        <v>122</v>
      </c>
      <c r="F982" s="166" t="s">
        <v>124</v>
      </c>
      <c r="G982" s="159">
        <v>400000</v>
      </c>
      <c r="H982" s="164">
        <v>6</v>
      </c>
      <c r="I982" s="160">
        <f t="shared" si="36"/>
        <v>2400</v>
      </c>
    </row>
    <row r="983" spans="1:9" s="71" customFormat="1" ht="18" customHeight="1">
      <c r="A983" s="168">
        <v>39711120</v>
      </c>
      <c r="B983" s="272" t="s">
        <v>166</v>
      </c>
      <c r="C983" s="272"/>
      <c r="D983" s="272"/>
      <c r="E983" s="166" t="s">
        <v>122</v>
      </c>
      <c r="F983" s="166" t="s">
        <v>124</v>
      </c>
      <c r="G983" s="159">
        <v>240000</v>
      </c>
      <c r="H983" s="164">
        <v>3</v>
      </c>
      <c r="I983" s="160">
        <f t="shared" si="36"/>
        <v>720</v>
      </c>
    </row>
    <row r="984" spans="1:9" s="71" customFormat="1" ht="18" customHeight="1">
      <c r="A984" s="168">
        <v>39714200</v>
      </c>
      <c r="B984" s="272" t="s">
        <v>137</v>
      </c>
      <c r="C984" s="272"/>
      <c r="D984" s="272"/>
      <c r="E984" s="166" t="s">
        <v>122</v>
      </c>
      <c r="F984" s="166" t="s">
        <v>124</v>
      </c>
      <c r="G984" s="159">
        <v>300000</v>
      </c>
      <c r="H984" s="164">
        <v>3</v>
      </c>
      <c r="I984" s="160">
        <f t="shared" si="36"/>
        <v>900</v>
      </c>
    </row>
    <row r="985" spans="1:9" s="71" customFormat="1" ht="18" customHeight="1">
      <c r="A985" s="168">
        <v>39713432</v>
      </c>
      <c r="B985" s="272" t="s">
        <v>167</v>
      </c>
      <c r="C985" s="272"/>
      <c r="D985" s="272"/>
      <c r="E985" s="166" t="s">
        <v>122</v>
      </c>
      <c r="F985" s="166" t="s">
        <v>124</v>
      </c>
      <c r="G985" s="159">
        <v>50000</v>
      </c>
      <c r="H985" s="164">
        <v>2</v>
      </c>
      <c r="I985" s="160">
        <f t="shared" si="36"/>
        <v>100</v>
      </c>
    </row>
    <row r="986" spans="1:9" s="71" customFormat="1" ht="18" customHeight="1">
      <c r="A986" s="168">
        <v>39121100</v>
      </c>
      <c r="B986" s="272" t="s">
        <v>127</v>
      </c>
      <c r="C986" s="272"/>
      <c r="D986" s="272"/>
      <c r="E986" s="166" t="s">
        <v>122</v>
      </c>
      <c r="F986" s="166" t="s">
        <v>124</v>
      </c>
      <c r="G986" s="159">
        <v>45000</v>
      </c>
      <c r="H986" s="164">
        <v>3</v>
      </c>
      <c r="I986" s="160">
        <f t="shared" si="36"/>
        <v>135</v>
      </c>
    </row>
    <row r="987" spans="1:9" s="71" customFormat="1" ht="18" customHeight="1">
      <c r="A987" s="168">
        <v>39111140</v>
      </c>
      <c r="B987" s="272" t="s">
        <v>125</v>
      </c>
      <c r="C987" s="272"/>
      <c r="D987" s="272"/>
      <c r="E987" s="166" t="s">
        <v>122</v>
      </c>
      <c r="F987" s="166" t="s">
        <v>124</v>
      </c>
      <c r="G987" s="159">
        <v>23333</v>
      </c>
      <c r="H987" s="164">
        <v>5</v>
      </c>
      <c r="I987" s="160">
        <f t="shared" si="36"/>
        <v>116.7</v>
      </c>
    </row>
    <row r="988" spans="1:9" s="71" customFormat="1" ht="18" customHeight="1">
      <c r="A988" s="168">
        <v>33191120</v>
      </c>
      <c r="B988" s="272" t="s">
        <v>168</v>
      </c>
      <c r="C988" s="272"/>
      <c r="D988" s="272"/>
      <c r="E988" s="166" t="s">
        <v>122</v>
      </c>
      <c r="F988" s="166" t="s">
        <v>124</v>
      </c>
      <c r="G988" s="159">
        <v>18000</v>
      </c>
      <c r="H988" s="164">
        <v>4</v>
      </c>
      <c r="I988" s="160">
        <f t="shared" si="36"/>
        <v>72</v>
      </c>
    </row>
    <row r="989" spans="1:9" s="71" customFormat="1" ht="18" customHeight="1">
      <c r="A989" s="168">
        <v>38311100</v>
      </c>
      <c r="B989" s="272" t="s">
        <v>169</v>
      </c>
      <c r="C989" s="272"/>
      <c r="D989" s="272"/>
      <c r="E989" s="166" t="s">
        <v>122</v>
      </c>
      <c r="F989" s="166" t="s">
        <v>124</v>
      </c>
      <c r="G989" s="159">
        <v>52000</v>
      </c>
      <c r="H989" s="164">
        <v>3</v>
      </c>
      <c r="I989" s="160">
        <f t="shared" si="36"/>
        <v>156</v>
      </c>
    </row>
    <row r="990" spans="1:9" s="71" customFormat="1" ht="18" customHeight="1">
      <c r="A990" s="167">
        <v>33191180</v>
      </c>
      <c r="B990" s="272" t="s">
        <v>183</v>
      </c>
      <c r="C990" s="272"/>
      <c r="D990" s="272"/>
      <c r="E990" s="166" t="s">
        <v>122</v>
      </c>
      <c r="F990" s="166" t="s">
        <v>124</v>
      </c>
      <c r="G990" s="159">
        <v>100000</v>
      </c>
      <c r="H990" s="164">
        <v>3</v>
      </c>
      <c r="I990" s="160">
        <f t="shared" si="36"/>
        <v>300</v>
      </c>
    </row>
    <row r="991" spans="1:9" s="71" customFormat="1" ht="18" customHeight="1">
      <c r="A991" s="168">
        <v>33141211</v>
      </c>
      <c r="B991" s="272" t="s">
        <v>170</v>
      </c>
      <c r="C991" s="272"/>
      <c r="D991" s="272"/>
      <c r="E991" s="166" t="s">
        <v>122</v>
      </c>
      <c r="F991" s="166" t="s">
        <v>124</v>
      </c>
      <c r="G991" s="159">
        <v>45000</v>
      </c>
      <c r="H991" s="164">
        <v>3</v>
      </c>
      <c r="I991" s="160">
        <f t="shared" si="36"/>
        <v>135</v>
      </c>
    </row>
    <row r="992" spans="1:9" s="71" customFormat="1" ht="18" customHeight="1">
      <c r="A992" s="168">
        <v>33141211</v>
      </c>
      <c r="B992" s="272" t="s">
        <v>170</v>
      </c>
      <c r="C992" s="272"/>
      <c r="D992" s="272"/>
      <c r="E992" s="166" t="s">
        <v>122</v>
      </c>
      <c r="F992" s="166" t="s">
        <v>124</v>
      </c>
      <c r="G992" s="159">
        <v>20000</v>
      </c>
      <c r="H992" s="164">
        <v>3</v>
      </c>
      <c r="I992" s="160">
        <f t="shared" ref="I992:I1005" si="37">+ROUND(H992*G992/1000,1)</f>
        <v>60</v>
      </c>
    </row>
    <row r="993" spans="1:10" s="71" customFormat="1" ht="18" customHeight="1">
      <c r="A993" s="168">
        <v>38411200</v>
      </c>
      <c r="B993" s="272" t="s">
        <v>160</v>
      </c>
      <c r="C993" s="272"/>
      <c r="D993" s="272"/>
      <c r="E993" s="166" t="s">
        <v>122</v>
      </c>
      <c r="F993" s="166" t="s">
        <v>124</v>
      </c>
      <c r="G993" s="159">
        <v>3000</v>
      </c>
      <c r="H993" s="164">
        <v>3</v>
      </c>
      <c r="I993" s="160">
        <f t="shared" si="37"/>
        <v>9</v>
      </c>
    </row>
    <row r="994" spans="1:10" s="71" customFormat="1" ht="18" customHeight="1">
      <c r="A994" s="168">
        <v>33191120</v>
      </c>
      <c r="B994" s="272" t="s">
        <v>168</v>
      </c>
      <c r="C994" s="272"/>
      <c r="D994" s="272"/>
      <c r="E994" s="166" t="s">
        <v>122</v>
      </c>
      <c r="F994" s="166" t="s">
        <v>124</v>
      </c>
      <c r="G994" s="159">
        <v>100000</v>
      </c>
      <c r="H994" s="164">
        <v>3</v>
      </c>
      <c r="I994" s="160">
        <f t="shared" si="37"/>
        <v>300</v>
      </c>
    </row>
    <row r="995" spans="1:10" s="71" customFormat="1" ht="18" customHeight="1">
      <c r="A995" s="168">
        <v>37411580</v>
      </c>
      <c r="B995" s="272" t="s">
        <v>171</v>
      </c>
      <c r="C995" s="272"/>
      <c r="D995" s="272"/>
      <c r="E995" s="166" t="s">
        <v>122</v>
      </c>
      <c r="F995" s="166" t="s">
        <v>124</v>
      </c>
      <c r="G995" s="159">
        <v>80000</v>
      </c>
      <c r="H995" s="164">
        <v>3</v>
      </c>
      <c r="I995" s="160">
        <f t="shared" si="37"/>
        <v>240</v>
      </c>
    </row>
    <row r="996" spans="1:10" s="71" customFormat="1" ht="18" customHeight="1">
      <c r="A996" s="168">
        <v>42711170</v>
      </c>
      <c r="B996" s="272" t="s">
        <v>172</v>
      </c>
      <c r="C996" s="272"/>
      <c r="D996" s="272"/>
      <c r="E996" s="166" t="s">
        <v>122</v>
      </c>
      <c r="F996" s="166" t="s">
        <v>124</v>
      </c>
      <c r="G996" s="159">
        <v>250000</v>
      </c>
      <c r="H996" s="164">
        <v>3</v>
      </c>
      <c r="I996" s="160">
        <f t="shared" si="37"/>
        <v>750</v>
      </c>
    </row>
    <row r="997" spans="1:10" s="71" customFormat="1" ht="18" customHeight="1">
      <c r="A997" s="168">
        <v>39221220</v>
      </c>
      <c r="B997" s="272" t="s">
        <v>173</v>
      </c>
      <c r="C997" s="272"/>
      <c r="D997" s="272"/>
      <c r="E997" s="166" t="s">
        <v>122</v>
      </c>
      <c r="F997" s="166" t="s">
        <v>124</v>
      </c>
      <c r="G997" s="159">
        <v>350000</v>
      </c>
      <c r="H997" s="164">
        <v>3</v>
      </c>
      <c r="I997" s="160">
        <f t="shared" si="37"/>
        <v>1050</v>
      </c>
    </row>
    <row r="998" spans="1:10" s="71" customFormat="1" ht="18" customHeight="1">
      <c r="A998" s="168">
        <v>39121450</v>
      </c>
      <c r="B998" s="272" t="s">
        <v>174</v>
      </c>
      <c r="C998" s="272"/>
      <c r="D998" s="272"/>
      <c r="E998" s="166" t="s">
        <v>122</v>
      </c>
      <c r="F998" s="166" t="s">
        <v>124</v>
      </c>
      <c r="G998" s="159">
        <v>20000</v>
      </c>
      <c r="H998" s="164">
        <v>3</v>
      </c>
      <c r="I998" s="160">
        <f t="shared" si="37"/>
        <v>60</v>
      </c>
    </row>
    <row r="999" spans="1:10" s="71" customFormat="1" ht="18" customHeight="1">
      <c r="A999" s="168">
        <v>39141120</v>
      </c>
      <c r="B999" s="272" t="s">
        <v>130</v>
      </c>
      <c r="C999" s="272"/>
      <c r="D999" s="272"/>
      <c r="E999" s="166" t="s">
        <v>122</v>
      </c>
      <c r="F999" s="166" t="s">
        <v>124</v>
      </c>
      <c r="G999" s="159">
        <v>200000</v>
      </c>
      <c r="H999" s="164">
        <v>8</v>
      </c>
      <c r="I999" s="160">
        <f t="shared" si="37"/>
        <v>1600</v>
      </c>
    </row>
    <row r="1000" spans="1:10" s="71" customFormat="1" ht="18" customHeight="1">
      <c r="A1000" s="168">
        <v>30211280</v>
      </c>
      <c r="B1000" s="272" t="s">
        <v>175</v>
      </c>
      <c r="C1000" s="272"/>
      <c r="D1000" s="272"/>
      <c r="E1000" s="166" t="s">
        <v>122</v>
      </c>
      <c r="F1000" s="166" t="s">
        <v>124</v>
      </c>
      <c r="G1000" s="159">
        <v>400000</v>
      </c>
      <c r="H1000" s="164">
        <v>3</v>
      </c>
      <c r="I1000" s="160">
        <f t="shared" si="37"/>
        <v>1200</v>
      </c>
    </row>
    <row r="1001" spans="1:10" s="71" customFormat="1" ht="18" customHeight="1">
      <c r="A1001" s="168">
        <v>31151120</v>
      </c>
      <c r="B1001" s="272" t="s">
        <v>176</v>
      </c>
      <c r="C1001" s="272"/>
      <c r="D1001" s="272"/>
      <c r="E1001" s="166" t="s">
        <v>122</v>
      </c>
      <c r="F1001" s="166" t="s">
        <v>124</v>
      </c>
      <c r="G1001" s="159">
        <v>50000</v>
      </c>
      <c r="H1001" s="164">
        <v>3</v>
      </c>
      <c r="I1001" s="160">
        <f t="shared" si="37"/>
        <v>150</v>
      </c>
    </row>
    <row r="1002" spans="1:10" s="71" customFormat="1" ht="31.7" customHeight="1">
      <c r="A1002" s="168">
        <v>30239150</v>
      </c>
      <c r="B1002" s="272" t="s">
        <v>177</v>
      </c>
      <c r="C1002" s="272"/>
      <c r="D1002" s="272"/>
      <c r="E1002" s="166" t="s">
        <v>122</v>
      </c>
      <c r="F1002" s="166" t="s">
        <v>124</v>
      </c>
      <c r="G1002" s="159">
        <v>145000</v>
      </c>
      <c r="H1002" s="164">
        <v>3</v>
      </c>
      <c r="I1002" s="160">
        <f t="shared" si="37"/>
        <v>435</v>
      </c>
    </row>
    <row r="1003" spans="1:10" s="71" customFormat="1" ht="18" customHeight="1">
      <c r="A1003" s="168">
        <v>32421300</v>
      </c>
      <c r="B1003" s="272" t="s">
        <v>178</v>
      </c>
      <c r="C1003" s="272"/>
      <c r="D1003" s="272"/>
      <c r="E1003" s="166" t="s">
        <v>122</v>
      </c>
      <c r="F1003" s="166" t="s">
        <v>124</v>
      </c>
      <c r="G1003" s="159">
        <v>15000</v>
      </c>
      <c r="H1003" s="164">
        <v>3</v>
      </c>
      <c r="I1003" s="160">
        <f t="shared" si="37"/>
        <v>45</v>
      </c>
    </row>
    <row r="1004" spans="1:10" s="71" customFormat="1" ht="18" customHeight="1">
      <c r="A1004" s="168">
        <v>30211200</v>
      </c>
      <c r="B1004" s="272" t="s">
        <v>179</v>
      </c>
      <c r="C1004" s="272"/>
      <c r="D1004" s="272"/>
      <c r="E1004" s="166" t="s">
        <v>122</v>
      </c>
      <c r="F1004" s="166" t="s">
        <v>124</v>
      </c>
      <c r="G1004" s="159">
        <v>400000</v>
      </c>
      <c r="H1004" s="164">
        <v>3</v>
      </c>
      <c r="I1004" s="160">
        <f t="shared" si="37"/>
        <v>1200</v>
      </c>
    </row>
    <row r="1005" spans="1:10" s="71" customFormat="1" ht="18" customHeight="1">
      <c r="A1005" s="168">
        <v>38651200</v>
      </c>
      <c r="B1005" s="272" t="s">
        <v>180</v>
      </c>
      <c r="C1005" s="272"/>
      <c r="D1005" s="272"/>
      <c r="E1005" s="166" t="s">
        <v>122</v>
      </c>
      <c r="F1005" s="166" t="s">
        <v>124</v>
      </c>
      <c r="G1005" s="159">
        <v>350000</v>
      </c>
      <c r="H1005" s="164">
        <v>3</v>
      </c>
      <c r="I1005" s="160">
        <f t="shared" si="37"/>
        <v>1050</v>
      </c>
    </row>
    <row r="1006" spans="1:10" s="161" customFormat="1" ht="20.95" customHeight="1">
      <c r="B1006" s="275"/>
      <c r="C1006" s="275"/>
      <c r="D1006" s="275"/>
      <c r="I1006" s="162"/>
    </row>
    <row r="1007" spans="1:10" s="174" customFormat="1" ht="45" customHeight="1">
      <c r="A1007" s="276" t="s">
        <v>192</v>
      </c>
      <c r="B1007" s="277"/>
      <c r="C1007" s="277"/>
      <c r="D1007" s="277"/>
      <c r="E1007" s="277"/>
      <c r="F1007" s="277"/>
      <c r="G1007" s="277"/>
      <c r="H1007" s="278"/>
      <c r="I1007" s="148">
        <f>+I1008</f>
        <v>66319.899999999994</v>
      </c>
      <c r="J1007" s="173"/>
    </row>
    <row r="1008" spans="1:10" s="174" customFormat="1" ht="17.899999999999999" customHeight="1">
      <c r="A1008" s="102" t="s">
        <v>62</v>
      </c>
      <c r="B1008" s="102" t="s">
        <v>108</v>
      </c>
      <c r="C1008" s="102" t="s">
        <v>63</v>
      </c>
      <c r="D1008" s="279" t="s">
        <v>87</v>
      </c>
      <c r="E1008" s="280"/>
      <c r="F1008" s="280"/>
      <c r="G1008" s="280"/>
      <c r="H1008" s="281"/>
      <c r="I1008" s="149">
        <f>+I1009</f>
        <v>66319.899999999994</v>
      </c>
    </row>
    <row r="1009" spans="1:9" s="177" customFormat="1" ht="54.95" customHeight="1">
      <c r="A1009" s="175" t="s">
        <v>181</v>
      </c>
      <c r="B1009" s="282" t="s">
        <v>182</v>
      </c>
      <c r="C1009" s="282"/>
      <c r="D1009" s="282"/>
      <c r="E1009" s="282"/>
      <c r="F1009" s="282"/>
      <c r="G1009" s="282"/>
      <c r="H1009" s="282"/>
      <c r="I1009" s="176">
        <f>+I1010</f>
        <v>66319.899999999994</v>
      </c>
    </row>
    <row r="1010" spans="1:9" s="28" customFormat="1" ht="20.95" customHeight="1">
      <c r="A1010" s="163"/>
      <c r="B1010" s="274" t="s">
        <v>120</v>
      </c>
      <c r="C1010" s="274"/>
      <c r="D1010" s="274"/>
      <c r="E1010" s="163"/>
      <c r="F1010" s="163"/>
      <c r="G1010" s="163"/>
      <c r="H1010" s="163"/>
      <c r="I1010" s="158">
        <f>SUM(I1011:I1124)</f>
        <v>66319.899999999994</v>
      </c>
    </row>
    <row r="1011" spans="1:9" s="71" customFormat="1" ht="18" customHeight="1">
      <c r="A1011" s="168">
        <v>39141260</v>
      </c>
      <c r="B1011" s="272" t="s">
        <v>121</v>
      </c>
      <c r="C1011" s="272"/>
      <c r="D1011" s="272"/>
      <c r="E1011" s="166" t="s">
        <v>122</v>
      </c>
      <c r="F1011" s="166" t="s">
        <v>124</v>
      </c>
      <c r="G1011" s="159">
        <v>142925</v>
      </c>
      <c r="H1011" s="164">
        <v>36</v>
      </c>
      <c r="I1011" s="160">
        <f>+ROUND(H1011*G1011/1000,1)</f>
        <v>5145.3</v>
      </c>
    </row>
    <row r="1012" spans="1:9" s="71" customFormat="1" ht="18" customHeight="1">
      <c r="A1012" s="168">
        <v>39111320</v>
      </c>
      <c r="B1012" s="272" t="s">
        <v>123</v>
      </c>
      <c r="C1012" s="272"/>
      <c r="D1012" s="272"/>
      <c r="E1012" s="166" t="s">
        <v>122</v>
      </c>
      <c r="F1012" s="166" t="s">
        <v>124</v>
      </c>
      <c r="G1012" s="159">
        <v>41667</v>
      </c>
      <c r="H1012" s="164">
        <v>8</v>
      </c>
      <c r="I1012" s="160">
        <f>+ROUND(H1012*G1012/1000,1)</f>
        <v>333.3</v>
      </c>
    </row>
    <row r="1013" spans="1:9" s="71" customFormat="1" ht="18" customHeight="1">
      <c r="A1013" s="168">
        <v>39111140</v>
      </c>
      <c r="B1013" s="272" t="s">
        <v>125</v>
      </c>
      <c r="C1013" s="272"/>
      <c r="D1013" s="272"/>
      <c r="E1013" s="166" t="s">
        <v>122</v>
      </c>
      <c r="F1013" s="166" t="s">
        <v>124</v>
      </c>
      <c r="G1013" s="159">
        <v>18000</v>
      </c>
      <c r="H1013" s="164">
        <v>45</v>
      </c>
      <c r="I1013" s="160">
        <f t="shared" ref="I1013:I1018" si="38">+ROUND(H1013*G1013/1000,1)</f>
        <v>810</v>
      </c>
    </row>
    <row r="1014" spans="1:9" s="71" customFormat="1" ht="18" customHeight="1">
      <c r="A1014" s="168">
        <v>39121200</v>
      </c>
      <c r="B1014" s="272" t="s">
        <v>126</v>
      </c>
      <c r="C1014" s="272"/>
      <c r="D1014" s="272"/>
      <c r="E1014" s="166" t="s">
        <v>122</v>
      </c>
      <c r="F1014" s="166" t="s">
        <v>124</v>
      </c>
      <c r="G1014" s="159">
        <v>25000</v>
      </c>
      <c r="H1014" s="164">
        <v>10</v>
      </c>
      <c r="I1014" s="160">
        <f t="shared" si="38"/>
        <v>250</v>
      </c>
    </row>
    <row r="1015" spans="1:9" s="71" customFormat="1" ht="18" customHeight="1">
      <c r="A1015" s="168">
        <v>39121200</v>
      </c>
      <c r="B1015" s="272" t="s">
        <v>126</v>
      </c>
      <c r="C1015" s="272"/>
      <c r="D1015" s="272"/>
      <c r="E1015" s="166" t="s">
        <v>122</v>
      </c>
      <c r="F1015" s="166" t="s">
        <v>124</v>
      </c>
      <c r="G1015" s="159">
        <v>65500</v>
      </c>
      <c r="H1015" s="164">
        <v>11</v>
      </c>
      <c r="I1015" s="160">
        <f t="shared" si="38"/>
        <v>720.5</v>
      </c>
    </row>
    <row r="1016" spans="1:9" s="71" customFormat="1" ht="18" customHeight="1">
      <c r="A1016" s="168">
        <v>39121100</v>
      </c>
      <c r="B1016" s="272" t="s">
        <v>127</v>
      </c>
      <c r="C1016" s="272"/>
      <c r="D1016" s="272"/>
      <c r="E1016" s="166" t="s">
        <v>122</v>
      </c>
      <c r="F1016" s="166" t="s">
        <v>124</v>
      </c>
      <c r="G1016" s="159">
        <v>98250</v>
      </c>
      <c r="H1016" s="164">
        <v>3</v>
      </c>
      <c r="I1016" s="160">
        <f t="shared" si="38"/>
        <v>294.8</v>
      </c>
    </row>
    <row r="1017" spans="1:9" s="71" customFormat="1" ht="18" customHeight="1">
      <c r="A1017" s="168">
        <v>39111140</v>
      </c>
      <c r="B1017" s="272" t="s">
        <v>125</v>
      </c>
      <c r="C1017" s="272"/>
      <c r="D1017" s="272"/>
      <c r="E1017" s="166" t="s">
        <v>122</v>
      </c>
      <c r="F1017" s="166" t="s">
        <v>124</v>
      </c>
      <c r="G1017" s="159">
        <v>23333</v>
      </c>
      <c r="H1017" s="164">
        <v>3</v>
      </c>
      <c r="I1017" s="160">
        <f t="shared" si="38"/>
        <v>70</v>
      </c>
    </row>
    <row r="1018" spans="1:9" s="71" customFormat="1" ht="18" customHeight="1">
      <c r="A1018" s="168">
        <v>39121520</v>
      </c>
      <c r="B1018" s="272" t="s">
        <v>128</v>
      </c>
      <c r="C1018" s="272"/>
      <c r="D1018" s="272"/>
      <c r="E1018" s="166" t="s">
        <v>122</v>
      </c>
      <c r="F1018" s="166" t="s">
        <v>124</v>
      </c>
      <c r="G1018" s="159">
        <v>118250</v>
      </c>
      <c r="H1018" s="164">
        <v>4</v>
      </c>
      <c r="I1018" s="160">
        <f t="shared" si="38"/>
        <v>473</v>
      </c>
    </row>
    <row r="1019" spans="1:9" s="71" customFormat="1" ht="18" customHeight="1">
      <c r="A1019" s="168">
        <v>39141260</v>
      </c>
      <c r="B1019" s="272" t="s">
        <v>121</v>
      </c>
      <c r="C1019" s="272"/>
      <c r="D1019" s="272"/>
      <c r="E1019" s="166" t="s">
        <v>122</v>
      </c>
      <c r="F1019" s="166" t="s">
        <v>124</v>
      </c>
      <c r="G1019" s="159">
        <v>100175</v>
      </c>
      <c r="H1019" s="164">
        <v>3</v>
      </c>
      <c r="I1019" s="160">
        <f>+ROUND(H1019*G1019/1000,1)</f>
        <v>300.5</v>
      </c>
    </row>
    <row r="1020" spans="1:9" s="71" customFormat="1" ht="18" customHeight="1">
      <c r="A1020" s="168">
        <v>39292110</v>
      </c>
      <c r="B1020" s="272" t="s">
        <v>129</v>
      </c>
      <c r="C1020" s="272"/>
      <c r="D1020" s="272"/>
      <c r="E1020" s="166" t="s">
        <v>122</v>
      </c>
      <c r="F1020" s="166" t="s">
        <v>124</v>
      </c>
      <c r="G1020" s="159">
        <v>100000</v>
      </c>
      <c r="H1020" s="164">
        <v>3</v>
      </c>
      <c r="I1020" s="160">
        <f>+ROUND(H1020*G1020/1000,1)</f>
        <v>300</v>
      </c>
    </row>
    <row r="1021" spans="1:9" s="71" customFormat="1" ht="18" customHeight="1">
      <c r="A1021" s="168">
        <v>39141120</v>
      </c>
      <c r="B1021" s="272" t="s">
        <v>130</v>
      </c>
      <c r="C1021" s="272"/>
      <c r="D1021" s="272"/>
      <c r="E1021" s="166" t="s">
        <v>122</v>
      </c>
      <c r="F1021" s="166" t="s">
        <v>124</v>
      </c>
      <c r="G1021" s="159">
        <v>181667</v>
      </c>
      <c r="H1021" s="164">
        <v>11</v>
      </c>
      <c r="I1021" s="160">
        <f>+ROUND(H1021*G1021/1000,1)</f>
        <v>1998.3</v>
      </c>
    </row>
    <row r="1022" spans="1:9" s="71" customFormat="1" ht="18" customHeight="1">
      <c r="A1022" s="168">
        <v>39141260</v>
      </c>
      <c r="B1022" s="272" t="s">
        <v>121</v>
      </c>
      <c r="C1022" s="272"/>
      <c r="D1022" s="272"/>
      <c r="E1022" s="166" t="s">
        <v>122</v>
      </c>
      <c r="F1022" s="166" t="s">
        <v>124</v>
      </c>
      <c r="G1022" s="159">
        <v>142925</v>
      </c>
      <c r="H1022" s="164">
        <v>15</v>
      </c>
      <c r="I1022" s="160">
        <f>+ROUND(H1022*G1022/1000,1)</f>
        <v>2143.9</v>
      </c>
    </row>
    <row r="1023" spans="1:9" s="71" customFormat="1" ht="18" customHeight="1">
      <c r="A1023" s="168">
        <v>39111320</v>
      </c>
      <c r="B1023" s="272" t="s">
        <v>123</v>
      </c>
      <c r="C1023" s="272"/>
      <c r="D1023" s="272"/>
      <c r="E1023" s="166" t="s">
        <v>122</v>
      </c>
      <c r="F1023" s="166" t="s">
        <v>124</v>
      </c>
      <c r="G1023" s="159">
        <v>41667</v>
      </c>
      <c r="H1023" s="164">
        <v>23</v>
      </c>
      <c r="I1023" s="160">
        <f>+ROUND(H1023*G1023/1000,1)</f>
        <v>958.3</v>
      </c>
    </row>
    <row r="1024" spans="1:9" s="71" customFormat="1" ht="18" customHeight="1">
      <c r="A1024" s="168">
        <v>39121200</v>
      </c>
      <c r="B1024" s="272" t="s">
        <v>126</v>
      </c>
      <c r="C1024" s="272"/>
      <c r="D1024" s="272"/>
      <c r="E1024" s="166" t="s">
        <v>122</v>
      </c>
      <c r="F1024" s="166" t="s">
        <v>124</v>
      </c>
      <c r="G1024" s="159">
        <v>43000</v>
      </c>
      <c r="H1024" s="164">
        <v>14</v>
      </c>
      <c r="I1024" s="160">
        <f t="shared" ref="I1024:I1032" si="39">+ROUND(H1024*G1024/1000,1)</f>
        <v>602</v>
      </c>
    </row>
    <row r="1025" spans="1:9" s="71" customFormat="1" ht="18" customHeight="1">
      <c r="A1025" s="168">
        <v>39121200</v>
      </c>
      <c r="B1025" s="272" t="s">
        <v>126</v>
      </c>
      <c r="C1025" s="272"/>
      <c r="D1025" s="272"/>
      <c r="E1025" s="166" t="s">
        <v>122</v>
      </c>
      <c r="F1025" s="166" t="s">
        <v>124</v>
      </c>
      <c r="G1025" s="159">
        <v>44750</v>
      </c>
      <c r="H1025" s="164">
        <v>14</v>
      </c>
      <c r="I1025" s="160">
        <f t="shared" si="39"/>
        <v>626.5</v>
      </c>
    </row>
    <row r="1026" spans="1:9" s="71" customFormat="1" ht="18" customHeight="1">
      <c r="A1026" s="168">
        <v>39121200</v>
      </c>
      <c r="B1026" s="272" t="s">
        <v>126</v>
      </c>
      <c r="C1026" s="272"/>
      <c r="D1026" s="272"/>
      <c r="E1026" s="166" t="s">
        <v>122</v>
      </c>
      <c r="F1026" s="166" t="s">
        <v>124</v>
      </c>
      <c r="G1026" s="159">
        <v>45250</v>
      </c>
      <c r="H1026" s="164">
        <v>6</v>
      </c>
      <c r="I1026" s="160">
        <f t="shared" si="39"/>
        <v>271.5</v>
      </c>
    </row>
    <row r="1027" spans="1:9" s="71" customFormat="1" ht="18" customHeight="1">
      <c r="A1027" s="168">
        <v>39111140</v>
      </c>
      <c r="B1027" s="272" t="s">
        <v>125</v>
      </c>
      <c r="C1027" s="272"/>
      <c r="D1027" s="272"/>
      <c r="E1027" s="166" t="s">
        <v>122</v>
      </c>
      <c r="F1027" s="166" t="s">
        <v>124</v>
      </c>
      <c r="G1027" s="159">
        <v>21000</v>
      </c>
      <c r="H1027" s="164">
        <v>54</v>
      </c>
      <c r="I1027" s="160">
        <f t="shared" si="39"/>
        <v>1134</v>
      </c>
    </row>
    <row r="1028" spans="1:9" s="71" customFormat="1" ht="18" customHeight="1">
      <c r="A1028" s="168">
        <v>39111140</v>
      </c>
      <c r="B1028" s="272" t="s">
        <v>125</v>
      </c>
      <c r="C1028" s="272"/>
      <c r="D1028" s="272"/>
      <c r="E1028" s="166" t="s">
        <v>122</v>
      </c>
      <c r="F1028" s="166" t="s">
        <v>124</v>
      </c>
      <c r="G1028" s="159">
        <v>24667</v>
      </c>
      <c r="H1028" s="164">
        <v>67</v>
      </c>
      <c r="I1028" s="160">
        <f t="shared" si="39"/>
        <v>1652.7</v>
      </c>
    </row>
    <row r="1029" spans="1:9" s="71" customFormat="1" ht="18" customHeight="1">
      <c r="A1029" s="168">
        <v>39111140</v>
      </c>
      <c r="B1029" s="272" t="s">
        <v>125</v>
      </c>
      <c r="C1029" s="272"/>
      <c r="D1029" s="272"/>
      <c r="E1029" s="166" t="s">
        <v>122</v>
      </c>
      <c r="F1029" s="166" t="s">
        <v>124</v>
      </c>
      <c r="G1029" s="159">
        <v>27000</v>
      </c>
      <c r="H1029" s="164">
        <v>48</v>
      </c>
      <c r="I1029" s="160">
        <f t="shared" si="39"/>
        <v>1296</v>
      </c>
    </row>
    <row r="1030" spans="1:9" s="71" customFormat="1" ht="18" customHeight="1">
      <c r="A1030" s="168">
        <v>39121100</v>
      </c>
      <c r="B1030" s="272" t="s">
        <v>127</v>
      </c>
      <c r="C1030" s="272"/>
      <c r="D1030" s="272"/>
      <c r="E1030" s="166" t="s">
        <v>122</v>
      </c>
      <c r="F1030" s="166" t="s">
        <v>124</v>
      </c>
      <c r="G1030" s="159">
        <v>98250</v>
      </c>
      <c r="H1030" s="164">
        <v>3</v>
      </c>
      <c r="I1030" s="160">
        <f t="shared" si="39"/>
        <v>294.8</v>
      </c>
    </row>
    <row r="1031" spans="1:9" s="71" customFormat="1" ht="18" customHeight="1">
      <c r="A1031" s="168">
        <v>39111140</v>
      </c>
      <c r="B1031" s="272" t="s">
        <v>125</v>
      </c>
      <c r="C1031" s="272"/>
      <c r="D1031" s="272"/>
      <c r="E1031" s="166" t="s">
        <v>122</v>
      </c>
      <c r="F1031" s="166" t="s">
        <v>124</v>
      </c>
      <c r="G1031" s="159">
        <v>23333</v>
      </c>
      <c r="H1031" s="164">
        <v>23</v>
      </c>
      <c r="I1031" s="160">
        <f t="shared" si="39"/>
        <v>536.70000000000005</v>
      </c>
    </row>
    <row r="1032" spans="1:9" s="71" customFormat="1" ht="18" customHeight="1">
      <c r="A1032" s="168">
        <v>39121520</v>
      </c>
      <c r="B1032" s="272" t="s">
        <v>128</v>
      </c>
      <c r="C1032" s="272"/>
      <c r="D1032" s="272"/>
      <c r="E1032" s="166" t="s">
        <v>122</v>
      </c>
      <c r="F1032" s="166" t="s">
        <v>124</v>
      </c>
      <c r="G1032" s="159">
        <v>118250</v>
      </c>
      <c r="H1032" s="164">
        <v>7</v>
      </c>
      <c r="I1032" s="160">
        <f t="shared" si="39"/>
        <v>827.8</v>
      </c>
    </row>
    <row r="1033" spans="1:9" s="71" customFormat="1" ht="18" customHeight="1">
      <c r="A1033" s="168">
        <v>39141260</v>
      </c>
      <c r="B1033" s="272" t="s">
        <v>121</v>
      </c>
      <c r="C1033" s="272"/>
      <c r="D1033" s="272"/>
      <c r="E1033" s="166" t="s">
        <v>122</v>
      </c>
      <c r="F1033" s="166" t="s">
        <v>124</v>
      </c>
      <c r="G1033" s="159">
        <v>100175</v>
      </c>
      <c r="H1033" s="164">
        <v>12</v>
      </c>
      <c r="I1033" s="160">
        <f>+ROUND(H1033*G1033/1000,1)</f>
        <v>1202.0999999999999</v>
      </c>
    </row>
    <row r="1034" spans="1:9" s="71" customFormat="1" ht="18" customHeight="1">
      <c r="A1034" s="168">
        <v>39292110</v>
      </c>
      <c r="B1034" s="272" t="s">
        <v>129</v>
      </c>
      <c r="C1034" s="272"/>
      <c r="D1034" s="272"/>
      <c r="E1034" s="166" t="s">
        <v>122</v>
      </c>
      <c r="F1034" s="166" t="s">
        <v>124</v>
      </c>
      <c r="G1034" s="159">
        <v>100000</v>
      </c>
      <c r="H1034" s="164">
        <v>4</v>
      </c>
      <c r="I1034" s="160">
        <f t="shared" ref="I1034:I1046" si="40">+ROUND(H1034*G1034/1000,1)</f>
        <v>400</v>
      </c>
    </row>
    <row r="1035" spans="1:9" s="71" customFormat="1" ht="18" customHeight="1">
      <c r="A1035" s="168">
        <v>39141120</v>
      </c>
      <c r="B1035" s="272" t="s">
        <v>130</v>
      </c>
      <c r="C1035" s="272"/>
      <c r="D1035" s="272"/>
      <c r="E1035" s="166" t="s">
        <v>122</v>
      </c>
      <c r="F1035" s="166" t="s">
        <v>124</v>
      </c>
      <c r="G1035" s="159">
        <v>181667</v>
      </c>
      <c r="H1035" s="164">
        <v>18</v>
      </c>
      <c r="I1035" s="160">
        <f t="shared" si="40"/>
        <v>3270</v>
      </c>
    </row>
    <row r="1036" spans="1:9" s="71" customFormat="1" ht="18" customHeight="1">
      <c r="A1036" s="168">
        <v>39141240</v>
      </c>
      <c r="B1036" s="272" t="s">
        <v>131</v>
      </c>
      <c r="C1036" s="272"/>
      <c r="D1036" s="272"/>
      <c r="E1036" s="166" t="s">
        <v>122</v>
      </c>
      <c r="F1036" s="166" t="s">
        <v>124</v>
      </c>
      <c r="G1036" s="159">
        <v>175000</v>
      </c>
      <c r="H1036" s="164">
        <v>20</v>
      </c>
      <c r="I1036" s="160">
        <f t="shared" si="40"/>
        <v>3500</v>
      </c>
    </row>
    <row r="1037" spans="1:9" s="71" customFormat="1" ht="18" customHeight="1">
      <c r="A1037" s="168">
        <v>39141120</v>
      </c>
      <c r="B1037" s="272" t="s">
        <v>130</v>
      </c>
      <c r="C1037" s="272"/>
      <c r="D1037" s="272"/>
      <c r="E1037" s="166" t="s">
        <v>122</v>
      </c>
      <c r="F1037" s="166" t="s">
        <v>124</v>
      </c>
      <c r="G1037" s="159">
        <v>94500</v>
      </c>
      <c r="H1037" s="164">
        <v>13</v>
      </c>
      <c r="I1037" s="160">
        <f t="shared" si="40"/>
        <v>1228.5</v>
      </c>
    </row>
    <row r="1038" spans="1:9" s="71" customFormat="1" ht="18" customHeight="1">
      <c r="A1038" s="168">
        <v>39141120</v>
      </c>
      <c r="B1038" s="272" t="s">
        <v>130</v>
      </c>
      <c r="C1038" s="272"/>
      <c r="D1038" s="272"/>
      <c r="E1038" s="166" t="s">
        <v>122</v>
      </c>
      <c r="F1038" s="166" t="s">
        <v>124</v>
      </c>
      <c r="G1038" s="170">
        <v>60000</v>
      </c>
      <c r="H1038" s="164">
        <v>4</v>
      </c>
      <c r="I1038" s="160">
        <f t="shared" si="40"/>
        <v>240</v>
      </c>
    </row>
    <row r="1039" spans="1:9" s="71" customFormat="1" ht="18" customHeight="1">
      <c r="A1039" s="168">
        <v>44411760</v>
      </c>
      <c r="B1039" s="272" t="s">
        <v>132</v>
      </c>
      <c r="C1039" s="272"/>
      <c r="D1039" s="272"/>
      <c r="E1039" s="166" t="s">
        <v>122</v>
      </c>
      <c r="F1039" s="166" t="s">
        <v>124</v>
      </c>
      <c r="G1039" s="159">
        <v>3000</v>
      </c>
      <c r="H1039" s="164">
        <v>8</v>
      </c>
      <c r="I1039" s="160">
        <f t="shared" si="40"/>
        <v>24</v>
      </c>
    </row>
    <row r="1040" spans="1:9" s="71" customFormat="1" ht="18" customHeight="1">
      <c r="A1040" s="168">
        <v>39141120</v>
      </c>
      <c r="B1040" s="272" t="s">
        <v>130</v>
      </c>
      <c r="C1040" s="272"/>
      <c r="D1040" s="272"/>
      <c r="E1040" s="166" t="s">
        <v>122</v>
      </c>
      <c r="F1040" s="166" t="s">
        <v>124</v>
      </c>
      <c r="G1040" s="159">
        <v>50000</v>
      </c>
      <c r="H1040" s="164">
        <v>19</v>
      </c>
      <c r="I1040" s="160">
        <f t="shared" si="40"/>
        <v>950</v>
      </c>
    </row>
    <row r="1041" spans="1:9" s="71" customFormat="1" ht="18" customHeight="1">
      <c r="A1041" s="168">
        <v>39141120</v>
      </c>
      <c r="B1041" s="272" t="s">
        <v>130</v>
      </c>
      <c r="C1041" s="272"/>
      <c r="D1041" s="272"/>
      <c r="E1041" s="166" t="s">
        <v>122</v>
      </c>
      <c r="F1041" s="166" t="s">
        <v>124</v>
      </c>
      <c r="G1041" s="159">
        <v>80000</v>
      </c>
      <c r="H1041" s="164">
        <v>2</v>
      </c>
      <c r="I1041" s="160">
        <f t="shared" si="40"/>
        <v>160</v>
      </c>
    </row>
    <row r="1042" spans="1:9" s="71" customFormat="1" ht="18" customHeight="1">
      <c r="A1042" s="168">
        <v>39141120</v>
      </c>
      <c r="B1042" s="272" t="s">
        <v>130</v>
      </c>
      <c r="C1042" s="272"/>
      <c r="D1042" s="272"/>
      <c r="E1042" s="166" t="s">
        <v>122</v>
      </c>
      <c r="F1042" s="166" t="s">
        <v>124</v>
      </c>
      <c r="G1042" s="159">
        <v>150000</v>
      </c>
      <c r="H1042" s="164">
        <v>4</v>
      </c>
      <c r="I1042" s="160">
        <f t="shared" si="40"/>
        <v>600</v>
      </c>
    </row>
    <row r="1043" spans="1:9" s="71" customFormat="1" ht="18" customHeight="1">
      <c r="A1043" s="168">
        <v>39121200</v>
      </c>
      <c r="B1043" s="272" t="s">
        <v>126</v>
      </c>
      <c r="C1043" s="272"/>
      <c r="D1043" s="272"/>
      <c r="E1043" s="166" t="s">
        <v>122</v>
      </c>
      <c r="F1043" s="166" t="s">
        <v>124</v>
      </c>
      <c r="G1043" s="159">
        <v>125000</v>
      </c>
      <c r="H1043" s="164">
        <v>5</v>
      </c>
      <c r="I1043" s="160">
        <f t="shared" si="40"/>
        <v>625</v>
      </c>
    </row>
    <row r="1044" spans="1:9" s="71" customFormat="1" ht="18" customHeight="1">
      <c r="A1044" s="168">
        <v>39121200</v>
      </c>
      <c r="B1044" s="272" t="s">
        <v>126</v>
      </c>
      <c r="C1044" s="272"/>
      <c r="D1044" s="272"/>
      <c r="E1044" s="166" t="s">
        <v>122</v>
      </c>
      <c r="F1044" s="166" t="s">
        <v>124</v>
      </c>
      <c r="G1044" s="159">
        <v>65000</v>
      </c>
      <c r="H1044" s="164">
        <v>4</v>
      </c>
      <c r="I1044" s="160">
        <f t="shared" si="40"/>
        <v>260</v>
      </c>
    </row>
    <row r="1045" spans="1:9" s="71" customFormat="1" ht="18" customHeight="1">
      <c r="A1045" s="168">
        <v>39141120</v>
      </c>
      <c r="B1045" s="272" t="s">
        <v>130</v>
      </c>
      <c r="C1045" s="272"/>
      <c r="D1045" s="272"/>
      <c r="E1045" s="166" t="s">
        <v>122</v>
      </c>
      <c r="F1045" s="166" t="s">
        <v>124</v>
      </c>
      <c r="G1045" s="159">
        <v>80000</v>
      </c>
      <c r="H1045" s="164">
        <v>6</v>
      </c>
      <c r="I1045" s="160">
        <f t="shared" si="40"/>
        <v>480</v>
      </c>
    </row>
    <row r="1046" spans="1:9" s="71" customFormat="1" ht="18" customHeight="1">
      <c r="A1046" s="168">
        <v>39221240</v>
      </c>
      <c r="B1046" s="272" t="s">
        <v>133</v>
      </c>
      <c r="C1046" s="272"/>
      <c r="D1046" s="272"/>
      <c r="E1046" s="166" t="s">
        <v>122</v>
      </c>
      <c r="F1046" s="166" t="s">
        <v>124</v>
      </c>
      <c r="G1046" s="159">
        <v>120000</v>
      </c>
      <c r="H1046" s="164">
        <v>4</v>
      </c>
      <c r="I1046" s="160">
        <f t="shared" si="40"/>
        <v>480</v>
      </c>
    </row>
    <row r="1047" spans="1:9" s="71" customFormat="1" ht="18" customHeight="1">
      <c r="A1047" s="168">
        <v>39714200</v>
      </c>
      <c r="B1047" s="272" t="s">
        <v>137</v>
      </c>
      <c r="C1047" s="272"/>
      <c r="D1047" s="272"/>
      <c r="E1047" s="166" t="s">
        <v>122</v>
      </c>
      <c r="F1047" s="166" t="s">
        <v>124</v>
      </c>
      <c r="G1047" s="159">
        <v>300000</v>
      </c>
      <c r="H1047" s="164">
        <v>1</v>
      </c>
      <c r="I1047" s="160">
        <f t="shared" ref="I1047:I1110" si="41">+ROUND(H1047*G1047/1000,1)</f>
        <v>300</v>
      </c>
    </row>
    <row r="1048" spans="1:9" s="71" customFormat="1" ht="18" customHeight="1">
      <c r="A1048" s="168">
        <v>37311100</v>
      </c>
      <c r="B1048" s="272" t="s">
        <v>138</v>
      </c>
      <c r="C1048" s="272"/>
      <c r="D1048" s="272"/>
      <c r="E1048" s="166" t="s">
        <v>49</v>
      </c>
      <c r="F1048" s="166" t="s">
        <v>124</v>
      </c>
      <c r="G1048" s="159">
        <v>500000</v>
      </c>
      <c r="H1048" s="164">
        <v>3</v>
      </c>
      <c r="I1048" s="160">
        <f t="shared" si="41"/>
        <v>1500</v>
      </c>
    </row>
    <row r="1049" spans="1:9" s="71" customFormat="1" ht="18" customHeight="1">
      <c r="A1049" s="168">
        <v>39111140</v>
      </c>
      <c r="B1049" s="272" t="s">
        <v>125</v>
      </c>
      <c r="C1049" s="272"/>
      <c r="D1049" s="272"/>
      <c r="E1049" s="166" t="s">
        <v>122</v>
      </c>
      <c r="F1049" s="166" t="s">
        <v>124</v>
      </c>
      <c r="G1049" s="159">
        <v>27000</v>
      </c>
      <c r="H1049" s="164">
        <v>40</v>
      </c>
      <c r="I1049" s="160">
        <f t="shared" si="41"/>
        <v>1080</v>
      </c>
    </row>
    <row r="1050" spans="1:9" s="71" customFormat="1" ht="18" customHeight="1">
      <c r="A1050" s="168">
        <v>39141120</v>
      </c>
      <c r="B1050" s="272" t="s">
        <v>130</v>
      </c>
      <c r="C1050" s="272"/>
      <c r="D1050" s="272"/>
      <c r="E1050" s="166" t="s">
        <v>122</v>
      </c>
      <c r="F1050" s="166" t="s">
        <v>124</v>
      </c>
      <c r="G1050" s="159">
        <v>100000</v>
      </c>
      <c r="H1050" s="164">
        <v>5</v>
      </c>
      <c r="I1050" s="160">
        <f t="shared" si="41"/>
        <v>500</v>
      </c>
    </row>
    <row r="1051" spans="1:9" s="71" customFormat="1" ht="18" customHeight="1">
      <c r="A1051" s="168">
        <v>39111140</v>
      </c>
      <c r="B1051" s="272" t="s">
        <v>125</v>
      </c>
      <c r="C1051" s="272"/>
      <c r="D1051" s="272"/>
      <c r="E1051" s="166" t="s">
        <v>122</v>
      </c>
      <c r="F1051" s="166" t="s">
        <v>124</v>
      </c>
      <c r="G1051" s="159">
        <v>23333</v>
      </c>
      <c r="H1051" s="164">
        <v>32</v>
      </c>
      <c r="I1051" s="160">
        <f t="shared" si="41"/>
        <v>746.7</v>
      </c>
    </row>
    <row r="1052" spans="1:9" s="71" customFormat="1" ht="18" customHeight="1">
      <c r="A1052" s="168">
        <v>37421151</v>
      </c>
      <c r="B1052" s="272" t="s">
        <v>139</v>
      </c>
      <c r="C1052" s="272"/>
      <c r="D1052" s="272"/>
      <c r="E1052" s="166" t="s">
        <v>122</v>
      </c>
      <c r="F1052" s="166" t="s">
        <v>124</v>
      </c>
      <c r="G1052" s="159">
        <v>80000</v>
      </c>
      <c r="H1052" s="164">
        <v>7</v>
      </c>
      <c r="I1052" s="160">
        <f t="shared" si="41"/>
        <v>560</v>
      </c>
    </row>
    <row r="1053" spans="1:9" s="71" customFormat="1" ht="18" customHeight="1">
      <c r="A1053" s="168">
        <v>37421153</v>
      </c>
      <c r="B1053" s="272" t="s">
        <v>140</v>
      </c>
      <c r="C1053" s="272"/>
      <c r="D1053" s="272"/>
      <c r="E1053" s="166" t="s">
        <v>122</v>
      </c>
      <c r="F1053" s="166" t="s">
        <v>124</v>
      </c>
      <c r="G1053" s="159">
        <v>62000</v>
      </c>
      <c r="H1053" s="164">
        <v>8</v>
      </c>
      <c r="I1053" s="160">
        <f t="shared" si="41"/>
        <v>496</v>
      </c>
    </row>
    <row r="1054" spans="1:9" s="71" customFormat="1" ht="18" customHeight="1">
      <c r="A1054" s="168">
        <v>37421300</v>
      </c>
      <c r="B1054" s="272" t="s">
        <v>141</v>
      </c>
      <c r="C1054" s="272"/>
      <c r="D1054" s="272"/>
      <c r="E1054" s="166" t="s">
        <v>122</v>
      </c>
      <c r="F1054" s="166" t="s">
        <v>124</v>
      </c>
      <c r="G1054" s="159">
        <v>30000</v>
      </c>
      <c r="H1054" s="164">
        <v>4</v>
      </c>
      <c r="I1054" s="160">
        <f t="shared" si="41"/>
        <v>120</v>
      </c>
    </row>
    <row r="1055" spans="1:9" s="71" customFormat="1" ht="18" customHeight="1">
      <c r="A1055" s="168">
        <v>37421170</v>
      </c>
      <c r="B1055" s="272" t="s">
        <v>142</v>
      </c>
      <c r="C1055" s="272"/>
      <c r="D1055" s="272"/>
      <c r="E1055" s="166" t="s">
        <v>122</v>
      </c>
      <c r="F1055" s="166" t="s">
        <v>124</v>
      </c>
      <c r="G1055" s="159">
        <v>5000</v>
      </c>
      <c r="H1055" s="164">
        <v>61</v>
      </c>
      <c r="I1055" s="160">
        <f t="shared" si="41"/>
        <v>305</v>
      </c>
    </row>
    <row r="1056" spans="1:9" s="71" customFormat="1" ht="18" customHeight="1">
      <c r="A1056" s="168">
        <v>37421171</v>
      </c>
      <c r="B1056" s="272" t="s">
        <v>143</v>
      </c>
      <c r="C1056" s="272"/>
      <c r="D1056" s="272"/>
      <c r="E1056" s="166" t="s">
        <v>122</v>
      </c>
      <c r="F1056" s="166" t="s">
        <v>124</v>
      </c>
      <c r="G1056" s="159">
        <v>8000</v>
      </c>
      <c r="H1056" s="164">
        <v>33</v>
      </c>
      <c r="I1056" s="160">
        <f t="shared" si="41"/>
        <v>264</v>
      </c>
    </row>
    <row r="1057" spans="1:9" s="71" customFormat="1" ht="18" customHeight="1">
      <c r="A1057" s="168">
        <v>37471200</v>
      </c>
      <c r="B1057" s="272" t="s">
        <v>144</v>
      </c>
      <c r="C1057" s="272"/>
      <c r="D1057" s="272"/>
      <c r="E1057" s="166" t="s">
        <v>122</v>
      </c>
      <c r="F1057" s="166" t="s">
        <v>124</v>
      </c>
      <c r="G1057" s="159">
        <v>3000</v>
      </c>
      <c r="H1057" s="164">
        <v>36</v>
      </c>
      <c r="I1057" s="160">
        <f t="shared" si="41"/>
        <v>108</v>
      </c>
    </row>
    <row r="1058" spans="1:9" s="71" customFormat="1" ht="18" customHeight="1">
      <c r="A1058" s="168">
        <v>32331300</v>
      </c>
      <c r="B1058" s="272" t="s">
        <v>145</v>
      </c>
      <c r="C1058" s="272"/>
      <c r="D1058" s="272"/>
      <c r="E1058" s="166" t="s">
        <v>122</v>
      </c>
      <c r="F1058" s="166" t="s">
        <v>124</v>
      </c>
      <c r="G1058" s="159">
        <v>200000</v>
      </c>
      <c r="H1058" s="164">
        <v>4</v>
      </c>
      <c r="I1058" s="160">
        <f t="shared" si="41"/>
        <v>800</v>
      </c>
    </row>
    <row r="1059" spans="1:9" s="71" customFormat="1" ht="18" customHeight="1">
      <c r="A1059" s="168">
        <v>39141120</v>
      </c>
      <c r="B1059" s="272" t="s">
        <v>130</v>
      </c>
      <c r="C1059" s="272"/>
      <c r="D1059" s="272"/>
      <c r="E1059" s="166" t="s">
        <v>122</v>
      </c>
      <c r="F1059" s="166" t="s">
        <v>124</v>
      </c>
      <c r="G1059" s="159">
        <v>120000</v>
      </c>
      <c r="H1059" s="164">
        <v>3</v>
      </c>
      <c r="I1059" s="160">
        <f t="shared" si="41"/>
        <v>360</v>
      </c>
    </row>
    <row r="1060" spans="1:9" s="71" customFormat="1" ht="18" customHeight="1">
      <c r="A1060" s="168">
        <v>39711310</v>
      </c>
      <c r="B1060" s="272" t="s">
        <v>146</v>
      </c>
      <c r="C1060" s="272"/>
      <c r="D1060" s="272"/>
      <c r="E1060" s="166" t="s">
        <v>122</v>
      </c>
      <c r="F1060" s="166" t="s">
        <v>124</v>
      </c>
      <c r="G1060" s="159">
        <v>250000</v>
      </c>
      <c r="H1060" s="164">
        <v>2</v>
      </c>
      <c r="I1060" s="160">
        <f t="shared" si="41"/>
        <v>500</v>
      </c>
    </row>
    <row r="1061" spans="1:9" s="71" customFormat="1" ht="18" customHeight="1">
      <c r="A1061" s="168">
        <v>42911150</v>
      </c>
      <c r="B1061" s="272" t="s">
        <v>147</v>
      </c>
      <c r="C1061" s="272"/>
      <c r="D1061" s="272"/>
      <c r="E1061" s="166" t="s">
        <v>49</v>
      </c>
      <c r="F1061" s="166" t="s">
        <v>124</v>
      </c>
      <c r="G1061" s="159">
        <v>120000</v>
      </c>
      <c r="H1061" s="164">
        <v>4</v>
      </c>
      <c r="I1061" s="160">
        <f t="shared" si="41"/>
        <v>480</v>
      </c>
    </row>
    <row r="1062" spans="1:9" s="71" customFormat="1" ht="18" customHeight="1">
      <c r="A1062" s="168">
        <v>39711140</v>
      </c>
      <c r="B1062" s="272" t="s">
        <v>148</v>
      </c>
      <c r="C1062" s="272"/>
      <c r="D1062" s="272"/>
      <c r="E1062" s="166" t="s">
        <v>122</v>
      </c>
      <c r="F1062" s="166" t="s">
        <v>124</v>
      </c>
      <c r="G1062" s="159">
        <v>300000</v>
      </c>
      <c r="H1062" s="164">
        <v>2</v>
      </c>
      <c r="I1062" s="160">
        <f t="shared" si="41"/>
        <v>600</v>
      </c>
    </row>
    <row r="1063" spans="1:9" s="71" customFormat="1" ht="18" customHeight="1">
      <c r="A1063" s="168">
        <v>39121200</v>
      </c>
      <c r="B1063" s="272" t="s">
        <v>126</v>
      </c>
      <c r="C1063" s="272"/>
      <c r="D1063" s="272"/>
      <c r="E1063" s="166" t="s">
        <v>122</v>
      </c>
      <c r="F1063" s="166" t="s">
        <v>124</v>
      </c>
      <c r="G1063" s="159">
        <v>125000</v>
      </c>
      <c r="H1063" s="164">
        <v>3</v>
      </c>
      <c r="I1063" s="160">
        <f t="shared" si="41"/>
        <v>375</v>
      </c>
    </row>
    <row r="1064" spans="1:9" s="71" customFormat="1" ht="18" customHeight="1">
      <c r="A1064" s="168">
        <v>39121200</v>
      </c>
      <c r="B1064" s="272" t="s">
        <v>126</v>
      </c>
      <c r="C1064" s="272"/>
      <c r="D1064" s="272"/>
      <c r="E1064" s="166" t="s">
        <v>122</v>
      </c>
      <c r="F1064" s="166" t="s">
        <v>124</v>
      </c>
      <c r="G1064" s="159">
        <v>125000</v>
      </c>
      <c r="H1064" s="164">
        <v>2</v>
      </c>
      <c r="I1064" s="160">
        <f t="shared" si="41"/>
        <v>250</v>
      </c>
    </row>
    <row r="1065" spans="1:9" s="71" customFormat="1" ht="18" customHeight="1">
      <c r="A1065" s="168">
        <v>39221100</v>
      </c>
      <c r="B1065" s="272" t="s">
        <v>149</v>
      </c>
      <c r="C1065" s="272"/>
      <c r="D1065" s="272"/>
      <c r="E1065" s="166" t="s">
        <v>122</v>
      </c>
      <c r="F1065" s="166" t="s">
        <v>124</v>
      </c>
      <c r="G1065" s="159">
        <v>570000</v>
      </c>
      <c r="H1065" s="164">
        <v>2</v>
      </c>
      <c r="I1065" s="160">
        <f t="shared" si="41"/>
        <v>1140</v>
      </c>
    </row>
    <row r="1066" spans="1:9" s="71" customFormat="1" ht="18" customHeight="1">
      <c r="A1066" s="168">
        <v>39221100</v>
      </c>
      <c r="B1066" s="272" t="s">
        <v>149</v>
      </c>
      <c r="C1066" s="272"/>
      <c r="D1066" s="272"/>
      <c r="E1066" s="166" t="s">
        <v>122</v>
      </c>
      <c r="F1066" s="166" t="s">
        <v>124</v>
      </c>
      <c r="G1066" s="159">
        <v>470000</v>
      </c>
      <c r="H1066" s="164">
        <v>2</v>
      </c>
      <c r="I1066" s="160">
        <f t="shared" si="41"/>
        <v>940</v>
      </c>
    </row>
    <row r="1067" spans="1:9" s="71" customFormat="1" ht="18" customHeight="1">
      <c r="A1067" s="168">
        <v>39711350</v>
      </c>
      <c r="B1067" s="272" t="s">
        <v>150</v>
      </c>
      <c r="C1067" s="272"/>
      <c r="D1067" s="272"/>
      <c r="E1067" s="166" t="s">
        <v>122</v>
      </c>
      <c r="F1067" s="166" t="s">
        <v>124</v>
      </c>
      <c r="G1067" s="159">
        <v>55000</v>
      </c>
      <c r="H1067" s="164">
        <v>3</v>
      </c>
      <c r="I1067" s="160">
        <f t="shared" si="41"/>
        <v>165</v>
      </c>
    </row>
    <row r="1068" spans="1:9" s="71" customFormat="1" ht="18" customHeight="1">
      <c r="A1068" s="168">
        <v>39221100</v>
      </c>
      <c r="B1068" s="272" t="s">
        <v>149</v>
      </c>
      <c r="C1068" s="272"/>
      <c r="D1068" s="272"/>
      <c r="E1068" s="166" t="s">
        <v>122</v>
      </c>
      <c r="F1068" s="166" t="s">
        <v>124</v>
      </c>
      <c r="G1068" s="159">
        <v>820000</v>
      </c>
      <c r="H1068" s="164">
        <v>2</v>
      </c>
      <c r="I1068" s="160">
        <f t="shared" si="41"/>
        <v>1640</v>
      </c>
    </row>
    <row r="1069" spans="1:9" s="71" customFormat="1" ht="18" customHeight="1">
      <c r="A1069" s="168">
        <v>39713100</v>
      </c>
      <c r="B1069" s="272" t="s">
        <v>151</v>
      </c>
      <c r="C1069" s="272"/>
      <c r="D1069" s="272"/>
      <c r="E1069" s="166" t="s">
        <v>122</v>
      </c>
      <c r="F1069" s="166" t="s">
        <v>124</v>
      </c>
      <c r="G1069" s="159">
        <v>890000</v>
      </c>
      <c r="H1069" s="164">
        <v>2</v>
      </c>
      <c r="I1069" s="160">
        <f t="shared" si="41"/>
        <v>1780</v>
      </c>
    </row>
    <row r="1070" spans="1:9" s="71" customFormat="1" ht="18" customHeight="1">
      <c r="A1070" s="168">
        <v>39141120</v>
      </c>
      <c r="B1070" s="272" t="s">
        <v>130</v>
      </c>
      <c r="C1070" s="272"/>
      <c r="D1070" s="272"/>
      <c r="E1070" s="166" t="s">
        <v>122</v>
      </c>
      <c r="F1070" s="166" t="s">
        <v>124</v>
      </c>
      <c r="G1070" s="159">
        <v>109200</v>
      </c>
      <c r="H1070" s="164">
        <v>3</v>
      </c>
      <c r="I1070" s="160">
        <f t="shared" si="41"/>
        <v>327.60000000000002</v>
      </c>
    </row>
    <row r="1071" spans="1:9" s="71" customFormat="1" ht="18" customHeight="1">
      <c r="A1071" s="168">
        <v>39141120</v>
      </c>
      <c r="B1071" s="272" t="s">
        <v>130</v>
      </c>
      <c r="C1071" s="272"/>
      <c r="D1071" s="272"/>
      <c r="E1071" s="166" t="s">
        <v>122</v>
      </c>
      <c r="F1071" s="166" t="s">
        <v>124</v>
      </c>
      <c r="G1071" s="159">
        <v>150000</v>
      </c>
      <c r="H1071" s="164">
        <v>4</v>
      </c>
      <c r="I1071" s="160">
        <f t="shared" si="41"/>
        <v>600</v>
      </c>
    </row>
    <row r="1072" spans="1:9" s="71" customFormat="1" ht="18" customHeight="1">
      <c r="A1072" s="168">
        <v>39221310</v>
      </c>
      <c r="B1072" s="272" t="s">
        <v>152</v>
      </c>
      <c r="C1072" s="272"/>
      <c r="D1072" s="272"/>
      <c r="E1072" s="166" t="s">
        <v>122</v>
      </c>
      <c r="F1072" s="166" t="s">
        <v>124</v>
      </c>
      <c r="G1072" s="159">
        <v>13200</v>
      </c>
      <c r="H1072" s="164">
        <v>6</v>
      </c>
      <c r="I1072" s="160">
        <f t="shared" si="41"/>
        <v>79.2</v>
      </c>
    </row>
    <row r="1073" spans="1:9" s="71" customFormat="1" ht="18" customHeight="1">
      <c r="A1073" s="168">
        <v>39221312</v>
      </c>
      <c r="B1073" s="272" t="s">
        <v>153</v>
      </c>
      <c r="C1073" s="272"/>
      <c r="D1073" s="272"/>
      <c r="E1073" s="166" t="s">
        <v>122</v>
      </c>
      <c r="F1073" s="166" t="s">
        <v>124</v>
      </c>
      <c r="G1073" s="159">
        <v>7800</v>
      </c>
      <c r="H1073" s="164">
        <v>4</v>
      </c>
      <c r="I1073" s="160">
        <f t="shared" si="41"/>
        <v>31.2</v>
      </c>
    </row>
    <row r="1074" spans="1:9" s="71" customFormat="1" ht="18" customHeight="1">
      <c r="A1074" s="168">
        <v>39221312</v>
      </c>
      <c r="B1074" s="272" t="s">
        <v>153</v>
      </c>
      <c r="C1074" s="272"/>
      <c r="D1074" s="272"/>
      <c r="E1074" s="166" t="s">
        <v>122</v>
      </c>
      <c r="F1074" s="166" t="s">
        <v>124</v>
      </c>
      <c r="G1074" s="159">
        <v>16500</v>
      </c>
      <c r="H1074" s="164">
        <v>4</v>
      </c>
      <c r="I1074" s="160">
        <f t="shared" si="41"/>
        <v>66</v>
      </c>
    </row>
    <row r="1075" spans="1:9" s="71" customFormat="1" ht="18" customHeight="1">
      <c r="A1075" s="168">
        <v>39221312</v>
      </c>
      <c r="B1075" s="272" t="s">
        <v>153</v>
      </c>
      <c r="C1075" s="272"/>
      <c r="D1075" s="272"/>
      <c r="E1075" s="166" t="s">
        <v>122</v>
      </c>
      <c r="F1075" s="166" t="s">
        <v>124</v>
      </c>
      <c r="G1075" s="159">
        <v>25000</v>
      </c>
      <c r="H1075" s="164">
        <v>3</v>
      </c>
      <c r="I1075" s="160">
        <f t="shared" si="41"/>
        <v>75</v>
      </c>
    </row>
    <row r="1076" spans="1:9" s="71" customFormat="1" ht="18" customHeight="1">
      <c r="A1076" s="168">
        <v>39221312</v>
      </c>
      <c r="B1076" s="272" t="s">
        <v>153</v>
      </c>
      <c r="C1076" s="272"/>
      <c r="D1076" s="272"/>
      <c r="E1076" s="166" t="s">
        <v>122</v>
      </c>
      <c r="F1076" s="166" t="s">
        <v>124</v>
      </c>
      <c r="G1076" s="159">
        <v>59000</v>
      </c>
      <c r="H1076" s="164">
        <v>2</v>
      </c>
      <c r="I1076" s="160">
        <f t="shared" si="41"/>
        <v>118</v>
      </c>
    </row>
    <row r="1077" spans="1:9" s="71" customFormat="1" ht="18" customHeight="1">
      <c r="A1077" s="168">
        <v>39221170</v>
      </c>
      <c r="B1077" s="272" t="s">
        <v>154</v>
      </c>
      <c r="C1077" s="272"/>
      <c r="D1077" s="272"/>
      <c r="E1077" s="166" t="s">
        <v>122</v>
      </c>
      <c r="F1077" s="166" t="s">
        <v>124</v>
      </c>
      <c r="G1077" s="159">
        <v>4500</v>
      </c>
      <c r="H1077" s="164">
        <v>32</v>
      </c>
      <c r="I1077" s="160">
        <f t="shared" si="41"/>
        <v>144</v>
      </c>
    </row>
    <row r="1078" spans="1:9" s="71" customFormat="1" ht="18" customHeight="1">
      <c r="A1078" s="168">
        <v>39221280</v>
      </c>
      <c r="B1078" s="272" t="s">
        <v>155</v>
      </c>
      <c r="C1078" s="272"/>
      <c r="D1078" s="272"/>
      <c r="E1078" s="166" t="s">
        <v>122</v>
      </c>
      <c r="F1078" s="166" t="s">
        <v>124</v>
      </c>
      <c r="G1078" s="159">
        <v>3600</v>
      </c>
      <c r="H1078" s="164">
        <v>20</v>
      </c>
      <c r="I1078" s="160">
        <f t="shared" si="41"/>
        <v>72</v>
      </c>
    </row>
    <row r="1079" spans="1:9" s="71" customFormat="1" ht="18" customHeight="1">
      <c r="A1079" s="168">
        <v>39221100</v>
      </c>
      <c r="B1079" s="272" t="s">
        <v>149</v>
      </c>
      <c r="C1079" s="272"/>
      <c r="D1079" s="272"/>
      <c r="E1079" s="166" t="s">
        <v>122</v>
      </c>
      <c r="F1079" s="166" t="s">
        <v>124</v>
      </c>
      <c r="G1079" s="159">
        <v>6200</v>
      </c>
      <c r="H1079" s="164">
        <v>6</v>
      </c>
      <c r="I1079" s="160">
        <f t="shared" si="41"/>
        <v>37.200000000000003</v>
      </c>
    </row>
    <row r="1080" spans="1:9" s="71" customFormat="1" ht="18" customHeight="1">
      <c r="A1080" s="168">
        <v>39221100</v>
      </c>
      <c r="B1080" s="272" t="s">
        <v>149</v>
      </c>
      <c r="C1080" s="272"/>
      <c r="D1080" s="272"/>
      <c r="E1080" s="166" t="s">
        <v>122</v>
      </c>
      <c r="F1080" s="166" t="s">
        <v>124</v>
      </c>
      <c r="G1080" s="159">
        <v>1600</v>
      </c>
      <c r="H1080" s="164">
        <v>3</v>
      </c>
      <c r="I1080" s="160">
        <f t="shared" si="41"/>
        <v>4.8</v>
      </c>
    </row>
    <row r="1081" spans="1:9" s="71" customFormat="1" ht="18" customHeight="1">
      <c r="A1081" s="168">
        <v>39221100</v>
      </c>
      <c r="B1081" s="272" t="s">
        <v>149</v>
      </c>
      <c r="C1081" s="272"/>
      <c r="D1081" s="272"/>
      <c r="E1081" s="166" t="s">
        <v>122</v>
      </c>
      <c r="F1081" s="166" t="s">
        <v>124</v>
      </c>
      <c r="G1081" s="159">
        <v>1500</v>
      </c>
      <c r="H1081" s="164">
        <v>2</v>
      </c>
      <c r="I1081" s="160">
        <f t="shared" si="41"/>
        <v>3</v>
      </c>
    </row>
    <row r="1082" spans="1:9" s="71" customFormat="1" ht="18" customHeight="1">
      <c r="A1082" s="168">
        <v>39221370</v>
      </c>
      <c r="B1082" s="272" t="s">
        <v>156</v>
      </c>
      <c r="C1082" s="272"/>
      <c r="D1082" s="272"/>
      <c r="E1082" s="166" t="s">
        <v>122</v>
      </c>
      <c r="F1082" s="166" t="s">
        <v>124</v>
      </c>
      <c r="G1082" s="159">
        <v>1700</v>
      </c>
      <c r="H1082" s="164">
        <v>10</v>
      </c>
      <c r="I1082" s="160">
        <f t="shared" si="41"/>
        <v>17</v>
      </c>
    </row>
    <row r="1083" spans="1:9" s="71" customFormat="1" ht="18" customHeight="1">
      <c r="A1083" s="168">
        <v>39221380</v>
      </c>
      <c r="B1083" s="272" t="s">
        <v>157</v>
      </c>
      <c r="C1083" s="272"/>
      <c r="D1083" s="272"/>
      <c r="E1083" s="166" t="s">
        <v>122</v>
      </c>
      <c r="F1083" s="166" t="s">
        <v>124</v>
      </c>
      <c r="G1083" s="159">
        <v>1500</v>
      </c>
      <c r="H1083" s="164">
        <v>5</v>
      </c>
      <c r="I1083" s="160">
        <f t="shared" si="41"/>
        <v>7.5</v>
      </c>
    </row>
    <row r="1084" spans="1:9" s="71" customFormat="1" ht="18" customHeight="1">
      <c r="A1084" s="168">
        <v>39221100</v>
      </c>
      <c r="B1084" s="272" t="s">
        <v>149</v>
      </c>
      <c r="C1084" s="272"/>
      <c r="D1084" s="272"/>
      <c r="E1084" s="166" t="s">
        <v>122</v>
      </c>
      <c r="F1084" s="166" t="s">
        <v>124</v>
      </c>
      <c r="G1084" s="159">
        <v>1600</v>
      </c>
      <c r="H1084" s="164">
        <v>6</v>
      </c>
      <c r="I1084" s="160">
        <f t="shared" si="41"/>
        <v>9.6</v>
      </c>
    </row>
    <row r="1085" spans="1:9" s="71" customFormat="1" ht="18" customHeight="1">
      <c r="A1085" s="168">
        <v>39221100</v>
      </c>
      <c r="B1085" s="272" t="s">
        <v>149</v>
      </c>
      <c r="C1085" s="272"/>
      <c r="D1085" s="272"/>
      <c r="E1085" s="166" t="s">
        <v>122</v>
      </c>
      <c r="F1085" s="166" t="s">
        <v>124</v>
      </c>
      <c r="G1085" s="159">
        <v>1500</v>
      </c>
      <c r="H1085" s="164">
        <v>6</v>
      </c>
      <c r="I1085" s="160">
        <f t="shared" si="41"/>
        <v>9</v>
      </c>
    </row>
    <row r="1086" spans="1:9" s="71" customFormat="1" ht="18" customHeight="1">
      <c r="A1086" s="168">
        <v>39221100</v>
      </c>
      <c r="B1086" s="272" t="s">
        <v>149</v>
      </c>
      <c r="C1086" s="272"/>
      <c r="D1086" s="272"/>
      <c r="E1086" s="166" t="s">
        <v>122</v>
      </c>
      <c r="F1086" s="166" t="s">
        <v>124</v>
      </c>
      <c r="G1086" s="159">
        <v>2500</v>
      </c>
      <c r="H1086" s="164">
        <v>4</v>
      </c>
      <c r="I1086" s="160">
        <f t="shared" si="41"/>
        <v>10</v>
      </c>
    </row>
    <row r="1087" spans="1:9" s="71" customFormat="1" ht="18" customHeight="1">
      <c r="A1087" s="171">
        <v>39241120</v>
      </c>
      <c r="B1087" s="273" t="s">
        <v>158</v>
      </c>
      <c r="C1087" s="273"/>
      <c r="D1087" s="273"/>
      <c r="E1087" s="172" t="s">
        <v>122</v>
      </c>
      <c r="F1087" s="166" t="s">
        <v>124</v>
      </c>
      <c r="G1087" s="159">
        <v>19000</v>
      </c>
      <c r="H1087" s="164">
        <v>26</v>
      </c>
      <c r="I1087" s="160">
        <f t="shared" si="41"/>
        <v>494</v>
      </c>
    </row>
    <row r="1088" spans="1:9" s="71" customFormat="1" ht="18" customHeight="1">
      <c r="A1088" s="168">
        <v>39221100</v>
      </c>
      <c r="B1088" s="272" t="s">
        <v>149</v>
      </c>
      <c r="C1088" s="272"/>
      <c r="D1088" s="272"/>
      <c r="E1088" s="166" t="s">
        <v>122</v>
      </c>
      <c r="F1088" s="166" t="s">
        <v>124</v>
      </c>
      <c r="G1088" s="170">
        <v>36000</v>
      </c>
      <c r="H1088" s="164">
        <v>10</v>
      </c>
      <c r="I1088" s="160">
        <f t="shared" si="41"/>
        <v>360</v>
      </c>
    </row>
    <row r="1089" spans="1:9" s="71" customFormat="1" ht="18" customHeight="1">
      <c r="A1089" s="168">
        <v>39221130</v>
      </c>
      <c r="B1089" s="272" t="s">
        <v>159</v>
      </c>
      <c r="C1089" s="272"/>
      <c r="D1089" s="272"/>
      <c r="E1089" s="166" t="s">
        <v>122</v>
      </c>
      <c r="F1089" s="166" t="s">
        <v>124</v>
      </c>
      <c r="G1089" s="159">
        <v>1800</v>
      </c>
      <c r="H1089" s="164">
        <v>5</v>
      </c>
      <c r="I1089" s="160">
        <f t="shared" si="41"/>
        <v>9</v>
      </c>
    </row>
    <row r="1090" spans="1:9" s="71" customFormat="1" ht="18" customHeight="1">
      <c r="A1090" s="168">
        <v>39221130</v>
      </c>
      <c r="B1090" s="272" t="s">
        <v>159</v>
      </c>
      <c r="C1090" s="272"/>
      <c r="D1090" s="272"/>
      <c r="E1090" s="166" t="s">
        <v>122</v>
      </c>
      <c r="F1090" s="166" t="s">
        <v>124</v>
      </c>
      <c r="G1090" s="159">
        <v>1500</v>
      </c>
      <c r="H1090" s="164">
        <v>3</v>
      </c>
      <c r="I1090" s="160">
        <f t="shared" si="41"/>
        <v>4.5</v>
      </c>
    </row>
    <row r="1091" spans="1:9" s="71" customFormat="1" ht="18" customHeight="1">
      <c r="A1091" s="168">
        <v>38411200</v>
      </c>
      <c r="B1091" s="272" t="s">
        <v>160</v>
      </c>
      <c r="C1091" s="272"/>
      <c r="D1091" s="272"/>
      <c r="E1091" s="166" t="s">
        <v>122</v>
      </c>
      <c r="F1091" s="166" t="s">
        <v>124</v>
      </c>
      <c r="G1091" s="159">
        <v>2700</v>
      </c>
      <c r="H1091" s="164">
        <v>8</v>
      </c>
      <c r="I1091" s="160">
        <f t="shared" si="41"/>
        <v>21.6</v>
      </c>
    </row>
    <row r="1092" spans="1:9" s="71" customFormat="1" ht="18" customHeight="1">
      <c r="A1092" s="168">
        <v>38411200</v>
      </c>
      <c r="B1092" s="272" t="s">
        <v>160</v>
      </c>
      <c r="C1092" s="272"/>
      <c r="D1092" s="272"/>
      <c r="E1092" s="166" t="s">
        <v>122</v>
      </c>
      <c r="F1092" s="166" t="s">
        <v>124</v>
      </c>
      <c r="G1092" s="159">
        <v>1700</v>
      </c>
      <c r="H1092" s="164">
        <v>5</v>
      </c>
      <c r="I1092" s="160">
        <f t="shared" si="41"/>
        <v>8.5</v>
      </c>
    </row>
    <row r="1093" spans="1:9" s="71" customFormat="1" ht="18" customHeight="1">
      <c r="A1093" s="168">
        <v>39224331</v>
      </c>
      <c r="B1093" s="272" t="s">
        <v>161</v>
      </c>
      <c r="C1093" s="272"/>
      <c r="D1093" s="272"/>
      <c r="E1093" s="166" t="s">
        <v>122</v>
      </c>
      <c r="F1093" s="166" t="s">
        <v>124</v>
      </c>
      <c r="G1093" s="159">
        <v>1500</v>
      </c>
      <c r="H1093" s="164">
        <v>12</v>
      </c>
      <c r="I1093" s="160">
        <f t="shared" si="41"/>
        <v>18</v>
      </c>
    </row>
    <row r="1094" spans="1:9" s="71" customFormat="1" ht="18" customHeight="1">
      <c r="A1094" s="168">
        <v>39221170</v>
      </c>
      <c r="B1094" s="272" t="s">
        <v>154</v>
      </c>
      <c r="C1094" s="272"/>
      <c r="D1094" s="272"/>
      <c r="E1094" s="166" t="s">
        <v>122</v>
      </c>
      <c r="F1094" s="166" t="s">
        <v>124</v>
      </c>
      <c r="G1094" s="159">
        <v>4500</v>
      </c>
      <c r="H1094" s="164">
        <v>12</v>
      </c>
      <c r="I1094" s="160">
        <f t="shared" si="41"/>
        <v>54</v>
      </c>
    </row>
    <row r="1095" spans="1:9" s="71" customFormat="1" ht="18" customHeight="1">
      <c r="A1095" s="168">
        <v>39224341</v>
      </c>
      <c r="B1095" s="272" t="s">
        <v>162</v>
      </c>
      <c r="C1095" s="272"/>
      <c r="D1095" s="272"/>
      <c r="E1095" s="166" t="s">
        <v>122</v>
      </c>
      <c r="F1095" s="166" t="s">
        <v>124</v>
      </c>
      <c r="G1095" s="159">
        <v>3000</v>
      </c>
      <c r="H1095" s="164">
        <v>16</v>
      </c>
      <c r="I1095" s="160">
        <f t="shared" si="41"/>
        <v>48</v>
      </c>
    </row>
    <row r="1096" spans="1:9" s="71" customFormat="1">
      <c r="A1096" s="168">
        <v>39835000</v>
      </c>
      <c r="B1096" s="272" t="s">
        <v>163</v>
      </c>
      <c r="C1096" s="272"/>
      <c r="D1096" s="272"/>
      <c r="E1096" s="166" t="s">
        <v>122</v>
      </c>
      <c r="F1096" s="166" t="s">
        <v>124</v>
      </c>
      <c r="G1096" s="159">
        <v>3000</v>
      </c>
      <c r="H1096" s="164">
        <v>10</v>
      </c>
      <c r="I1096" s="160">
        <f t="shared" si="41"/>
        <v>30</v>
      </c>
    </row>
    <row r="1097" spans="1:9" s="71" customFormat="1" ht="18" customHeight="1">
      <c r="A1097" s="168">
        <v>42921180</v>
      </c>
      <c r="B1097" s="272" t="s">
        <v>164</v>
      </c>
      <c r="C1097" s="272"/>
      <c r="D1097" s="272"/>
      <c r="E1097" s="166" t="s">
        <v>122</v>
      </c>
      <c r="F1097" s="166" t="s">
        <v>124</v>
      </c>
      <c r="G1097" s="159">
        <v>27750</v>
      </c>
      <c r="H1097" s="164">
        <v>3</v>
      </c>
      <c r="I1097" s="160">
        <f t="shared" si="41"/>
        <v>83.3</v>
      </c>
    </row>
    <row r="1098" spans="1:9" s="71" customFormat="1" ht="18" customHeight="1">
      <c r="A1098" s="168">
        <v>42921180</v>
      </c>
      <c r="B1098" s="272" t="s">
        <v>164</v>
      </c>
      <c r="C1098" s="272"/>
      <c r="D1098" s="272"/>
      <c r="E1098" s="166" t="s">
        <v>122</v>
      </c>
      <c r="F1098" s="166" t="s">
        <v>124</v>
      </c>
      <c r="G1098" s="159">
        <v>17250</v>
      </c>
      <c r="H1098" s="164">
        <v>4</v>
      </c>
      <c r="I1098" s="160">
        <f t="shared" si="41"/>
        <v>69</v>
      </c>
    </row>
    <row r="1099" spans="1:9" s="71" customFormat="1" ht="18" customHeight="1">
      <c r="A1099" s="168">
        <v>39132210</v>
      </c>
      <c r="B1099" s="272" t="s">
        <v>165</v>
      </c>
      <c r="C1099" s="272"/>
      <c r="D1099" s="272"/>
      <c r="E1099" s="166" t="s">
        <v>122</v>
      </c>
      <c r="F1099" s="166" t="s">
        <v>124</v>
      </c>
      <c r="G1099" s="170">
        <v>100000</v>
      </c>
      <c r="H1099" s="164">
        <v>6</v>
      </c>
      <c r="I1099" s="160">
        <f t="shared" si="41"/>
        <v>600</v>
      </c>
    </row>
    <row r="1100" spans="1:9" s="71" customFormat="1" ht="18" customHeight="1">
      <c r="A1100" s="168">
        <v>39121200</v>
      </c>
      <c r="B1100" s="272" t="s">
        <v>126</v>
      </c>
      <c r="C1100" s="272"/>
      <c r="D1100" s="272"/>
      <c r="E1100" s="166" t="s">
        <v>122</v>
      </c>
      <c r="F1100" s="166" t="s">
        <v>124</v>
      </c>
      <c r="G1100" s="159">
        <v>65000</v>
      </c>
      <c r="H1100" s="164">
        <v>3</v>
      </c>
      <c r="I1100" s="160">
        <f t="shared" si="41"/>
        <v>195</v>
      </c>
    </row>
    <row r="1101" spans="1:9" s="71" customFormat="1" ht="18" customHeight="1">
      <c r="A1101" s="168">
        <v>39711140</v>
      </c>
      <c r="B1101" s="272" t="s">
        <v>148</v>
      </c>
      <c r="C1101" s="272"/>
      <c r="D1101" s="272"/>
      <c r="E1101" s="166" t="s">
        <v>122</v>
      </c>
      <c r="F1101" s="166" t="s">
        <v>124</v>
      </c>
      <c r="G1101" s="159">
        <v>400000</v>
      </c>
      <c r="H1101" s="164">
        <v>1</v>
      </c>
      <c r="I1101" s="160">
        <f t="shared" si="41"/>
        <v>400</v>
      </c>
    </row>
    <row r="1102" spans="1:9" s="71" customFormat="1" ht="18" customHeight="1">
      <c r="A1102" s="168">
        <v>39711120</v>
      </c>
      <c r="B1102" s="272" t="s">
        <v>166</v>
      </c>
      <c r="C1102" s="272"/>
      <c r="D1102" s="272"/>
      <c r="E1102" s="166" t="s">
        <v>122</v>
      </c>
      <c r="F1102" s="166" t="s">
        <v>124</v>
      </c>
      <c r="G1102" s="159">
        <v>240000</v>
      </c>
      <c r="H1102" s="164">
        <v>1</v>
      </c>
      <c r="I1102" s="160">
        <f t="shared" si="41"/>
        <v>240</v>
      </c>
    </row>
    <row r="1103" spans="1:9" s="71" customFormat="1" ht="18" customHeight="1">
      <c r="A1103" s="168">
        <v>39714200</v>
      </c>
      <c r="B1103" s="272" t="s">
        <v>137</v>
      </c>
      <c r="C1103" s="272"/>
      <c r="D1103" s="272"/>
      <c r="E1103" s="166" t="s">
        <v>122</v>
      </c>
      <c r="F1103" s="166" t="s">
        <v>124</v>
      </c>
      <c r="G1103" s="159">
        <v>300000</v>
      </c>
      <c r="H1103" s="164">
        <v>1</v>
      </c>
      <c r="I1103" s="160">
        <f t="shared" si="41"/>
        <v>300</v>
      </c>
    </row>
    <row r="1104" spans="1:9" s="71" customFormat="1" ht="18" customHeight="1">
      <c r="A1104" s="168">
        <v>39713432</v>
      </c>
      <c r="B1104" s="272" t="s">
        <v>167</v>
      </c>
      <c r="C1104" s="272"/>
      <c r="D1104" s="272"/>
      <c r="E1104" s="166" t="s">
        <v>122</v>
      </c>
      <c r="F1104" s="166" t="s">
        <v>124</v>
      </c>
      <c r="G1104" s="159">
        <v>50000</v>
      </c>
      <c r="H1104" s="164">
        <v>4</v>
      </c>
      <c r="I1104" s="160">
        <f t="shared" si="41"/>
        <v>200</v>
      </c>
    </row>
    <row r="1105" spans="1:9" s="71" customFormat="1" ht="18" customHeight="1">
      <c r="A1105" s="168">
        <v>39121100</v>
      </c>
      <c r="B1105" s="272" t="s">
        <v>127</v>
      </c>
      <c r="C1105" s="272"/>
      <c r="D1105" s="272"/>
      <c r="E1105" s="166" t="s">
        <v>122</v>
      </c>
      <c r="F1105" s="166" t="s">
        <v>124</v>
      </c>
      <c r="G1105" s="159">
        <v>45000</v>
      </c>
      <c r="H1105" s="164">
        <v>3</v>
      </c>
      <c r="I1105" s="160">
        <f t="shared" si="41"/>
        <v>135</v>
      </c>
    </row>
    <row r="1106" spans="1:9" s="71" customFormat="1" ht="18" customHeight="1">
      <c r="A1106" s="168">
        <v>39111140</v>
      </c>
      <c r="B1106" s="272" t="s">
        <v>125</v>
      </c>
      <c r="C1106" s="272"/>
      <c r="D1106" s="272"/>
      <c r="E1106" s="166" t="s">
        <v>122</v>
      </c>
      <c r="F1106" s="166" t="s">
        <v>124</v>
      </c>
      <c r="G1106" s="159">
        <v>23333</v>
      </c>
      <c r="H1106" s="164">
        <v>2</v>
      </c>
      <c r="I1106" s="160">
        <f t="shared" si="41"/>
        <v>46.7</v>
      </c>
    </row>
    <row r="1107" spans="1:9" s="71" customFormat="1" ht="18" customHeight="1">
      <c r="A1107" s="168">
        <v>33191120</v>
      </c>
      <c r="B1107" s="272" t="s">
        <v>168</v>
      </c>
      <c r="C1107" s="272"/>
      <c r="D1107" s="272"/>
      <c r="E1107" s="166" t="s">
        <v>122</v>
      </c>
      <c r="F1107" s="166" t="s">
        <v>124</v>
      </c>
      <c r="G1107" s="159">
        <v>18000</v>
      </c>
      <c r="H1107" s="164">
        <v>4</v>
      </c>
      <c r="I1107" s="160">
        <f t="shared" si="41"/>
        <v>72</v>
      </c>
    </row>
    <row r="1108" spans="1:9" s="71" customFormat="1" ht="18" customHeight="1">
      <c r="A1108" s="168">
        <v>38311100</v>
      </c>
      <c r="B1108" s="272" t="s">
        <v>169</v>
      </c>
      <c r="C1108" s="272"/>
      <c r="D1108" s="272"/>
      <c r="E1108" s="166" t="s">
        <v>122</v>
      </c>
      <c r="F1108" s="166" t="s">
        <v>124</v>
      </c>
      <c r="G1108" s="159">
        <v>52000</v>
      </c>
      <c r="H1108" s="164">
        <v>4</v>
      </c>
      <c r="I1108" s="160">
        <f t="shared" si="41"/>
        <v>208</v>
      </c>
    </row>
    <row r="1109" spans="1:9" s="71" customFormat="1" ht="18" customHeight="1">
      <c r="A1109" s="167">
        <v>33191180</v>
      </c>
      <c r="B1109" s="272" t="s">
        <v>183</v>
      </c>
      <c r="C1109" s="272"/>
      <c r="D1109" s="272"/>
      <c r="E1109" s="166" t="s">
        <v>122</v>
      </c>
      <c r="F1109" s="166" t="s">
        <v>124</v>
      </c>
      <c r="G1109" s="159">
        <v>100000</v>
      </c>
      <c r="H1109" s="164">
        <v>5</v>
      </c>
      <c r="I1109" s="160">
        <f t="shared" si="41"/>
        <v>500</v>
      </c>
    </row>
    <row r="1110" spans="1:9" s="71" customFormat="1" ht="18" customHeight="1">
      <c r="A1110" s="168">
        <v>33141211</v>
      </c>
      <c r="B1110" s="273" t="s">
        <v>170</v>
      </c>
      <c r="C1110" s="273"/>
      <c r="D1110" s="273"/>
      <c r="E1110" s="166" t="s">
        <v>122</v>
      </c>
      <c r="F1110" s="166" t="s">
        <v>124</v>
      </c>
      <c r="G1110" s="159">
        <v>45000</v>
      </c>
      <c r="H1110" s="164">
        <v>4</v>
      </c>
      <c r="I1110" s="160">
        <f t="shared" si="41"/>
        <v>180</v>
      </c>
    </row>
    <row r="1111" spans="1:9" s="71" customFormat="1" ht="18" customHeight="1">
      <c r="A1111" s="168">
        <v>33141211</v>
      </c>
      <c r="B1111" s="273" t="s">
        <v>170</v>
      </c>
      <c r="C1111" s="273"/>
      <c r="D1111" s="273"/>
      <c r="E1111" s="166" t="s">
        <v>122</v>
      </c>
      <c r="F1111" s="166" t="s">
        <v>124</v>
      </c>
      <c r="G1111" s="159">
        <v>20000</v>
      </c>
      <c r="H1111" s="164">
        <v>4</v>
      </c>
      <c r="I1111" s="160">
        <f t="shared" ref="I1111:I1124" si="42">+ROUND(H1111*G1111/1000,1)</f>
        <v>80</v>
      </c>
    </row>
    <row r="1112" spans="1:9" s="71" customFormat="1" ht="18" customHeight="1">
      <c r="A1112" s="168">
        <v>38411200</v>
      </c>
      <c r="B1112" s="272" t="s">
        <v>160</v>
      </c>
      <c r="C1112" s="272"/>
      <c r="D1112" s="272"/>
      <c r="E1112" s="166" t="s">
        <v>122</v>
      </c>
      <c r="F1112" s="166" t="s">
        <v>124</v>
      </c>
      <c r="G1112" s="159">
        <v>3000</v>
      </c>
      <c r="H1112" s="164">
        <v>6</v>
      </c>
      <c r="I1112" s="160">
        <f t="shared" si="42"/>
        <v>18</v>
      </c>
    </row>
    <row r="1113" spans="1:9" s="71" customFormat="1" ht="18" customHeight="1">
      <c r="A1113" s="168">
        <v>33191120</v>
      </c>
      <c r="B1113" s="272" t="s">
        <v>168</v>
      </c>
      <c r="C1113" s="272"/>
      <c r="D1113" s="272"/>
      <c r="E1113" s="166" t="s">
        <v>122</v>
      </c>
      <c r="F1113" s="166" t="s">
        <v>124</v>
      </c>
      <c r="G1113" s="159">
        <v>100000</v>
      </c>
      <c r="H1113" s="164">
        <v>5</v>
      </c>
      <c r="I1113" s="160">
        <f t="shared" si="42"/>
        <v>500</v>
      </c>
    </row>
    <row r="1114" spans="1:9" s="71" customFormat="1" ht="18" customHeight="1">
      <c r="A1114" s="168">
        <v>37411580</v>
      </c>
      <c r="B1114" s="272" t="s">
        <v>171</v>
      </c>
      <c r="C1114" s="272"/>
      <c r="D1114" s="272"/>
      <c r="E1114" s="166" t="s">
        <v>122</v>
      </c>
      <c r="F1114" s="166" t="s">
        <v>124</v>
      </c>
      <c r="G1114" s="159">
        <v>80000</v>
      </c>
      <c r="H1114" s="164">
        <v>2</v>
      </c>
      <c r="I1114" s="160">
        <f t="shared" si="42"/>
        <v>160</v>
      </c>
    </row>
    <row r="1115" spans="1:9" s="71" customFormat="1" ht="18" customHeight="1">
      <c r="A1115" s="168">
        <v>42711170</v>
      </c>
      <c r="B1115" s="272" t="s">
        <v>172</v>
      </c>
      <c r="C1115" s="272"/>
      <c r="D1115" s="272"/>
      <c r="E1115" s="166" t="s">
        <v>122</v>
      </c>
      <c r="F1115" s="166" t="s">
        <v>124</v>
      </c>
      <c r="G1115" s="159">
        <v>250000</v>
      </c>
      <c r="H1115" s="164">
        <v>2</v>
      </c>
      <c r="I1115" s="160">
        <f t="shared" si="42"/>
        <v>500</v>
      </c>
    </row>
    <row r="1116" spans="1:9" s="71" customFormat="1" ht="18" customHeight="1">
      <c r="A1116" s="168">
        <v>39221220</v>
      </c>
      <c r="B1116" s="272" t="s">
        <v>173</v>
      </c>
      <c r="C1116" s="272"/>
      <c r="D1116" s="272"/>
      <c r="E1116" s="166" t="s">
        <v>122</v>
      </c>
      <c r="F1116" s="166" t="s">
        <v>124</v>
      </c>
      <c r="G1116" s="159">
        <v>350000</v>
      </c>
      <c r="H1116" s="164">
        <v>3</v>
      </c>
      <c r="I1116" s="160">
        <f t="shared" si="42"/>
        <v>1050</v>
      </c>
    </row>
    <row r="1117" spans="1:9" s="71" customFormat="1" ht="18" customHeight="1">
      <c r="A1117" s="168">
        <v>39121450</v>
      </c>
      <c r="B1117" s="272" t="s">
        <v>174</v>
      </c>
      <c r="C1117" s="272"/>
      <c r="D1117" s="272"/>
      <c r="E1117" s="166" t="s">
        <v>122</v>
      </c>
      <c r="F1117" s="166" t="s">
        <v>124</v>
      </c>
      <c r="G1117" s="159">
        <v>20000</v>
      </c>
      <c r="H1117" s="164">
        <v>3</v>
      </c>
      <c r="I1117" s="160">
        <f t="shared" si="42"/>
        <v>60</v>
      </c>
    </row>
    <row r="1118" spans="1:9" s="71" customFormat="1" ht="18" customHeight="1">
      <c r="A1118" s="168">
        <v>39141120</v>
      </c>
      <c r="B1118" s="272" t="s">
        <v>130</v>
      </c>
      <c r="C1118" s="272"/>
      <c r="D1118" s="272"/>
      <c r="E1118" s="166" t="s">
        <v>122</v>
      </c>
      <c r="F1118" s="166" t="s">
        <v>124</v>
      </c>
      <c r="G1118" s="159">
        <v>200000</v>
      </c>
      <c r="H1118" s="164">
        <v>11</v>
      </c>
      <c r="I1118" s="160">
        <f t="shared" si="42"/>
        <v>2200</v>
      </c>
    </row>
    <row r="1119" spans="1:9" s="71" customFormat="1" ht="18" customHeight="1">
      <c r="A1119" s="168">
        <v>30211280</v>
      </c>
      <c r="B1119" s="272" t="s">
        <v>175</v>
      </c>
      <c r="C1119" s="272"/>
      <c r="D1119" s="272"/>
      <c r="E1119" s="166" t="s">
        <v>122</v>
      </c>
      <c r="F1119" s="166" t="s">
        <v>124</v>
      </c>
      <c r="G1119" s="159">
        <v>400000</v>
      </c>
      <c r="H1119" s="164">
        <v>5</v>
      </c>
      <c r="I1119" s="160">
        <f t="shared" si="42"/>
        <v>2000</v>
      </c>
    </row>
    <row r="1120" spans="1:9" s="71" customFormat="1" ht="18" customHeight="1">
      <c r="A1120" s="168">
        <v>31151120</v>
      </c>
      <c r="B1120" s="272" t="s">
        <v>176</v>
      </c>
      <c r="C1120" s="272"/>
      <c r="D1120" s="272"/>
      <c r="E1120" s="166" t="s">
        <v>122</v>
      </c>
      <c r="F1120" s="166" t="s">
        <v>124</v>
      </c>
      <c r="G1120" s="159">
        <v>50000</v>
      </c>
      <c r="H1120" s="164">
        <v>3</v>
      </c>
      <c r="I1120" s="160">
        <f t="shared" si="42"/>
        <v>150</v>
      </c>
    </row>
    <row r="1121" spans="1:9" s="71" customFormat="1" ht="31.7" customHeight="1">
      <c r="A1121" s="168">
        <v>30239150</v>
      </c>
      <c r="B1121" s="272" t="s">
        <v>177</v>
      </c>
      <c r="C1121" s="272"/>
      <c r="D1121" s="272"/>
      <c r="E1121" s="166" t="s">
        <v>122</v>
      </c>
      <c r="F1121" s="166" t="s">
        <v>124</v>
      </c>
      <c r="G1121" s="159">
        <v>145000</v>
      </c>
      <c r="H1121" s="164">
        <v>6</v>
      </c>
      <c r="I1121" s="160">
        <f t="shared" si="42"/>
        <v>870</v>
      </c>
    </row>
    <row r="1122" spans="1:9" s="71" customFormat="1" ht="18" customHeight="1">
      <c r="A1122" s="168">
        <v>32421300</v>
      </c>
      <c r="B1122" s="272" t="s">
        <v>178</v>
      </c>
      <c r="C1122" s="272"/>
      <c r="D1122" s="272"/>
      <c r="E1122" s="166" t="s">
        <v>122</v>
      </c>
      <c r="F1122" s="166" t="s">
        <v>124</v>
      </c>
      <c r="G1122" s="159">
        <v>15000</v>
      </c>
      <c r="H1122" s="164">
        <v>5</v>
      </c>
      <c r="I1122" s="160">
        <f t="shared" si="42"/>
        <v>75</v>
      </c>
    </row>
    <row r="1123" spans="1:9" s="71" customFormat="1" ht="18" customHeight="1">
      <c r="A1123" s="168">
        <v>30211200</v>
      </c>
      <c r="B1123" s="272" t="s">
        <v>179</v>
      </c>
      <c r="C1123" s="272"/>
      <c r="D1123" s="272"/>
      <c r="E1123" s="166" t="s">
        <v>122</v>
      </c>
      <c r="F1123" s="166" t="s">
        <v>124</v>
      </c>
      <c r="G1123" s="159">
        <v>400000</v>
      </c>
      <c r="H1123" s="164">
        <v>3</v>
      </c>
      <c r="I1123" s="160">
        <f t="shared" si="42"/>
        <v>1200</v>
      </c>
    </row>
    <row r="1124" spans="1:9" s="71" customFormat="1" ht="18" customHeight="1">
      <c r="A1124" s="168">
        <v>38651200</v>
      </c>
      <c r="B1124" s="272" t="s">
        <v>180</v>
      </c>
      <c r="C1124" s="272"/>
      <c r="D1124" s="272"/>
      <c r="E1124" s="166" t="s">
        <v>122</v>
      </c>
      <c r="F1124" s="166" t="s">
        <v>124</v>
      </c>
      <c r="G1124" s="159">
        <v>350000</v>
      </c>
      <c r="H1124" s="164">
        <v>6</v>
      </c>
      <c r="I1124" s="160">
        <f t="shared" si="42"/>
        <v>2100</v>
      </c>
    </row>
  </sheetData>
  <mergeCells count="1123">
    <mergeCell ref="B12:D12"/>
    <mergeCell ref="B1010:D1010"/>
    <mergeCell ref="B1011:D1011"/>
    <mergeCell ref="B1014:D1014"/>
    <mergeCell ref="B1013:D1013"/>
    <mergeCell ref="D1008:H1008"/>
    <mergeCell ref="B1012:D1012"/>
    <mergeCell ref="A1007:H1007"/>
    <mergeCell ref="B1009:H1009"/>
    <mergeCell ref="B18:D18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77:D77"/>
    <mergeCell ref="A13:H13"/>
    <mergeCell ref="D14:H14"/>
    <mergeCell ref="B15:H15"/>
    <mergeCell ref="B16:D16"/>
    <mergeCell ref="B17:D17"/>
    <mergeCell ref="B138:D138"/>
    <mergeCell ref="B29:D29"/>
    <mergeCell ref="B30:D30"/>
    <mergeCell ref="B31:D31"/>
    <mergeCell ref="B32:D32"/>
    <mergeCell ref="B33:D33"/>
    <mergeCell ref="B1025:D1025"/>
    <mergeCell ref="B1028:D1028"/>
    <mergeCell ref="B1021:D1021"/>
    <mergeCell ref="B1022:D1022"/>
    <mergeCell ref="B1023:D1023"/>
    <mergeCell ref="B1024:D1024"/>
    <mergeCell ref="B1020:D1020"/>
    <mergeCell ref="B1016:D1016"/>
    <mergeCell ref="B1018:D1018"/>
    <mergeCell ref="B1017:D1017"/>
    <mergeCell ref="B1019:D1019"/>
    <mergeCell ref="B34:D34"/>
    <mergeCell ref="B35:D35"/>
    <mergeCell ref="B36:D36"/>
    <mergeCell ref="B37:D37"/>
    <mergeCell ref="B38:D38"/>
    <mergeCell ref="B73:D73"/>
    <mergeCell ref="B74:D74"/>
    <mergeCell ref="B75:D75"/>
    <mergeCell ref="B76:D76"/>
    <mergeCell ref="B68:D68"/>
    <mergeCell ref="B69:D69"/>
    <mergeCell ref="B70:D70"/>
    <mergeCell ref="B71:D71"/>
    <mergeCell ref="B72:D72"/>
    <mergeCell ref="B63:D63"/>
    <mergeCell ref="B64:D64"/>
    <mergeCell ref="B65:D65"/>
    <mergeCell ref="B66:D66"/>
    <mergeCell ref="B67:D67"/>
    <mergeCell ref="B58:D58"/>
    <mergeCell ref="B59:D59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53:D53"/>
    <mergeCell ref="B54:D54"/>
    <mergeCell ref="B55:D55"/>
    <mergeCell ref="B56:D56"/>
    <mergeCell ref="B57:D57"/>
    <mergeCell ref="B48:D48"/>
    <mergeCell ref="B49:D49"/>
    <mergeCell ref="B50:D50"/>
    <mergeCell ref="B51:D51"/>
    <mergeCell ref="B52:D52"/>
    <mergeCell ref="B43:D43"/>
    <mergeCell ref="B44:D44"/>
    <mergeCell ref="B45:D45"/>
    <mergeCell ref="B46:D46"/>
    <mergeCell ref="B47:D47"/>
    <mergeCell ref="B39:D39"/>
    <mergeCell ref="B40:D40"/>
    <mergeCell ref="B41:D41"/>
    <mergeCell ref="B42:D42"/>
    <mergeCell ref="B60:D60"/>
    <mergeCell ref="B61:D61"/>
    <mergeCell ref="B62:D6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8:D78"/>
    <mergeCell ref="B79:D79"/>
    <mergeCell ref="B80:D80"/>
    <mergeCell ref="B82:D82"/>
    <mergeCell ref="B83:D83"/>
    <mergeCell ref="B81:D81"/>
    <mergeCell ref="B114:D114"/>
    <mergeCell ref="B115:D115"/>
    <mergeCell ref="B116:D116"/>
    <mergeCell ref="B117:D117"/>
    <mergeCell ref="B118:D118"/>
    <mergeCell ref="B109:D109"/>
    <mergeCell ref="B110:D110"/>
    <mergeCell ref="B111:D111"/>
    <mergeCell ref="B112:D112"/>
    <mergeCell ref="B113:D113"/>
    <mergeCell ref="B104:D104"/>
    <mergeCell ref="B105:D105"/>
    <mergeCell ref="B106:D106"/>
    <mergeCell ref="B107:D107"/>
    <mergeCell ref="B108:D108"/>
    <mergeCell ref="B99:D99"/>
    <mergeCell ref="B100:D100"/>
    <mergeCell ref="B101:D101"/>
    <mergeCell ref="B102:D102"/>
    <mergeCell ref="B103:D103"/>
    <mergeCell ref="B135:D135"/>
    <mergeCell ref="B136:D136"/>
    <mergeCell ref="B137:D137"/>
    <mergeCell ref="B130:D130"/>
    <mergeCell ref="B131:D131"/>
    <mergeCell ref="B132:D132"/>
    <mergeCell ref="B133:D133"/>
    <mergeCell ref="B134:D134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3:D123"/>
    <mergeCell ref="B124:D124"/>
    <mergeCell ref="B122:D122"/>
    <mergeCell ref="B151:D151"/>
    <mergeCell ref="B152:D152"/>
    <mergeCell ref="B153:D153"/>
    <mergeCell ref="B154:D154"/>
    <mergeCell ref="B155:D155"/>
    <mergeCell ref="B147:D147"/>
    <mergeCell ref="B148:D148"/>
    <mergeCell ref="B149:D149"/>
    <mergeCell ref="B150:D150"/>
    <mergeCell ref="B144:D144"/>
    <mergeCell ref="B145:D145"/>
    <mergeCell ref="B146:D146"/>
    <mergeCell ref="B142:D142"/>
    <mergeCell ref="B143:D143"/>
    <mergeCell ref="A139:H139"/>
    <mergeCell ref="D140:H140"/>
    <mergeCell ref="B141:H141"/>
    <mergeCell ref="B169:D169"/>
    <mergeCell ref="B170:D170"/>
    <mergeCell ref="B171:D171"/>
    <mergeCell ref="B172:D172"/>
    <mergeCell ref="B173:D173"/>
    <mergeCell ref="B166:D166"/>
    <mergeCell ref="B167:D167"/>
    <mergeCell ref="B168:D168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89:D189"/>
    <mergeCell ref="B190:D190"/>
    <mergeCell ref="B191:D191"/>
    <mergeCell ref="B192:D192"/>
    <mergeCell ref="B193:D193"/>
    <mergeCell ref="B184:D184"/>
    <mergeCell ref="B185:D185"/>
    <mergeCell ref="B186:D186"/>
    <mergeCell ref="B187:D187"/>
    <mergeCell ref="B188:D188"/>
    <mergeCell ref="B179:D179"/>
    <mergeCell ref="B180:D180"/>
    <mergeCell ref="B181:D181"/>
    <mergeCell ref="B182:D182"/>
    <mergeCell ref="B183:D183"/>
    <mergeCell ref="B174:D174"/>
    <mergeCell ref="B175:D175"/>
    <mergeCell ref="B176:D176"/>
    <mergeCell ref="B177:D177"/>
    <mergeCell ref="B178:D178"/>
    <mergeCell ref="B209:D209"/>
    <mergeCell ref="B210:D210"/>
    <mergeCell ref="B211:D211"/>
    <mergeCell ref="B212:D212"/>
    <mergeCell ref="B213:D213"/>
    <mergeCell ref="B204:D204"/>
    <mergeCell ref="B205:D205"/>
    <mergeCell ref="B206:D206"/>
    <mergeCell ref="B207:D207"/>
    <mergeCell ref="B208:D208"/>
    <mergeCell ref="B199:D199"/>
    <mergeCell ref="B200:D200"/>
    <mergeCell ref="B201:D201"/>
    <mergeCell ref="B202:D202"/>
    <mergeCell ref="B203:D203"/>
    <mergeCell ref="B194:D194"/>
    <mergeCell ref="B195:D195"/>
    <mergeCell ref="B196:D196"/>
    <mergeCell ref="B197:D197"/>
    <mergeCell ref="B198:D198"/>
    <mergeCell ref="B229:D229"/>
    <mergeCell ref="B230:D230"/>
    <mergeCell ref="B231:D231"/>
    <mergeCell ref="B232:D232"/>
    <mergeCell ref="B233:D233"/>
    <mergeCell ref="B224:D224"/>
    <mergeCell ref="B225:D225"/>
    <mergeCell ref="B226:D226"/>
    <mergeCell ref="B227:D227"/>
    <mergeCell ref="B228:D228"/>
    <mergeCell ref="B219:D219"/>
    <mergeCell ref="B220:D220"/>
    <mergeCell ref="B221:D221"/>
    <mergeCell ref="B222:D222"/>
    <mergeCell ref="B223:D223"/>
    <mergeCell ref="B214:D214"/>
    <mergeCell ref="B215:D215"/>
    <mergeCell ref="B216:D216"/>
    <mergeCell ref="B217:D217"/>
    <mergeCell ref="B218:D218"/>
    <mergeCell ref="B249:D249"/>
    <mergeCell ref="B250:D250"/>
    <mergeCell ref="B251:D251"/>
    <mergeCell ref="B252:D252"/>
    <mergeCell ref="B253:D253"/>
    <mergeCell ref="B244:D244"/>
    <mergeCell ref="B245:D245"/>
    <mergeCell ref="B246:D246"/>
    <mergeCell ref="B247:D247"/>
    <mergeCell ref="B248:D248"/>
    <mergeCell ref="B239:D239"/>
    <mergeCell ref="B240:D240"/>
    <mergeCell ref="B241:D241"/>
    <mergeCell ref="B242:D242"/>
    <mergeCell ref="B243:D243"/>
    <mergeCell ref="B234:D234"/>
    <mergeCell ref="B235:D235"/>
    <mergeCell ref="B236:D236"/>
    <mergeCell ref="B237:D237"/>
    <mergeCell ref="B238:D238"/>
    <mergeCell ref="B259:D259"/>
    <mergeCell ref="B1006:D1006"/>
    <mergeCell ref="B260:D260"/>
    <mergeCell ref="A261:H261"/>
    <mergeCell ref="D262:H262"/>
    <mergeCell ref="B263:H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B273:D273"/>
    <mergeCell ref="B254:D254"/>
    <mergeCell ref="B255:D255"/>
    <mergeCell ref="B256:D256"/>
    <mergeCell ref="B257:D257"/>
    <mergeCell ref="B258:D258"/>
    <mergeCell ref="B289:D289"/>
    <mergeCell ref="B290:D290"/>
    <mergeCell ref="B291:D291"/>
    <mergeCell ref="B292:D292"/>
    <mergeCell ref="B293:D293"/>
    <mergeCell ref="B284:D284"/>
    <mergeCell ref="B285:D285"/>
    <mergeCell ref="B286:D286"/>
    <mergeCell ref="B287:D287"/>
    <mergeCell ref="B288:D288"/>
    <mergeCell ref="B279:D279"/>
    <mergeCell ref="B280:D280"/>
    <mergeCell ref="B281:D281"/>
    <mergeCell ref="B282:D282"/>
    <mergeCell ref="B283:D283"/>
    <mergeCell ref="B274:D274"/>
    <mergeCell ref="B275:D275"/>
    <mergeCell ref="B276:D276"/>
    <mergeCell ref="B277:D277"/>
    <mergeCell ref="B278:D278"/>
    <mergeCell ref="B309:D309"/>
    <mergeCell ref="B310:D310"/>
    <mergeCell ref="B311:D311"/>
    <mergeCell ref="B312:D312"/>
    <mergeCell ref="B313:D313"/>
    <mergeCell ref="B304:D304"/>
    <mergeCell ref="B305:D305"/>
    <mergeCell ref="B306:D306"/>
    <mergeCell ref="B307:D307"/>
    <mergeCell ref="B308:D308"/>
    <mergeCell ref="B299:D299"/>
    <mergeCell ref="B300:D300"/>
    <mergeCell ref="B301:D301"/>
    <mergeCell ref="B302:D302"/>
    <mergeCell ref="B303:D303"/>
    <mergeCell ref="B294:D294"/>
    <mergeCell ref="B295:D295"/>
    <mergeCell ref="B296:D296"/>
    <mergeCell ref="B297:D297"/>
    <mergeCell ref="B298:D298"/>
    <mergeCell ref="B329:D329"/>
    <mergeCell ref="B330:D330"/>
    <mergeCell ref="B331:D331"/>
    <mergeCell ref="B332:D332"/>
    <mergeCell ref="B333:D333"/>
    <mergeCell ref="B324:D324"/>
    <mergeCell ref="B325:D325"/>
    <mergeCell ref="B326:D326"/>
    <mergeCell ref="B327:D327"/>
    <mergeCell ref="B328:D328"/>
    <mergeCell ref="B319:D319"/>
    <mergeCell ref="B320:D320"/>
    <mergeCell ref="B321:D321"/>
    <mergeCell ref="B322:D322"/>
    <mergeCell ref="B323:D323"/>
    <mergeCell ref="B314:D314"/>
    <mergeCell ref="B315:D315"/>
    <mergeCell ref="B316:D316"/>
    <mergeCell ref="B317:D317"/>
    <mergeCell ref="B318:D318"/>
    <mergeCell ref="B349:D349"/>
    <mergeCell ref="B350:D350"/>
    <mergeCell ref="B351:D351"/>
    <mergeCell ref="B352:D352"/>
    <mergeCell ref="B353:D353"/>
    <mergeCell ref="B344:D344"/>
    <mergeCell ref="B345:D345"/>
    <mergeCell ref="B346:D346"/>
    <mergeCell ref="B347:D347"/>
    <mergeCell ref="B348:D348"/>
    <mergeCell ref="B339:D339"/>
    <mergeCell ref="B340:D340"/>
    <mergeCell ref="B341:D341"/>
    <mergeCell ref="B342:D342"/>
    <mergeCell ref="B343:D343"/>
    <mergeCell ref="B334:D334"/>
    <mergeCell ref="B335:D335"/>
    <mergeCell ref="B336:D336"/>
    <mergeCell ref="B337:D337"/>
    <mergeCell ref="B338:D338"/>
    <mergeCell ref="B369:D369"/>
    <mergeCell ref="B370:D370"/>
    <mergeCell ref="B371:D371"/>
    <mergeCell ref="B372:D372"/>
    <mergeCell ref="B373:D373"/>
    <mergeCell ref="B364:D364"/>
    <mergeCell ref="B365:D365"/>
    <mergeCell ref="B366:D366"/>
    <mergeCell ref="B367:D367"/>
    <mergeCell ref="B368:D368"/>
    <mergeCell ref="B359:D359"/>
    <mergeCell ref="B360:D360"/>
    <mergeCell ref="B361:D361"/>
    <mergeCell ref="B362:D362"/>
    <mergeCell ref="B363:D363"/>
    <mergeCell ref="B354:D354"/>
    <mergeCell ref="B355:D355"/>
    <mergeCell ref="B356:D356"/>
    <mergeCell ref="B357:D357"/>
    <mergeCell ref="B358:D358"/>
    <mergeCell ref="D396:H396"/>
    <mergeCell ref="B397:H397"/>
    <mergeCell ref="B398:D398"/>
    <mergeCell ref="B384:D384"/>
    <mergeCell ref="B385:D385"/>
    <mergeCell ref="B386:D386"/>
    <mergeCell ref="B387:D387"/>
    <mergeCell ref="A388:H388"/>
    <mergeCell ref="B379:D379"/>
    <mergeCell ref="B380:D380"/>
    <mergeCell ref="B381:D381"/>
    <mergeCell ref="B382:D382"/>
    <mergeCell ref="B383:D383"/>
    <mergeCell ref="B374:D374"/>
    <mergeCell ref="B375:D375"/>
    <mergeCell ref="B376:D376"/>
    <mergeCell ref="B377:D377"/>
    <mergeCell ref="B378:D378"/>
    <mergeCell ref="D389:H389"/>
    <mergeCell ref="B390:H390"/>
    <mergeCell ref="B391:D391"/>
    <mergeCell ref="B392:D392"/>
    <mergeCell ref="B393:D393"/>
    <mergeCell ref="B394:D394"/>
    <mergeCell ref="B395:D395"/>
    <mergeCell ref="B413:D413"/>
    <mergeCell ref="B414:D414"/>
    <mergeCell ref="B415:D415"/>
    <mergeCell ref="B416:D416"/>
    <mergeCell ref="B417:D417"/>
    <mergeCell ref="B409:D409"/>
    <mergeCell ref="B410:D410"/>
    <mergeCell ref="B411:D411"/>
    <mergeCell ref="B412:D412"/>
    <mergeCell ref="B404:D404"/>
    <mergeCell ref="B405:D405"/>
    <mergeCell ref="B406:D406"/>
    <mergeCell ref="B407:D407"/>
    <mergeCell ref="B408:D408"/>
    <mergeCell ref="B399:D399"/>
    <mergeCell ref="B400:D400"/>
    <mergeCell ref="B401:D401"/>
    <mergeCell ref="B402:D402"/>
    <mergeCell ref="B403:D403"/>
    <mergeCell ref="B432:D432"/>
    <mergeCell ref="B433:D433"/>
    <mergeCell ref="B434:D434"/>
    <mergeCell ref="B435:D435"/>
    <mergeCell ref="B436:D436"/>
    <mergeCell ref="B427:D427"/>
    <mergeCell ref="B428:D428"/>
    <mergeCell ref="B429:D429"/>
    <mergeCell ref="B430:D430"/>
    <mergeCell ref="B431:D431"/>
    <mergeCell ref="B422:D422"/>
    <mergeCell ref="B423:D423"/>
    <mergeCell ref="B424:D424"/>
    <mergeCell ref="B425:D425"/>
    <mergeCell ref="B426:D426"/>
    <mergeCell ref="B418:D418"/>
    <mergeCell ref="B419:D419"/>
    <mergeCell ref="B420:D420"/>
    <mergeCell ref="B421:D421"/>
    <mergeCell ref="B452:D452"/>
    <mergeCell ref="B453:D453"/>
    <mergeCell ref="B454:D454"/>
    <mergeCell ref="B455:D455"/>
    <mergeCell ref="B456:D456"/>
    <mergeCell ref="B447:D447"/>
    <mergeCell ref="B448:D448"/>
    <mergeCell ref="B449:D449"/>
    <mergeCell ref="B450:D450"/>
    <mergeCell ref="B451:D451"/>
    <mergeCell ref="B442:D442"/>
    <mergeCell ref="B443:D443"/>
    <mergeCell ref="B444:D444"/>
    <mergeCell ref="B445:D445"/>
    <mergeCell ref="B446:D446"/>
    <mergeCell ref="B437:D437"/>
    <mergeCell ref="B438:D438"/>
    <mergeCell ref="B439:D439"/>
    <mergeCell ref="B440:D440"/>
    <mergeCell ref="B441:D441"/>
    <mergeCell ref="B472:D472"/>
    <mergeCell ref="B473:D473"/>
    <mergeCell ref="B474:D474"/>
    <mergeCell ref="B475:D475"/>
    <mergeCell ref="B476:D476"/>
    <mergeCell ref="B467:D467"/>
    <mergeCell ref="B468:D468"/>
    <mergeCell ref="B469:D469"/>
    <mergeCell ref="B470:D470"/>
    <mergeCell ref="B471:D471"/>
    <mergeCell ref="B462:D462"/>
    <mergeCell ref="B463:D463"/>
    <mergeCell ref="B464:D464"/>
    <mergeCell ref="B465:D465"/>
    <mergeCell ref="B466:D466"/>
    <mergeCell ref="B457:D457"/>
    <mergeCell ref="B458:D458"/>
    <mergeCell ref="B459:D459"/>
    <mergeCell ref="B460:D460"/>
    <mergeCell ref="B461:D461"/>
    <mergeCell ref="B492:D492"/>
    <mergeCell ref="B493:D493"/>
    <mergeCell ref="B494:D494"/>
    <mergeCell ref="B495:D495"/>
    <mergeCell ref="B496:D496"/>
    <mergeCell ref="B487:D487"/>
    <mergeCell ref="B488:D488"/>
    <mergeCell ref="B489:D489"/>
    <mergeCell ref="B490:D490"/>
    <mergeCell ref="B491:D491"/>
    <mergeCell ref="B482:D482"/>
    <mergeCell ref="B483:D483"/>
    <mergeCell ref="B484:D484"/>
    <mergeCell ref="B485:D485"/>
    <mergeCell ref="B486:D486"/>
    <mergeCell ref="B477:D477"/>
    <mergeCell ref="B478:D478"/>
    <mergeCell ref="B479:D479"/>
    <mergeCell ref="B480:D480"/>
    <mergeCell ref="B481:D481"/>
    <mergeCell ref="B512:D512"/>
    <mergeCell ref="B513:D513"/>
    <mergeCell ref="B514:D514"/>
    <mergeCell ref="B515:D515"/>
    <mergeCell ref="B516:D516"/>
    <mergeCell ref="B507:D507"/>
    <mergeCell ref="A508:H508"/>
    <mergeCell ref="D509:H509"/>
    <mergeCell ref="B510:H510"/>
    <mergeCell ref="B511:D511"/>
    <mergeCell ref="B502:D502"/>
    <mergeCell ref="B503:D503"/>
    <mergeCell ref="B504:D504"/>
    <mergeCell ref="B505:D505"/>
    <mergeCell ref="B506:D506"/>
    <mergeCell ref="B497:D497"/>
    <mergeCell ref="B498:D498"/>
    <mergeCell ref="B499:D499"/>
    <mergeCell ref="B500:D500"/>
    <mergeCell ref="B501:D501"/>
    <mergeCell ref="B532:D532"/>
    <mergeCell ref="B533:D533"/>
    <mergeCell ref="B534:D534"/>
    <mergeCell ref="B535:D535"/>
    <mergeCell ref="B536:D536"/>
    <mergeCell ref="B527:D527"/>
    <mergeCell ref="B528:D528"/>
    <mergeCell ref="B529:D529"/>
    <mergeCell ref="B530:D530"/>
    <mergeCell ref="B531:D531"/>
    <mergeCell ref="B522:D522"/>
    <mergeCell ref="B523:D523"/>
    <mergeCell ref="B524:D524"/>
    <mergeCell ref="B525:D525"/>
    <mergeCell ref="B526:D526"/>
    <mergeCell ref="B517:D517"/>
    <mergeCell ref="B518:D518"/>
    <mergeCell ref="B519:D519"/>
    <mergeCell ref="B520:D520"/>
    <mergeCell ref="B521:D521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7:D537"/>
    <mergeCell ref="B538:D538"/>
    <mergeCell ref="B539:D539"/>
    <mergeCell ref="B540:D54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610:D610"/>
    <mergeCell ref="B611:D611"/>
    <mergeCell ref="B612:D612"/>
    <mergeCell ref="B613:D613"/>
    <mergeCell ref="B614:D614"/>
    <mergeCell ref="B606:D606"/>
    <mergeCell ref="B607:D607"/>
    <mergeCell ref="B608:D608"/>
    <mergeCell ref="B609:D609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630:D630"/>
    <mergeCell ref="B631:D631"/>
    <mergeCell ref="B632:D632"/>
    <mergeCell ref="A633:H633"/>
    <mergeCell ref="D634:H634"/>
    <mergeCell ref="B625:D625"/>
    <mergeCell ref="B626:D626"/>
    <mergeCell ref="B627:D627"/>
    <mergeCell ref="B628:D628"/>
    <mergeCell ref="B629:D629"/>
    <mergeCell ref="B620:D620"/>
    <mergeCell ref="B621:D621"/>
    <mergeCell ref="B622:D622"/>
    <mergeCell ref="B623:D623"/>
    <mergeCell ref="B624:D624"/>
    <mergeCell ref="B615:D615"/>
    <mergeCell ref="B616:D616"/>
    <mergeCell ref="B617:D617"/>
    <mergeCell ref="B618:D618"/>
    <mergeCell ref="B619:D619"/>
    <mergeCell ref="B648:D648"/>
    <mergeCell ref="B649:D649"/>
    <mergeCell ref="B650:D650"/>
    <mergeCell ref="B651:D651"/>
    <mergeCell ref="B652:D652"/>
    <mergeCell ref="B643:D643"/>
    <mergeCell ref="B644:D644"/>
    <mergeCell ref="B645:D645"/>
    <mergeCell ref="B646:D646"/>
    <mergeCell ref="B647:D647"/>
    <mergeCell ref="B640:D640"/>
    <mergeCell ref="B641:D641"/>
    <mergeCell ref="B642:D642"/>
    <mergeCell ref="B635:H635"/>
    <mergeCell ref="B636:D636"/>
    <mergeCell ref="B637:D637"/>
    <mergeCell ref="B638:D638"/>
    <mergeCell ref="B639:D639"/>
    <mergeCell ref="B666:D666"/>
    <mergeCell ref="B667:D667"/>
    <mergeCell ref="B668:D668"/>
    <mergeCell ref="B669:D669"/>
    <mergeCell ref="B670:D670"/>
    <mergeCell ref="B662:D662"/>
    <mergeCell ref="B663:D663"/>
    <mergeCell ref="B664:D664"/>
    <mergeCell ref="B665:D665"/>
    <mergeCell ref="B658:D658"/>
    <mergeCell ref="B659:D659"/>
    <mergeCell ref="B660:D660"/>
    <mergeCell ref="B661:D661"/>
    <mergeCell ref="B653:D653"/>
    <mergeCell ref="B654:D654"/>
    <mergeCell ref="B655:D655"/>
    <mergeCell ref="B656:D656"/>
    <mergeCell ref="B657:D657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A756:H756"/>
    <mergeCell ref="D757:H757"/>
    <mergeCell ref="B758:H758"/>
    <mergeCell ref="B759:D759"/>
    <mergeCell ref="B760:D760"/>
    <mergeCell ref="B751:D751"/>
    <mergeCell ref="B752:D752"/>
    <mergeCell ref="B753:D753"/>
    <mergeCell ref="B754:D754"/>
    <mergeCell ref="B755:D75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86:D886"/>
    <mergeCell ref="B887:D887"/>
    <mergeCell ref="B888:D888"/>
    <mergeCell ref="B889:D889"/>
    <mergeCell ref="B890:D890"/>
    <mergeCell ref="B881:D881"/>
    <mergeCell ref="B882:D882"/>
    <mergeCell ref="A883:H883"/>
    <mergeCell ref="D884:H884"/>
    <mergeCell ref="B885:H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904:D904"/>
    <mergeCell ref="B905:D905"/>
    <mergeCell ref="B906:D906"/>
    <mergeCell ref="B907:D907"/>
    <mergeCell ref="B908:D908"/>
    <mergeCell ref="B899:D899"/>
    <mergeCell ref="B900:D900"/>
    <mergeCell ref="B901:D901"/>
    <mergeCell ref="B902:D902"/>
    <mergeCell ref="B903:D903"/>
    <mergeCell ref="B894:D894"/>
    <mergeCell ref="B895:D895"/>
    <mergeCell ref="B896:D896"/>
    <mergeCell ref="B897:D897"/>
    <mergeCell ref="B898:D898"/>
    <mergeCell ref="B891:D891"/>
    <mergeCell ref="B892:D892"/>
    <mergeCell ref="B893:D893"/>
    <mergeCell ref="B923:D923"/>
    <mergeCell ref="B924:D924"/>
    <mergeCell ref="B925:D925"/>
    <mergeCell ref="B926:D926"/>
    <mergeCell ref="B927:D927"/>
    <mergeCell ref="B918:D918"/>
    <mergeCell ref="B919:D919"/>
    <mergeCell ref="B920:D920"/>
    <mergeCell ref="B921:D921"/>
    <mergeCell ref="B922:D922"/>
    <mergeCell ref="B913:D913"/>
    <mergeCell ref="B914:D914"/>
    <mergeCell ref="B915:D915"/>
    <mergeCell ref="B916:D916"/>
    <mergeCell ref="B917:D917"/>
    <mergeCell ref="B909:D909"/>
    <mergeCell ref="B910:D910"/>
    <mergeCell ref="B911:D911"/>
    <mergeCell ref="B912:D912"/>
    <mergeCell ref="B943:D943"/>
    <mergeCell ref="B944:D944"/>
    <mergeCell ref="B945:D945"/>
    <mergeCell ref="B946:D946"/>
    <mergeCell ref="B947:D947"/>
    <mergeCell ref="B938:D938"/>
    <mergeCell ref="B939:D939"/>
    <mergeCell ref="B940:D940"/>
    <mergeCell ref="B941:D941"/>
    <mergeCell ref="B942:D942"/>
    <mergeCell ref="B933:D933"/>
    <mergeCell ref="B934:D934"/>
    <mergeCell ref="B935:D935"/>
    <mergeCell ref="B936:D936"/>
    <mergeCell ref="B937:D937"/>
    <mergeCell ref="B928:D928"/>
    <mergeCell ref="B929:D929"/>
    <mergeCell ref="B930:D930"/>
    <mergeCell ref="B931:D931"/>
    <mergeCell ref="B932:D932"/>
    <mergeCell ref="B963:D963"/>
    <mergeCell ref="B964:D964"/>
    <mergeCell ref="B965:D965"/>
    <mergeCell ref="B966:D966"/>
    <mergeCell ref="B967:D967"/>
    <mergeCell ref="B958:D958"/>
    <mergeCell ref="B959:D959"/>
    <mergeCell ref="B960:D960"/>
    <mergeCell ref="B961:D961"/>
    <mergeCell ref="B962:D962"/>
    <mergeCell ref="B953:D953"/>
    <mergeCell ref="B954:D954"/>
    <mergeCell ref="B955:D955"/>
    <mergeCell ref="B956:D956"/>
    <mergeCell ref="B957:D957"/>
    <mergeCell ref="B948:D948"/>
    <mergeCell ref="B949:D949"/>
    <mergeCell ref="B950:D950"/>
    <mergeCell ref="B951:D951"/>
    <mergeCell ref="B952:D952"/>
    <mergeCell ref="B983:D983"/>
    <mergeCell ref="B984:D984"/>
    <mergeCell ref="B985:D985"/>
    <mergeCell ref="B986:D986"/>
    <mergeCell ref="B987:D987"/>
    <mergeCell ref="B978:D978"/>
    <mergeCell ref="B979:D979"/>
    <mergeCell ref="B980:D980"/>
    <mergeCell ref="B981:D981"/>
    <mergeCell ref="B982:D982"/>
    <mergeCell ref="B973:D973"/>
    <mergeCell ref="B974:D974"/>
    <mergeCell ref="B975:D975"/>
    <mergeCell ref="B976:D976"/>
    <mergeCell ref="B977:D977"/>
    <mergeCell ref="B968:D968"/>
    <mergeCell ref="B969:D969"/>
    <mergeCell ref="B970:D970"/>
    <mergeCell ref="B971:D971"/>
    <mergeCell ref="B972:D972"/>
    <mergeCell ref="B1003:D1003"/>
    <mergeCell ref="B1004:D1004"/>
    <mergeCell ref="B1005:D1005"/>
    <mergeCell ref="B1015:D1015"/>
    <mergeCell ref="B998:D998"/>
    <mergeCell ref="B999:D999"/>
    <mergeCell ref="B1000:D1000"/>
    <mergeCell ref="B1001:D1001"/>
    <mergeCell ref="B1002:D1002"/>
    <mergeCell ref="B993:D993"/>
    <mergeCell ref="B994:D994"/>
    <mergeCell ref="B995:D995"/>
    <mergeCell ref="B996:D996"/>
    <mergeCell ref="B997:D997"/>
    <mergeCell ref="B988:D988"/>
    <mergeCell ref="B989:D989"/>
    <mergeCell ref="B990:D990"/>
    <mergeCell ref="B991:D991"/>
    <mergeCell ref="B992:D992"/>
    <mergeCell ref="B1046:D1046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26:D1026"/>
    <mergeCell ref="B1027:D1027"/>
    <mergeCell ref="B1031:D1031"/>
    <mergeCell ref="B1035:D1035"/>
    <mergeCell ref="B1034:D1034"/>
    <mergeCell ref="B1029:D1029"/>
    <mergeCell ref="B1030:D1030"/>
    <mergeCell ref="B1032:D1032"/>
    <mergeCell ref="B1033:D1033"/>
    <mergeCell ref="B1060:D1060"/>
    <mergeCell ref="B1061:D1061"/>
    <mergeCell ref="B1062:D1062"/>
    <mergeCell ref="B1063:D1063"/>
    <mergeCell ref="B1064:D1064"/>
    <mergeCell ref="B1055:D1055"/>
    <mergeCell ref="B1056:D1056"/>
    <mergeCell ref="B1057:D1057"/>
    <mergeCell ref="B1058:D1058"/>
    <mergeCell ref="B1059:D1059"/>
    <mergeCell ref="B1050:D1050"/>
    <mergeCell ref="B1051:D1051"/>
    <mergeCell ref="B1052:D1052"/>
    <mergeCell ref="B1053:D1053"/>
    <mergeCell ref="B1054:D1054"/>
    <mergeCell ref="B1047:D1047"/>
    <mergeCell ref="B1048:D1048"/>
    <mergeCell ref="B1049:D1049"/>
    <mergeCell ref="B1080:D1080"/>
    <mergeCell ref="B1081:D1081"/>
    <mergeCell ref="B1082:D1082"/>
    <mergeCell ref="B1083:D1083"/>
    <mergeCell ref="B1084:D1084"/>
    <mergeCell ref="B1075:D1075"/>
    <mergeCell ref="B1076:D1076"/>
    <mergeCell ref="B1077:D1077"/>
    <mergeCell ref="B1078:D1078"/>
    <mergeCell ref="B1079:D1079"/>
    <mergeCell ref="B1070:D1070"/>
    <mergeCell ref="B1071:D1071"/>
    <mergeCell ref="B1072:D1072"/>
    <mergeCell ref="B1073:D1073"/>
    <mergeCell ref="B1074:D1074"/>
    <mergeCell ref="B1065:D1065"/>
    <mergeCell ref="B1066:D1066"/>
    <mergeCell ref="B1067:D1067"/>
    <mergeCell ref="B1068:D1068"/>
    <mergeCell ref="B1069:D1069"/>
    <mergeCell ref="B1100:D1100"/>
    <mergeCell ref="B1101:D1101"/>
    <mergeCell ref="B1102:D1102"/>
    <mergeCell ref="B1103:D1103"/>
    <mergeCell ref="B1104:D1104"/>
    <mergeCell ref="B1095:D1095"/>
    <mergeCell ref="B1096:D1096"/>
    <mergeCell ref="B1097:D1097"/>
    <mergeCell ref="B1098:D1098"/>
    <mergeCell ref="B1099:D1099"/>
    <mergeCell ref="B1090:D1090"/>
    <mergeCell ref="B1091:D1091"/>
    <mergeCell ref="B1092:D1092"/>
    <mergeCell ref="B1093:D1093"/>
    <mergeCell ref="B1094:D1094"/>
    <mergeCell ref="B1085:D1085"/>
    <mergeCell ref="B1086:D1086"/>
    <mergeCell ref="B1087:D1087"/>
    <mergeCell ref="B1088:D1088"/>
    <mergeCell ref="B1089:D1089"/>
    <mergeCell ref="B1120:D1120"/>
    <mergeCell ref="B1121:D1121"/>
    <mergeCell ref="B1122:D1122"/>
    <mergeCell ref="B1123:D1123"/>
    <mergeCell ref="B1124:D1124"/>
    <mergeCell ref="B1115:D1115"/>
    <mergeCell ref="B1116:D1116"/>
    <mergeCell ref="B1117:D1117"/>
    <mergeCell ref="B1118:D1118"/>
    <mergeCell ref="B1119:D1119"/>
    <mergeCell ref="B1110:D1110"/>
    <mergeCell ref="B1111:D1111"/>
    <mergeCell ref="B1112:D1112"/>
    <mergeCell ref="B1113:D1113"/>
    <mergeCell ref="B1114:D1114"/>
    <mergeCell ref="B1105:D1105"/>
    <mergeCell ref="B1106:D1106"/>
    <mergeCell ref="B1107:D1107"/>
    <mergeCell ref="B1108:D1108"/>
    <mergeCell ref="B1109:D110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https://mul2.gov.am/tasks/996587/oneclick/havelvatsner--.xlsx?token=b96cd533ea6e6cf45ac61814b16a74bd</cp:keywords>
  <cp:lastModifiedBy>User</cp:lastModifiedBy>
  <cp:lastPrinted>2024-01-29T13:27:34Z</cp:lastPrinted>
  <dcterms:created xsi:type="dcterms:W3CDTF">2022-01-04T07:12:58Z</dcterms:created>
  <dcterms:modified xsi:type="dcterms:W3CDTF">2024-06-24T11:39:16Z</dcterms:modified>
</cp:coreProperties>
</file>