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05May\18699ՊՆ 9 մլրդ\Կոմիտե լրամշակված\"/>
    </mc:Choice>
  </mc:AlternateContent>
  <bookViews>
    <workbookView xWindow="0" yWindow="0" windowWidth="28800" windowHeight="12480" activeTab="5"/>
  </bookViews>
  <sheets>
    <sheet name="1" sheetId="24" r:id="rId1"/>
    <sheet name="2" sheetId="31" r:id="rId2"/>
    <sheet name="3" sheetId="22" r:id="rId3"/>
    <sheet name="4" sheetId="28" r:id="rId4"/>
    <sheet name="5" sheetId="29" r:id="rId5"/>
    <sheet name="6" sheetId="32" r:id="rId6"/>
    <sheet name="Sheet1" sheetId="4" state="hidden" r:id="rId7"/>
  </sheets>
  <definedNames>
    <definedName name="_tab10" localSheetId="0">#REF!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HAVEVAC">#REF!</definedName>
    <definedName name="kkkkkk">#REF!</definedName>
    <definedName name="mas" localSheetId="0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1e">#REF!,#REF!,#REF!,#REF!,#REF!</definedName>
    <definedName name="par4.12d" localSheetId="0">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15">#REF!,#REF!,#REF!</definedName>
    <definedName name="par5.3" localSheetId="0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'2'!$A$1:$H$15</definedName>
    <definedName name="_xlnm.Print_Area" localSheetId="2">'3'!$A$1:$I$41</definedName>
    <definedName name="_xlnm.Print_Area" localSheetId="3">'4'!$A$1:$F$17</definedName>
    <definedName name="_xlnm.Print_Area" localSheetId="4">'5'!$A$1:$E$34</definedName>
    <definedName name="_xlnm.Print_Area" localSheetId="5">'6'!$A$1:$G$35</definedName>
    <definedName name="_xlnm.Print_Titles" localSheetId="2">'3'!$9:$10</definedName>
    <definedName name="_xlnm.Print_Titles" localSheetId="3">'4'!$7:$9</definedName>
    <definedName name="program" localSheetId="0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ղ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4" i="32" l="1"/>
  <c r="F34" i="32"/>
  <c r="D34" i="32"/>
  <c r="D33" i="29"/>
  <c r="E33" i="29"/>
  <c r="C33" i="29"/>
  <c r="H31" i="22"/>
  <c r="H30" i="22" s="1"/>
  <c r="I31" i="22"/>
  <c r="I30" i="22" s="1"/>
  <c r="G31" i="22"/>
  <c r="G30" i="22" s="1"/>
  <c r="E14" i="31" l="1"/>
  <c r="D14" i="31" s="1"/>
  <c r="D12" i="31" s="1"/>
  <c r="D10" i="31" s="1"/>
  <c r="H12" i="31"/>
  <c r="H10" i="31" s="1"/>
  <c r="H39" i="22"/>
  <c r="H38" i="22" s="1"/>
  <c r="H37" i="22" s="1"/>
  <c r="H36" i="22" s="1"/>
  <c r="H34" i="22" s="1"/>
  <c r="H32" i="22" s="1"/>
  <c r="E26" i="24" s="1"/>
  <c r="G39" i="22"/>
  <c r="G38" i="22" s="1"/>
  <c r="G37" i="22" s="1"/>
  <c r="G36" i="22" s="1"/>
  <c r="G34" i="22" s="1"/>
  <c r="G32" i="22" s="1"/>
  <c r="D26" i="24" s="1"/>
  <c r="I39" i="22"/>
  <c r="I38" i="22" s="1"/>
  <c r="I37" i="22" s="1"/>
  <c r="I36" i="22" s="1"/>
  <c r="I34" i="22" s="1"/>
  <c r="I32" i="22" s="1"/>
  <c r="F26" i="24" s="1"/>
  <c r="D16" i="28" l="1"/>
  <c r="D14" i="28" s="1"/>
  <c r="D12" i="28" s="1"/>
  <c r="F16" i="28"/>
  <c r="F14" i="28" s="1"/>
  <c r="F12" i="28" s="1"/>
  <c r="E16" i="28"/>
  <c r="E14" i="28" s="1"/>
  <c r="E12" i="28" s="1"/>
  <c r="E12" i="31"/>
  <c r="E10" i="31" s="1"/>
  <c r="G28" i="22" l="1"/>
  <c r="G27" i="22" s="1"/>
  <c r="H28" i="22"/>
  <c r="H27" i="22" s="1"/>
  <c r="H26" i="22" l="1"/>
  <c r="H25" i="22" s="1"/>
  <c r="G26" i="22"/>
  <c r="G25" i="22" s="1"/>
  <c r="G23" i="22" s="1"/>
  <c r="G21" i="22" s="1"/>
  <c r="D19" i="24" s="1"/>
  <c r="E10" i="28"/>
  <c r="D24" i="32" l="1"/>
  <c r="H23" i="22"/>
  <c r="H21" i="22" s="1"/>
  <c r="E19" i="24" s="1"/>
  <c r="E24" i="32"/>
  <c r="D10" i="28"/>
  <c r="I28" i="22"/>
  <c r="I27" i="22" s="1"/>
  <c r="E13" i="24" l="1"/>
  <c r="E11" i="24" s="1"/>
  <c r="E10" i="24" s="1"/>
  <c r="D23" i="29"/>
  <c r="H20" i="22"/>
  <c r="H19" i="22" s="1"/>
  <c r="D13" i="24"/>
  <c r="D11" i="24" s="1"/>
  <c r="D10" i="24" s="1"/>
  <c r="C23" i="29"/>
  <c r="G20" i="22"/>
  <c r="G19" i="22" s="1"/>
  <c r="I26" i="22"/>
  <c r="I25" i="22" s="1"/>
  <c r="I23" i="22" l="1"/>
  <c r="I21" i="22" s="1"/>
  <c r="F19" i="24" s="1"/>
  <c r="F24" i="32"/>
  <c r="H15" i="22"/>
  <c r="H13" i="22" s="1"/>
  <c r="H11" i="22" s="1"/>
  <c r="H17" i="22"/>
  <c r="G15" i="22"/>
  <c r="G13" i="22" s="1"/>
  <c r="G11" i="22" s="1"/>
  <c r="G17" i="22"/>
  <c r="I20" i="22"/>
  <c r="I19" i="22" s="1"/>
  <c r="I15" i="22" s="1"/>
  <c r="I13" i="22" s="1"/>
  <c r="F10" i="28"/>
  <c r="F13" i="24" l="1"/>
  <c r="E23" i="29"/>
  <c r="I17" i="22"/>
  <c r="I11" i="22"/>
  <c r="F11" i="24" l="1"/>
  <c r="F10" i="24" s="1"/>
</calcChain>
</file>

<file path=xl/sharedStrings.xml><?xml version="1.0" encoding="utf-8"?>
<sst xmlns="http://schemas.openxmlformats.org/spreadsheetml/2006/main" count="226" uniqueCount="124">
  <si>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</si>
  <si>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</si>
  <si>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</si>
  <si>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</si>
  <si>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</si>
  <si>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</si>
  <si>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</si>
  <si>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</si>
  <si>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</si>
  <si>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</si>
  <si>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</si>
  <si>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</si>
  <si>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</si>
  <si>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</si>
  <si>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</si>
  <si>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</si>
  <si>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</si>
  <si>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</si>
  <si>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</si>
  <si>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</si>
  <si>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</si>
  <si>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</si>
  <si>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</si>
  <si>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</si>
  <si>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</si>
  <si>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</si>
  <si>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</si>
  <si>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</si>
  <si>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</si>
  <si>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</si>
  <si>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</si>
  <si>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</si>
  <si>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</si>
  <si>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</si>
  <si>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</si>
  <si>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</si>
  <si>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</si>
  <si>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</si>
  <si>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</si>
  <si>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</si>
  <si>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</si>
  <si>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</si>
  <si>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</si>
  <si>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</si>
  <si>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</si>
  <si>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</si>
  <si>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</si>
  <si>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</si>
  <si>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</si>
  <si>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</si>
  <si>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այդ թվում`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</si>
  <si>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</si>
  <si>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</si>
  <si>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</si>
  <si>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</si>
  <si>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</si>
  <si>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ՀՀ  պաշտպանության  նախարարություն</t>
  </si>
  <si>
    <t xml:space="preserve"> Ծառայությունների մատուցում</t>
  </si>
  <si>
    <t>Հավելված N 4</t>
  </si>
  <si>
    <t xml:space="preserve">Առաջին կիսամյակ </t>
  </si>
  <si>
    <t>Ինն ամիս</t>
  </si>
  <si>
    <t>Տարի</t>
  </si>
  <si>
    <t xml:space="preserve"> Ռազմական կարիքների բավարարում </t>
  </si>
  <si>
    <t>ԸՆԹԱՑԻԿ ԾԱԽՍԵՐ</t>
  </si>
  <si>
    <t>Ընթացիկ գործունեության ապահովման գործողություններ</t>
  </si>
  <si>
    <t>Չի սահմանվում</t>
  </si>
  <si>
    <t>Հավելված N 5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</si>
  <si>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</si>
  <si>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</si>
  <si>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</si>
  <si>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 xml:space="preserve"> - Շենքերի և շինությունների շինարարություն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</si>
  <si>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</si>
  <si>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</si>
  <si>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</si>
  <si>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</si>
  <si>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</si>
  <si>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</si>
  <si>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</si>
  <si>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</si>
  <si>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</si>
  <si>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 չի սահմանվում </t>
  </si>
  <si>
    <t>Պետական մարմինների կողմից օգտագործվող ոչ ֆինանսական ակտիվների հետ գործառնություններ</t>
  </si>
  <si>
    <t xml:space="preserve">ՀՀ կառավարության 2024 թվականի </t>
  </si>
  <si>
    <t>ԱՅԼ ԾԱԽՍԵՐ</t>
  </si>
  <si>
    <t xml:space="preserve">ՀԱՅԱՍՏԱՆԻ ՀԱՆՐԱՊԵՏՈՒԹՅԱՆ ԿԱՌԱՎԱՐՈՒԹՅԱՆ 2023 ԹՎԱԿԱՆԻ ԴԵԿՏԵՄԲԵՐԻ 28-Ի N 2323-Ն ՈՐՈՇՄԱՆ N 5 ՀԱՎԵԼՎԱԾԻ N 2 ԱՂՅՈՒՍԱԿՈՒՄ ԿԱՏԱՐՎՈՂ ՓՈՓՈԽՈՒԹՅՈՒՆՆԵՐԸ </t>
  </si>
  <si>
    <t>Ծառայությունը մատուցող կազմակերպության(ների) անվանում(ներ)ը</t>
  </si>
  <si>
    <t>ՄԱՍ 2. ՊԵՏԱԿԱՆ ՄԱՐՄՆԻ ԳԾՈՎ ԱՐԴՅՈՒՆՔԱՅԻՆ (ԿԱՏԱՐՈՂԱԿԱՆ) ՑՈՒՑԱՆԻՇՆԵՐԸ</t>
  </si>
  <si>
    <t>Ակտիվն օգտագործող կազմակերպության(ներ) անվանում(ներ)ը</t>
  </si>
  <si>
    <t>ՀԱՅԱՍՏԱՆԻ ՀԱՆՐԱՊԵՏՈՒԹՅԱՆ ԿԱՌԱՎԱՐՈՒԹՅԱՆ 2023 ԹՎԱԿԱՆԻ ԴԵԿՏԵՄԲԵՐԻ 28-Ի N 2323-Ն ՈՐՈՇՄԱՆ N 3 և N 4 ՀԱՎԵԼՎԱԾՆԵՐՈՒՄ  ԿԱՏԱՐՎՈՂ ՓՈՓՈԽՈՒԹՅՈՒՆՆԵՐԸ</t>
  </si>
  <si>
    <t>- Պարտադիր վճարներ</t>
  </si>
  <si>
    <t>Հավելված N 6</t>
  </si>
  <si>
    <t xml:space="preserve"> ՄԱՍ 1. ՊԵՏԱԿԱՆ ՄԱՐՄՆԻ ԳԾՈՎ ԱՐԴՅՈՒՆՔԱՅԻՆ (ԿԱՏԱՐՈՂԱԿԱՆ) ՑՈՒՑԱՆԻՇՆԵՐԸ </t>
  </si>
  <si>
    <t xml:space="preserve">Ծրագրի անվանումը </t>
  </si>
  <si>
    <t xml:space="preserve">ՀՀ պաշտպանության ապահովում </t>
  </si>
  <si>
    <t>առաջին կիսամյակ</t>
  </si>
  <si>
    <t>ինն ամիս</t>
  </si>
  <si>
    <t>տարի</t>
  </si>
  <si>
    <t xml:space="preserve">ՀՀ պաշտպանության նախարարություն </t>
  </si>
  <si>
    <t>Ծառայությունների մատուցում</t>
  </si>
  <si>
    <t>ՀՀ կառավարության 2024 թվականի</t>
  </si>
  <si>
    <t>Ռազմական կարիքների բավարարում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</si>
  <si>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</si>
  <si>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</t>
  </si>
  <si>
    <t xml:space="preserve"> Ցուցանիշների փոփոխությունը (նվազեցումները նշված են փակագծերում)</t>
  </si>
  <si>
    <t>- Այլ ծախսեր</t>
  </si>
  <si>
    <t xml:space="preserve">  Ցուցանիշների փոփոխությունը (նվազեցումները նշված են փակագծերում)</t>
  </si>
  <si>
    <t xml:space="preserve">  Ցուցանիշների փոփոխությունը (ավելացումները նշված են դրական նշանով)</t>
  </si>
  <si>
    <t xml:space="preserve"> Ցուցանիշների փոփոխությունը
(ավելացումները նշված են դրական նշանով)</t>
  </si>
  <si>
    <t>______________ ի  N ___Ն որոշման</t>
  </si>
  <si>
    <t>______________ ի N ___ -Ն որոշման</t>
  </si>
  <si>
    <t>______________ ի  N  ___Ն որոշման</t>
  </si>
  <si>
    <t>Հավելված N 3</t>
  </si>
  <si>
    <t>ԸՆԴԱՄԵՆԸ ԾԱԽՍԵՐ</t>
  </si>
  <si>
    <t>ՀԱՐԿԵՐ, ՊԱՐՏԱԴԻՐ ՎՃԱՐՆԵՐ ԵՎ ՏՈՒՅԺԵՐ, ՈՐՈՆՔ ԿԱՌԱՎԱՐՄԱՆ ՏԱՐԲԵՐ ՄԱԿԱՐԴԱԿՆԵՐԻ ԿՈՂՄԻՑ ԿԻՐԱՌՎՈՒՄ ԵՆ ՄԻՄՅԱՆՑ ՆԿԱՏՄԱՄԲ</t>
  </si>
  <si>
    <t xml:space="preserve"> ՇԵՆՔԵՐ ԵՎ ՇԻՆՈՒԹՅՈՒՆՆԵՐ</t>
  </si>
  <si>
    <t>հազար դրամով</t>
  </si>
  <si>
    <t xml:space="preserve">  այդ թվում՝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</si>
  <si>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</si>
  <si>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Հավելված N 2</t>
  </si>
  <si>
    <t>Հավելված N 1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</si>
  <si>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</si>
  <si>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 xml:space="preserve">առաջին կիսամյակ </t>
  </si>
  <si>
    <t xml:space="preserve">ՀԱՅԱՍՏԱՆԻ ՀԱՆՐԱՊԵՏՈՒԹՅԱՆ ԿԱՌԱՎԱՐՈՒԹՅԱՆ 2023 ԹՎԱԿԱՆԻ ԴԵԿՏԵՄԲԵՐԻ 28-Ի N 2323-Ն ՈՐՈՇՄԱՆ N 9 ՀԱՎԵԼՎԱԾԻ N 9.14 ԱՂՅՈՒՍԱԿՈՒՄ ԿԱՏԱՐՎՈՂ ՓՈՓՈԽՈՒԹՅՈՒՆՆԵՐԸ </t>
  </si>
  <si>
    <t>ՀԱՅԱՍՏԱՆԻ ՀԱՆՐԱՊԵՏՈՒԹՅԱՆ ԿԱՌԱՎԱՐՈՒԹՅԱՆ 2023 ԹՎԱԿԱՆԻ ԴԵԿՏԵՄԲԵՐԻ 28-Ի N 2323-Ն ՈՐՈՇՄԱՆ N 9.1 ՀԱՎԵԼՎԱԾԻ N 9.1.14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</si>
</sst>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_);_(@_)"/>
    <numFmt numFmtId="170" formatCode="_-* #,##0.00\ _₽_-;\-* #,##0.00\ _₽_-;_-* \-??\ _₽_-;_-@_-"/>
  </numFmts>
  <fonts count="4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Arial Armenian"/>
      <family val="2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0"/>
      <name val="Times Armenian"/>
      <family val="1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i/>
      <sz val="11"/>
      <name val="GHEA Grapalat"/>
      <family val="3"/>
    </font>
    <font>
      <sz val="10"/>
      <name val="Arial Armenian"/>
      <family val="2"/>
      <charset val="1"/>
    </font>
    <font>
      <u/>
      <sz val="12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i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0" fontId="1" fillId="0" borderId="0"/>
    <xf numFmtId="0" fontId="30" fillId="0" borderId="0"/>
    <xf numFmtId="0" fontId="1" fillId="0" borderId="0" applyFont="0" applyFill="0" applyBorder="0" applyAlignment="0" applyProtection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1" fillId="0" borderId="0"/>
    <xf numFmtId="168" fontId="33" fillId="0" borderId="9">
      <alignment horizontal="center" vertical="center"/>
    </xf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10" fillId="0" borderId="0"/>
    <xf numFmtId="0" fontId="3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31" fillId="0" borderId="0"/>
    <xf numFmtId="0" fontId="35" fillId="0" borderId="0"/>
    <xf numFmtId="0" fontId="10" fillId="0" borderId="0"/>
    <xf numFmtId="0" fontId="31" fillId="0" borderId="0"/>
    <xf numFmtId="170" fontId="38" fillId="0" borderId="0" applyBorder="0" applyProtection="0"/>
  </cellStyleXfs>
  <cellXfs count="222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8" fillId="0" borderId="1" xfId="7" applyFont="1" applyBorder="1" applyAlignment="1">
      <alignment vertical="center" wrapText="1"/>
    </xf>
    <xf numFmtId="0" fontId="15" fillId="2" borderId="3" xfId="3" applyFont="1" applyFill="1" applyBorder="1" applyAlignment="1">
      <alignment horizontal="left" vertical="top" wrapText="1"/>
    </xf>
    <xf numFmtId="0" fontId="9" fillId="0" borderId="0" xfId="3" applyFont="1" applyFill="1" applyAlignment="1">
      <alignment horizontal="right"/>
    </xf>
    <xf numFmtId="0" fontId="9" fillId="2" borderId="0" xfId="3" applyFont="1" applyFill="1"/>
    <xf numFmtId="165" fontId="22" fillId="0" borderId="0" xfId="15" applyNumberFormat="1" applyFont="1" applyFill="1" applyBorder="1" applyAlignment="1">
      <alignment horizontal="right" vertical="center"/>
    </xf>
    <xf numFmtId="0" fontId="22" fillId="2" borderId="0" xfId="3" applyFont="1" applyFill="1" applyBorder="1" applyAlignment="1">
      <alignment horizontal="right"/>
    </xf>
    <xf numFmtId="0" fontId="22" fillId="0" borderId="0" xfId="3" applyFont="1" applyAlignment="1">
      <alignment horizontal="right"/>
    </xf>
    <xf numFmtId="0" fontId="23" fillId="0" borderId="0" xfId="3" applyFont="1" applyFill="1" applyAlignment="1">
      <alignment horizontal="center" wrapText="1"/>
    </xf>
    <xf numFmtId="0" fontId="19" fillId="0" borderId="0" xfId="7" applyFont="1" applyAlignment="1">
      <alignment vertical="center" wrapText="1"/>
    </xf>
    <xf numFmtId="49" fontId="24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22" fillId="0" borderId="0" xfId="7" applyFont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center" vertical="center" textRotation="90" wrapText="1"/>
    </xf>
    <xf numFmtId="0" fontId="26" fillId="0" borderId="1" xfId="7" applyNumberFormat="1" applyFont="1" applyFill="1" applyBorder="1" applyAlignment="1">
      <alignment horizontal="center" vertical="center" wrapText="1"/>
    </xf>
    <xf numFmtId="0" fontId="19" fillId="0" borderId="0" xfId="7" applyFont="1" applyAlignment="1">
      <alignment horizontal="center" vertical="center" wrapText="1"/>
    </xf>
    <xf numFmtId="0" fontId="19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0" fontId="28" fillId="0" borderId="0" xfId="7" applyFont="1" applyAlignment="1">
      <alignment vertical="center" wrapText="1"/>
    </xf>
    <xf numFmtId="164" fontId="19" fillId="0" borderId="0" xfId="7" applyNumberFormat="1" applyFont="1" applyAlignment="1">
      <alignment vertical="center" wrapText="1"/>
    </xf>
    <xf numFmtId="43" fontId="19" fillId="0" borderId="0" xfId="8" applyFont="1" applyAlignment="1">
      <alignment vertical="center" wrapText="1"/>
    </xf>
    <xf numFmtId="164" fontId="22" fillId="0" borderId="0" xfId="7" applyNumberFormat="1" applyFont="1" applyFill="1" applyBorder="1" applyAlignment="1">
      <alignment horizontal="right" vertical="center" wrapText="1"/>
    </xf>
    <xf numFmtId="43" fontId="22" fillId="0" borderId="0" xfId="8" applyFont="1" applyAlignment="1">
      <alignment horizontal="center" vertical="center" wrapText="1"/>
    </xf>
    <xf numFmtId="165" fontId="19" fillId="0" borderId="1" xfId="8" applyNumberFormat="1" applyFont="1" applyBorder="1" applyAlignment="1">
      <alignment horizontal="right" vertical="center" wrapText="1"/>
    </xf>
    <xf numFmtId="43" fontId="19" fillId="0" borderId="0" xfId="8" applyFont="1" applyAlignment="1">
      <alignment horizontal="center" vertical="center" wrapText="1"/>
    </xf>
    <xf numFmtId="165" fontId="26" fillId="0" borderId="1" xfId="8" applyNumberFormat="1" applyFont="1" applyFill="1" applyBorder="1" applyAlignment="1">
      <alignment horizontal="right" vertical="center" wrapText="1"/>
    </xf>
    <xf numFmtId="0" fontId="29" fillId="0" borderId="1" xfId="7" applyFont="1" applyBorder="1" applyAlignment="1">
      <alignment horizontal="center" vertical="center" wrapText="1"/>
    </xf>
    <xf numFmtId="0" fontId="29" fillId="0" borderId="1" xfId="7" applyFont="1" applyBorder="1" applyAlignment="1">
      <alignment horizontal="left" vertical="center" wrapText="1"/>
    </xf>
    <xf numFmtId="0" fontId="21" fillId="2" borderId="1" xfId="3" applyFont="1" applyFill="1" applyBorder="1" applyAlignment="1">
      <alignment vertical="top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21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164" fontId="22" fillId="0" borderId="0" xfId="7" applyNumberFormat="1" applyFont="1" applyFill="1" applyAlignment="1">
      <alignment horizontal="right" vertical="center" wrapText="1"/>
    </xf>
    <xf numFmtId="0" fontId="26" fillId="0" borderId="1" xfId="7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23" fillId="0" borderId="0" xfId="7" applyFont="1" applyFill="1" applyAlignment="1">
      <alignment wrapText="1"/>
    </xf>
    <xf numFmtId="164" fontId="24" fillId="0" borderId="0" xfId="7" applyNumberFormat="1" applyFont="1" applyFill="1" applyAlignment="1">
      <alignment horizontal="center" vertical="center" wrapText="1"/>
    </xf>
    <xf numFmtId="49" fontId="25" fillId="0" borderId="4" xfId="7" applyNumberFormat="1" applyFont="1" applyFill="1" applyBorder="1" applyAlignment="1">
      <alignment horizontal="center" vertical="center" wrapText="1"/>
    </xf>
    <xf numFmtId="49" fontId="25" fillId="0" borderId="2" xfId="7" applyNumberFormat="1" applyFont="1" applyFill="1" applyBorder="1" applyAlignment="1">
      <alignment horizontal="center" vertical="center" wrapText="1"/>
    </xf>
    <xf numFmtId="164" fontId="25" fillId="0" borderId="1" xfId="0" applyNumberFormat="1" applyFont="1" applyFill="1" applyBorder="1" applyAlignment="1">
      <alignment horizontal="center" vertical="center" wrapText="1"/>
    </xf>
    <xf numFmtId="165" fontId="26" fillId="0" borderId="6" xfId="8" applyNumberFormat="1" applyFont="1" applyFill="1" applyBorder="1" applyAlignment="1">
      <alignment horizontal="center" vertical="center" wrapText="1"/>
    </xf>
    <xf numFmtId="164" fontId="26" fillId="0" borderId="6" xfId="7" applyNumberFormat="1" applyFont="1" applyFill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19" fillId="0" borderId="1" xfId="8" applyNumberFormat="1" applyFont="1" applyBorder="1" applyAlignment="1">
      <alignment horizontal="center" vertical="center" wrapText="1"/>
    </xf>
    <xf numFmtId="164" fontId="19" fillId="0" borderId="1" xfId="7" applyNumberFormat="1" applyFont="1" applyBorder="1" applyAlignment="1">
      <alignment horizontal="center" vertical="center" wrapText="1"/>
    </xf>
    <xf numFmtId="165" fontId="19" fillId="0" borderId="1" xfId="8" applyNumberFormat="1" applyFont="1" applyFill="1" applyBorder="1" applyAlignment="1">
      <alignment horizontal="center" vertical="center" wrapText="1"/>
    </xf>
    <xf numFmtId="0" fontId="19" fillId="0" borderId="1" xfId="7" applyFont="1" applyBorder="1" applyAlignment="1">
      <alignment vertical="center" wrapText="1"/>
    </xf>
    <xf numFmtId="164" fontId="19" fillId="0" borderId="1" xfId="7" applyNumberFormat="1" applyFont="1" applyBorder="1" applyAlignment="1">
      <alignment vertical="center" wrapText="1"/>
    </xf>
    <xf numFmtId="164" fontId="15" fillId="0" borderId="0" xfId="9" applyNumberFormat="1" applyFont="1" applyBorder="1" applyAlignment="1">
      <alignment horizontal="right"/>
    </xf>
    <xf numFmtId="169" fontId="22" fillId="2" borderId="1" xfId="0" applyNumberFormat="1" applyFont="1" applyFill="1" applyBorder="1" applyAlignment="1">
      <alignment horizontal="right" vertical="center"/>
    </xf>
    <xf numFmtId="0" fontId="22" fillId="0" borderId="0" xfId="3" applyFont="1"/>
    <xf numFmtId="0" fontId="28" fillId="0" borderId="0" xfId="3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36" fillId="0" borderId="0" xfId="0" applyFont="1" applyAlignment="1">
      <alignment horizontal="left" vertical="top" wrapText="1"/>
    </xf>
    <xf numFmtId="0" fontId="4" fillId="2" borderId="1" xfId="3" applyFont="1" applyFill="1" applyBorder="1" applyAlignment="1">
      <alignment vertical="top" wrapText="1"/>
    </xf>
    <xf numFmtId="0" fontId="4" fillId="2" borderId="0" xfId="3" applyFont="1" applyFill="1" applyBorder="1" applyAlignment="1">
      <alignment vertical="top" wrapText="1"/>
    </xf>
    <xf numFmtId="0" fontId="17" fillId="0" borderId="0" xfId="3" applyFont="1"/>
    <xf numFmtId="0" fontId="37" fillId="0" borderId="1" xfId="3" applyFont="1" applyBorder="1" applyAlignment="1">
      <alignment horizontal="center" vertical="center" wrapText="1"/>
    </xf>
    <xf numFmtId="0" fontId="37" fillId="0" borderId="1" xfId="3" applyFont="1" applyBorder="1" applyAlignment="1">
      <alignment vertical="center" wrapText="1"/>
    </xf>
    <xf numFmtId="0" fontId="37" fillId="0" borderId="0" xfId="3" applyFont="1" applyBorder="1" applyAlignment="1">
      <alignment vertical="center" wrapText="1"/>
    </xf>
    <xf numFmtId="0" fontId="17" fillId="0" borderId="0" xfId="3" applyFont="1" applyAlignment="1">
      <alignment horizontal="justify"/>
    </xf>
    <xf numFmtId="0" fontId="4" fillId="0" borderId="0" xfId="3" applyFont="1" applyFill="1" applyBorder="1" applyAlignment="1">
      <alignment horizontal="left" vertical="center"/>
    </xf>
    <xf numFmtId="0" fontId="17" fillId="0" borderId="0" xfId="3" applyFont="1" applyAlignment="1">
      <alignment vertical="center"/>
    </xf>
    <xf numFmtId="0" fontId="22" fillId="0" borderId="0" xfId="3" applyFont="1" applyAlignment="1">
      <alignment vertical="center"/>
    </xf>
    <xf numFmtId="0" fontId="17" fillId="0" borderId="0" xfId="3" applyFont="1" applyAlignment="1">
      <alignment horizontal="justify" vertical="center"/>
    </xf>
    <xf numFmtId="0" fontId="17" fillId="2" borderId="1" xfId="3" applyFont="1" applyFill="1" applyBorder="1" applyAlignment="1">
      <alignment horizontal="left" vertical="center" wrapText="1"/>
    </xf>
    <xf numFmtId="0" fontId="37" fillId="2" borderId="1" xfId="3" applyFont="1" applyFill="1" applyBorder="1" applyAlignment="1">
      <alignment horizontal="left" vertical="center" wrapText="1"/>
    </xf>
    <xf numFmtId="0" fontId="17" fillId="2" borderId="1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vertical="center" wrapText="1"/>
    </xf>
    <xf numFmtId="0" fontId="37" fillId="0" borderId="1" xfId="7" applyFont="1" applyBorder="1" applyAlignment="1">
      <alignment vertical="center" wrapText="1"/>
    </xf>
    <xf numFmtId="0" fontId="37" fillId="2" borderId="1" xfId="3" applyFont="1" applyFill="1" applyBorder="1" applyAlignment="1">
      <alignment vertical="center" wrapText="1"/>
    </xf>
    <xf numFmtId="0" fontId="17" fillId="0" borderId="1" xfId="3" applyFont="1" applyBorder="1" applyAlignment="1">
      <alignment vertical="center"/>
    </xf>
    <xf numFmtId="169" fontId="17" fillId="0" borderId="1" xfId="9" applyNumberFormat="1" applyFont="1" applyBorder="1" applyAlignment="1">
      <alignment horizontal="right"/>
    </xf>
    <xf numFmtId="169" fontId="17" fillId="2" borderId="1" xfId="0" applyNumberFormat="1" applyFont="1" applyFill="1" applyBorder="1" applyAlignment="1">
      <alignment horizontal="right" vertical="center"/>
    </xf>
    <xf numFmtId="0" fontId="15" fillId="2" borderId="0" xfId="3" applyFont="1" applyFill="1" applyBorder="1"/>
    <xf numFmtId="164" fontId="15" fillId="2" borderId="0" xfId="9" applyNumberFormat="1" applyFont="1" applyFill="1" applyBorder="1" applyAlignment="1">
      <alignment horizontal="right"/>
    </xf>
    <xf numFmtId="0" fontId="7" fillId="2" borderId="0" xfId="3" applyFont="1" applyFill="1"/>
    <xf numFmtId="164" fontId="22" fillId="0" borderId="10" xfId="7" applyNumberFormat="1" applyFont="1" applyFill="1" applyBorder="1" applyAlignment="1">
      <alignment horizontal="right" vertical="center" wrapText="1"/>
    </xf>
    <xf numFmtId="0" fontId="39" fillId="0" borderId="1" xfId="7" applyFont="1" applyBorder="1" applyAlignment="1">
      <alignment horizontal="center" vertical="center" wrapText="1"/>
    </xf>
    <xf numFmtId="168" fontId="22" fillId="0" borderId="1" xfId="0" applyNumberFormat="1" applyFont="1" applyBorder="1" applyAlignment="1">
      <alignment horizontal="center" vertical="center" wrapText="1"/>
    </xf>
    <xf numFmtId="0" fontId="15" fillId="2" borderId="3" xfId="3" applyFont="1" applyFill="1" applyBorder="1" applyAlignment="1">
      <alignment horizontal="left" vertical="center" wrapText="1"/>
    </xf>
    <xf numFmtId="0" fontId="7" fillId="0" borderId="0" xfId="3" applyFont="1" applyFill="1"/>
    <xf numFmtId="0" fontId="8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15" fillId="2" borderId="1" xfId="3" applyFont="1" applyFill="1" applyBorder="1" applyAlignment="1">
      <alignment horizontal="left" vertical="top" wrapText="1"/>
    </xf>
    <xf numFmtId="0" fontId="15" fillId="0" borderId="1" xfId="3" applyFont="1" applyFill="1" applyBorder="1" applyAlignment="1">
      <alignment horizontal="left" vertical="top"/>
    </xf>
    <xf numFmtId="37" fontId="8" fillId="0" borderId="1" xfId="9" applyNumberFormat="1" applyFont="1" applyFill="1" applyBorder="1" applyAlignment="1">
      <alignment horizontal="center" vertical="center" wrapText="1"/>
    </xf>
    <xf numFmtId="0" fontId="15" fillId="0" borderId="1" xfId="3" applyFont="1" applyBorder="1"/>
    <xf numFmtId="164" fontId="15" fillId="0" borderId="1" xfId="9" applyNumberFormat="1" applyFont="1" applyBorder="1" applyAlignment="1">
      <alignment horizontal="right"/>
    </xf>
    <xf numFmtId="0" fontId="15" fillId="2" borderId="1" xfId="3" applyFont="1" applyFill="1" applyBorder="1" applyAlignment="1">
      <alignment horizontal="left" vertical="top"/>
    </xf>
    <xf numFmtId="0" fontId="40" fillId="0" borderId="0" xfId="3" applyFont="1" applyAlignment="1">
      <alignment horizontal="right" vertical="center"/>
    </xf>
    <xf numFmtId="0" fontId="40" fillId="2" borderId="0" xfId="3" applyFont="1" applyFill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Fill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3" fillId="2" borderId="0" xfId="18" applyFont="1" applyFill="1" applyAlignment="1">
      <alignment horizontal="center" vertical="center" wrapText="1"/>
    </xf>
    <xf numFmtId="0" fontId="22" fillId="2" borderId="0" xfId="18" applyFont="1" applyFill="1">
      <alignment horizontal="left" vertical="top" wrapText="1"/>
    </xf>
    <xf numFmtId="0" fontId="22" fillId="2" borderId="1" xfId="18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3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2" borderId="5" xfId="3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top" wrapText="1"/>
    </xf>
    <xf numFmtId="49" fontId="22" fillId="2" borderId="1" xfId="0" applyNumberFormat="1" applyFont="1" applyFill="1" applyBorder="1" applyAlignment="1">
      <alignment horizontal="left" vertical="top" wrapText="1"/>
    </xf>
    <xf numFmtId="49" fontId="42" fillId="0" borderId="1" xfId="0" applyNumberFormat="1" applyFont="1" applyFill="1" applyBorder="1" applyAlignment="1">
      <alignment horizontal="left" vertical="top" wrapText="1"/>
    </xf>
    <xf numFmtId="0" fontId="7" fillId="2" borderId="5" xfId="3" applyFont="1" applyFill="1" applyBorder="1" applyAlignment="1">
      <alignment vertical="center" wrapText="1"/>
    </xf>
    <xf numFmtId="169" fontId="24" fillId="2" borderId="1" xfId="6" applyNumberFormat="1" applyFont="1" applyFill="1" applyBorder="1" applyAlignment="1">
      <alignment horizontal="right" vertical="center" wrapText="1"/>
    </xf>
    <xf numFmtId="169" fontId="22" fillId="2" borderId="1" xfId="6" applyNumberFormat="1" applyFont="1" applyFill="1" applyBorder="1" applyAlignment="1">
      <alignment horizontal="right" vertical="center" wrapText="1"/>
    </xf>
    <xf numFmtId="169" fontId="24" fillId="2" borderId="1" xfId="20" applyNumberFormat="1" applyFont="1" applyFill="1" applyBorder="1" applyAlignment="1">
      <alignment horizontal="right" vertical="center"/>
    </xf>
    <xf numFmtId="169" fontId="22" fillId="2" borderId="1" xfId="20" applyNumberFormat="1" applyFont="1" applyFill="1" applyBorder="1" applyAlignment="1">
      <alignment horizontal="right" vertical="center"/>
    </xf>
    <xf numFmtId="169" fontId="22" fillId="2" borderId="1" xfId="9" applyNumberFormat="1" applyFont="1" applyFill="1" applyBorder="1" applyAlignment="1">
      <alignment horizontal="right" vertical="center" wrapText="1"/>
    </xf>
    <xf numFmtId="169" fontId="22" fillId="2" borderId="5" xfId="9" applyNumberFormat="1" applyFont="1" applyFill="1" applyBorder="1" applyAlignment="1">
      <alignment horizontal="right" vertical="center" wrapText="1"/>
    </xf>
    <xf numFmtId="169" fontId="22" fillId="2" borderId="4" xfId="9" applyNumberFormat="1" applyFont="1" applyFill="1" applyBorder="1" applyAlignment="1">
      <alignment horizontal="right" vertical="center" wrapText="1"/>
    </xf>
    <xf numFmtId="169" fontId="7" fillId="2" borderId="1" xfId="0" applyNumberFormat="1" applyFont="1" applyFill="1" applyBorder="1" applyAlignment="1">
      <alignment horizontal="right" vertical="center"/>
    </xf>
    <xf numFmtId="169" fontId="7" fillId="2" borderId="6" xfId="0" applyNumberFormat="1" applyFont="1" applyFill="1" applyBorder="1" applyAlignment="1">
      <alignment horizontal="right" vertical="center"/>
    </xf>
    <xf numFmtId="0" fontId="20" fillId="2" borderId="0" xfId="18" applyFont="1" applyFill="1" applyAlignment="1">
      <alignment horizontal="right" vertical="center"/>
    </xf>
    <xf numFmtId="0" fontId="22" fillId="0" borderId="1" xfId="3" applyFont="1" applyBorder="1" applyAlignment="1">
      <alignment horizontal="left" vertical="center" wrapText="1"/>
    </xf>
    <xf numFmtId="165" fontId="24" fillId="0" borderId="0" xfId="15" applyNumberFormat="1" applyFont="1" applyFill="1" applyBorder="1" applyAlignment="1">
      <alignment horizontal="right" vertical="center"/>
    </xf>
    <xf numFmtId="164" fontId="22" fillId="0" borderId="10" xfId="7" applyNumberFormat="1" applyFont="1" applyFill="1" applyBorder="1" applyAlignment="1">
      <alignment vertical="center" wrapText="1"/>
    </xf>
    <xf numFmtId="0" fontId="7" fillId="0" borderId="0" xfId="3" applyFont="1" applyFill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3" applyFont="1" applyBorder="1" applyAlignment="1">
      <alignment horizontal="center" vertical="center" wrapText="1"/>
    </xf>
    <xf numFmtId="0" fontId="7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horizontal="left" vertical="center" wrapText="1"/>
    </xf>
    <xf numFmtId="0" fontId="7" fillId="2" borderId="1" xfId="3" applyFont="1" applyFill="1" applyBorder="1"/>
    <xf numFmtId="0" fontId="7" fillId="2" borderId="1" xfId="3" applyFont="1" applyFill="1" applyBorder="1" applyAlignment="1">
      <alignment wrapText="1"/>
    </xf>
    <xf numFmtId="0" fontId="7" fillId="0" borderId="1" xfId="3" applyFont="1" applyBorder="1" applyAlignment="1">
      <alignment wrapText="1"/>
    </xf>
    <xf numFmtId="0" fontId="7" fillId="0" borderId="1" xfId="3" applyFont="1" applyBorder="1" applyAlignment="1">
      <alignment horizontal="center" vertical="center"/>
    </xf>
    <xf numFmtId="169" fontId="7" fillId="0" borderId="1" xfId="6" applyNumberFormat="1" applyFont="1" applyBorder="1" applyAlignment="1">
      <alignment horizontal="right" vertical="center" wrapText="1"/>
    </xf>
    <xf numFmtId="169" fontId="7" fillId="0" borderId="1" xfId="6" applyNumberFormat="1" applyFont="1" applyBorder="1" applyAlignment="1">
      <alignment horizontal="right"/>
    </xf>
    <xf numFmtId="169" fontId="7" fillId="0" borderId="1" xfId="6" applyNumberFormat="1" applyFont="1" applyBorder="1" applyAlignment="1">
      <alignment horizontal="right" vertical="center"/>
    </xf>
    <xf numFmtId="169" fontId="7" fillId="0" borderId="1" xfId="3" applyNumberFormat="1" applyFont="1" applyBorder="1" applyAlignment="1">
      <alignment horizontal="right"/>
    </xf>
    <xf numFmtId="49" fontId="41" fillId="0" borderId="1" xfId="0" applyNumberFormat="1" applyFont="1" applyFill="1" applyBorder="1" applyAlignment="1">
      <alignment horizontal="left" vertical="center" wrapText="1"/>
    </xf>
    <xf numFmtId="169" fontId="7" fillId="0" borderId="5" xfId="6" applyNumberFormat="1" applyFont="1" applyBorder="1" applyAlignment="1">
      <alignment horizontal="right" vertical="center"/>
    </xf>
    <xf numFmtId="169" fontId="7" fillId="0" borderId="11" xfId="6" applyNumberFormat="1" applyFont="1" applyBorder="1" applyAlignment="1">
      <alignment horizontal="right" vertical="center"/>
    </xf>
    <xf numFmtId="169" fontId="7" fillId="0" borderId="6" xfId="6" applyNumberFormat="1" applyFont="1" applyBorder="1" applyAlignment="1">
      <alignment horizontal="right" vertical="center"/>
    </xf>
    <xf numFmtId="0" fontId="7" fillId="0" borderId="1" xfId="3" applyFont="1" applyBorder="1" applyAlignment="1">
      <alignment horizontal="center"/>
    </xf>
    <xf numFmtId="0" fontId="7" fillId="0" borderId="1" xfId="3" applyFont="1" applyBorder="1" applyAlignment="1">
      <alignment horizontal="center" vertical="top"/>
    </xf>
    <xf numFmtId="169" fontId="7" fillId="0" borderId="1" xfId="6" applyNumberFormat="1" applyFont="1" applyBorder="1" applyAlignment="1">
      <alignment horizontal="right" vertical="center"/>
    </xf>
    <xf numFmtId="0" fontId="7" fillId="2" borderId="1" xfId="3" applyFont="1" applyFill="1" applyBorder="1" applyAlignment="1">
      <alignment horizontal="center" vertical="center"/>
    </xf>
    <xf numFmtId="0" fontId="23" fillId="0" borderId="0" xfId="3" applyFont="1" applyFill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168" fontId="2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horizontal="center"/>
    </xf>
    <xf numFmtId="0" fontId="7" fillId="0" borderId="11" xfId="3" applyFont="1" applyBorder="1" applyAlignment="1">
      <alignment horizontal="center"/>
    </xf>
    <xf numFmtId="0" fontId="7" fillId="0" borderId="6" xfId="3" applyFont="1" applyBorder="1" applyAlignment="1">
      <alignment horizontal="center"/>
    </xf>
    <xf numFmtId="0" fontId="7" fillId="0" borderId="5" xfId="3" applyFont="1" applyBorder="1" applyAlignment="1">
      <alignment horizontal="center" vertical="top"/>
    </xf>
    <xf numFmtId="0" fontId="7" fillId="0" borderId="11" xfId="3" applyFont="1" applyBorder="1" applyAlignment="1">
      <alignment horizontal="center" vertical="top"/>
    </xf>
    <xf numFmtId="0" fontId="7" fillId="0" borderId="6" xfId="3" applyFont="1" applyBorder="1" applyAlignment="1">
      <alignment horizontal="center" vertical="top"/>
    </xf>
    <xf numFmtId="0" fontId="23" fillId="0" borderId="0" xfId="7" applyFont="1" applyFill="1" applyAlignment="1">
      <alignment horizontal="center" vertical="center" wrapText="1"/>
    </xf>
    <xf numFmtId="49" fontId="25" fillId="0" borderId="4" xfId="7" applyNumberFormat="1" applyFont="1" applyFill="1" applyBorder="1" applyAlignment="1">
      <alignment horizontal="center" vertical="center" wrapText="1"/>
    </xf>
    <xf numFmtId="49" fontId="25" fillId="0" borderId="2" xfId="7" applyNumberFormat="1" applyFont="1" applyFill="1" applyBorder="1" applyAlignment="1">
      <alignment horizontal="center" vertical="center" wrapText="1"/>
    </xf>
    <xf numFmtId="0" fontId="25" fillId="0" borderId="5" xfId="7" applyNumberFormat="1" applyFont="1" applyFill="1" applyBorder="1" applyAlignment="1">
      <alignment horizontal="center" vertical="center" wrapText="1"/>
    </xf>
    <xf numFmtId="0" fontId="25" fillId="0" borderId="11" xfId="7" applyNumberFormat="1" applyFont="1" applyFill="1" applyBorder="1" applyAlignment="1">
      <alignment horizontal="center" vertical="center" wrapText="1"/>
    </xf>
    <xf numFmtId="0" fontId="25" fillId="0" borderId="6" xfId="7" applyNumberFormat="1" applyFont="1" applyFill="1" applyBorder="1" applyAlignment="1">
      <alignment horizontal="center" vertical="center" wrapText="1"/>
    </xf>
    <xf numFmtId="164" fontId="22" fillId="0" borderId="4" xfId="0" applyNumberFormat="1" applyFont="1" applyFill="1" applyBorder="1" applyAlignment="1">
      <alignment horizontal="center" vertical="center" wrapText="1"/>
    </xf>
    <xf numFmtId="164" fontId="22" fillId="0" borderId="7" xfId="0" applyNumberFormat="1" applyFont="1" applyFill="1" applyBorder="1" applyAlignment="1">
      <alignment horizontal="center" vertical="center" wrapText="1"/>
    </xf>
    <xf numFmtId="164" fontId="22" fillId="0" borderId="2" xfId="0" applyNumberFormat="1" applyFont="1" applyFill="1" applyBorder="1" applyAlignment="1">
      <alignment horizontal="center" vertical="center" wrapText="1"/>
    </xf>
    <xf numFmtId="164" fontId="25" fillId="0" borderId="5" xfId="0" applyNumberFormat="1" applyFont="1" applyFill="1" applyBorder="1" applyAlignment="1">
      <alignment horizontal="center" vertical="center" wrapText="1"/>
    </xf>
    <xf numFmtId="164" fontId="25" fillId="0" borderId="6" xfId="0" applyNumberFormat="1" applyFont="1" applyFill="1" applyBorder="1" applyAlignment="1">
      <alignment horizontal="center" vertical="center" wrapText="1"/>
    </xf>
    <xf numFmtId="164" fontId="25" fillId="0" borderId="8" xfId="0" applyNumberFormat="1" applyFont="1" applyFill="1" applyBorder="1" applyAlignment="1">
      <alignment horizontal="center" vertical="center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164" fontId="25" fillId="0" borderId="12" xfId="0" applyNumberFormat="1" applyFont="1" applyFill="1" applyBorder="1" applyAlignment="1">
      <alignment horizontal="center" vertical="center" wrapText="1"/>
    </xf>
    <xf numFmtId="0" fontId="22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22" fillId="2" borderId="4" xfId="18" applyFont="1" applyFill="1" applyBorder="1" applyAlignment="1">
      <alignment horizontal="center" vertical="center" wrapText="1"/>
    </xf>
    <xf numFmtId="0" fontId="22" fillId="2" borderId="7" xfId="18" applyFont="1" applyFill="1" applyBorder="1" applyAlignment="1">
      <alignment horizontal="center" vertical="center" wrapText="1"/>
    </xf>
    <xf numFmtId="0" fontId="22" fillId="2" borderId="2" xfId="18" applyFont="1" applyFill="1" applyBorder="1" applyAlignment="1">
      <alignment horizontal="center" vertical="center" wrapText="1"/>
    </xf>
    <xf numFmtId="164" fontId="24" fillId="0" borderId="0" xfId="7" applyNumberFormat="1" applyFont="1" applyFill="1" applyAlignment="1">
      <alignment horizontal="right" vertical="center" wrapText="1"/>
    </xf>
    <xf numFmtId="164" fontId="2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center" vertical="center" wrapText="1"/>
    </xf>
    <xf numFmtId="0" fontId="26" fillId="0" borderId="1" xfId="7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0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22" fillId="0" borderId="4" xfId="0" applyNumberFormat="1" applyFont="1" applyFill="1" applyBorder="1" applyAlignment="1">
      <alignment horizontal="center" vertical="center" wrapText="1"/>
    </xf>
    <xf numFmtId="0" fontId="22" fillId="0" borderId="7" xfId="0" applyNumberFormat="1" applyFont="1" applyFill="1" applyBorder="1" applyAlignment="1">
      <alignment horizontal="center" vertical="center" wrapText="1"/>
    </xf>
    <xf numFmtId="0" fontId="22" fillId="0" borderId="2" xfId="0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left" vertical="center" wrapText="1"/>
    </xf>
    <xf numFmtId="0" fontId="7" fillId="0" borderId="0" xfId="3" applyFont="1" applyAlignment="1">
      <alignment horizontal="right"/>
    </xf>
    <xf numFmtId="0" fontId="23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28" fillId="0" borderId="0" xfId="3" applyFont="1" applyAlignment="1">
      <alignment horizontal="center" vertical="center" wrapText="1"/>
    </xf>
    <xf numFmtId="0" fontId="24" fillId="0" borderId="0" xfId="3" applyFont="1" applyAlignment="1">
      <alignment horizontal="right" vertical="center"/>
    </xf>
    <xf numFmtId="0" fontId="22" fillId="0" borderId="0" xfId="3" applyFont="1" applyAlignment="1">
      <alignment horizontal="right"/>
    </xf>
    <xf numFmtId="0" fontId="22" fillId="0" borderId="0" xfId="3" applyFont="1"/>
    <xf numFmtId="0" fontId="17" fillId="2" borderId="4" xfId="3" applyFont="1" applyFill="1" applyBorder="1" applyAlignment="1">
      <alignment horizontal="center" vertical="center" wrapText="1"/>
    </xf>
    <xf numFmtId="0" fontId="17" fillId="2" borderId="7" xfId="3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7" fillId="2" borderId="1" xfId="3" applyFont="1" applyFill="1" applyBorder="1" applyAlignment="1">
      <alignment horizontal="center" vertical="center" wrapText="1"/>
    </xf>
    <xf numFmtId="0" fontId="17" fillId="2" borderId="4" xfId="3" applyFont="1" applyFill="1" applyBorder="1" applyAlignment="1">
      <alignment horizontal="center" vertical="top"/>
    </xf>
    <xf numFmtId="0" fontId="17" fillId="2" borderId="2" xfId="3" applyFont="1" applyFill="1" applyBorder="1" applyAlignment="1">
      <alignment horizontal="center" vertical="top"/>
    </xf>
  </cellXfs>
  <cellStyles count="78">
    <cellStyle name="_2007 anvanacank" xfId="34"/>
    <cellStyle name="_2007-i apranqacanqNNN" xfId="35"/>
    <cellStyle name="_2008 anvanacank" xfId="36"/>
    <cellStyle name="_ANVANACANK GAXTNI 2011" xfId="37"/>
    <cellStyle name="_artabyuje" xfId="10"/>
    <cellStyle name="_í»ñÉáõÍáõÃÛáõÝ1" xfId="38"/>
    <cellStyle name="_KSH 2011 Apranqacank" xfId="39"/>
    <cellStyle name="_PN eramsyak 2010" xfId="40"/>
    <cellStyle name="_PN kapitali popoxutyun" xfId="41"/>
    <cellStyle name="_Texekanq" xfId="42"/>
    <cellStyle name="01" xfId="43"/>
    <cellStyle name="Comma" xfId="6" builtinId="3"/>
    <cellStyle name="Comma 11" xfId="29"/>
    <cellStyle name="Comma 15" xfId="24"/>
    <cellStyle name="Comma 2" xfId="8"/>
    <cellStyle name="Comma 2 2" xfId="11"/>
    <cellStyle name="Comma 2 3" xfId="33"/>
    <cellStyle name="Comma 3" xfId="9"/>
    <cellStyle name="Comma 3 2" xfId="44"/>
    <cellStyle name="Comma 4" xfId="12"/>
    <cellStyle name="Comma 4 2" xfId="45"/>
    <cellStyle name="Comma 4 3" xfId="46"/>
    <cellStyle name="Comma 5" xfId="13"/>
    <cellStyle name="Comma 5 2" xfId="47"/>
    <cellStyle name="Comma 6" xfId="14"/>
    <cellStyle name="Comma 7" xfId="5"/>
    <cellStyle name="Comma 8" xfId="22"/>
    <cellStyle name="Comma 9" xfId="77"/>
    <cellStyle name="Comma_General 17.02.04" xfId="15"/>
    <cellStyle name="Normal" xfId="0" builtinId="0"/>
    <cellStyle name="Normal 10" xfId="48"/>
    <cellStyle name="Normal 11" xfId="49"/>
    <cellStyle name="Normal 12" xfId="50"/>
    <cellStyle name="Normal 12 2" xfId="32"/>
    <cellStyle name="Normal 13" xfId="51"/>
    <cellStyle name="Normal 13 2" xfId="52"/>
    <cellStyle name="Normal 15 2 2" xfId="27"/>
    <cellStyle name="Normal 2" xfId="7"/>
    <cellStyle name="Normal 2 2" xfId="30"/>
    <cellStyle name="Normal 2 3" xfId="53"/>
    <cellStyle name="Normal 2_2013 Ապրանքացանկ Yndhanur" xfId="54"/>
    <cellStyle name="Normal 3" xfId="16"/>
    <cellStyle name="Normal 3 2" xfId="31"/>
    <cellStyle name="Normal 3 3" xfId="55"/>
    <cellStyle name="Normal 3 4" xfId="56"/>
    <cellStyle name="Normal 4" xfId="17"/>
    <cellStyle name="Normal 4 2" xfId="57"/>
    <cellStyle name="Normal 4 2 2" xfId="58"/>
    <cellStyle name="Normal 4 2 3" xfId="59"/>
    <cellStyle name="Normal 4 3" xfId="60"/>
    <cellStyle name="Normal 5" xfId="1"/>
    <cellStyle name="Normal 5 2" xfId="3"/>
    <cellStyle name="Normal 5 2 2" xfId="61"/>
    <cellStyle name="Normal 5 2 9" xfId="28"/>
    <cellStyle name="Normal 6" xfId="21"/>
    <cellStyle name="Normal 6 2" xfId="23"/>
    <cellStyle name="Normal 6 2 2" xfId="62"/>
    <cellStyle name="Normal 6 3" xfId="63"/>
    <cellStyle name="Normal 7" xfId="25"/>
    <cellStyle name="Normal 7 2" xfId="26"/>
    <cellStyle name="Normal 7_2011-Kap-hastatac" xfId="64"/>
    <cellStyle name="Normal 8" xfId="18"/>
    <cellStyle name="Normal 8 2" xfId="65"/>
    <cellStyle name="Normal 9" xfId="66"/>
    <cellStyle name="Normal 9 2" xfId="67"/>
    <cellStyle name="Normal 9 3" xfId="68"/>
    <cellStyle name="Normal 9 3 2" xfId="69"/>
    <cellStyle name="Normal 9 3 3" xfId="70"/>
    <cellStyle name="Normal 9 3 4" xfId="71"/>
    <cellStyle name="Normal 9 3_հավ1-3" xfId="4"/>
    <cellStyle name="Normal 9_2013 BUJ zorakoch" xfId="72"/>
    <cellStyle name="Normal_2017 PLAN VERJNAKAN.23.12.16" xfId="2"/>
    <cellStyle name="Percent 2" xfId="19"/>
    <cellStyle name="SN_241" xfId="20"/>
    <cellStyle name="Style 1" xfId="73"/>
    <cellStyle name="Обычный 2" xfId="74"/>
    <cellStyle name="Обычный 3" xfId="75"/>
    <cellStyle name="Стиль 1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1"/>
  <sheetViews>
    <sheetView topLeftCell="A27" zoomScale="112" zoomScaleNormal="112" workbookViewId="0">
      <selection sqref="A1:F31"/>
    </sheetView>
  </sheetViews>
  <sheetFormatPr defaultColWidth="9.140625" defaultRowHeight="17.25" x14ac:dyDescent="0.3"/>
  <cols>
    <col min="1" max="1" width="9.140625" style="6" customWidth="1"/>
    <col min="2" max="2" width="14.140625" style="6" customWidth="1"/>
    <col min="3" max="3" width="75.140625" style="6" customWidth="1"/>
    <col min="4" max="4" width="16.28515625" style="6" customWidth="1"/>
    <col min="5" max="5" width="17.28515625" style="6" customWidth="1"/>
    <col min="6" max="6" width="16.28515625" style="6" customWidth="1"/>
    <col min="7" max="16384" width="9.140625" style="6"/>
  </cols>
  <sheetData>
    <row r="1" spans="1:68" x14ac:dyDescent="0.3">
      <c r="F1" s="136" t="s">
        <v>119</v>
      </c>
      <c r="G1" s="18"/>
    </row>
    <row r="2" spans="1:68" s="7" customFormat="1" x14ac:dyDescent="0.3">
      <c r="F2" s="21" t="s">
        <v>82</v>
      </c>
      <c r="G2" s="1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</row>
    <row r="3" spans="1:68" s="7" customFormat="1" x14ac:dyDescent="0.3">
      <c r="F3" s="22" t="s">
        <v>34</v>
      </c>
      <c r="G3" s="1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68" x14ac:dyDescent="0.3">
      <c r="F4" s="18"/>
      <c r="G4" s="18"/>
    </row>
    <row r="5" spans="1:68" ht="75" customHeight="1" x14ac:dyDescent="0.3">
      <c r="A5" s="159" t="s">
        <v>120</v>
      </c>
      <c r="B5" s="159"/>
      <c r="C5" s="159"/>
      <c r="D5" s="159"/>
      <c r="E5" s="159"/>
      <c r="F5" s="159"/>
      <c r="G5" s="18"/>
    </row>
    <row r="6" spans="1:68" x14ac:dyDescent="0.3">
      <c r="B6" s="23"/>
      <c r="C6" s="23"/>
      <c r="D6" s="23"/>
      <c r="E6" s="23"/>
      <c r="F6" s="138" t="s">
        <v>115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</row>
    <row r="7" spans="1:68" ht="47.25" customHeight="1" x14ac:dyDescent="0.3">
      <c r="A7" s="160" t="s">
        <v>48</v>
      </c>
      <c r="B7" s="160"/>
      <c r="C7" s="161" t="s">
        <v>47</v>
      </c>
      <c r="D7" s="165" t="s">
        <v>102</v>
      </c>
      <c r="E7" s="166"/>
      <c r="F7" s="167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s="3" customFormat="1" x14ac:dyDescent="0.3">
      <c r="A8" s="160"/>
      <c r="B8" s="160"/>
      <c r="C8" s="161"/>
      <c r="D8" s="162" t="s">
        <v>121</v>
      </c>
      <c r="E8" s="162" t="s">
        <v>95</v>
      </c>
      <c r="F8" s="162" t="s">
        <v>96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</row>
    <row r="9" spans="1:68" s="3" customFormat="1" x14ac:dyDescent="0.3">
      <c r="A9" s="146" t="s">
        <v>3</v>
      </c>
      <c r="B9" s="146" t="s">
        <v>2</v>
      </c>
      <c r="C9" s="161"/>
      <c r="D9" s="164"/>
      <c r="E9" s="163"/>
      <c r="F9" s="163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</row>
    <row r="10" spans="1:68" s="3" customFormat="1" x14ac:dyDescent="0.3">
      <c r="A10" s="139"/>
      <c r="B10" s="139"/>
      <c r="C10" s="140" t="s">
        <v>46</v>
      </c>
      <c r="D10" s="147">
        <f>+D11</f>
        <v>0</v>
      </c>
      <c r="E10" s="147">
        <f t="shared" ref="E10:F10" si="0">+E11</f>
        <v>0</v>
      </c>
      <c r="F10" s="147">
        <f t="shared" si="0"/>
        <v>0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</row>
    <row r="11" spans="1:68" s="3" customFormat="1" x14ac:dyDescent="0.3">
      <c r="A11" s="155" t="s">
        <v>45</v>
      </c>
      <c r="B11" s="155"/>
      <c r="C11" s="139" t="s">
        <v>0</v>
      </c>
      <c r="D11" s="149">
        <f>+D13</f>
        <v>0</v>
      </c>
      <c r="E11" s="149">
        <f>+E13</f>
        <v>0</v>
      </c>
      <c r="F11" s="149">
        <f>+F13</f>
        <v>0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</row>
    <row r="12" spans="1:68" s="3" customFormat="1" x14ac:dyDescent="0.3">
      <c r="A12" s="171">
        <v>1169</v>
      </c>
      <c r="B12" s="168"/>
      <c r="C12" s="141" t="s">
        <v>44</v>
      </c>
      <c r="D12" s="148"/>
      <c r="E12" s="148"/>
      <c r="F12" s="14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</row>
    <row r="13" spans="1:68" s="3" customFormat="1" x14ac:dyDescent="0.3">
      <c r="A13" s="172"/>
      <c r="B13" s="169"/>
      <c r="C13" s="117" t="s">
        <v>43</v>
      </c>
      <c r="D13" s="157">
        <f>+D19+D26</f>
        <v>0</v>
      </c>
      <c r="E13" s="157">
        <f t="shared" ref="E13:F13" si="1">+E19+E26</f>
        <v>0</v>
      </c>
      <c r="F13" s="157">
        <f t="shared" si="1"/>
        <v>0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</row>
    <row r="14" spans="1:68" s="3" customFormat="1" x14ac:dyDescent="0.3">
      <c r="A14" s="172"/>
      <c r="B14" s="169"/>
      <c r="C14" s="117" t="s">
        <v>42</v>
      </c>
      <c r="D14" s="157"/>
      <c r="E14" s="157"/>
      <c r="F14" s="15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</row>
    <row r="15" spans="1:68" s="3" customFormat="1" ht="40.5" x14ac:dyDescent="0.3">
      <c r="A15" s="172"/>
      <c r="B15" s="169"/>
      <c r="C15" s="142" t="s">
        <v>41</v>
      </c>
      <c r="D15" s="157"/>
      <c r="E15" s="157"/>
      <c r="F15" s="15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</row>
    <row r="16" spans="1:68" s="3" customFormat="1" x14ac:dyDescent="0.3">
      <c r="A16" s="172"/>
      <c r="B16" s="169"/>
      <c r="C16" s="143" t="s">
        <v>40</v>
      </c>
      <c r="D16" s="157"/>
      <c r="E16" s="157"/>
      <c r="F16" s="15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</row>
    <row r="17" spans="1:68" s="3" customFormat="1" ht="27.75" x14ac:dyDescent="0.3">
      <c r="A17" s="173"/>
      <c r="B17" s="170"/>
      <c r="C17" s="144" t="s">
        <v>39</v>
      </c>
      <c r="D17" s="157"/>
      <c r="E17" s="157"/>
      <c r="F17" s="15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</row>
    <row r="18" spans="1:68" s="3" customFormat="1" x14ac:dyDescent="0.3">
      <c r="A18" s="158" t="s">
        <v>38</v>
      </c>
      <c r="B18" s="158"/>
      <c r="C18" s="158"/>
      <c r="D18" s="148"/>
      <c r="E18" s="148"/>
      <c r="F18" s="14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</row>
    <row r="19" spans="1:68" s="9" customFormat="1" ht="13.5" x14ac:dyDescent="0.25">
      <c r="A19" s="155"/>
      <c r="B19" s="156">
        <v>11001</v>
      </c>
      <c r="C19" s="117" t="s">
        <v>37</v>
      </c>
      <c r="D19" s="157">
        <f>'3'!G21</f>
        <v>-500000</v>
      </c>
      <c r="E19" s="157">
        <f>'3'!H21</f>
        <v>-7378998.7999999998</v>
      </c>
      <c r="F19" s="157">
        <f>'3'!I21</f>
        <v>-9147422.5</v>
      </c>
    </row>
    <row r="20" spans="1:68" s="3" customFormat="1" ht="13.5" x14ac:dyDescent="0.25">
      <c r="A20" s="155"/>
      <c r="B20" s="156"/>
      <c r="C20" s="144" t="s">
        <v>62</v>
      </c>
      <c r="D20" s="157"/>
      <c r="E20" s="157"/>
      <c r="F20" s="157"/>
    </row>
    <row r="21" spans="1:68" s="3" customFormat="1" ht="13.5" x14ac:dyDescent="0.25">
      <c r="A21" s="155"/>
      <c r="B21" s="156"/>
      <c r="C21" s="144" t="s">
        <v>36</v>
      </c>
      <c r="D21" s="157"/>
      <c r="E21" s="157"/>
      <c r="F21" s="157"/>
    </row>
    <row r="22" spans="1:68" s="3" customFormat="1" ht="13.5" x14ac:dyDescent="0.25">
      <c r="A22" s="155"/>
      <c r="B22" s="156"/>
      <c r="C22" s="117" t="s">
        <v>64</v>
      </c>
      <c r="D22" s="157"/>
      <c r="E22" s="157"/>
      <c r="F22" s="157"/>
    </row>
    <row r="23" spans="1:68" s="3" customFormat="1" ht="13.5" x14ac:dyDescent="0.25">
      <c r="A23" s="155"/>
      <c r="B23" s="156"/>
      <c r="C23" s="144" t="s">
        <v>35</v>
      </c>
      <c r="D23" s="157"/>
      <c r="E23" s="157"/>
      <c r="F23" s="157"/>
    </row>
    <row r="24" spans="1:68" s="3" customFormat="1" ht="13.5" x14ac:dyDescent="0.25">
      <c r="A24" s="155"/>
      <c r="B24" s="156"/>
      <c r="C24" s="145" t="s">
        <v>57</v>
      </c>
      <c r="D24" s="157"/>
      <c r="E24" s="157"/>
      <c r="F24" s="157"/>
    </row>
    <row r="25" spans="1:68" x14ac:dyDescent="0.3">
      <c r="A25" s="158" t="s">
        <v>38</v>
      </c>
      <c r="B25" s="158"/>
      <c r="C25" s="158"/>
      <c r="D25" s="148"/>
      <c r="E25" s="150"/>
      <c r="F25" s="150"/>
    </row>
    <row r="26" spans="1:68" x14ac:dyDescent="0.3">
      <c r="A26" s="155"/>
      <c r="B26" s="156">
        <v>31001</v>
      </c>
      <c r="C26" s="117" t="s">
        <v>37</v>
      </c>
      <c r="D26" s="152">
        <f>'3'!G32</f>
        <v>500000</v>
      </c>
      <c r="E26" s="152">
        <f>'3'!H32</f>
        <v>7378998.7999999998</v>
      </c>
      <c r="F26" s="152">
        <f>'3'!I32</f>
        <v>9147422.5</v>
      </c>
    </row>
    <row r="27" spans="1:68" x14ac:dyDescent="0.3">
      <c r="A27" s="155"/>
      <c r="B27" s="156"/>
      <c r="C27" s="144" t="s">
        <v>77</v>
      </c>
      <c r="D27" s="153"/>
      <c r="E27" s="153"/>
      <c r="F27" s="153"/>
    </row>
    <row r="28" spans="1:68" x14ac:dyDescent="0.3">
      <c r="A28" s="155"/>
      <c r="B28" s="156"/>
      <c r="C28" s="144" t="s">
        <v>36</v>
      </c>
      <c r="D28" s="153"/>
      <c r="E28" s="153"/>
      <c r="F28" s="153"/>
    </row>
    <row r="29" spans="1:68" ht="27" x14ac:dyDescent="0.3">
      <c r="A29" s="155"/>
      <c r="B29" s="156"/>
      <c r="C29" s="117" t="s">
        <v>78</v>
      </c>
      <c r="D29" s="153"/>
      <c r="E29" s="153"/>
      <c r="F29" s="153"/>
    </row>
    <row r="30" spans="1:68" x14ac:dyDescent="0.3">
      <c r="A30" s="155"/>
      <c r="B30" s="156"/>
      <c r="C30" s="144" t="s">
        <v>35</v>
      </c>
      <c r="D30" s="153"/>
      <c r="E30" s="153"/>
      <c r="F30" s="153"/>
    </row>
    <row r="31" spans="1:68" ht="27.75" x14ac:dyDescent="0.3">
      <c r="A31" s="155"/>
      <c r="B31" s="156"/>
      <c r="C31" s="145" t="s">
        <v>81</v>
      </c>
      <c r="D31" s="154"/>
      <c r="E31" s="154"/>
      <c r="F31" s="154"/>
    </row>
  </sheetData>
  <mergeCells count="25">
    <mergeCell ref="D13:D17"/>
    <mergeCell ref="D19:D24"/>
    <mergeCell ref="A5:F5"/>
    <mergeCell ref="A7:B8"/>
    <mergeCell ref="C7:C9"/>
    <mergeCell ref="F8:F9"/>
    <mergeCell ref="A11:B11"/>
    <mergeCell ref="D8:D9"/>
    <mergeCell ref="E8:E9"/>
    <mergeCell ref="D7:F7"/>
    <mergeCell ref="F13:F17"/>
    <mergeCell ref="E13:E17"/>
    <mergeCell ref="B12:B17"/>
    <mergeCell ref="A12:A17"/>
    <mergeCell ref="F26:F31"/>
    <mergeCell ref="A19:A24"/>
    <mergeCell ref="B19:B24"/>
    <mergeCell ref="F19:F24"/>
    <mergeCell ref="A18:C18"/>
    <mergeCell ref="E19:E24"/>
    <mergeCell ref="A25:C25"/>
    <mergeCell ref="A26:A31"/>
    <mergeCell ref="B26:B31"/>
    <mergeCell ref="D26:D31"/>
    <mergeCell ref="E26:E31"/>
  </mergeCells>
  <printOptions horizontalCentered="1"/>
  <pageMargins left="0" right="0" top="0.25" bottom="0.25" header="0" footer="0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view="pageBreakPreview" zoomScale="115" zoomScaleNormal="100" zoomScaleSheetLayoutView="115" workbookViewId="0">
      <selection activeCell="D18" sqref="D18"/>
    </sheetView>
  </sheetViews>
  <sheetFormatPr defaultColWidth="9.140625" defaultRowHeight="17.25" x14ac:dyDescent="0.25"/>
  <cols>
    <col min="1" max="1" width="7.42578125" style="30" customWidth="1"/>
    <col min="2" max="2" width="8.7109375" style="30" customWidth="1"/>
    <col min="3" max="3" width="53.28515625" style="24" customWidth="1"/>
    <col min="4" max="4" width="18.42578125" style="35" customWidth="1"/>
    <col min="5" max="5" width="18.140625" style="35" customWidth="1"/>
    <col min="6" max="6" width="18.42578125" style="35" customWidth="1"/>
    <col min="7" max="8" width="15.5703125" style="35" customWidth="1"/>
    <col min="9" max="9" width="9.5703125" style="24" customWidth="1"/>
    <col min="10" max="10" width="9.85546875" style="24" bestFit="1" customWidth="1"/>
    <col min="11" max="16384" width="9.140625" style="24"/>
  </cols>
  <sheetData>
    <row r="1" spans="1:10" ht="17.25" customHeight="1" x14ac:dyDescent="0.3">
      <c r="A1" s="6"/>
      <c r="B1" s="20"/>
      <c r="C1" s="6"/>
      <c r="D1" s="20"/>
      <c r="E1" s="6"/>
      <c r="F1" s="20"/>
      <c r="G1" s="6"/>
      <c r="H1" s="136" t="s">
        <v>118</v>
      </c>
    </row>
    <row r="2" spans="1:10" ht="17.25" customHeight="1" x14ac:dyDescent="0.3">
      <c r="A2" s="7"/>
      <c r="B2" s="21"/>
      <c r="C2" s="7"/>
      <c r="D2" s="21"/>
      <c r="E2" s="7"/>
      <c r="F2" s="21"/>
      <c r="G2" s="7"/>
      <c r="H2" s="21" t="s">
        <v>82</v>
      </c>
    </row>
    <row r="3" spans="1:10" ht="17.25" customHeight="1" x14ac:dyDescent="0.3">
      <c r="A3" s="7"/>
      <c r="B3" s="22"/>
      <c r="C3" s="7"/>
      <c r="D3" s="22"/>
      <c r="E3" s="7"/>
      <c r="F3" s="22"/>
      <c r="G3" s="7"/>
      <c r="H3" s="22" t="s">
        <v>34</v>
      </c>
    </row>
    <row r="4" spans="1:10" x14ac:dyDescent="0.25">
      <c r="A4" s="49"/>
      <c r="B4" s="49"/>
      <c r="C4" s="49"/>
      <c r="D4" s="49"/>
      <c r="E4" s="49"/>
      <c r="F4" s="49"/>
      <c r="G4" s="49"/>
      <c r="H4" s="49"/>
    </row>
    <row r="5" spans="1:10" ht="45.75" customHeight="1" x14ac:dyDescent="0.3">
      <c r="A5" s="174" t="s">
        <v>117</v>
      </c>
      <c r="B5" s="174"/>
      <c r="C5" s="174"/>
      <c r="D5" s="174"/>
      <c r="E5" s="174"/>
      <c r="F5" s="174"/>
      <c r="G5" s="174"/>
      <c r="H5" s="174"/>
      <c r="I5" s="52"/>
      <c r="J5" s="52"/>
    </row>
    <row r="6" spans="1:10" x14ac:dyDescent="0.25">
      <c r="A6" s="25"/>
      <c r="B6" s="25"/>
      <c r="C6" s="26"/>
      <c r="D6" s="53"/>
      <c r="E6" s="53"/>
      <c r="F6" s="53"/>
      <c r="G6" s="137"/>
      <c r="H6" s="94" t="s">
        <v>115</v>
      </c>
    </row>
    <row r="7" spans="1:10" s="27" customFormat="1" ht="31.5" customHeight="1" x14ac:dyDescent="0.25">
      <c r="A7" s="175" t="s">
        <v>51</v>
      </c>
      <c r="B7" s="176"/>
      <c r="C7" s="177" t="s">
        <v>52</v>
      </c>
      <c r="D7" s="180" t="s">
        <v>107</v>
      </c>
      <c r="E7" s="181"/>
      <c r="F7" s="181"/>
      <c r="G7" s="181"/>
      <c r="H7" s="182"/>
    </row>
    <row r="8" spans="1:10" s="27" customFormat="1" ht="31.5" customHeight="1" x14ac:dyDescent="0.25">
      <c r="A8" s="54"/>
      <c r="B8" s="55"/>
      <c r="C8" s="178"/>
      <c r="D8" s="183" t="s">
        <v>71</v>
      </c>
      <c r="E8" s="185" t="s">
        <v>72</v>
      </c>
      <c r="F8" s="186"/>
      <c r="G8" s="186"/>
      <c r="H8" s="187"/>
    </row>
    <row r="9" spans="1:10" s="27" customFormat="1" ht="96" customHeight="1" x14ac:dyDescent="0.25">
      <c r="A9" s="51" t="s">
        <v>3</v>
      </c>
      <c r="B9" s="51" t="s">
        <v>2</v>
      </c>
      <c r="C9" s="179"/>
      <c r="D9" s="184"/>
      <c r="E9" s="56" t="s">
        <v>73</v>
      </c>
      <c r="F9" s="56" t="s">
        <v>74</v>
      </c>
      <c r="G9" s="56" t="s">
        <v>75</v>
      </c>
      <c r="H9" s="56" t="s">
        <v>76</v>
      </c>
    </row>
    <row r="10" spans="1:10" s="30" customFormat="1" ht="30.75" customHeight="1" x14ac:dyDescent="0.25">
      <c r="A10" s="28"/>
      <c r="B10" s="28"/>
      <c r="C10" s="50" t="s">
        <v>53</v>
      </c>
      <c r="D10" s="57">
        <f>+D12</f>
        <v>9147422.5</v>
      </c>
      <c r="E10" s="57">
        <f>+E12</f>
        <v>9147422.5</v>
      </c>
      <c r="F10" s="57"/>
      <c r="G10" s="57"/>
      <c r="H10" s="57">
        <f>+H12</f>
        <v>0</v>
      </c>
    </row>
    <row r="11" spans="1:10" x14ac:dyDescent="0.25">
      <c r="A11" s="28"/>
      <c r="B11" s="28"/>
      <c r="C11" s="50" t="s">
        <v>54</v>
      </c>
      <c r="D11" s="57"/>
      <c r="E11" s="57"/>
      <c r="F11" s="58"/>
      <c r="G11" s="58"/>
      <c r="H11" s="58"/>
    </row>
    <row r="12" spans="1:10" s="30" customFormat="1" x14ac:dyDescent="0.25">
      <c r="A12" s="31"/>
      <c r="B12" s="32"/>
      <c r="C12" s="95" t="s">
        <v>0</v>
      </c>
      <c r="D12" s="59">
        <f>+D14</f>
        <v>9147422.5</v>
      </c>
      <c r="E12" s="59">
        <f>+E14</f>
        <v>9147422.5</v>
      </c>
      <c r="F12" s="59"/>
      <c r="G12" s="59"/>
      <c r="H12" s="59">
        <f>+H14</f>
        <v>0</v>
      </c>
    </row>
    <row r="13" spans="1:10" s="30" customFormat="1" x14ac:dyDescent="0.25">
      <c r="A13" s="31"/>
      <c r="B13" s="31"/>
      <c r="C13" s="31" t="s">
        <v>50</v>
      </c>
      <c r="D13" s="60"/>
      <c r="E13" s="60"/>
      <c r="F13" s="61"/>
      <c r="G13" s="61"/>
      <c r="H13" s="61"/>
    </row>
    <row r="14" spans="1:10" s="34" customFormat="1" ht="42" customHeight="1" x14ac:dyDescent="0.25">
      <c r="A14" s="31">
        <v>1169</v>
      </c>
      <c r="B14" s="31">
        <v>31001</v>
      </c>
      <c r="C14" s="33" t="s">
        <v>77</v>
      </c>
      <c r="D14" s="60">
        <f>SUM(E14:H14)</f>
        <v>9147422.5</v>
      </c>
      <c r="E14" s="62">
        <f>+'3'!I40</f>
        <v>9147422.5</v>
      </c>
      <c r="F14" s="61"/>
      <c r="G14" s="61"/>
      <c r="H14" s="61"/>
    </row>
  </sheetData>
  <mergeCells count="6">
    <mergeCell ref="A5:H5"/>
    <mergeCell ref="A7:B7"/>
    <mergeCell ref="C7:C9"/>
    <mergeCell ref="D7:H7"/>
    <mergeCell ref="D8:D9"/>
    <mergeCell ref="E8:H8"/>
  </mergeCells>
  <printOptions horizontalCentered="1"/>
  <pageMargins left="0" right="0" top="0.75" bottom="0.5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view="pageBreakPreview" zoomScale="115" zoomScaleNormal="115" zoomScaleSheetLayoutView="115" workbookViewId="0">
      <selection sqref="A1:I41"/>
    </sheetView>
  </sheetViews>
  <sheetFormatPr defaultColWidth="9.140625" defaultRowHeight="17.25" x14ac:dyDescent="0.25"/>
  <cols>
    <col min="1" max="3" width="7.28515625" style="114" customWidth="1"/>
    <col min="4" max="4" width="9.5703125" style="114" customWidth="1"/>
    <col min="5" max="5" width="12.140625" style="114" customWidth="1"/>
    <col min="6" max="6" width="58.7109375" style="5" customWidth="1"/>
    <col min="7" max="7" width="15.5703125" style="5" customWidth="1"/>
    <col min="8" max="8" width="17.42578125" style="5" customWidth="1"/>
    <col min="9" max="9" width="15.5703125" style="5" customWidth="1"/>
    <col min="10" max="10" width="9.140625" style="4"/>
    <col min="11" max="11" width="31.5703125" style="4" customWidth="1"/>
    <col min="12" max="16384" width="9.140625" style="4"/>
  </cols>
  <sheetData>
    <row r="1" spans="1:9" s="6" customFormat="1" ht="24" customHeight="1" x14ac:dyDescent="0.3">
      <c r="A1" s="110"/>
      <c r="B1" s="110"/>
      <c r="C1" s="110"/>
      <c r="D1" s="111"/>
      <c r="E1" s="111"/>
      <c r="I1" s="109" t="s">
        <v>111</v>
      </c>
    </row>
    <row r="2" spans="1:9" s="7" customFormat="1" ht="16.5" x14ac:dyDescent="0.3">
      <c r="A2" s="112"/>
      <c r="B2" s="112"/>
      <c r="C2" s="112"/>
      <c r="D2" s="112"/>
      <c r="E2" s="113"/>
      <c r="F2" s="189" t="s">
        <v>82</v>
      </c>
      <c r="G2" s="189"/>
      <c r="H2" s="189"/>
      <c r="I2" s="189"/>
    </row>
    <row r="3" spans="1:9" s="7" customFormat="1" ht="15.75" customHeight="1" x14ac:dyDescent="0.3">
      <c r="A3" s="112"/>
      <c r="B3" s="112"/>
      <c r="C3" s="112"/>
      <c r="D3" s="112"/>
      <c r="E3" s="113"/>
      <c r="F3" s="189" t="s">
        <v>34</v>
      </c>
      <c r="G3" s="189"/>
      <c r="H3" s="189"/>
      <c r="I3" s="189"/>
    </row>
    <row r="4" spans="1:9" s="6" customFormat="1" hidden="1" x14ac:dyDescent="0.3">
      <c r="A4" s="110"/>
      <c r="B4" s="110"/>
      <c r="C4" s="110"/>
      <c r="D4" s="190"/>
      <c r="E4" s="190"/>
      <c r="F4" s="190"/>
      <c r="G4" s="45"/>
      <c r="H4" s="45"/>
      <c r="I4" s="19"/>
    </row>
    <row r="5" spans="1:9" s="6" customFormat="1" ht="15.75" hidden="1" customHeight="1" x14ac:dyDescent="0.3">
      <c r="A5" s="110"/>
      <c r="B5" s="110"/>
      <c r="C5" s="110"/>
      <c r="D5" s="190"/>
      <c r="E5" s="190"/>
      <c r="F5" s="190"/>
      <c r="G5" s="45"/>
      <c r="H5" s="45"/>
      <c r="I5" s="19"/>
    </row>
    <row r="6" spans="1:9" s="6" customFormat="1" ht="15.75" customHeight="1" x14ac:dyDescent="0.3">
      <c r="A6" s="110"/>
      <c r="B6" s="110"/>
      <c r="C6" s="110"/>
      <c r="D6" s="111"/>
      <c r="E6" s="111"/>
      <c r="F6" s="18"/>
      <c r="G6" s="45"/>
      <c r="H6" s="45"/>
      <c r="I6" s="19"/>
    </row>
    <row r="7" spans="1:9" s="6" customFormat="1" ht="47.25" customHeight="1" x14ac:dyDescent="0.3">
      <c r="A7" s="159" t="s">
        <v>88</v>
      </c>
      <c r="B7" s="159"/>
      <c r="C7" s="159"/>
      <c r="D7" s="159"/>
      <c r="E7" s="159"/>
      <c r="F7" s="159"/>
      <c r="G7" s="159"/>
      <c r="H7" s="159"/>
      <c r="I7" s="159"/>
    </row>
    <row r="8" spans="1:9" ht="18.75" customHeight="1" x14ac:dyDescent="0.25">
      <c r="A8" s="191"/>
      <c r="B8" s="191"/>
      <c r="C8" s="191"/>
      <c r="D8" s="191"/>
      <c r="E8" s="191"/>
      <c r="F8" s="191"/>
      <c r="G8" s="46"/>
      <c r="H8" s="46"/>
      <c r="I8" s="134" t="s">
        <v>115</v>
      </c>
    </row>
    <row r="9" spans="1:9" s="115" customFormat="1" ht="51.75" customHeight="1" x14ac:dyDescent="0.25">
      <c r="A9" s="188" t="s">
        <v>33</v>
      </c>
      <c r="B9" s="188"/>
      <c r="C9" s="188"/>
      <c r="D9" s="188" t="s">
        <v>32</v>
      </c>
      <c r="E9" s="188"/>
      <c r="F9" s="188" t="s">
        <v>31</v>
      </c>
      <c r="G9" s="192" t="s">
        <v>102</v>
      </c>
      <c r="H9" s="193"/>
      <c r="I9" s="194"/>
    </row>
    <row r="10" spans="1:9" s="115" customFormat="1" ht="32.25" customHeight="1" x14ac:dyDescent="0.25">
      <c r="A10" s="116" t="s">
        <v>30</v>
      </c>
      <c r="B10" s="116" t="s">
        <v>29</v>
      </c>
      <c r="C10" s="116" t="s">
        <v>28</v>
      </c>
      <c r="D10" s="116" t="s">
        <v>3</v>
      </c>
      <c r="E10" s="116" t="s">
        <v>2</v>
      </c>
      <c r="F10" s="188"/>
      <c r="G10" s="96" t="s">
        <v>121</v>
      </c>
      <c r="H10" s="96" t="s">
        <v>95</v>
      </c>
      <c r="I10" s="96" t="s">
        <v>96</v>
      </c>
    </row>
    <row r="11" spans="1:9" s="115" customFormat="1" ht="14.25" x14ac:dyDescent="0.25">
      <c r="A11" s="116"/>
      <c r="B11" s="116"/>
      <c r="C11" s="116"/>
      <c r="D11" s="116"/>
      <c r="E11" s="116"/>
      <c r="F11" s="135" t="s">
        <v>22</v>
      </c>
      <c r="G11" s="126">
        <f t="shared" ref="G11:I11" si="0">+G13</f>
        <v>0</v>
      </c>
      <c r="H11" s="126">
        <f t="shared" si="0"/>
        <v>0</v>
      </c>
      <c r="I11" s="125">
        <f t="shared" si="0"/>
        <v>0</v>
      </c>
    </row>
    <row r="12" spans="1:9" s="115" customFormat="1" ht="14.25" x14ac:dyDescent="0.25">
      <c r="A12" s="116"/>
      <c r="B12" s="116"/>
      <c r="C12" s="116"/>
      <c r="D12" s="116"/>
      <c r="E12" s="116"/>
      <c r="F12" s="135" t="s">
        <v>116</v>
      </c>
      <c r="G12" s="126"/>
      <c r="H12" s="126"/>
      <c r="I12" s="125"/>
    </row>
    <row r="13" spans="1:9" s="115" customFormat="1" ht="14.25" x14ac:dyDescent="0.25">
      <c r="A13" s="116" t="s">
        <v>27</v>
      </c>
      <c r="B13" s="116"/>
      <c r="C13" s="116"/>
      <c r="D13" s="116"/>
      <c r="E13" s="116"/>
      <c r="F13" s="117" t="s">
        <v>26</v>
      </c>
      <c r="G13" s="126">
        <f>+G15</f>
        <v>0</v>
      </c>
      <c r="H13" s="126">
        <f>+H15</f>
        <v>0</v>
      </c>
      <c r="I13" s="125">
        <f>+I15</f>
        <v>0</v>
      </c>
    </row>
    <row r="14" spans="1:9" s="115" customFormat="1" ht="13.5" x14ac:dyDescent="0.25">
      <c r="A14" s="116"/>
      <c r="B14" s="116"/>
      <c r="C14" s="116"/>
      <c r="D14" s="116"/>
      <c r="E14" s="116"/>
      <c r="F14" s="117" t="s">
        <v>24</v>
      </c>
      <c r="G14" s="126"/>
      <c r="H14" s="126"/>
      <c r="I14" s="126"/>
    </row>
    <row r="15" spans="1:9" s="115" customFormat="1" ht="18" customHeight="1" x14ac:dyDescent="0.25">
      <c r="A15" s="116"/>
      <c r="B15" s="116" t="s">
        <v>25</v>
      </c>
      <c r="C15" s="116"/>
      <c r="D15" s="116"/>
      <c r="E15" s="116"/>
      <c r="F15" s="117" t="s">
        <v>1</v>
      </c>
      <c r="G15" s="126">
        <f t="shared" ref="G15:I15" si="1">+G19</f>
        <v>0</v>
      </c>
      <c r="H15" s="126">
        <f t="shared" si="1"/>
        <v>0</v>
      </c>
      <c r="I15" s="126">
        <f t="shared" si="1"/>
        <v>0</v>
      </c>
    </row>
    <row r="16" spans="1:9" s="115" customFormat="1" ht="13.5" x14ac:dyDescent="0.25">
      <c r="A16" s="116"/>
      <c r="B16" s="116"/>
      <c r="C16" s="116"/>
      <c r="D16" s="116"/>
      <c r="E16" s="116"/>
      <c r="F16" s="117" t="s">
        <v>24</v>
      </c>
      <c r="G16" s="126"/>
      <c r="H16" s="126"/>
      <c r="I16" s="126"/>
    </row>
    <row r="17" spans="1:9" s="115" customFormat="1" ht="13.5" x14ac:dyDescent="0.25">
      <c r="A17" s="116"/>
      <c r="B17" s="116"/>
      <c r="C17" s="116" t="s">
        <v>25</v>
      </c>
      <c r="D17" s="116"/>
      <c r="E17" s="116"/>
      <c r="F17" s="117" t="s">
        <v>1</v>
      </c>
      <c r="G17" s="126">
        <f>+G19</f>
        <v>0</v>
      </c>
      <c r="H17" s="126">
        <f t="shared" ref="H17:I17" si="2">+H19</f>
        <v>0</v>
      </c>
      <c r="I17" s="126">
        <f t="shared" si="2"/>
        <v>0</v>
      </c>
    </row>
    <row r="18" spans="1:9" s="115" customFormat="1" ht="13.5" x14ac:dyDescent="0.25">
      <c r="A18" s="116"/>
      <c r="B18" s="116"/>
      <c r="C18" s="116"/>
      <c r="D18" s="116"/>
      <c r="E18" s="116"/>
      <c r="F18" s="117" t="s">
        <v>24</v>
      </c>
      <c r="G18" s="126"/>
      <c r="H18" s="126"/>
      <c r="I18" s="126"/>
    </row>
    <row r="19" spans="1:9" s="115" customFormat="1" ht="14.25" x14ac:dyDescent="0.25">
      <c r="A19" s="116"/>
      <c r="B19" s="116"/>
      <c r="C19" s="116"/>
      <c r="D19" s="116"/>
      <c r="E19" s="118"/>
      <c r="F19" s="117" t="s">
        <v>20</v>
      </c>
      <c r="G19" s="128">
        <f t="shared" ref="G19:I19" si="3">+G20</f>
        <v>0</v>
      </c>
      <c r="H19" s="128">
        <f t="shared" si="3"/>
        <v>0</v>
      </c>
      <c r="I19" s="127">
        <f t="shared" si="3"/>
        <v>0</v>
      </c>
    </row>
    <row r="20" spans="1:9" s="115" customFormat="1" ht="13.5" x14ac:dyDescent="0.25">
      <c r="A20" s="116"/>
      <c r="B20" s="116"/>
      <c r="C20" s="116"/>
      <c r="D20" s="116" t="s">
        <v>23</v>
      </c>
      <c r="E20" s="116"/>
      <c r="F20" s="117" t="s">
        <v>43</v>
      </c>
      <c r="G20" s="128">
        <f>+G21+G32</f>
        <v>0</v>
      </c>
      <c r="H20" s="128">
        <f>+H21+H32</f>
        <v>0</v>
      </c>
      <c r="I20" s="128">
        <f>+I21+I32</f>
        <v>0</v>
      </c>
    </row>
    <row r="21" spans="1:9" s="115" customFormat="1" ht="13.5" x14ac:dyDescent="0.25">
      <c r="A21" s="116"/>
      <c r="B21" s="116"/>
      <c r="C21" s="116"/>
      <c r="D21" s="116"/>
      <c r="E21" s="118">
        <v>11001</v>
      </c>
      <c r="F21" s="117" t="s">
        <v>62</v>
      </c>
      <c r="G21" s="126">
        <f>+G23</f>
        <v>-500000</v>
      </c>
      <c r="H21" s="126">
        <f>+H23</f>
        <v>-7378998.7999999998</v>
      </c>
      <c r="I21" s="126">
        <f>+I23</f>
        <v>-9147422.5</v>
      </c>
    </row>
    <row r="22" spans="1:9" s="115" customFormat="1" ht="13.5" x14ac:dyDescent="0.25">
      <c r="A22" s="116"/>
      <c r="B22" s="116"/>
      <c r="C22" s="116"/>
      <c r="D22" s="116"/>
      <c r="E22" s="118"/>
      <c r="F22" s="117" t="s">
        <v>21</v>
      </c>
      <c r="G22" s="126"/>
      <c r="H22" s="126"/>
      <c r="I22" s="126"/>
    </row>
    <row r="23" spans="1:9" s="115" customFormat="1" ht="13.5" x14ac:dyDescent="0.25">
      <c r="A23" s="116"/>
      <c r="B23" s="116"/>
      <c r="C23" s="116"/>
      <c r="D23" s="116"/>
      <c r="E23" s="118"/>
      <c r="F23" s="117" t="s">
        <v>20</v>
      </c>
      <c r="G23" s="126">
        <f>+G25</f>
        <v>-500000</v>
      </c>
      <c r="H23" s="126">
        <f>+H25</f>
        <v>-7378998.7999999998</v>
      </c>
      <c r="I23" s="126">
        <f>+I25</f>
        <v>-9147422.5</v>
      </c>
    </row>
    <row r="24" spans="1:9" s="115" customFormat="1" ht="27" x14ac:dyDescent="0.25">
      <c r="A24" s="116"/>
      <c r="B24" s="116"/>
      <c r="C24" s="116"/>
      <c r="D24" s="116"/>
      <c r="E24" s="118"/>
      <c r="F24" s="117" t="s">
        <v>19</v>
      </c>
      <c r="G24" s="126"/>
      <c r="H24" s="126"/>
      <c r="I24" s="126"/>
    </row>
    <row r="25" spans="1:9" s="115" customFormat="1" ht="13.5" x14ac:dyDescent="0.25">
      <c r="A25" s="116"/>
      <c r="B25" s="116"/>
      <c r="C25" s="116"/>
      <c r="D25" s="116"/>
      <c r="E25" s="118"/>
      <c r="F25" s="117" t="s">
        <v>112</v>
      </c>
      <c r="G25" s="126">
        <f>+G26</f>
        <v>-500000</v>
      </c>
      <c r="H25" s="126">
        <f t="shared" ref="G25:I26" si="4">+H26</f>
        <v>-7378998.7999999998</v>
      </c>
      <c r="I25" s="126">
        <f t="shared" si="4"/>
        <v>-9147422.5</v>
      </c>
    </row>
    <row r="26" spans="1:9" s="115" customFormat="1" ht="13.5" x14ac:dyDescent="0.25">
      <c r="A26" s="116"/>
      <c r="B26" s="116"/>
      <c r="C26" s="116"/>
      <c r="D26" s="116"/>
      <c r="E26" s="118"/>
      <c r="F26" s="119" t="s">
        <v>63</v>
      </c>
      <c r="G26" s="129">
        <f t="shared" si="4"/>
        <v>-500000</v>
      </c>
      <c r="H26" s="130">
        <f t="shared" si="4"/>
        <v>-7378998.7999999998</v>
      </c>
      <c r="I26" s="130">
        <f t="shared" si="4"/>
        <v>-9147422.5</v>
      </c>
    </row>
    <row r="27" spans="1:9" s="115" customFormat="1" ht="13.5" x14ac:dyDescent="0.25">
      <c r="A27" s="116"/>
      <c r="B27" s="116"/>
      <c r="C27" s="116"/>
      <c r="D27" s="116"/>
      <c r="E27" s="120"/>
      <c r="F27" s="121" t="s">
        <v>83</v>
      </c>
      <c r="G27" s="131">
        <f>G28+G30</f>
        <v>-500000</v>
      </c>
      <c r="H27" s="131">
        <f t="shared" ref="H27:I27" si="5">H28+H30</f>
        <v>-7378998.7999999998</v>
      </c>
      <c r="I27" s="129">
        <f t="shared" si="5"/>
        <v>-9147422.5</v>
      </c>
    </row>
    <row r="28" spans="1:9" s="115" customFormat="1" ht="48" customHeight="1" x14ac:dyDescent="0.25">
      <c r="A28" s="116"/>
      <c r="B28" s="116"/>
      <c r="C28" s="116"/>
      <c r="D28" s="116"/>
      <c r="E28" s="120"/>
      <c r="F28" s="151" t="s">
        <v>113</v>
      </c>
      <c r="G28" s="131">
        <f>+G29</f>
        <v>56819.1</v>
      </c>
      <c r="H28" s="129">
        <f>+H29</f>
        <v>56819.1</v>
      </c>
      <c r="I28" s="129">
        <f>+I29</f>
        <v>56819.1</v>
      </c>
    </row>
    <row r="29" spans="1:9" s="115" customFormat="1" ht="13.5" x14ac:dyDescent="0.25">
      <c r="A29" s="116"/>
      <c r="B29" s="116"/>
      <c r="C29" s="116"/>
      <c r="D29" s="116"/>
      <c r="E29" s="118"/>
      <c r="F29" s="122" t="s">
        <v>89</v>
      </c>
      <c r="G29" s="132">
        <v>56819.1</v>
      </c>
      <c r="H29" s="133">
        <v>56819.1</v>
      </c>
      <c r="I29" s="133">
        <v>56819.1</v>
      </c>
    </row>
    <row r="30" spans="1:9" s="115" customFormat="1" ht="13.5" x14ac:dyDescent="0.25">
      <c r="A30" s="116"/>
      <c r="B30" s="116"/>
      <c r="C30" s="116"/>
      <c r="D30" s="116"/>
      <c r="E30" s="118"/>
      <c r="F30" s="123" t="s">
        <v>83</v>
      </c>
      <c r="G30" s="132">
        <f>+G31</f>
        <v>-556819.1</v>
      </c>
      <c r="H30" s="132">
        <f t="shared" ref="H30:I30" si="6">+H31</f>
        <v>-7435817.8999999994</v>
      </c>
      <c r="I30" s="132">
        <f t="shared" si="6"/>
        <v>-9204241.5999999996</v>
      </c>
    </row>
    <row r="31" spans="1:9" s="115" customFormat="1" ht="13.5" x14ac:dyDescent="0.25">
      <c r="A31" s="116"/>
      <c r="B31" s="116"/>
      <c r="C31" s="116"/>
      <c r="D31" s="116"/>
      <c r="E31" s="118"/>
      <c r="F31" s="122" t="s">
        <v>104</v>
      </c>
      <c r="G31" s="132">
        <f>+-G40-G29</f>
        <v>-556819.1</v>
      </c>
      <c r="H31" s="132">
        <f>+-H40-H29</f>
        <v>-7435817.8999999994</v>
      </c>
      <c r="I31" s="132">
        <f>+-I40-I29</f>
        <v>-9204241.5999999996</v>
      </c>
    </row>
    <row r="32" spans="1:9" s="115" customFormat="1" ht="27" x14ac:dyDescent="0.25">
      <c r="A32" s="116"/>
      <c r="B32" s="116"/>
      <c r="C32" s="116"/>
      <c r="D32" s="116"/>
      <c r="E32" s="118">
        <v>31001</v>
      </c>
      <c r="F32" s="117" t="s">
        <v>67</v>
      </c>
      <c r="G32" s="128">
        <f t="shared" ref="G32:I32" si="7">+G34</f>
        <v>500000</v>
      </c>
      <c r="H32" s="128">
        <f t="shared" si="7"/>
        <v>7378998.7999999998</v>
      </c>
      <c r="I32" s="128">
        <f t="shared" si="7"/>
        <v>9147422.5</v>
      </c>
    </row>
    <row r="33" spans="1:9" s="115" customFormat="1" ht="13.5" x14ac:dyDescent="0.25">
      <c r="A33" s="116"/>
      <c r="B33" s="116"/>
      <c r="C33" s="116"/>
      <c r="D33" s="116"/>
      <c r="E33" s="118"/>
      <c r="F33" s="117" t="s">
        <v>21</v>
      </c>
      <c r="G33" s="126"/>
      <c r="H33" s="126"/>
      <c r="I33" s="126"/>
    </row>
    <row r="34" spans="1:9" s="115" customFormat="1" ht="13.5" x14ac:dyDescent="0.25">
      <c r="A34" s="116"/>
      <c r="B34" s="116"/>
      <c r="C34" s="116"/>
      <c r="D34" s="116"/>
      <c r="E34" s="118"/>
      <c r="F34" s="117" t="s">
        <v>20</v>
      </c>
      <c r="G34" s="126">
        <f t="shared" ref="G34:I34" si="8">+G36</f>
        <v>500000</v>
      </c>
      <c r="H34" s="126">
        <f t="shared" si="8"/>
        <v>7378998.7999999998</v>
      </c>
      <c r="I34" s="126">
        <f t="shared" si="8"/>
        <v>9147422.5</v>
      </c>
    </row>
    <row r="35" spans="1:9" s="115" customFormat="1" ht="27" x14ac:dyDescent="0.25">
      <c r="A35" s="116"/>
      <c r="B35" s="116"/>
      <c r="C35" s="116"/>
      <c r="D35" s="116"/>
      <c r="E35" s="118"/>
      <c r="F35" s="117" t="s">
        <v>19</v>
      </c>
      <c r="G35" s="126"/>
      <c r="H35" s="126"/>
      <c r="I35" s="126"/>
    </row>
    <row r="36" spans="1:9" s="115" customFormat="1" ht="13.5" x14ac:dyDescent="0.25">
      <c r="A36" s="116"/>
      <c r="B36" s="116"/>
      <c r="C36" s="116"/>
      <c r="D36" s="116"/>
      <c r="E36" s="118"/>
      <c r="F36" s="117" t="s">
        <v>22</v>
      </c>
      <c r="G36" s="126">
        <f t="shared" ref="G36:I37" si="9">+G37</f>
        <v>500000</v>
      </c>
      <c r="H36" s="126">
        <f t="shared" si="9"/>
        <v>7378998.7999999998</v>
      </c>
      <c r="I36" s="126">
        <f t="shared" si="9"/>
        <v>9147422.5</v>
      </c>
    </row>
    <row r="37" spans="1:9" s="115" customFormat="1" ht="13.5" x14ac:dyDescent="0.25">
      <c r="A37" s="116"/>
      <c r="B37" s="116"/>
      <c r="C37" s="116"/>
      <c r="D37" s="116"/>
      <c r="E37" s="118"/>
      <c r="F37" s="117" t="s">
        <v>68</v>
      </c>
      <c r="G37" s="126">
        <f t="shared" si="9"/>
        <v>500000</v>
      </c>
      <c r="H37" s="126">
        <f t="shared" si="9"/>
        <v>7378998.7999999998</v>
      </c>
      <c r="I37" s="126">
        <f t="shared" si="9"/>
        <v>9147422.5</v>
      </c>
    </row>
    <row r="38" spans="1:9" s="115" customFormat="1" ht="13.5" x14ac:dyDescent="0.25">
      <c r="A38" s="116"/>
      <c r="B38" s="116"/>
      <c r="C38" s="116"/>
      <c r="D38" s="116"/>
      <c r="E38" s="120"/>
      <c r="F38" s="124" t="s">
        <v>69</v>
      </c>
      <c r="G38" s="128">
        <f t="shared" ref="G38:I38" si="10">G39</f>
        <v>500000</v>
      </c>
      <c r="H38" s="128">
        <f t="shared" si="10"/>
        <v>7378998.7999999998</v>
      </c>
      <c r="I38" s="128">
        <f t="shared" si="10"/>
        <v>9147422.5</v>
      </c>
    </row>
    <row r="39" spans="1:9" s="115" customFormat="1" ht="13.5" x14ac:dyDescent="0.25">
      <c r="A39" s="116"/>
      <c r="B39" s="116"/>
      <c r="C39" s="116"/>
      <c r="D39" s="116"/>
      <c r="E39" s="120"/>
      <c r="F39" s="124" t="s">
        <v>114</v>
      </c>
      <c r="G39" s="128">
        <f t="shared" ref="G39:I39" si="11">+G40</f>
        <v>500000</v>
      </c>
      <c r="H39" s="128">
        <f t="shared" si="11"/>
        <v>7378998.7999999998</v>
      </c>
      <c r="I39" s="128">
        <f t="shared" si="11"/>
        <v>9147422.5</v>
      </c>
    </row>
    <row r="40" spans="1:9" s="115" customFormat="1" ht="13.5" x14ac:dyDescent="0.25">
      <c r="A40" s="116"/>
      <c r="B40" s="116"/>
      <c r="C40" s="116"/>
      <c r="D40" s="116"/>
      <c r="E40" s="118"/>
      <c r="F40" s="117" t="s">
        <v>70</v>
      </c>
      <c r="G40" s="66">
        <v>500000</v>
      </c>
      <c r="H40" s="66">
        <v>7378998.7999999998</v>
      </c>
      <c r="I40" s="66">
        <v>9147422.5</v>
      </c>
    </row>
  </sheetData>
  <mergeCells count="10">
    <mergeCell ref="A9:C9"/>
    <mergeCell ref="D9:E9"/>
    <mergeCell ref="F9:F10"/>
    <mergeCell ref="F2:I2"/>
    <mergeCell ref="F3:I3"/>
    <mergeCell ref="D4:F4"/>
    <mergeCell ref="D5:F5"/>
    <mergeCell ref="A7:I7"/>
    <mergeCell ref="A8:F8"/>
    <mergeCell ref="G9:I9"/>
  </mergeCells>
  <printOptions horizontalCentered="1"/>
  <pageMargins left="0" right="0" top="0.25" bottom="0.25" header="0" footer="0"/>
  <pageSetup paperSize="9" scale="75" orientation="landscape" r:id="rId1"/>
  <ignoredErrors>
    <ignoredError sqref="G30:I38 G28:I29 G27:I27" formula="1"/>
    <ignoredError sqref="A13:D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view="pageBreakPreview" zoomScale="115" zoomScaleSheetLayoutView="115" workbookViewId="0">
      <selection sqref="A1:F17"/>
    </sheetView>
  </sheetViews>
  <sheetFormatPr defaultColWidth="9.140625" defaultRowHeight="17.25" x14ac:dyDescent="0.25"/>
  <cols>
    <col min="1" max="1" width="7.42578125" style="30" customWidth="1"/>
    <col min="2" max="2" width="8.7109375" style="30" customWidth="1"/>
    <col min="3" max="3" width="56" style="24" customWidth="1"/>
    <col min="4" max="5" width="16.28515625" style="24" customWidth="1"/>
    <col min="6" max="6" width="16.28515625" style="35" customWidth="1"/>
    <col min="7" max="7" width="9.5703125" style="24" customWidth="1"/>
    <col min="8" max="8" width="16.42578125" style="36" bestFit="1" customWidth="1"/>
    <col min="9" max="10" width="18.28515625" style="36" bestFit="1" customWidth="1"/>
    <col min="11" max="11" width="18.5703125" style="36" bestFit="1" customWidth="1"/>
    <col min="12" max="12" width="16.42578125" style="24" customWidth="1"/>
    <col min="13" max="16384" width="9.140625" style="24"/>
  </cols>
  <sheetData>
    <row r="1" spans="1:11" ht="17.25" customHeight="1" x14ac:dyDescent="0.25">
      <c r="A1" s="195" t="s">
        <v>58</v>
      </c>
      <c r="B1" s="195"/>
      <c r="C1" s="195"/>
      <c r="D1" s="195"/>
      <c r="E1" s="195"/>
      <c r="F1" s="195"/>
    </row>
    <row r="2" spans="1:11" x14ac:dyDescent="0.25">
      <c r="A2" s="196" t="s">
        <v>82</v>
      </c>
      <c r="B2" s="196"/>
      <c r="C2" s="196"/>
      <c r="D2" s="196"/>
      <c r="E2" s="196"/>
      <c r="F2" s="196"/>
    </row>
    <row r="3" spans="1:11" x14ac:dyDescent="0.25">
      <c r="A3" s="196" t="s">
        <v>110</v>
      </c>
      <c r="B3" s="196"/>
      <c r="C3" s="196"/>
      <c r="D3" s="196"/>
      <c r="E3" s="196"/>
      <c r="F3" s="196"/>
    </row>
    <row r="4" spans="1:11" x14ac:dyDescent="0.25">
      <c r="A4" s="195"/>
      <c r="B4" s="195"/>
      <c r="C4" s="195"/>
      <c r="D4" s="195"/>
      <c r="E4" s="195"/>
      <c r="F4" s="195"/>
    </row>
    <row r="5" spans="1:11" ht="54.75" customHeight="1" x14ac:dyDescent="0.25">
      <c r="A5" s="197" t="s">
        <v>84</v>
      </c>
      <c r="B5" s="197"/>
      <c r="C5" s="197"/>
      <c r="D5" s="197"/>
      <c r="E5" s="197"/>
      <c r="F5" s="197"/>
    </row>
    <row r="6" spans="1:11" x14ac:dyDescent="0.25">
      <c r="A6" s="25"/>
      <c r="B6" s="25"/>
      <c r="C6" s="26"/>
      <c r="D6" s="26"/>
      <c r="E6" s="26"/>
      <c r="F6" s="37" t="s">
        <v>115</v>
      </c>
    </row>
    <row r="7" spans="1:11" s="27" customFormat="1" ht="45" customHeight="1" x14ac:dyDescent="0.25">
      <c r="A7" s="198" t="s">
        <v>51</v>
      </c>
      <c r="B7" s="198"/>
      <c r="C7" s="199" t="s">
        <v>52</v>
      </c>
      <c r="D7" s="203" t="s">
        <v>101</v>
      </c>
      <c r="E7" s="204"/>
      <c r="F7" s="205"/>
      <c r="H7" s="38"/>
      <c r="I7" s="38"/>
      <c r="J7" s="38"/>
      <c r="K7" s="38"/>
    </row>
    <row r="8" spans="1:11" s="27" customFormat="1" ht="26.25" customHeight="1" x14ac:dyDescent="0.25">
      <c r="A8" s="200" t="s">
        <v>3</v>
      </c>
      <c r="B8" s="200" t="s">
        <v>2</v>
      </c>
      <c r="C8" s="199"/>
      <c r="D8" s="162" t="s">
        <v>59</v>
      </c>
      <c r="E8" s="162" t="s">
        <v>60</v>
      </c>
      <c r="F8" s="162" t="s">
        <v>61</v>
      </c>
      <c r="H8" s="38"/>
      <c r="I8" s="38"/>
      <c r="J8" s="38"/>
      <c r="K8" s="38"/>
    </row>
    <row r="9" spans="1:11" s="27" customFormat="1" ht="18.75" customHeight="1" x14ac:dyDescent="0.25">
      <c r="A9" s="200"/>
      <c r="B9" s="200"/>
      <c r="C9" s="199"/>
      <c r="D9" s="202"/>
      <c r="E9" s="201"/>
      <c r="F9" s="201"/>
      <c r="H9" s="38"/>
      <c r="I9" s="38"/>
      <c r="J9" s="38"/>
      <c r="K9" s="38"/>
    </row>
    <row r="10" spans="1:11" s="30" customFormat="1" ht="30.75" customHeight="1" x14ac:dyDescent="0.25">
      <c r="A10" s="28"/>
      <c r="B10" s="28"/>
      <c r="C10" s="29" t="s">
        <v>53</v>
      </c>
      <c r="D10" s="39">
        <f>+D12</f>
        <v>500000</v>
      </c>
      <c r="E10" s="39">
        <f t="shared" ref="E10:F10" si="0">+E12</f>
        <v>7378998.7999999998</v>
      </c>
      <c r="F10" s="39">
        <f t="shared" si="0"/>
        <v>9147422.5</v>
      </c>
      <c r="H10" s="40"/>
      <c r="I10" s="40"/>
      <c r="J10" s="40"/>
      <c r="K10" s="40"/>
    </row>
    <row r="11" spans="1:11" x14ac:dyDescent="0.25">
      <c r="A11" s="28"/>
      <c r="B11" s="28"/>
      <c r="C11" s="29" t="s">
        <v>54</v>
      </c>
      <c r="D11" s="41"/>
      <c r="E11" s="41"/>
      <c r="F11" s="41"/>
    </row>
    <row r="12" spans="1:11" s="30" customFormat="1" ht="22.5" customHeight="1" x14ac:dyDescent="0.25">
      <c r="A12" s="31"/>
      <c r="B12" s="32"/>
      <c r="C12" s="95" t="s">
        <v>0</v>
      </c>
      <c r="D12" s="39">
        <f>+D14</f>
        <v>500000</v>
      </c>
      <c r="E12" s="39">
        <f t="shared" ref="E12:F12" si="1">+E14</f>
        <v>7378998.7999999998</v>
      </c>
      <c r="F12" s="39">
        <f t="shared" si="1"/>
        <v>9147422.5</v>
      </c>
      <c r="H12" s="40"/>
      <c r="I12" s="40"/>
      <c r="J12" s="40"/>
      <c r="K12" s="40"/>
    </row>
    <row r="13" spans="1:11" s="30" customFormat="1" x14ac:dyDescent="0.25">
      <c r="A13" s="31"/>
      <c r="B13" s="31"/>
      <c r="C13" s="31" t="s">
        <v>50</v>
      </c>
      <c r="D13" s="39"/>
      <c r="E13" s="39"/>
      <c r="F13" s="39"/>
      <c r="H13" s="40"/>
      <c r="I13" s="40"/>
      <c r="J13" s="40"/>
      <c r="K13" s="40"/>
    </row>
    <row r="14" spans="1:11" ht="34.5" x14ac:dyDescent="0.25">
      <c r="A14" s="31">
        <v>1169</v>
      </c>
      <c r="B14" s="31">
        <v>31001</v>
      </c>
      <c r="C14" s="33" t="s">
        <v>77</v>
      </c>
      <c r="D14" s="39">
        <f>D16</f>
        <v>500000</v>
      </c>
      <c r="E14" s="39">
        <f t="shared" ref="E14:F14" si="2">E16</f>
        <v>7378998.7999999998</v>
      </c>
      <c r="F14" s="39">
        <f t="shared" si="2"/>
        <v>9147422.5</v>
      </c>
    </row>
    <row r="15" spans="1:11" x14ac:dyDescent="0.25">
      <c r="A15" s="31"/>
      <c r="B15" s="31"/>
      <c r="C15" s="31" t="s">
        <v>55</v>
      </c>
      <c r="D15" s="39"/>
      <c r="E15" s="63"/>
      <c r="F15" s="64"/>
    </row>
    <row r="16" spans="1:11" x14ac:dyDescent="0.3">
      <c r="A16" s="42"/>
      <c r="B16" s="42"/>
      <c r="C16" s="43" t="s">
        <v>56</v>
      </c>
      <c r="D16" s="106">
        <f>+'3'!G32</f>
        <v>500000</v>
      </c>
      <c r="E16" s="106">
        <f>+'3'!H32</f>
        <v>7378998.7999999998</v>
      </c>
      <c r="F16" s="106">
        <f>+'3'!I32</f>
        <v>9147422.5</v>
      </c>
    </row>
  </sheetData>
  <mergeCells count="13">
    <mergeCell ref="A7:B7"/>
    <mergeCell ref="C7:C9"/>
    <mergeCell ref="A8:A9"/>
    <mergeCell ref="B8:B9"/>
    <mergeCell ref="F8:F9"/>
    <mergeCell ref="D8:D9"/>
    <mergeCell ref="E8:E9"/>
    <mergeCell ref="D7:F7"/>
    <mergeCell ref="A1:F1"/>
    <mergeCell ref="A2:F2"/>
    <mergeCell ref="A3:F3"/>
    <mergeCell ref="A4:F4"/>
    <mergeCell ref="A5:F5"/>
  </mergeCells>
  <printOptions horizontalCentered="1"/>
  <pageMargins left="0.4" right="0.35433070866141703" top="0.69" bottom="0.39370078740157499" header="0.15748031496063" footer="0.15748031496063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zoomScaleNormal="100" zoomScaleSheetLayoutView="100" workbookViewId="0">
      <selection activeCell="A6" sqref="A6:E6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4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108" t="s">
        <v>66</v>
      </c>
    </row>
    <row r="2" spans="1:5" x14ac:dyDescent="0.25">
      <c r="B2" s="208" t="s">
        <v>82</v>
      </c>
      <c r="C2" s="208"/>
      <c r="D2" s="208"/>
      <c r="E2" s="208"/>
    </row>
    <row r="3" spans="1:5" x14ac:dyDescent="0.25">
      <c r="B3" s="208" t="s">
        <v>108</v>
      </c>
      <c r="C3" s="208"/>
      <c r="D3" s="208"/>
      <c r="E3" s="208"/>
    </row>
    <row r="4" spans="1:5" hidden="1" x14ac:dyDescent="0.25"/>
    <row r="6" spans="1:5" ht="56.25" customHeight="1" x14ac:dyDescent="0.25">
      <c r="A6" s="209" t="s">
        <v>122</v>
      </c>
      <c r="B6" s="209"/>
      <c r="C6" s="209"/>
      <c r="D6" s="209"/>
      <c r="E6" s="209"/>
    </row>
    <row r="7" spans="1:5" ht="17.25" customHeight="1" x14ac:dyDescent="0.25">
      <c r="A7" s="209" t="s">
        <v>18</v>
      </c>
      <c r="B7" s="209"/>
      <c r="C7" s="209"/>
      <c r="D7" s="209"/>
      <c r="E7" s="209"/>
    </row>
    <row r="8" spans="1:5" ht="17.25" customHeight="1" x14ac:dyDescent="0.25">
      <c r="A8" s="207" t="s">
        <v>86</v>
      </c>
      <c r="B8" s="207"/>
      <c r="C8" s="207"/>
      <c r="D8" s="207"/>
      <c r="E8" s="207"/>
    </row>
    <row r="10" spans="1:5" ht="19.5" customHeight="1" x14ac:dyDescent="0.3">
      <c r="A10" s="44" t="s">
        <v>17</v>
      </c>
      <c r="B10" s="44" t="s">
        <v>16</v>
      </c>
      <c r="C10" s="47"/>
      <c r="D10" s="47"/>
      <c r="E10" s="7"/>
    </row>
    <row r="11" spans="1:5" ht="18" customHeight="1" x14ac:dyDescent="0.3">
      <c r="A11" s="13" t="s">
        <v>12</v>
      </c>
      <c r="B11" s="14" t="s">
        <v>15</v>
      </c>
      <c r="C11" s="48"/>
      <c r="D11" s="48"/>
      <c r="E11" s="7"/>
    </row>
    <row r="12" spans="1:5" ht="16.5" x14ac:dyDescent="0.3">
      <c r="A12" s="15"/>
      <c r="B12" s="7"/>
      <c r="C12" s="7"/>
      <c r="D12" s="7"/>
      <c r="E12" s="7"/>
    </row>
    <row r="13" spans="1:5" ht="23.25" customHeight="1" x14ac:dyDescent="0.3">
      <c r="A13" s="210" t="s">
        <v>14</v>
      </c>
      <c r="B13" s="210"/>
      <c r="C13" s="7"/>
      <c r="D13" s="7"/>
      <c r="E13" s="7"/>
    </row>
    <row r="14" spans="1:5" ht="16.5" x14ac:dyDescent="0.3">
      <c r="A14" s="7"/>
      <c r="B14" s="7"/>
      <c r="C14" s="7"/>
      <c r="D14" s="7"/>
      <c r="E14" s="7"/>
    </row>
    <row r="15" spans="1:5" ht="54" customHeight="1" x14ac:dyDescent="0.25">
      <c r="A15" s="11" t="s">
        <v>13</v>
      </c>
      <c r="B15" s="99" t="s">
        <v>12</v>
      </c>
      <c r="C15" s="206" t="s">
        <v>103</v>
      </c>
      <c r="D15" s="206"/>
      <c r="E15" s="206"/>
    </row>
    <row r="16" spans="1:5" ht="36" customHeight="1" x14ac:dyDescent="0.25">
      <c r="A16" s="11" t="s">
        <v>11</v>
      </c>
      <c r="B16" s="99">
        <v>11001</v>
      </c>
      <c r="C16" s="100" t="s">
        <v>94</v>
      </c>
      <c r="D16" s="100" t="s">
        <v>95</v>
      </c>
      <c r="E16" s="100" t="s">
        <v>96</v>
      </c>
    </row>
    <row r="17" spans="1:5" ht="34.5" customHeight="1" x14ac:dyDescent="0.25">
      <c r="A17" s="11" t="s">
        <v>10</v>
      </c>
      <c r="B17" s="11" t="s">
        <v>62</v>
      </c>
      <c r="C17" s="101"/>
      <c r="D17" s="101"/>
      <c r="E17" s="101"/>
    </row>
    <row r="18" spans="1:5" ht="33" x14ac:dyDescent="0.25">
      <c r="A18" s="11" t="s">
        <v>9</v>
      </c>
      <c r="B18" s="16" t="s">
        <v>64</v>
      </c>
      <c r="C18" s="101"/>
      <c r="D18" s="101"/>
      <c r="E18" s="101"/>
    </row>
    <row r="19" spans="1:5" ht="35.25" customHeight="1" x14ac:dyDescent="0.25">
      <c r="A19" s="11" t="s">
        <v>8</v>
      </c>
      <c r="B19" s="12" t="s">
        <v>57</v>
      </c>
      <c r="C19" s="101"/>
      <c r="D19" s="101"/>
      <c r="E19" s="101"/>
    </row>
    <row r="20" spans="1:5" ht="51.75" customHeight="1" x14ac:dyDescent="0.25">
      <c r="A20" s="102" t="s">
        <v>85</v>
      </c>
      <c r="B20" s="12" t="s">
        <v>7</v>
      </c>
      <c r="C20" s="101"/>
      <c r="D20" s="101"/>
      <c r="E20" s="101"/>
    </row>
    <row r="21" spans="1:5" ht="16.5" customHeight="1" x14ac:dyDescent="0.25">
      <c r="A21" s="10" t="s">
        <v>6</v>
      </c>
      <c r="B21" s="101"/>
      <c r="C21" s="101"/>
      <c r="D21" s="101"/>
      <c r="E21" s="101"/>
    </row>
    <row r="22" spans="1:5" s="98" customFormat="1" ht="15" customHeight="1" x14ac:dyDescent="0.25">
      <c r="A22" s="103" t="s">
        <v>65</v>
      </c>
      <c r="B22" s="103"/>
      <c r="C22" s="104" t="s">
        <v>5</v>
      </c>
      <c r="D22" s="104" t="s">
        <v>5</v>
      </c>
      <c r="E22" s="104" t="s">
        <v>5</v>
      </c>
    </row>
    <row r="23" spans="1:5" ht="17.25" customHeight="1" x14ac:dyDescent="0.3">
      <c r="A23" s="105" t="s">
        <v>4</v>
      </c>
      <c r="B23" s="105"/>
      <c r="C23" s="106">
        <f>+'3'!G21</f>
        <v>-500000</v>
      </c>
      <c r="D23" s="106">
        <f>+'3'!H21</f>
        <v>-7378998.7999999998</v>
      </c>
      <c r="E23" s="106">
        <f>+'3'!I21</f>
        <v>-9147422.5</v>
      </c>
    </row>
    <row r="24" spans="1:5" ht="17.25" customHeight="1" x14ac:dyDescent="0.3">
      <c r="A24" s="8"/>
      <c r="B24" s="8"/>
      <c r="C24" s="65"/>
      <c r="D24" s="65"/>
      <c r="E24" s="65"/>
    </row>
    <row r="25" spans="1:5" ht="48" customHeight="1" x14ac:dyDescent="0.25">
      <c r="A25" s="11" t="s">
        <v>13</v>
      </c>
      <c r="B25" s="99" t="s">
        <v>12</v>
      </c>
      <c r="C25" s="206" t="s">
        <v>49</v>
      </c>
      <c r="D25" s="206"/>
      <c r="E25" s="206"/>
    </row>
    <row r="26" spans="1:5" ht="33" x14ac:dyDescent="0.25">
      <c r="A26" s="11" t="s">
        <v>11</v>
      </c>
      <c r="B26" s="99">
        <v>31001</v>
      </c>
      <c r="C26" s="100" t="s">
        <v>94</v>
      </c>
      <c r="D26" s="100" t="s">
        <v>95</v>
      </c>
      <c r="E26" s="100" t="s">
        <v>96</v>
      </c>
    </row>
    <row r="27" spans="1:5" ht="33" x14ac:dyDescent="0.25">
      <c r="A27" s="11" t="s">
        <v>10</v>
      </c>
      <c r="B27" s="11" t="s">
        <v>67</v>
      </c>
      <c r="C27" s="101"/>
      <c r="D27" s="101"/>
      <c r="E27" s="101"/>
    </row>
    <row r="28" spans="1:5" ht="49.5" x14ac:dyDescent="0.25">
      <c r="A28" s="11" t="s">
        <v>9</v>
      </c>
      <c r="B28" s="16" t="s">
        <v>78</v>
      </c>
      <c r="C28" s="101"/>
      <c r="D28" s="101"/>
      <c r="E28" s="101"/>
    </row>
    <row r="29" spans="1:5" ht="33" x14ac:dyDescent="0.25">
      <c r="A29" s="11" t="s">
        <v>8</v>
      </c>
      <c r="B29" s="12" t="s">
        <v>79</v>
      </c>
      <c r="C29" s="101"/>
      <c r="D29" s="101"/>
      <c r="E29" s="101"/>
    </row>
    <row r="30" spans="1:5" ht="49.5" x14ac:dyDescent="0.25">
      <c r="A30" s="102" t="s">
        <v>87</v>
      </c>
      <c r="B30" s="12" t="s">
        <v>7</v>
      </c>
      <c r="C30" s="101"/>
      <c r="D30" s="101"/>
      <c r="E30" s="101"/>
    </row>
    <row r="31" spans="1:5" ht="16.5" x14ac:dyDescent="0.25">
      <c r="A31" s="10" t="s">
        <v>6</v>
      </c>
      <c r="B31" s="101"/>
      <c r="C31" s="101"/>
      <c r="D31" s="101"/>
      <c r="E31" s="101"/>
    </row>
    <row r="32" spans="1:5" ht="16.5" x14ac:dyDescent="0.25">
      <c r="A32" s="107" t="s">
        <v>80</v>
      </c>
      <c r="B32" s="107"/>
      <c r="C32" s="104" t="s">
        <v>5</v>
      </c>
      <c r="D32" s="104" t="s">
        <v>5</v>
      </c>
      <c r="E32" s="104" t="s">
        <v>5</v>
      </c>
    </row>
    <row r="33" spans="1:5" ht="16.5" x14ac:dyDescent="0.3">
      <c r="A33" s="105" t="s">
        <v>4</v>
      </c>
      <c r="B33" s="105"/>
      <c r="C33" s="66">
        <f>+'3'!G40</f>
        <v>500000</v>
      </c>
      <c r="D33" s="66">
        <f>+'3'!H40</f>
        <v>7378998.7999999998</v>
      </c>
      <c r="E33" s="66">
        <f>+'3'!I40</f>
        <v>9147422.5</v>
      </c>
    </row>
    <row r="34" spans="1:5" ht="17.25" customHeight="1" x14ac:dyDescent="0.3">
      <c r="A34" s="8"/>
      <c r="B34" s="8"/>
      <c r="C34" s="65"/>
      <c r="D34" s="65"/>
      <c r="E34" s="65"/>
    </row>
    <row r="35" spans="1:5" s="93" customFormat="1" ht="17.25" customHeight="1" x14ac:dyDescent="0.3">
      <c r="A35" s="91"/>
      <c r="B35" s="91"/>
      <c r="C35" s="92"/>
      <c r="D35" s="92"/>
      <c r="E35" s="92"/>
    </row>
  </sheetData>
  <mergeCells count="8">
    <mergeCell ref="C25:E25"/>
    <mergeCell ref="A8:E8"/>
    <mergeCell ref="B2:E2"/>
    <mergeCell ref="B3:E3"/>
    <mergeCell ref="A6:E6"/>
    <mergeCell ref="A7:E7"/>
    <mergeCell ref="C15:E15"/>
    <mergeCell ref="A13:B13"/>
  </mergeCells>
  <printOptions horizontalCentered="1"/>
  <pageMargins left="0" right="0" top="0.5" bottom="0.25" header="0" footer="0"/>
  <pageSetup paperSize="9" scale="90" orientation="landscape" r:id="rId1"/>
  <rowBreaks count="1" manualBreakCount="1">
    <brk id="24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I35"/>
  <sheetViews>
    <sheetView tabSelected="1" view="pageBreakPreview" topLeftCell="A19" zoomScale="115" zoomScaleNormal="115" zoomScaleSheetLayoutView="115" workbookViewId="0">
      <selection activeCell="C19" sqref="C19"/>
    </sheetView>
  </sheetViews>
  <sheetFormatPr defaultColWidth="9.140625" defaultRowHeight="13.5" x14ac:dyDescent="0.25"/>
  <cols>
    <col min="1" max="1" width="0.85546875" style="67" customWidth="1"/>
    <col min="2" max="2" width="28.140625" style="67" customWidth="1"/>
    <col min="3" max="3" width="57" style="67" customWidth="1"/>
    <col min="4" max="4" width="14.42578125" style="67" customWidth="1"/>
    <col min="5" max="6" width="15.7109375" style="67" customWidth="1"/>
    <col min="7" max="7" width="0.85546875" style="67" customWidth="1"/>
    <col min="8" max="8" width="49.85546875" style="67" customWidth="1"/>
    <col min="9" max="16384" width="9.140625" style="67"/>
  </cols>
  <sheetData>
    <row r="1" spans="2:9" ht="20.100000000000001" customHeight="1" x14ac:dyDescent="0.25">
      <c r="B1" s="212" t="s">
        <v>90</v>
      </c>
      <c r="C1" s="212"/>
      <c r="D1" s="212"/>
      <c r="E1" s="212"/>
      <c r="F1" s="212"/>
    </row>
    <row r="2" spans="2:9" ht="20.100000000000001" customHeight="1" x14ac:dyDescent="0.25">
      <c r="B2" s="213" t="s">
        <v>99</v>
      </c>
      <c r="C2" s="213"/>
      <c r="D2" s="213"/>
      <c r="E2" s="213"/>
      <c r="F2" s="213"/>
    </row>
    <row r="3" spans="2:9" ht="20.100000000000001" customHeight="1" x14ac:dyDescent="0.25">
      <c r="B3" s="213" t="s">
        <v>109</v>
      </c>
      <c r="C3" s="213"/>
      <c r="D3" s="213"/>
      <c r="E3" s="213"/>
      <c r="F3" s="213"/>
    </row>
    <row r="4" spans="2:9" ht="20.100000000000001" customHeight="1" x14ac:dyDescent="0.25">
      <c r="C4" s="214"/>
      <c r="D4" s="214"/>
      <c r="E4" s="214"/>
      <c r="F4" s="214"/>
    </row>
    <row r="5" spans="2:9" ht="35.1" customHeight="1" x14ac:dyDescent="0.25">
      <c r="B5" s="211" t="s">
        <v>123</v>
      </c>
      <c r="C5" s="211"/>
      <c r="D5" s="211"/>
      <c r="E5" s="211"/>
      <c r="F5" s="211"/>
    </row>
    <row r="6" spans="2:9" ht="9.9499999999999993" customHeight="1" x14ac:dyDescent="0.25">
      <c r="B6" s="68"/>
      <c r="C6" s="68"/>
      <c r="D6" s="68"/>
      <c r="E6" s="68"/>
      <c r="F6" s="68"/>
    </row>
    <row r="7" spans="2:9" ht="20.100000000000001" customHeight="1" x14ac:dyDescent="0.25">
      <c r="B7" s="211" t="s">
        <v>7</v>
      </c>
      <c r="C7" s="211"/>
      <c r="D7" s="211"/>
      <c r="E7" s="211"/>
      <c r="F7" s="211"/>
    </row>
    <row r="8" spans="2:9" ht="9.9499999999999993" customHeight="1" x14ac:dyDescent="0.25">
      <c r="B8" s="68"/>
      <c r="C8" s="68"/>
      <c r="D8" s="68"/>
      <c r="E8" s="68"/>
      <c r="F8" s="68"/>
    </row>
    <row r="9" spans="2:9" s="70" customFormat="1" ht="20.100000000000001" customHeight="1" x14ac:dyDescent="0.25">
      <c r="B9" s="218" t="s">
        <v>91</v>
      </c>
      <c r="C9" s="218"/>
      <c r="D9" s="218"/>
      <c r="E9" s="218"/>
      <c r="F9" s="218"/>
      <c r="G9" s="69"/>
      <c r="H9" s="69"/>
      <c r="I9" s="69"/>
    </row>
    <row r="10" spans="2:9" ht="9.9499999999999993" customHeight="1" x14ac:dyDescent="0.25"/>
    <row r="11" spans="2:9" ht="20.100000000000001" customHeight="1" x14ac:dyDescent="0.3">
      <c r="B11" s="71" t="s">
        <v>17</v>
      </c>
      <c r="C11" s="71" t="s">
        <v>92</v>
      </c>
      <c r="D11" s="72"/>
      <c r="E11" s="72"/>
      <c r="F11" s="73"/>
    </row>
    <row r="12" spans="2:9" ht="20.100000000000001" customHeight="1" x14ac:dyDescent="0.3">
      <c r="B12" s="74" t="s">
        <v>12</v>
      </c>
      <c r="C12" s="75" t="s">
        <v>93</v>
      </c>
      <c r="D12" s="76"/>
      <c r="E12" s="76"/>
      <c r="F12" s="73"/>
    </row>
    <row r="13" spans="2:9" ht="9.9499999999999993" customHeight="1" x14ac:dyDescent="0.3">
      <c r="B13" s="77"/>
      <c r="C13" s="73"/>
      <c r="D13" s="73"/>
      <c r="E13" s="73"/>
      <c r="F13" s="73"/>
    </row>
    <row r="14" spans="2:9" s="80" customFormat="1" ht="20.100000000000001" customHeight="1" x14ac:dyDescent="0.25">
      <c r="B14" s="210" t="s">
        <v>14</v>
      </c>
      <c r="C14" s="210"/>
      <c r="D14" s="78"/>
      <c r="E14" s="78"/>
      <c r="F14" s="79"/>
    </row>
    <row r="15" spans="2:9" s="80" customFormat="1" ht="9.9499999999999993" customHeight="1" x14ac:dyDescent="0.25">
      <c r="B15" s="81"/>
      <c r="C15" s="79"/>
      <c r="D15" s="79"/>
      <c r="E15" s="79"/>
      <c r="F15" s="79"/>
    </row>
    <row r="16" spans="2:9" s="80" customFormat="1" ht="39.950000000000003" customHeight="1" x14ac:dyDescent="0.25">
      <c r="B16" s="82" t="s">
        <v>13</v>
      </c>
      <c r="C16" s="83">
        <v>1169</v>
      </c>
      <c r="D16" s="215" t="s">
        <v>105</v>
      </c>
      <c r="E16" s="216"/>
      <c r="F16" s="217"/>
    </row>
    <row r="17" spans="2:6" s="80" customFormat="1" ht="39.950000000000003" customHeight="1" x14ac:dyDescent="0.25">
      <c r="B17" s="82" t="s">
        <v>11</v>
      </c>
      <c r="C17" s="83">
        <v>11001</v>
      </c>
      <c r="D17" s="84" t="s">
        <v>94</v>
      </c>
      <c r="E17" s="84" t="s">
        <v>95</v>
      </c>
      <c r="F17" s="84" t="s">
        <v>96</v>
      </c>
    </row>
    <row r="18" spans="2:6" s="80" customFormat="1" ht="31.5" customHeight="1" x14ac:dyDescent="0.25">
      <c r="B18" s="82" t="s">
        <v>10</v>
      </c>
      <c r="C18" s="83" t="s">
        <v>100</v>
      </c>
      <c r="D18" s="83"/>
      <c r="E18" s="83"/>
      <c r="F18" s="85"/>
    </row>
    <row r="19" spans="2:6" s="80" customFormat="1" ht="52.5" customHeight="1" x14ac:dyDescent="0.25">
      <c r="B19" s="82" t="s">
        <v>9</v>
      </c>
      <c r="C19" s="86" t="s">
        <v>64</v>
      </c>
      <c r="D19" s="86"/>
      <c r="E19" s="86"/>
      <c r="F19" s="85"/>
    </row>
    <row r="20" spans="2:6" s="80" customFormat="1" ht="32.25" customHeight="1" x14ac:dyDescent="0.25">
      <c r="B20" s="82" t="s">
        <v>8</v>
      </c>
      <c r="C20" s="87" t="s">
        <v>98</v>
      </c>
      <c r="D20" s="87"/>
      <c r="E20" s="87"/>
      <c r="F20" s="85"/>
    </row>
    <row r="21" spans="2:6" s="80" customFormat="1" ht="51" customHeight="1" x14ac:dyDescent="0.25">
      <c r="B21" s="17" t="s">
        <v>85</v>
      </c>
      <c r="C21" s="87" t="s">
        <v>97</v>
      </c>
      <c r="D21" s="87"/>
      <c r="E21" s="87"/>
      <c r="F21" s="85"/>
    </row>
    <row r="22" spans="2:6" s="80" customFormat="1" ht="20.100000000000001" customHeight="1" x14ac:dyDescent="0.25">
      <c r="B22" s="219" t="s">
        <v>6</v>
      </c>
      <c r="C22" s="219"/>
      <c r="D22" s="84"/>
      <c r="E22" s="84"/>
      <c r="F22" s="85"/>
    </row>
    <row r="23" spans="2:6" s="80" customFormat="1" ht="20.100000000000001" customHeight="1" x14ac:dyDescent="0.25">
      <c r="B23" s="220" t="s">
        <v>80</v>
      </c>
      <c r="C23" s="221"/>
      <c r="D23" s="84"/>
      <c r="E23" s="84"/>
      <c r="F23" s="85"/>
    </row>
    <row r="24" spans="2:6" s="80" customFormat="1" ht="20.100000000000001" customHeight="1" x14ac:dyDescent="0.3">
      <c r="B24" s="88" t="s">
        <v>4</v>
      </c>
      <c r="C24" s="88"/>
      <c r="D24" s="89">
        <f>+'3'!G25</f>
        <v>-500000</v>
      </c>
      <c r="E24" s="89">
        <f>+'3'!H25</f>
        <v>-7378998.7999999998</v>
      </c>
      <c r="F24" s="89">
        <f>+'3'!I25</f>
        <v>-9147422.5</v>
      </c>
    </row>
    <row r="25" spans="2:6" s="80" customFormat="1" ht="20.100000000000001" customHeight="1" x14ac:dyDescent="0.25"/>
    <row r="26" spans="2:6" s="80" customFormat="1" ht="39.950000000000003" customHeight="1" x14ac:dyDescent="0.25">
      <c r="B26" s="82" t="s">
        <v>13</v>
      </c>
      <c r="C26" s="83">
        <v>1169</v>
      </c>
      <c r="D26" s="215" t="s">
        <v>106</v>
      </c>
      <c r="E26" s="216"/>
      <c r="F26" s="217"/>
    </row>
    <row r="27" spans="2:6" s="80" customFormat="1" ht="39.950000000000003" customHeight="1" x14ac:dyDescent="0.25">
      <c r="B27" s="82" t="s">
        <v>11</v>
      </c>
      <c r="C27" s="83">
        <v>31001</v>
      </c>
      <c r="D27" s="84" t="s">
        <v>94</v>
      </c>
      <c r="E27" s="84" t="s">
        <v>95</v>
      </c>
      <c r="F27" s="84" t="s">
        <v>96</v>
      </c>
    </row>
    <row r="28" spans="2:6" s="80" customFormat="1" ht="31.5" customHeight="1" x14ac:dyDescent="0.25">
      <c r="B28" s="82" t="s">
        <v>10</v>
      </c>
      <c r="C28" s="83" t="s">
        <v>77</v>
      </c>
      <c r="D28" s="83"/>
      <c r="E28" s="83"/>
      <c r="F28" s="85"/>
    </row>
    <row r="29" spans="2:6" s="80" customFormat="1" ht="54.75" customHeight="1" x14ac:dyDescent="0.25">
      <c r="B29" s="82" t="s">
        <v>9</v>
      </c>
      <c r="C29" s="86" t="s">
        <v>78</v>
      </c>
      <c r="D29" s="86"/>
      <c r="E29" s="86"/>
      <c r="F29" s="85"/>
    </row>
    <row r="30" spans="2:6" s="80" customFormat="1" ht="32.25" customHeight="1" x14ac:dyDescent="0.25">
      <c r="B30" s="82" t="s">
        <v>8</v>
      </c>
      <c r="C30" s="87" t="s">
        <v>81</v>
      </c>
      <c r="D30" s="87"/>
      <c r="E30" s="87"/>
      <c r="F30" s="85"/>
    </row>
    <row r="31" spans="2:6" s="80" customFormat="1" ht="57" customHeight="1" x14ac:dyDescent="0.25">
      <c r="B31" s="97" t="s">
        <v>87</v>
      </c>
      <c r="C31" s="87" t="s">
        <v>97</v>
      </c>
      <c r="D31" s="87"/>
      <c r="E31" s="87"/>
      <c r="F31" s="85"/>
    </row>
    <row r="32" spans="2:6" s="80" customFormat="1" ht="20.100000000000001" customHeight="1" x14ac:dyDescent="0.25">
      <c r="B32" s="219" t="s">
        <v>6</v>
      </c>
      <c r="C32" s="219"/>
      <c r="D32" s="84"/>
      <c r="E32" s="84"/>
      <c r="F32" s="85"/>
    </row>
    <row r="33" spans="2:6" s="80" customFormat="1" ht="20.100000000000001" customHeight="1" x14ac:dyDescent="0.25">
      <c r="B33" s="220" t="s">
        <v>80</v>
      </c>
      <c r="C33" s="221"/>
      <c r="D33" s="84"/>
      <c r="E33" s="84"/>
      <c r="F33" s="85"/>
    </row>
    <row r="34" spans="2:6" s="80" customFormat="1" ht="20.100000000000001" customHeight="1" x14ac:dyDescent="0.25">
      <c r="B34" s="88" t="s">
        <v>4</v>
      </c>
      <c r="C34" s="88"/>
      <c r="D34" s="90">
        <f>+'3'!G40</f>
        <v>500000</v>
      </c>
      <c r="E34" s="90">
        <f>+'3'!H40</f>
        <v>7378998.7999999998</v>
      </c>
      <c r="F34" s="90">
        <f>+'3'!I40</f>
        <v>9147422.5</v>
      </c>
    </row>
    <row r="35" spans="2:6" ht="9.9499999999999993" customHeight="1" x14ac:dyDescent="0.25"/>
  </sheetData>
  <mergeCells count="14">
    <mergeCell ref="D26:F26"/>
    <mergeCell ref="B9:F9"/>
    <mergeCell ref="B14:C14"/>
    <mergeCell ref="B32:C32"/>
    <mergeCell ref="B33:C33"/>
    <mergeCell ref="B22:C22"/>
    <mergeCell ref="B23:C23"/>
    <mergeCell ref="D16:F16"/>
    <mergeCell ref="B7:F7"/>
    <mergeCell ref="B1:F1"/>
    <mergeCell ref="B2:F2"/>
    <mergeCell ref="B3:F3"/>
    <mergeCell ref="C4:F4"/>
    <mergeCell ref="B5:F5"/>
  </mergeCells>
  <printOptions horizontalCentered="1"/>
  <pageMargins left="0.25" right="0.25" top="0.75" bottom="0.5" header="0.25" footer="0.25"/>
  <pageSetup paperSize="9" scale="90" orientation="landscape" r:id="rId1"/>
  <ignoredErrors>
    <ignoredError sqref="B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Sheet1</vt:lpstr>
      <vt:lpstr>'2'!Print_Area</vt:lpstr>
      <vt:lpstr>'3'!Print_Area</vt:lpstr>
      <vt:lpstr>'4'!Print_Area</vt:lpstr>
      <vt:lpstr>'5'!Print_Area</vt:lpstr>
      <vt:lpstr>'6'!Print_Area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https://mul2.gov.am/tasks/980793/oneclick/Havelvacner.xlsx?token=a8ae31f583d23f321847ffc9edcd193b</cp:keywords>
  <cp:lastModifiedBy>Susanna Arzumanyan</cp:lastModifiedBy>
  <cp:lastPrinted>2024-05-27T12:00:01Z</cp:lastPrinted>
  <dcterms:created xsi:type="dcterms:W3CDTF">2019-11-26T09:27:58Z</dcterms:created>
  <dcterms:modified xsi:type="dcterms:W3CDTF">2024-05-29T11:20:00Z</dcterms:modified>
</cp:coreProperties>
</file>