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5328" windowHeight="1140" activeTab="3"/>
  </bookViews>
  <sheets>
    <sheet name="Հավելված N 1" sheetId="1" r:id="rId1"/>
    <sheet name="Հավելված N 2" sheetId="2" r:id="rId2"/>
    <sheet name="Հավելված N 3" sheetId="6" r:id="rId3"/>
    <sheet name="Հավելված N 4" sheetId="9" r:id="rId4"/>
  </sheets>
  <definedNames>
    <definedName name="_xlnm._FilterDatabase" localSheetId="2" hidden="1">'Հավելված N 3'!$A$1:$A$69</definedName>
    <definedName name="_xlnm._FilterDatabase" localSheetId="3" hidden="1">'Հավելված N 4'!$A$1:$A$66</definedName>
    <definedName name="շախմատիստ" localSheetId="3">#REF!</definedName>
    <definedName name="շախմատիստ">#REF!</definedName>
  </definedNames>
  <calcPr calcId="145621"/>
</workbook>
</file>

<file path=xl/calcChain.xml><?xml version="1.0" encoding="utf-8"?>
<calcChain xmlns="http://schemas.openxmlformats.org/spreadsheetml/2006/main">
  <c r="D32" i="9" l="1"/>
  <c r="D32" i="6" l="1"/>
  <c r="I46" i="2" l="1"/>
  <c r="H46" i="2"/>
  <c r="G46" i="2"/>
  <c r="I37" i="2"/>
  <c r="H37" i="2"/>
  <c r="H36" i="2" s="1"/>
  <c r="H35" i="2" s="1"/>
  <c r="G37" i="2"/>
  <c r="I28" i="2"/>
  <c r="H28" i="2"/>
  <c r="G28" i="2"/>
  <c r="E11" i="1"/>
  <c r="E9" i="1" s="1"/>
  <c r="F11" i="1"/>
  <c r="F9" i="1" s="1"/>
  <c r="D11" i="1"/>
  <c r="D9" i="1" s="1"/>
  <c r="I36" i="2" l="1"/>
  <c r="I35" i="2" s="1"/>
  <c r="E32" i="6"/>
  <c r="E32" i="9" s="1"/>
  <c r="G36" i="2"/>
  <c r="G35" i="2" s="1"/>
  <c r="G34" i="2" s="1"/>
  <c r="G33" i="2" s="1"/>
  <c r="G31" i="2" s="1"/>
  <c r="G29" i="2" s="1"/>
  <c r="C32" i="6"/>
  <c r="C32" i="9" s="1"/>
  <c r="I34" i="2"/>
  <c r="I33" i="2" s="1"/>
  <c r="I31" i="2" s="1"/>
  <c r="I29" i="2" s="1"/>
  <c r="G27" i="2" l="1"/>
  <c r="G26" i="2" s="1"/>
  <c r="G25" i="2" s="1"/>
  <c r="G24" i="2" s="1"/>
  <c r="G22" i="2" s="1"/>
  <c r="G20" i="2" s="1"/>
  <c r="C22" i="6"/>
  <c r="C22" i="9" s="1"/>
  <c r="H20" i="2"/>
  <c r="D22" i="6"/>
  <c r="D22" i="9" s="1"/>
  <c r="H27" i="2"/>
  <c r="H26" i="2" s="1"/>
  <c r="H25" i="2" s="1"/>
  <c r="H24" i="2" s="1"/>
  <c r="H22" i="2" s="1"/>
  <c r="G64" i="2" l="1"/>
  <c r="H64" i="2"/>
  <c r="I64" i="2"/>
  <c r="I63" i="2" s="1"/>
  <c r="I62" i="2" s="1"/>
  <c r="I61" i="2" s="1"/>
  <c r="I59" i="2" s="1"/>
  <c r="I57" i="2" s="1"/>
  <c r="D60" i="6" l="1"/>
  <c r="D60" i="9" s="1"/>
  <c r="C60" i="6"/>
  <c r="C60" i="9" s="1"/>
  <c r="G63" i="2"/>
  <c r="G62" i="2" s="1"/>
  <c r="G61" i="2" s="1"/>
  <c r="G59" i="2" s="1"/>
  <c r="G57" i="2" s="1"/>
  <c r="H63" i="2"/>
  <c r="H62" i="2" s="1"/>
  <c r="H61" i="2" s="1"/>
  <c r="H59" i="2" s="1"/>
  <c r="H57" i="2" s="1"/>
  <c r="G72" i="2" l="1"/>
  <c r="H72" i="2"/>
  <c r="I72" i="2"/>
  <c r="I71" i="2" s="1"/>
  <c r="I70" i="2" s="1"/>
  <c r="I69" i="2" s="1"/>
  <c r="I67" i="2" s="1"/>
  <c r="I65" i="2" s="1"/>
  <c r="I55" i="2" s="1"/>
  <c r="I53" i="2" s="1"/>
  <c r="I51" i="2" s="1"/>
  <c r="I49" i="2" s="1"/>
  <c r="I47" i="2" s="1"/>
  <c r="H71" i="2" l="1"/>
  <c r="H70" i="2" s="1"/>
  <c r="H69" i="2" s="1"/>
  <c r="H67" i="2" s="1"/>
  <c r="H65" i="2" s="1"/>
  <c r="H55" i="2" s="1"/>
  <c r="H53" i="2" s="1"/>
  <c r="H51" i="2" s="1"/>
  <c r="H49" i="2" s="1"/>
  <c r="H47" i="2" s="1"/>
  <c r="D69" i="6"/>
  <c r="D69" i="9" s="1"/>
  <c r="E37" i="1"/>
  <c r="E35" i="1" s="1"/>
  <c r="E8" i="1" s="1"/>
  <c r="I45" i="2"/>
  <c r="I44" i="2" s="1"/>
  <c r="I43" i="2" s="1"/>
  <c r="I42" i="2" s="1"/>
  <c r="I40" i="2" s="1"/>
  <c r="I38" i="2" s="1"/>
  <c r="E42" i="6" s="1"/>
  <c r="E42" i="9" s="1"/>
  <c r="C69" i="6"/>
  <c r="C69" i="9" s="1"/>
  <c r="G71" i="2"/>
  <c r="G70" i="2" s="1"/>
  <c r="G69" i="2" s="1"/>
  <c r="G67" i="2" s="1"/>
  <c r="G65" i="2" s="1"/>
  <c r="G55" i="2" s="1"/>
  <c r="G53" i="2" s="1"/>
  <c r="G51" i="2" s="1"/>
  <c r="G49" i="2" s="1"/>
  <c r="G47" i="2" s="1"/>
  <c r="D37" i="1"/>
  <c r="D35" i="1" s="1"/>
  <c r="D8" i="1" s="1"/>
  <c r="H45" i="2"/>
  <c r="H44" i="2" s="1"/>
  <c r="H43" i="2" s="1"/>
  <c r="H42" i="2" s="1"/>
  <c r="G45" i="2"/>
  <c r="G44" i="2" s="1"/>
  <c r="G43" i="2" s="1"/>
  <c r="G42" i="2" s="1"/>
  <c r="G40" i="2" s="1"/>
  <c r="G38" i="2" s="1"/>
  <c r="F37" i="1"/>
  <c r="F35" i="1" s="1"/>
  <c r="F8" i="1" s="1"/>
  <c r="H34" i="2" l="1"/>
  <c r="H33" i="2" s="1"/>
  <c r="H31" i="2" s="1"/>
  <c r="H29" i="2" s="1"/>
  <c r="H40" i="2"/>
  <c r="H38" i="2" s="1"/>
  <c r="C42" i="6"/>
  <c r="C42" i="9" s="1"/>
  <c r="G18" i="2"/>
  <c r="G16" i="2" s="1"/>
  <c r="G14" i="2" s="1"/>
  <c r="G12" i="2" s="1"/>
  <c r="G10" i="2" s="1"/>
  <c r="G8" i="2" s="1"/>
  <c r="E69" i="6"/>
  <c r="E69" i="9" s="1"/>
  <c r="D42" i="6" l="1"/>
  <c r="D42" i="9" s="1"/>
  <c r="H18" i="2"/>
  <c r="H16" i="2" s="1"/>
  <c r="H14" i="2" s="1"/>
  <c r="H12" i="2" s="1"/>
  <c r="H10" i="2" s="1"/>
  <c r="H8" i="2" s="1"/>
  <c r="E22" i="6"/>
  <c r="E22" i="9" s="1"/>
  <c r="I20" i="2"/>
  <c r="I27" i="2"/>
  <c r="I26" i="2" s="1"/>
  <c r="I25" i="2" s="1"/>
  <c r="I24" i="2" s="1"/>
  <c r="I22" i="2" s="1"/>
  <c r="E60" i="6"/>
  <c r="E60" i="9" s="1"/>
  <c r="I18" i="2" l="1"/>
  <c r="I16" i="2" s="1"/>
  <c r="I14" i="2" s="1"/>
  <c r="I12" i="2" s="1"/>
  <c r="I10" i="2" s="1"/>
  <c r="I8" i="2" s="1"/>
</calcChain>
</file>

<file path=xl/sharedStrings.xml><?xml version="1.0" encoding="utf-8"?>
<sst xmlns="http://schemas.openxmlformats.org/spreadsheetml/2006/main" count="361" uniqueCount="125">
  <si>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</si>
  <si>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</si>
  <si>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</si>
  <si>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</si>
  <si>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</si>
  <si>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</si>
  <si>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</si>
  <si>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</si>
  <si>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</si>
  <si>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Հավելված N 1</t>
  </si>
  <si>
    <t>Ծրագրային դասիչը</t>
  </si>
  <si>
    <t>Բյուջետային հատկացումների գլխավոր կարգադրիչների,  ծրագրերի և միջոցառումների անվանումները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</si>
  <si>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</si>
  <si>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</si>
  <si>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</si>
  <si>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</si>
  <si>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</si>
  <si>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</si>
  <si>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</si>
  <si>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</si>
  <si>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</si>
  <si>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</si>
  <si>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</si>
  <si>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</si>
  <si>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</si>
  <si>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</si>
  <si>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</si>
  <si>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</si>
  <si>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</si>
  <si>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</si>
  <si>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</si>
  <si>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</si>
  <si>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</si>
  <si>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</si>
  <si>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ՀՀ  կրթության, գիտության, մշակույթի և սպորտի նախարարություն </t>
  </si>
  <si>
    <t>Միջոցառում</t>
  </si>
  <si>
    <t>Ծառայությունների մատուցում</t>
  </si>
  <si>
    <t>09</t>
  </si>
  <si>
    <t>ՀՀ կառավարություն</t>
  </si>
  <si>
    <t xml:space="preserve"> ՀՀ կառավարության պահուստային ֆոնդ</t>
  </si>
  <si>
    <t xml:space="preserve"> Ծառայությունների մատուցում</t>
  </si>
  <si>
    <t>11</t>
  </si>
  <si>
    <t xml:space="preserve"> ՀԻՄՆԱԿԱՆ ԲԱԺԻՆՆԵՐԻՆ ՉԴԱՍՎՈՂ ՊԱՀՈՒՍՏԱՅԻՆ ՖՈՆԴԵՐ</t>
  </si>
  <si>
    <t>այդ թվում`</t>
  </si>
  <si>
    <t>01</t>
  </si>
  <si>
    <t>ՀՀ կառավարության և համայնքների պահուստային ֆոնդ</t>
  </si>
  <si>
    <t>ՀՀ կառավարության պահուստային ֆոնդ</t>
  </si>
  <si>
    <t xml:space="preserve"> ԱՅԼ ԾԱԽՍԵՐ</t>
  </si>
  <si>
    <t xml:space="preserve"> Պահուստային միջոցներ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</si>
  <si>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</si>
  <si>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</si>
  <si>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</si>
  <si>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</si>
  <si>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</si>
  <si>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</si>
  <si>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</si>
  <si>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</si>
  <si>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</si>
  <si>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</si>
  <si>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</si>
  <si>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</si>
  <si>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</si>
  <si>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 xml:space="preserve">ՀՀ Կրթության, գիտության, մշակույթի և սպորտի նախարարություն </t>
  </si>
  <si>
    <t xml:space="preserve"> ԿՐԹՈՒԹՅՈՒՆ</t>
  </si>
  <si>
    <t>հազար դրամ</t>
  </si>
  <si>
    <t xml:space="preserve"> Միջոցառման տեսակը`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</si>
  <si>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</si>
  <si>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</si>
  <si>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Տրանսֆերտների տրամադրում</t>
  </si>
  <si>
    <t>Պահուստային ֆոնդի կառավարման արդյունավետության և թափանցիկության ապահովում</t>
  </si>
  <si>
    <t>Պետական բյուջեում չկանխատեսված, ինչպես նաև բյուջետային երաշխիքների ապահովման ծախսերի ֆինանսավորման ապահովում</t>
  </si>
  <si>
    <t xml:space="preserve">                                                                                                Հավելված N 2</t>
  </si>
  <si>
    <t xml:space="preserve">                                                                                                  ______________ ի    ___Ն որոշման</t>
  </si>
  <si>
    <t>այդ թվում՝ բյուջետային ծախսերի տնտեսագիտական դասակարգման հոդվածներ</t>
  </si>
  <si>
    <t xml:space="preserve"> ՀՀ Կրթության, գիտության, մշակույթի և սպորտի նախարարություն </t>
  </si>
  <si>
    <t xml:space="preserve"> ՍՈՑԻԱԼԱԿԱՆ  ՆՊԱՍՏՆԵՐ ԵՎ ԿԵՆՍԱԹՈՇԱԿՆԵՐ</t>
  </si>
  <si>
    <t xml:space="preserve">                                                                                                                  Հավելված N 4</t>
  </si>
  <si>
    <t xml:space="preserve"> Տրանսֆերտների տրամադրում </t>
  </si>
  <si>
    <t xml:space="preserve">ՀՀ կառավարության  2024 թվականի </t>
  </si>
  <si>
    <t xml:space="preserve"> Առաջին կիսամյակ </t>
  </si>
  <si>
    <t xml:space="preserve"> Ինն ամիս</t>
  </si>
  <si>
    <t xml:space="preserve">                                                                                                   ՀՀ կառավարության  2024 թվականի </t>
  </si>
  <si>
    <t xml:space="preserve"> ՄԱՍ 1. ՊԵՏԱԿԱՆ ՄԱՐՄՆԻ ԳԾՈՎ ԱՐԴՅՈՒՆՔԱՅԻՆ (ԿԱՏԱՐՈՂԱԿԱՆ) ՑՈՒՑԱՆԻՇՆԵՐԸ </t>
  </si>
  <si>
    <t xml:space="preserve"> 1045</t>
  </si>
  <si>
    <t xml:space="preserve"> Նախնական (արհեստագործական) և միջին մասնագիտական կրթություն</t>
  </si>
  <si>
    <t xml:space="preserve"> Աշխատաշուկայի արդի պահանջներին համապատասխան նախնական մասնագիտական (արհեստագործական) և միջին մասնագիտական կրթության որակավորում ունեցող մասնագետների պատրաստում, կրթության մատչելիության ապահովում:</t>
  </si>
  <si>
    <t xml:space="preserve"> Նախնական (արհեստագործական) և միջին մասնագիտական կրթության գրավչության բարձրացում, մատչելի և մրցունակ նախնական (արհեստագործական)  և միջին մասնագիտական կրթության ապահովում</t>
  </si>
  <si>
    <t xml:space="preserve"> 03</t>
  </si>
  <si>
    <t xml:space="preserve"> Նախնական մասնագիտական (արհեստագործական) և միջին մասնագիտական կրթություն</t>
  </si>
  <si>
    <t xml:space="preserve"> ՀՀ  կրթության , գիտության, մշակույթի և սպորտի նախարարություն</t>
  </si>
  <si>
    <t xml:space="preserve">                                                                                                                  Հավելված N 3</t>
  </si>
  <si>
    <t xml:space="preserve"> Նախնական (արհեստագործական) և միջին մասնագիտական կրթություն </t>
  </si>
  <si>
    <r>
      <t xml:space="preserve">                                   
«ՀԱՅԱՍՏԱՆԻ ՀԱՆՐԱՊԵՏՈՒԹՅԱՆ 2024 ԹՎԱԿԱՆԻ ՊԵՏԱԿԱՆ ԲՅՈՒՋԵԻ ՄԱՍԻՆ» ՕՐԵՆՔԻ N 1 ՀԱՎԵԼՎԱԾԻ N 2 ԱՂՅՈՒՍԱԿՈՒՄ ԿԱՏԱՐՎՈՂ ՎԵՐԱԲԱՇԽՈՒՄԸ  ԵՎ ՀԱՅԱՍՏԱՆԻ ՀԱՆՐԱՊԵՏՈՒԹՅԱՆ ԿԱՌԱՎԱՐՈՒԹՅԱՆ 2023 ԹՎԱԿԱՆԻ ԴԵԿՏԵՄԲԵՐԻ 28-Ի  N  2323-Ն ՈՐՈՇՄԱՆ  N 5 ՀԱՎԵԼՎԱԾԻ N 1 ԱՂՅՈՒՍԱԿՈՒՄ ԿԱՏԱՐՎՈՂ  </t>
    </r>
    <r>
      <rPr>
        <b/>
        <sz val="12"/>
        <rFont val="GHEA Grapalat"/>
        <family val="3"/>
      </rPr>
      <t>ՓՈՓՈԽՈՒԹՅՈՒՆՆԵՐԸ  ԵՎ ԼՐԱՑՈՒՄՆԵՐԸ</t>
    </r>
    <r>
      <rPr>
        <b/>
        <sz val="12"/>
        <rFont val="GHEA Grapalat"/>
        <family val="2"/>
      </rPr>
      <t xml:space="preserve">
</t>
    </r>
  </si>
  <si>
    <t xml:space="preserve"> Միջին մասնագիտական կրթության գծով ուսանողական նպաստների տրամադրում</t>
  </si>
  <si>
    <t xml:space="preserve"> Մարզերում գործող նախնական և միջին մասնագիտական կրթության  ուսումնական հաստատությունների սովորողների և մանկավարժական աշխատողների տրանսպորտային ծախսերի փոխհատուցում</t>
  </si>
  <si>
    <t xml:space="preserve"> Մարզերում գործող նախնական և միջին մասնագիտական կրթության ուսումնական հաստատությունների սովորողների և մանկավարժական աշխատողների տրանսպորտային ծախսերի փոխհատուցման ապահովում</t>
  </si>
  <si>
    <t xml:space="preserve"> 12009</t>
  </si>
  <si>
    <t xml:space="preserve"> ՀԱՅԱՍՏԱՆԻ ՀԱՆՐԱՊԵՏՈՒԹՅԱՆ ԿԱՌԱՎԱՐՈՒԹՅԱՆ 2023 ԹՎԱԿԱՆԻ ԴԵԿՏԵՄԲԵՐԻ 28-Ի N 2323-Ն ՈՐՈՇՄԱՆ N 9 ՀԱՎԵԼՎԱԾԻ NN 9.13 ԵՎ 9.48 ԱՂՅՈՒՍԱԿՆԵՐՈՒՄ ԿԱՏԱՐՎՈՂ  ՓՈՓՈԽՈՒԹՅՈՒՆՆԵՐԸ ԵՎ ԼՐԱՑՈՒՄՆԵՐԸ
</t>
  </si>
  <si>
    <t xml:space="preserve"> Միջին մասնագիտական կրթության գծով ուսանողական նպաստների տրամադրում </t>
  </si>
  <si>
    <t xml:space="preserve"> Միջին մասնագիտական կրթություն ստացող ուսանողներ </t>
  </si>
  <si>
    <t xml:space="preserve"> Շահառուների ընտրության չափորոշիչները` </t>
  </si>
  <si>
    <t xml:space="preserve"> Ուսանողական նպաստ ստացող ուսանողների թիվը, մարդ </t>
  </si>
  <si>
    <t xml:space="preserve"> 1045 </t>
  </si>
  <si>
    <t xml:space="preserve"> 12009 </t>
  </si>
  <si>
    <t xml:space="preserve"> Մարզերում գործող նախնական և միջին մասնագիտական կրթության  ուսումնական հաստատությունների սովորողների և մանկավարժական աշխատողների տրանսպորտային ծախսերի փոխհատուցում </t>
  </si>
  <si>
    <t xml:space="preserve"> Մարզերում գործող նախնական և միջին մասնագիտական կրթության ուսումնական հաստատությունների սովորողների և մանկավարժական աշխատողների տրանսպորտային ծախսերի փոխհատուցման ապահովում </t>
  </si>
  <si>
    <t xml:space="preserve"> Շահառուների ընտրության չափորոշիչները սահմանված են ՀՀ ԿԳՄՍ նախարարի հրամանով </t>
  </si>
  <si>
    <t xml:space="preserve"> Տրանսպորտային ծախսերի փոխհատուցում ստացող սովորողների թիվը </t>
  </si>
  <si>
    <t>Շահառուների ընտրության չափորոշիչը</t>
  </si>
  <si>
    <t>Քանակական</t>
  </si>
  <si>
    <t xml:space="preserve"> Ուսման վարձի փոխհատուցում  ստացող ուսանողների թիվ, մարդ </t>
  </si>
  <si>
    <t>Աղյուսակ 9․13</t>
  </si>
  <si>
    <t>Աղյուսակ 9․48</t>
  </si>
  <si>
    <t xml:space="preserve"> ՀԱՅԱՍՏԱՆԻ ՀԱՆՐԱՊԵՏՈՒԹՅԱՆ ԿԱՌԱՎԱՐՈՒԹՅԱՆ 2023 ԹՎԱԿԱՆԻ ԴԵԿՏԵՄԲԵՐԻ 28-Ի N 2323-Ն ՈՐՈՇՄԱՆ N 9.1 ՀԱՎԵԼՎԱԾԻ NN 9.1.13 ԵՎ 9.1.58 ԱՂՅՈՒՍԱԿՆԵՐՈՒՄ ԿԱՏԱՐՎՈՂ  ՓՈՓՈԽՈՒԹՅՈՒՆՆԵՐԸ ԵՎ ԼՐԱՑՈՒՄՆԵՐԸ
</t>
  </si>
  <si>
    <t>Աղյուսակ 9․1.13</t>
  </si>
  <si>
    <t>Աղյուսակ 9․1.58</t>
  </si>
  <si>
    <t>Լեռնային Ղարաբաղից բռնի տեղահանված ընտանիքների Հայաստանի Հանրապետության նախնական (արհեստագործական) և միջին մասնագիտական կրթական ծրագրեր իրականացնող ուսումնական հաստատություններում սովորող ուսանողների ուսման վարձի փոխհատուցում</t>
  </si>
  <si>
    <t xml:space="preserve">ՀՀ  ՆՄԿՈՒ և ՄԿՈՒ հաստատություններում սովորող Լեռնային Ղարաբաղից բռնի տեղահանված ընտանիքների ուսանողներ </t>
  </si>
  <si>
    <t>ՀԱՅԱՍՏԱՆԻ ՀԱՆՐԱՊԵՏՈՒԹՅԱՆ ԿԱՌԱՎԱՐՈՒԹՅԱՆ 2023 ԹՎԱԿԱՆԻ ԴԵԿՏԵՄԲԵՐԻ 28-Ի N 2323-Ն ՈՐՈՇՄԱՆ N 3 ԵՎ N 4  ՀԱՎԵԼՎԱԾՆԵՐՈՒՄ ԿԱՏԱՐՎՈՂ ՓՈՓՈԽՈՒԹՅՈՒՆՆԵՐԸ ԵՎ ԼՐԱՑՈՒՄՆԵՐԸ</t>
  </si>
  <si>
    <t>Ցուցանիշների փոփոխություն (ավելացումները նշված են դրական նշանով, իսկ  նվազեցումները՝ փակագծերում)</t>
  </si>
  <si>
    <t>0 2</t>
  </si>
  <si>
    <t xml:space="preserve"> Միջին մասնագիտական կրթություն</t>
  </si>
  <si>
    <t>Ցուցանիշների փոփոխություն (նվազեցումները նշված են փակագծերում)</t>
  </si>
  <si>
    <t>Ցուցանիշների փոփոխություն (ավելացումները նշված են դրական նշանով)</t>
  </si>
  <si>
    <t xml:space="preserve">Մինչև 2023 թվականի սեպտեմբերի 19-ը ՀՀ նախնական (արհեստագործական) և միջին մասնագիտական կրթական ծրագրեր իրականացնող ուսումնական հաստատությունների վճարովի ուսուցման համակարգում ընդգրկված ԼՂ բռնի տեղահանված ընտանիքների սովորողի ուսման վարձի փոխհատուցում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</si>
</sst>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(* #,##0.00_);_(* \(#,##0.00\);_(* &quot;-&quot;??_);_(@_)"/>
    <numFmt numFmtId="165" formatCode="##,##0.0;\(##,##0.0\);\-"/>
    <numFmt numFmtId="166" formatCode="_(* #,##0.0_);_(* \(#,##0.0\);_(* &quot;-&quot;??_);_(@_)"/>
    <numFmt numFmtId="167" formatCode="_-* #,##0.00_-;\-* #,##0.00_-;_-* &quot;-&quot;??_-;_-@_-"/>
    <numFmt numFmtId="168" formatCode="#,##0.0"/>
    <numFmt numFmtId="169" formatCode="#,##0.0_);\(#,##0.0\)"/>
    <numFmt numFmtId="170" formatCode="0.0"/>
    <numFmt numFmtId="171" formatCode="0.000"/>
    <numFmt numFmtId="172" formatCode="#,##0_);\(#,##0\)"/>
    <numFmt numFmtId="173" formatCode="#,##0.0\ _֏;\-#,##0.0\ _֏"/>
  </numFmts>
  <fonts count="50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2"/>
    </font>
    <font>
      <b/>
      <sz val="12"/>
      <name val="GHEA Grapalat"/>
      <family val="3"/>
    </font>
    <font>
      <i/>
      <sz val="12"/>
      <name val="GHEA Grapalat"/>
      <family val="3"/>
    </font>
    <font>
      <i/>
      <sz val="12"/>
      <name val="GHEA Grapalat"/>
      <family val="2"/>
    </font>
    <font>
      <b/>
      <sz val="12"/>
      <color rgb="FFFF0000"/>
      <name val="GHEA Grapalat"/>
      <family val="3"/>
    </font>
    <font>
      <b/>
      <sz val="12"/>
      <color rgb="FFFF0000"/>
      <name val="GHEA Grapalat"/>
      <family val="2"/>
    </font>
    <font>
      <sz val="12"/>
      <color rgb="FFFF0000"/>
      <name val="GHEA Grapalat"/>
      <family val="2"/>
    </font>
    <font>
      <sz val="12"/>
      <color rgb="FFFF0000"/>
      <name val="GHEA Grapalat"/>
      <family val="3"/>
    </font>
    <font>
      <sz val="8"/>
      <color theme="1"/>
      <name val="Arial LatArm"/>
      <family val="2"/>
    </font>
    <font>
      <b/>
      <sz val="12"/>
      <color theme="6" tint="-0.249977111117893"/>
      <name val="GHEA Grapalat"/>
      <family val="3"/>
    </font>
    <font>
      <sz val="12"/>
      <color theme="6" tint="-0.249977111117893"/>
      <name val="GHEA Grapalat"/>
      <family val="3"/>
    </font>
    <font>
      <sz val="10"/>
      <name val="Arial Unicode"/>
      <family val="2"/>
    </font>
    <font>
      <sz val="12"/>
      <color theme="1"/>
      <name val="GHEA Grapalat"/>
      <family val="3"/>
    </font>
    <font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3"/>
    </font>
    <font>
      <sz val="11"/>
      <color theme="1"/>
      <name val="GHEA Grapalat"/>
      <family val="3"/>
    </font>
    <font>
      <sz val="12"/>
      <color theme="1"/>
      <name val="GHEA Grapalat"/>
      <family val="2"/>
    </font>
    <font>
      <b/>
      <i/>
      <sz val="12"/>
      <color theme="1"/>
      <name val="GHEA Grapalat"/>
      <family val="3"/>
    </font>
    <font>
      <b/>
      <sz val="11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1">
    <xf numFmtId="0" fontId="0" fillId="0" borderId="0">
      <alignment horizontal="left" vertical="top" wrapText="1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165" fontId="21" fillId="0" borderId="0" applyFill="0" applyBorder="0" applyProtection="0">
      <alignment horizontal="right" vertical="top"/>
    </xf>
    <xf numFmtId="0" fontId="21" fillId="0" borderId="0">
      <alignment horizontal="left" vertical="top" wrapText="1"/>
    </xf>
    <xf numFmtId="0" fontId="23" fillId="0" borderId="0"/>
    <xf numFmtId="164" fontId="23" fillId="0" borderId="0" applyFont="0" applyFill="0" applyBorder="0" applyAlignment="0" applyProtection="0"/>
    <xf numFmtId="0" fontId="24" fillId="0" borderId="0"/>
    <xf numFmtId="167" fontId="22" fillId="0" borderId="0" applyFont="0" applyFill="0" applyBorder="0" applyAlignment="0" applyProtection="0"/>
    <xf numFmtId="0" fontId="22" fillId="0" borderId="0"/>
    <xf numFmtId="0" fontId="22" fillId="0" borderId="0"/>
    <xf numFmtId="0" fontId="25" fillId="0" borderId="0"/>
    <xf numFmtId="164" fontId="26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26" fillId="0" borderId="0"/>
    <xf numFmtId="0" fontId="23" fillId="0" borderId="0"/>
    <xf numFmtId="0" fontId="21" fillId="0" borderId="0">
      <alignment horizontal="left" vertical="top" wrapText="1"/>
    </xf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21" fillId="0" borderId="0">
      <alignment horizontal="left" vertical="top" wrapText="1"/>
    </xf>
    <xf numFmtId="0" fontId="3" fillId="0" borderId="0"/>
    <xf numFmtId="0" fontId="3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25" fillId="0" borderId="0"/>
    <xf numFmtId="0" fontId="25" fillId="0" borderId="0"/>
    <xf numFmtId="0" fontId="40" fillId="0" borderId="0"/>
  </cellStyleXfs>
  <cellXfs count="269">
    <xf numFmtId="0" fontId="0" fillId="0" borderId="0" xfId="0">
      <alignment horizontal="left" vertical="top" wrapText="1"/>
    </xf>
    <xf numFmtId="0" fontId="27" fillId="0" borderId="0" xfId="0" applyFont="1" applyFill="1">
      <alignment horizontal="left" vertical="top" wrapText="1"/>
    </xf>
    <xf numFmtId="0" fontId="28" fillId="0" borderId="0" xfId="0" applyFont="1" applyFill="1" applyAlignment="1"/>
    <xf numFmtId="0" fontId="28" fillId="0" borderId="10" xfId="43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left" vertical="center" wrapText="1"/>
    </xf>
    <xf numFmtId="0" fontId="27" fillId="0" borderId="10" xfId="0" applyFont="1" applyFill="1" applyBorder="1" applyAlignment="1">
      <alignment horizontal="left" vertical="center" wrapText="1"/>
    </xf>
    <xf numFmtId="0" fontId="33" fillId="0" borderId="10" xfId="0" applyFont="1" applyFill="1" applyBorder="1" applyAlignment="1">
      <alignment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left" vertical="center" wrapText="1"/>
    </xf>
    <xf numFmtId="0" fontId="30" fillId="0" borderId="10" xfId="0" applyFont="1" applyFill="1" applyBorder="1" applyAlignment="1">
      <alignment vertical="center"/>
    </xf>
    <xf numFmtId="0" fontId="28" fillId="0" borderId="10" xfId="0" applyFont="1" applyFill="1" applyBorder="1" applyAlignment="1">
      <alignment horizontal="left" vertical="center" wrapText="1"/>
    </xf>
    <xf numFmtId="0" fontId="30" fillId="0" borderId="10" xfId="0" applyFont="1" applyFill="1" applyBorder="1" applyAlignment="1">
      <alignment vertical="center" wrapText="1"/>
    </xf>
    <xf numFmtId="0" fontId="30" fillId="0" borderId="11" xfId="0" applyFont="1" applyFill="1" applyBorder="1" applyAlignment="1">
      <alignment vertical="center" wrapText="1"/>
    </xf>
    <xf numFmtId="0" fontId="29" fillId="0" borderId="10" xfId="0" applyFont="1" applyFill="1" applyBorder="1" applyAlignment="1">
      <alignment horizontal="left" vertical="center" wrapText="1"/>
    </xf>
    <xf numFmtId="0" fontId="36" fillId="0" borderId="10" xfId="0" applyFont="1" applyFill="1" applyBorder="1" applyAlignment="1">
      <alignment horizontal="left" vertical="center" wrapText="1"/>
    </xf>
    <xf numFmtId="0" fontId="31" fillId="0" borderId="19" xfId="60" applyFont="1" applyFill="1" applyBorder="1" applyAlignment="1">
      <alignment horizontal="left" vertical="center" wrapText="1"/>
    </xf>
    <xf numFmtId="0" fontId="28" fillId="0" borderId="19" xfId="61" applyFont="1" applyFill="1" applyBorder="1" applyAlignment="1">
      <alignment horizontal="left" vertical="center" wrapText="1"/>
    </xf>
    <xf numFmtId="0" fontId="28" fillId="0" borderId="10" xfId="62" applyFont="1" applyFill="1" applyBorder="1" applyAlignment="1">
      <alignment horizontal="left" vertical="center" wrapText="1"/>
    </xf>
    <xf numFmtId="0" fontId="36" fillId="0" borderId="0" xfId="0" applyFont="1" applyFill="1" applyAlignment="1">
      <alignment horizontal="left" vertical="top" wrapText="1"/>
    </xf>
    <xf numFmtId="0" fontId="28" fillId="0" borderId="0" xfId="0" applyFont="1" applyAlignment="1"/>
    <xf numFmtId="39" fontId="28" fillId="0" borderId="10" xfId="0" applyNumberFormat="1" applyFont="1" applyFill="1" applyBorder="1" applyAlignment="1">
      <alignment horizontal="right" vertical="center" wrapText="1"/>
    </xf>
    <xf numFmtId="39" fontId="30" fillId="0" borderId="10" xfId="58" applyNumberFormat="1" applyFont="1" applyFill="1" applyBorder="1" applyAlignment="1">
      <alignment horizontal="right" vertical="center" wrapText="1"/>
    </xf>
    <xf numFmtId="39" fontId="28" fillId="0" borderId="10" xfId="0" applyNumberFormat="1" applyFont="1" applyFill="1" applyBorder="1" applyAlignment="1">
      <alignment vertical="center"/>
    </xf>
    <xf numFmtId="2" fontId="27" fillId="0" borderId="10" xfId="0" applyNumberFormat="1" applyFont="1" applyFill="1" applyBorder="1" applyAlignment="1">
      <alignment horizontal="left" vertical="center" wrapText="1"/>
    </xf>
    <xf numFmtId="0" fontId="28" fillId="0" borderId="21" xfId="0" applyFont="1" applyFill="1" applyBorder="1" applyAlignment="1">
      <alignment horizontal="right" vertical="top" wrapText="1"/>
    </xf>
    <xf numFmtId="0" fontId="35" fillId="0" borderId="0" xfId="0" applyFont="1" applyFill="1">
      <alignment horizontal="left" vertical="top" wrapText="1"/>
    </xf>
    <xf numFmtId="0" fontId="35" fillId="0" borderId="0" xfId="0" applyFont="1" applyFill="1" applyAlignment="1">
      <alignment horizontal="left" vertical="top" wrapText="1"/>
    </xf>
    <xf numFmtId="0" fontId="36" fillId="0" borderId="0" xfId="0" applyFont="1" applyFill="1" applyAlignment="1"/>
    <xf numFmtId="0" fontId="35" fillId="0" borderId="0" xfId="0" applyFont="1" applyFill="1" applyAlignment="1"/>
    <xf numFmtId="0" fontId="36" fillId="0" borderId="0" xfId="0" applyFont="1" applyFill="1" applyBorder="1" applyAlignment="1"/>
    <xf numFmtId="0" fontId="34" fillId="0" borderId="0" xfId="0" applyFont="1" applyFill="1" applyAlignment="1">
      <alignment horizontal="center" vertical="top" wrapText="1"/>
    </xf>
    <xf numFmtId="0" fontId="33" fillId="0" borderId="0" xfId="0" applyFont="1" applyFill="1" applyAlignment="1">
      <alignment horizontal="center" wrapText="1"/>
    </xf>
    <xf numFmtId="0" fontId="36" fillId="0" borderId="0" xfId="0" applyFont="1" applyFill="1">
      <alignment horizontal="left" vertical="top" wrapText="1"/>
    </xf>
    <xf numFmtId="0" fontId="36" fillId="0" borderId="10" xfId="43" applyFon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horizontal="left" vertical="top" wrapText="1"/>
    </xf>
    <xf numFmtId="0" fontId="36" fillId="0" borderId="0" xfId="0" applyFont="1" applyFill="1" applyAlignment="1">
      <alignment horizontal="center" vertical="center"/>
    </xf>
    <xf numFmtId="0" fontId="35" fillId="0" borderId="0" xfId="0" applyFont="1" applyFill="1" applyAlignment="1">
      <alignment horizontal="left" vertical="center" wrapText="1"/>
    </xf>
    <xf numFmtId="166" fontId="35" fillId="0" borderId="10" xfId="53" applyNumberFormat="1" applyFont="1" applyFill="1" applyBorder="1" applyAlignment="1">
      <alignment horizontal="left" vertical="top" wrapText="1"/>
    </xf>
    <xf numFmtId="166" fontId="35" fillId="0" borderId="0" xfId="53" applyNumberFormat="1" applyFont="1" applyFill="1" applyAlignment="1">
      <alignment horizontal="left" vertical="top" wrapText="1"/>
    </xf>
    <xf numFmtId="0" fontId="28" fillId="0" borderId="0" xfId="0" applyFont="1" applyFill="1" applyAlignment="1">
      <alignment horizontal="center" vertical="center"/>
    </xf>
    <xf numFmtId="0" fontId="27" fillId="0" borderId="10" xfId="0" applyFont="1" applyFill="1" applyBorder="1" applyAlignment="1">
      <alignment vertical="center" wrapText="1"/>
    </xf>
    <xf numFmtId="0" fontId="30" fillId="0" borderId="10" xfId="0" applyFont="1" applyFill="1" applyBorder="1" applyAlignment="1">
      <alignment horizontal="left" vertical="center"/>
    </xf>
    <xf numFmtId="0" fontId="28" fillId="0" borderId="10" xfId="0" applyFont="1" applyFill="1" applyBorder="1" applyAlignment="1">
      <alignment vertical="center"/>
    </xf>
    <xf numFmtId="49" fontId="30" fillId="0" borderId="10" xfId="0" applyNumberFormat="1" applyFont="1" applyFill="1" applyBorder="1" applyAlignment="1">
      <alignment vertical="center"/>
    </xf>
    <xf numFmtId="0" fontId="30" fillId="0" borderId="16" xfId="0" applyFont="1" applyFill="1" applyBorder="1" applyAlignment="1">
      <alignment horizontal="center" vertical="center"/>
    </xf>
    <xf numFmtId="0" fontId="28" fillId="0" borderId="19" xfId="61" applyFont="1" applyFill="1" applyBorder="1" applyAlignment="1">
      <alignment vertical="center" wrapText="1"/>
    </xf>
    <xf numFmtId="0" fontId="29" fillId="33" borderId="11" xfId="0" applyFont="1" applyFill="1" applyBorder="1" applyAlignment="1">
      <alignment vertical="center"/>
    </xf>
    <xf numFmtId="0" fontId="29" fillId="33" borderId="19" xfId="0" applyFont="1" applyFill="1" applyBorder="1" applyAlignment="1">
      <alignment vertical="center"/>
    </xf>
    <xf numFmtId="0" fontId="29" fillId="33" borderId="14" xfId="0" applyFont="1" applyFill="1" applyBorder="1" applyAlignment="1">
      <alignment vertical="center"/>
    </xf>
    <xf numFmtId="0" fontId="27" fillId="33" borderId="0" xfId="0" applyFont="1" applyFill="1" applyBorder="1" applyAlignment="1">
      <alignment horizontal="left" vertical="top"/>
    </xf>
    <xf numFmtId="165" fontId="27" fillId="0" borderId="0" xfId="42" applyNumberFormat="1" applyFont="1" applyBorder="1" applyAlignment="1">
      <alignment horizontal="right" vertical="top"/>
    </xf>
    <xf numFmtId="0" fontId="29" fillId="33" borderId="10" xfId="0" applyFont="1" applyFill="1" applyBorder="1" applyAlignment="1">
      <alignment vertical="center" wrapText="1"/>
    </xf>
    <xf numFmtId="0" fontId="27" fillId="0" borderId="10" xfId="0" applyFont="1" applyFill="1" applyBorder="1" applyAlignment="1">
      <alignment horizontal="left" vertical="top" wrapText="1"/>
    </xf>
    <xf numFmtId="0" fontId="27" fillId="0" borderId="10" xfId="0" applyFont="1" applyFill="1" applyBorder="1" applyAlignment="1">
      <alignment vertical="top" wrapText="1"/>
    </xf>
    <xf numFmtId="0" fontId="32" fillId="0" borderId="11" xfId="0" applyFont="1" applyBorder="1" applyAlignment="1">
      <alignment horizontal="left" vertical="top" wrapText="1"/>
    </xf>
    <xf numFmtId="0" fontId="32" fillId="0" borderId="10" xfId="0" applyFont="1" applyBorder="1" applyAlignment="1">
      <alignment vertical="top" wrapText="1"/>
    </xf>
    <xf numFmtId="0" fontId="32" fillId="0" borderId="11" xfId="0" applyFont="1" applyBorder="1" applyAlignment="1">
      <alignment vertical="top" wrapText="1"/>
    </xf>
    <xf numFmtId="0" fontId="29" fillId="33" borderId="10" xfId="0" applyFont="1" applyFill="1" applyBorder="1" applyAlignment="1">
      <alignment vertical="top" wrapText="1"/>
    </xf>
    <xf numFmtId="0" fontId="27" fillId="0" borderId="11" xfId="0" applyFont="1" applyBorder="1" applyAlignment="1">
      <alignment horizontal="left" vertical="top" wrapText="1"/>
    </xf>
    <xf numFmtId="0" fontId="37" fillId="33" borderId="10" xfId="0" applyFont="1" applyFill="1" applyBorder="1" applyAlignment="1">
      <alignment horizontal="left" vertical="center" wrapText="1"/>
    </xf>
    <xf numFmtId="0" fontId="32" fillId="33" borderId="10" xfId="0" applyFont="1" applyFill="1" applyBorder="1" applyAlignment="1">
      <alignment horizontal="left" vertical="center" wrapText="1"/>
    </xf>
    <xf numFmtId="0" fontId="27" fillId="33" borderId="10" xfId="0" applyFont="1" applyFill="1" applyBorder="1" applyAlignment="1">
      <alignment horizontal="left" vertical="center" wrapText="1"/>
    </xf>
    <xf numFmtId="0" fontId="31" fillId="33" borderId="10" xfId="0" applyFont="1" applyFill="1" applyBorder="1" applyAlignment="1">
      <alignment horizontal="left" vertical="center" wrapText="1"/>
    </xf>
    <xf numFmtId="0" fontId="29" fillId="33" borderId="10" xfId="0" applyFont="1" applyFill="1" applyBorder="1" applyAlignment="1">
      <alignment horizontal="left" vertical="center" wrapText="1"/>
    </xf>
    <xf numFmtId="0" fontId="27" fillId="0" borderId="10" xfId="0" applyNumberFormat="1" applyFont="1" applyFill="1" applyBorder="1" applyAlignment="1">
      <alignment horizontal="left" vertical="center" wrapText="1"/>
    </xf>
    <xf numFmtId="39" fontId="35" fillId="0" borderId="10" xfId="42" applyNumberFormat="1" applyFont="1" applyFill="1" applyBorder="1" applyAlignment="1">
      <alignment horizontal="right" vertical="center"/>
    </xf>
    <xf numFmtId="39" fontId="35" fillId="0" borderId="10" xfId="48" applyNumberFormat="1" applyFont="1" applyFill="1" applyBorder="1" applyAlignment="1">
      <alignment horizontal="left" vertical="center" wrapText="1"/>
    </xf>
    <xf numFmtId="49" fontId="38" fillId="0" borderId="10" xfId="0" applyNumberFormat="1" applyFont="1" applyBorder="1" applyAlignment="1">
      <alignment vertical="center" wrapText="1"/>
    </xf>
    <xf numFmtId="0" fontId="39" fillId="0" borderId="0" xfId="0" applyFont="1">
      <alignment horizontal="left" vertical="top" wrapText="1"/>
    </xf>
    <xf numFmtId="0" fontId="30" fillId="0" borderId="10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30" fillId="0" borderId="14" xfId="0" applyFont="1" applyBorder="1" applyAlignment="1">
      <alignment horizontal="left" vertical="center" wrapText="1"/>
    </xf>
    <xf numFmtId="0" fontId="28" fillId="0" borderId="10" xfId="0" applyFont="1" applyBorder="1">
      <alignment horizontal="left" vertical="top" wrapText="1"/>
    </xf>
    <xf numFmtId="0" fontId="30" fillId="0" borderId="10" xfId="0" applyFont="1" applyBorder="1">
      <alignment horizontal="left" vertical="top" wrapText="1"/>
    </xf>
    <xf numFmtId="0" fontId="30" fillId="0" borderId="10" xfId="0" applyFont="1" applyBorder="1" applyAlignment="1">
      <alignment horizontal="left" vertical="center" wrapText="1"/>
    </xf>
    <xf numFmtId="0" fontId="28" fillId="0" borderId="10" xfId="0" applyFont="1" applyBorder="1" applyAlignment="1">
      <alignment horizontal="left" vertical="center" wrapText="1"/>
    </xf>
    <xf numFmtId="169" fontId="30" fillId="0" borderId="10" xfId="53" applyNumberFormat="1" applyFont="1" applyFill="1" applyBorder="1" applyAlignment="1">
      <alignment horizontal="right" vertical="center" wrapText="1"/>
    </xf>
    <xf numFmtId="169" fontId="28" fillId="0" borderId="10" xfId="53" applyNumberFormat="1" applyFont="1" applyFill="1" applyBorder="1" applyAlignment="1">
      <alignment horizontal="right" vertical="center" wrapText="1"/>
    </xf>
    <xf numFmtId="49" fontId="30" fillId="0" borderId="10" xfId="0" applyNumberFormat="1" applyFont="1" applyBorder="1" applyAlignment="1">
      <alignment vertical="center" wrapText="1"/>
    </xf>
    <xf numFmtId="0" fontId="35" fillId="0" borderId="10" xfId="0" applyFont="1" applyFill="1" applyBorder="1" applyAlignment="1">
      <alignment vertical="center" wrapText="1"/>
    </xf>
    <xf numFmtId="0" fontId="34" fillId="0" borderId="10" xfId="0" applyFont="1" applyFill="1" applyBorder="1" applyAlignment="1">
      <alignment vertical="center"/>
    </xf>
    <xf numFmtId="0" fontId="29" fillId="0" borderId="10" xfId="0" applyFont="1" applyFill="1" applyBorder="1" applyAlignment="1">
      <alignment horizontal="left" vertical="center"/>
    </xf>
    <xf numFmtId="0" fontId="27" fillId="0" borderId="10" xfId="0" applyFont="1" applyFill="1" applyBorder="1" applyAlignment="1">
      <alignment vertical="center"/>
    </xf>
    <xf numFmtId="0" fontId="32" fillId="0" borderId="14" xfId="59" applyFont="1" applyFill="1" applyBorder="1" applyAlignment="1">
      <alignment horizontal="left" vertical="center" wrapText="1"/>
    </xf>
    <xf numFmtId="0" fontId="29" fillId="0" borderId="14" xfId="59" applyFont="1" applyFill="1" applyBorder="1" applyAlignment="1">
      <alignment horizontal="left" vertical="center" wrapText="1"/>
    </xf>
    <xf numFmtId="0" fontId="32" fillId="0" borderId="14" xfId="60" applyFont="1" applyFill="1" applyBorder="1" applyAlignment="1">
      <alignment horizontal="left" vertical="center" wrapText="1"/>
    </xf>
    <xf numFmtId="2" fontId="27" fillId="0" borderId="10" xfId="0" applyNumberFormat="1" applyFont="1" applyFill="1" applyBorder="1" applyAlignment="1">
      <alignment vertical="center"/>
    </xf>
    <xf numFmtId="0" fontId="27" fillId="0" borderId="14" xfId="60" applyFont="1" applyFill="1" applyBorder="1" applyAlignment="1">
      <alignment horizontal="left" vertical="center" wrapText="1"/>
    </xf>
    <xf numFmtId="0" fontId="32" fillId="0" borderId="10" xfId="60" applyFont="1" applyFill="1" applyBorder="1" applyAlignment="1">
      <alignment horizontal="left" vertical="center" wrapText="1"/>
    </xf>
    <xf numFmtId="0" fontId="29" fillId="0" borderId="10" xfId="60" applyFont="1" applyFill="1" applyBorder="1" applyAlignment="1">
      <alignment horizontal="left" vertical="center" wrapText="1"/>
    </xf>
    <xf numFmtId="0" fontId="29" fillId="0" borderId="10" xfId="0" applyFont="1" applyBorder="1" applyAlignment="1">
      <alignment horizontal="left" vertical="center"/>
    </xf>
    <xf numFmtId="0" fontId="32" fillId="33" borderId="10" xfId="60" applyFont="1" applyFill="1" applyBorder="1" applyAlignment="1">
      <alignment horizontal="left" vertical="center" wrapText="1"/>
    </xf>
    <xf numFmtId="2" fontId="27" fillId="0" borderId="10" xfId="0" applyNumberFormat="1" applyFont="1" applyBorder="1" applyAlignment="1">
      <alignment vertical="center"/>
    </xf>
    <xf numFmtId="0" fontId="27" fillId="0" borderId="10" xfId="60" applyFont="1" applyBorder="1" applyAlignment="1">
      <alignment horizontal="left" vertical="center" wrapText="1"/>
    </xf>
    <xf numFmtId="0" fontId="27" fillId="33" borderId="10" xfId="60" applyFont="1" applyFill="1" applyBorder="1" applyAlignment="1">
      <alignment horizontal="left" vertical="center" wrapText="1"/>
    </xf>
    <xf numFmtId="0" fontId="29" fillId="0" borderId="10" xfId="60" applyFont="1" applyBorder="1" applyAlignment="1">
      <alignment horizontal="left" vertical="center" wrapText="1"/>
    </xf>
    <xf numFmtId="49" fontId="30" fillId="0" borderId="12" xfId="0" applyNumberFormat="1" applyFont="1" applyBorder="1" applyAlignment="1">
      <alignment horizontal="left" vertical="center" wrapText="1"/>
    </xf>
    <xf numFmtId="49" fontId="28" fillId="0" borderId="0" xfId="0" applyNumberFormat="1" applyFont="1" applyAlignment="1">
      <alignment horizontal="left" vertical="center" wrapText="1"/>
    </xf>
    <xf numFmtId="49" fontId="31" fillId="0" borderId="12" xfId="0" applyNumberFormat="1" applyFont="1" applyBorder="1" applyAlignment="1">
      <alignment horizontal="left" vertical="center"/>
    </xf>
    <xf numFmtId="49" fontId="28" fillId="0" borderId="10" xfId="0" applyNumberFormat="1" applyFont="1" applyBorder="1" applyAlignment="1">
      <alignment horizontal="left" vertical="center" wrapText="1"/>
    </xf>
    <xf numFmtId="49" fontId="30" fillId="0" borderId="10" xfId="0" applyNumberFormat="1" applyFont="1" applyBorder="1" applyAlignment="1">
      <alignment horizontal="left" vertical="center" wrapText="1"/>
    </xf>
    <xf numFmtId="0" fontId="31" fillId="0" borderId="10" xfId="0" applyFont="1" applyBorder="1" applyAlignment="1">
      <alignment horizontal="left" vertical="center" wrapText="1"/>
    </xf>
    <xf numFmtId="0" fontId="28" fillId="33" borderId="10" xfId="0" applyFont="1" applyFill="1" applyBorder="1" applyAlignment="1">
      <alignment vertical="top" wrapText="1"/>
    </xf>
    <xf numFmtId="169" fontId="29" fillId="0" borderId="10" xfId="48" applyNumberFormat="1" applyFont="1" applyFill="1" applyBorder="1" applyAlignment="1">
      <alignment vertical="center"/>
    </xf>
    <xf numFmtId="169" fontId="27" fillId="0" borderId="20" xfId="60" applyNumberFormat="1" applyFont="1" applyFill="1" applyBorder="1" applyAlignment="1">
      <alignment horizontal="center" vertical="center"/>
    </xf>
    <xf numFmtId="169" fontId="29" fillId="0" borderId="10" xfId="48" applyNumberFormat="1" applyFont="1" applyFill="1" applyBorder="1" applyAlignment="1">
      <alignment horizontal="right" vertical="center"/>
    </xf>
    <xf numFmtId="165" fontId="27" fillId="0" borderId="10" xfId="42" applyNumberFormat="1" applyFont="1" applyFill="1" applyBorder="1" applyAlignment="1">
      <alignment horizontal="right" vertical="center"/>
    </xf>
    <xf numFmtId="169" fontId="28" fillId="0" borderId="10" xfId="0" applyNumberFormat="1" applyFont="1" applyFill="1" applyBorder="1" applyAlignment="1">
      <alignment vertical="center"/>
    </xf>
    <xf numFmtId="169" fontId="30" fillId="0" borderId="10" xfId="58" applyNumberFormat="1" applyFont="1" applyFill="1" applyBorder="1" applyAlignment="1">
      <alignment horizontal="right" vertical="center" wrapText="1"/>
    </xf>
    <xf numFmtId="171" fontId="28" fillId="0" borderId="0" xfId="0" applyNumberFormat="1" applyFont="1" applyFill="1" applyAlignment="1"/>
    <xf numFmtId="0" fontId="27" fillId="0" borderId="14" xfId="60" applyFont="1" applyFill="1" applyBorder="1" applyAlignment="1">
      <alignment horizontal="center" vertical="center"/>
    </xf>
    <xf numFmtId="0" fontId="28" fillId="0" borderId="0" xfId="0" applyFont="1" applyFill="1" applyAlignment="1">
      <alignment horizontal="center"/>
    </xf>
    <xf numFmtId="0" fontId="28" fillId="0" borderId="10" xfId="0" applyFont="1" applyBorder="1" applyAlignment="1">
      <alignment horizontal="left" vertical="center" wrapText="1"/>
    </xf>
    <xf numFmtId="0" fontId="32" fillId="0" borderId="20" xfId="59" applyFont="1" applyFill="1" applyBorder="1" applyAlignment="1">
      <alignment horizontal="left" vertical="center" wrapText="1"/>
    </xf>
    <xf numFmtId="0" fontId="41" fillId="0" borderId="10" xfId="0" applyFont="1" applyBorder="1" applyAlignment="1">
      <alignment horizontal="center" vertical="center" wrapText="1"/>
    </xf>
    <xf numFmtId="0" fontId="41" fillId="33" borderId="10" xfId="0" applyFont="1" applyFill="1" applyBorder="1" applyAlignment="1">
      <alignment horizontal="center" vertical="center" wrapText="1"/>
    </xf>
    <xf numFmtId="168" fontId="29" fillId="0" borderId="10" xfId="0" applyNumberFormat="1" applyFont="1" applyFill="1" applyBorder="1" applyAlignment="1">
      <alignment horizontal="right" vertical="center" wrapText="1"/>
    </xf>
    <xf numFmtId="168" fontId="29" fillId="0" borderId="14" xfId="0" applyNumberFormat="1" applyFont="1" applyBorder="1" applyAlignment="1">
      <alignment horizontal="right" vertical="center" wrapText="1"/>
    </xf>
    <xf numFmtId="168" fontId="29" fillId="0" borderId="14" xfId="59" applyNumberFormat="1" applyFont="1" applyFill="1" applyBorder="1" applyAlignment="1">
      <alignment horizontal="right" vertical="center" wrapText="1"/>
    </xf>
    <xf numFmtId="168" fontId="29" fillId="0" borderId="14" xfId="57" applyNumberFormat="1" applyFont="1" applyFill="1" applyBorder="1" applyAlignment="1">
      <alignment horizontal="right" vertical="center" wrapText="1"/>
    </xf>
    <xf numFmtId="169" fontId="28" fillId="0" borderId="10" xfId="0" applyNumberFormat="1" applyFont="1" applyBorder="1" applyAlignment="1">
      <alignment horizontal="right" vertical="center" wrapText="1"/>
    </xf>
    <xf numFmtId="169" fontId="31" fillId="33" borderId="10" xfId="0" applyNumberFormat="1" applyFont="1" applyFill="1" applyBorder="1" applyAlignment="1">
      <alignment horizontal="right" vertical="center" wrapText="1"/>
    </xf>
    <xf numFmtId="169" fontId="30" fillId="0" borderId="10" xfId="0" applyNumberFormat="1" applyFont="1" applyBorder="1" applyAlignment="1">
      <alignment horizontal="right" vertical="top" wrapText="1"/>
    </xf>
    <xf numFmtId="169" fontId="28" fillId="0" borderId="10" xfId="0" applyNumberFormat="1" applyFont="1" applyBorder="1" applyAlignment="1">
      <alignment horizontal="right" vertical="top" wrapText="1"/>
    </xf>
    <xf numFmtId="168" fontId="30" fillId="0" borderId="14" xfId="0" applyNumberFormat="1" applyFont="1" applyBorder="1" applyAlignment="1">
      <alignment horizontal="right" vertical="center" wrapText="1"/>
    </xf>
    <xf numFmtId="168" fontId="30" fillId="0" borderId="11" xfId="0" applyNumberFormat="1" applyFont="1" applyFill="1" applyBorder="1" applyAlignment="1">
      <alignment vertical="center" wrapText="1"/>
    </xf>
    <xf numFmtId="168" fontId="30" fillId="0" borderId="10" xfId="0" applyNumberFormat="1" applyFont="1" applyFill="1" applyBorder="1" applyAlignment="1">
      <alignment horizontal="right" vertical="center" wrapText="1"/>
    </xf>
    <xf numFmtId="169" fontId="28" fillId="0" borderId="10" xfId="62" applyNumberFormat="1" applyFont="1" applyFill="1" applyBorder="1" applyAlignment="1">
      <alignment horizontal="right" vertical="center" wrapText="1"/>
    </xf>
    <xf numFmtId="0" fontId="28" fillId="0" borderId="10" xfId="61" applyFont="1" applyFill="1" applyBorder="1" applyAlignment="1">
      <alignment vertical="center" wrapText="1"/>
    </xf>
    <xf numFmtId="0" fontId="28" fillId="0" borderId="10" xfId="61" applyFont="1" applyFill="1" applyBorder="1" applyAlignment="1">
      <alignment horizontal="left" vertical="center" wrapText="1"/>
    </xf>
    <xf numFmtId="169" fontId="28" fillId="0" borderId="10" xfId="61" applyNumberFormat="1" applyFont="1" applyFill="1" applyBorder="1" applyAlignment="1">
      <alignment horizontal="right" vertical="center" wrapText="1"/>
    </xf>
    <xf numFmtId="169" fontId="31" fillId="0" borderId="10" xfId="60" applyNumberFormat="1" applyFont="1" applyFill="1" applyBorder="1" applyAlignment="1">
      <alignment horizontal="right" vertical="center" wrapText="1"/>
    </xf>
    <xf numFmtId="169" fontId="28" fillId="0" borderId="10" xfId="60" applyNumberFormat="1" applyFont="1" applyFill="1" applyBorder="1" applyAlignment="1">
      <alignment horizontal="right" vertical="center" wrapText="1"/>
    </xf>
    <xf numFmtId="169" fontId="30" fillId="0" borderId="10" xfId="0" applyNumberFormat="1" applyFont="1" applyFill="1" applyBorder="1" applyAlignment="1">
      <alignment vertical="center" wrapText="1"/>
    </xf>
    <xf numFmtId="168" fontId="30" fillId="0" borderId="14" xfId="0" applyNumberFormat="1" applyFont="1" applyFill="1" applyBorder="1" applyAlignment="1">
      <alignment horizontal="right" vertical="center" wrapText="1"/>
    </xf>
    <xf numFmtId="168" fontId="30" fillId="0" borderId="10" xfId="0" applyNumberFormat="1" applyFont="1" applyFill="1" applyBorder="1" applyAlignment="1">
      <alignment vertical="center" wrapText="1"/>
    </xf>
    <xf numFmtId="168" fontId="30" fillId="0" borderId="10" xfId="0" applyNumberFormat="1" applyFont="1" applyFill="1" applyBorder="1" applyAlignment="1">
      <alignment vertical="center"/>
    </xf>
    <xf numFmtId="0" fontId="29" fillId="0" borderId="11" xfId="0" applyFont="1" applyBorder="1" applyAlignment="1">
      <alignment horizontal="center" vertical="center" wrapText="1"/>
    </xf>
    <xf numFmtId="0" fontId="29" fillId="0" borderId="19" xfId="0" applyFont="1" applyBorder="1" applyAlignment="1">
      <alignment horizontal="center" vertical="center" wrapText="1"/>
    </xf>
    <xf numFmtId="0" fontId="29" fillId="0" borderId="19" xfId="0" applyFont="1" applyFill="1" applyBorder="1" applyAlignment="1">
      <alignment horizontal="left" vertical="top" wrapText="1"/>
    </xf>
    <xf numFmtId="0" fontId="29" fillId="0" borderId="14" xfId="0" applyFont="1" applyFill="1" applyBorder="1" applyAlignment="1">
      <alignment horizontal="left" vertical="top" wrapText="1"/>
    </xf>
    <xf numFmtId="0" fontId="27" fillId="0" borderId="10" xfId="0" applyFont="1" applyFill="1" applyBorder="1" applyAlignment="1">
      <alignment horizontal="left" vertical="top" wrapText="1"/>
    </xf>
    <xf numFmtId="0" fontId="29" fillId="33" borderId="11" xfId="0" applyFont="1" applyFill="1" applyBorder="1" applyAlignment="1">
      <alignment horizontal="left" vertical="center" wrapText="1"/>
    </xf>
    <xf numFmtId="0" fontId="29" fillId="33" borderId="19" xfId="0" applyFont="1" applyFill="1" applyBorder="1" applyAlignment="1">
      <alignment horizontal="left" vertical="center" wrapText="1"/>
    </xf>
    <xf numFmtId="0" fontId="29" fillId="33" borderId="14" xfId="0" applyFont="1" applyFill="1" applyBorder="1" applyAlignment="1">
      <alignment horizontal="left" vertical="center" wrapText="1"/>
    </xf>
    <xf numFmtId="0" fontId="35" fillId="0" borderId="19" xfId="0" applyFont="1" applyBorder="1" applyAlignment="1">
      <alignment horizontal="center"/>
    </xf>
    <xf numFmtId="0" fontId="28" fillId="0" borderId="10" xfId="0" applyFont="1" applyBorder="1" applyAlignment="1">
      <alignment horizontal="left" vertical="center" wrapText="1"/>
    </xf>
    <xf numFmtId="0" fontId="42" fillId="0" borderId="10" xfId="0" applyFont="1" applyBorder="1">
      <alignment horizontal="left" vertical="top" wrapText="1"/>
    </xf>
    <xf numFmtId="0" fontId="43" fillId="0" borderId="10" xfId="0" applyFont="1" applyBorder="1">
      <alignment horizontal="left" vertical="top" wrapText="1"/>
    </xf>
    <xf numFmtId="0" fontId="32" fillId="0" borderId="10" xfId="0" applyFont="1" applyBorder="1">
      <alignment horizontal="left" vertical="top" wrapText="1"/>
    </xf>
    <xf numFmtId="0" fontId="27" fillId="0" borderId="10" xfId="0" applyFont="1" applyBorder="1" applyAlignment="1">
      <alignment horizontal="left" vertical="top" wrapText="1"/>
    </xf>
    <xf numFmtId="169" fontId="35" fillId="0" borderId="0" xfId="0" applyNumberFormat="1" applyFont="1" applyFill="1">
      <alignment horizontal="left" vertical="top" wrapText="1"/>
    </xf>
    <xf numFmtId="0" fontId="44" fillId="0" borderId="10" xfId="0" applyFont="1" applyBorder="1">
      <alignment horizontal="left" vertical="top" wrapText="1"/>
    </xf>
    <xf numFmtId="0" fontId="31" fillId="0" borderId="10" xfId="0" applyFont="1" applyBorder="1">
      <alignment horizontal="left" vertical="top" wrapText="1"/>
    </xf>
    <xf numFmtId="0" fontId="28" fillId="0" borderId="10" xfId="0" applyNumberFormat="1" applyFont="1" applyFill="1" applyBorder="1" applyAlignment="1">
      <alignment horizontal="left" vertical="center" wrapText="1"/>
    </xf>
    <xf numFmtId="0" fontId="27" fillId="0" borderId="11" xfId="0" applyFont="1" applyBorder="1" applyAlignment="1">
      <alignment horizontal="left" vertical="top" wrapText="1"/>
    </xf>
    <xf numFmtId="0" fontId="27" fillId="33" borderId="19" xfId="0" applyFont="1" applyFill="1" applyBorder="1" applyAlignment="1">
      <alignment horizontal="center" vertical="top"/>
    </xf>
    <xf numFmtId="0" fontId="28" fillId="0" borderId="10" xfId="0" applyFont="1" applyBorder="1" applyAlignment="1">
      <alignment horizontal="left" vertical="center" wrapText="1"/>
    </xf>
    <xf numFmtId="0" fontId="32" fillId="0" borderId="19" xfId="0" applyFont="1" applyFill="1" applyBorder="1" applyAlignment="1">
      <alignment horizontal="left" vertical="center" wrapText="1"/>
    </xf>
    <xf numFmtId="0" fontId="29" fillId="0" borderId="0" xfId="0" applyNumberFormat="1" applyFont="1" applyFill="1" applyBorder="1" applyAlignment="1">
      <alignment horizontal="center" vertical="center" wrapText="1"/>
    </xf>
    <xf numFmtId="0" fontId="45" fillId="0" borderId="10" xfId="0" applyFont="1" applyBorder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46" fillId="33" borderId="10" xfId="0" applyFont="1" applyFill="1" applyBorder="1" applyAlignment="1">
      <alignment horizontal="left" vertical="top" wrapText="1"/>
    </xf>
    <xf numFmtId="0" fontId="46" fillId="33" borderId="10" xfId="0" applyFont="1" applyFill="1" applyBorder="1" applyAlignment="1"/>
    <xf numFmtId="0" fontId="32" fillId="0" borderId="11" xfId="0" applyFont="1" applyFill="1" applyBorder="1" applyAlignment="1">
      <alignment vertical="center" wrapText="1"/>
    </xf>
    <xf numFmtId="172" fontId="28" fillId="0" borderId="10" xfId="0" applyNumberFormat="1" applyFont="1" applyBorder="1" applyAlignment="1">
      <alignment horizontal="right" vertical="top" wrapText="1"/>
    </xf>
    <xf numFmtId="172" fontId="27" fillId="0" borderId="19" xfId="0" applyNumberFormat="1" applyFont="1" applyFill="1" applyBorder="1" applyAlignment="1">
      <alignment horizontal="center" vertical="top" wrapText="1"/>
    </xf>
    <xf numFmtId="172" fontId="28" fillId="0" borderId="11" xfId="0" applyNumberFormat="1" applyFont="1" applyBorder="1" applyAlignment="1">
      <alignment horizontal="right" vertical="top" wrapText="1"/>
    </xf>
    <xf numFmtId="172" fontId="28" fillId="0" borderId="0" xfId="0" applyNumberFormat="1" applyFont="1" applyBorder="1" applyAlignment="1">
      <alignment horizontal="right" vertical="top" wrapText="1"/>
    </xf>
    <xf numFmtId="39" fontId="27" fillId="33" borderId="22" xfId="0" applyNumberFormat="1" applyFont="1" applyFill="1" applyBorder="1" applyAlignment="1">
      <alignment horizontal="center" vertical="top"/>
    </xf>
    <xf numFmtId="173" fontId="27" fillId="33" borderId="10" xfId="0" applyNumberFormat="1" applyFont="1" applyFill="1" applyBorder="1" applyAlignment="1">
      <alignment horizontal="center" vertical="center"/>
    </xf>
    <xf numFmtId="173" fontId="28" fillId="0" borderId="10" xfId="53" applyNumberFormat="1" applyFont="1" applyFill="1" applyBorder="1" applyAlignment="1">
      <alignment horizontal="right" vertical="center" wrapText="1"/>
    </xf>
    <xf numFmtId="0" fontId="47" fillId="0" borderId="0" xfId="0" applyFont="1" applyFill="1">
      <alignment horizontal="left" vertical="top" wrapText="1"/>
    </xf>
    <xf numFmtId="0" fontId="27" fillId="33" borderId="10" xfId="0" applyFont="1" applyFill="1" applyBorder="1" applyAlignment="1">
      <alignment horizontal="left" vertical="top" wrapText="1"/>
    </xf>
    <xf numFmtId="0" fontId="31" fillId="33" borderId="11" xfId="0" applyFont="1" applyFill="1" applyBorder="1" applyAlignment="1">
      <alignment vertical="center" wrapText="1"/>
    </xf>
    <xf numFmtId="0" fontId="27" fillId="0" borderId="19" xfId="0" applyFont="1" applyFill="1" applyBorder="1" applyAlignment="1">
      <alignment horizontal="left" vertical="center" wrapText="1"/>
    </xf>
    <xf numFmtId="170" fontId="29" fillId="0" borderId="10" xfId="0" applyNumberFormat="1" applyFont="1" applyFill="1" applyBorder="1" applyAlignment="1">
      <alignment vertical="top" wrapText="1"/>
    </xf>
    <xf numFmtId="172" fontId="28" fillId="0" borderId="10" xfId="0" applyNumberFormat="1" applyFont="1" applyBorder="1" applyAlignment="1">
      <alignment horizontal="right" vertical="center" wrapText="1"/>
    </xf>
    <xf numFmtId="172" fontId="28" fillId="0" borderId="11" xfId="0" applyNumberFormat="1" applyFont="1" applyBorder="1" applyAlignment="1">
      <alignment horizontal="right" vertical="center" wrapText="1"/>
    </xf>
    <xf numFmtId="0" fontId="30" fillId="0" borderId="10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left" vertical="top" wrapText="1"/>
    </xf>
    <xf numFmtId="0" fontId="27" fillId="0" borderId="11" xfId="60" applyFont="1" applyFill="1" applyBorder="1" applyAlignment="1">
      <alignment horizontal="center" vertical="center"/>
    </xf>
    <xf numFmtId="0" fontId="27" fillId="0" borderId="19" xfId="60" applyFont="1" applyFill="1" applyBorder="1" applyAlignment="1">
      <alignment horizontal="center" vertical="center"/>
    </xf>
    <xf numFmtId="0" fontId="27" fillId="0" borderId="14" xfId="60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top" wrapText="1"/>
    </xf>
    <xf numFmtId="0" fontId="27" fillId="0" borderId="11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29" fillId="0" borderId="11" xfId="57" applyFont="1" applyFill="1" applyBorder="1" applyAlignment="1">
      <alignment horizontal="center" vertical="center" wrapText="1"/>
    </xf>
    <xf numFmtId="0" fontId="29" fillId="0" borderId="19" xfId="57" applyFont="1" applyFill="1" applyBorder="1" applyAlignment="1">
      <alignment horizontal="center" vertical="center" wrapText="1"/>
    </xf>
    <xf numFmtId="0" fontId="29" fillId="0" borderId="14" xfId="57" applyFont="1" applyFill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29" fillId="0" borderId="19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30" fillId="0" borderId="11" xfId="43" applyFont="1" applyBorder="1" applyAlignment="1">
      <alignment horizontal="center" vertical="center" wrapText="1"/>
    </xf>
    <xf numFmtId="0" fontId="30" fillId="0" borderId="19" xfId="43" applyFont="1" applyBorder="1" applyAlignment="1">
      <alignment horizontal="center" vertical="center" wrapText="1"/>
    </xf>
    <xf numFmtId="0" fontId="30" fillId="0" borderId="14" xfId="43" applyFont="1" applyBorder="1" applyAlignment="1">
      <alignment horizontal="center" vertical="center" wrapText="1"/>
    </xf>
    <xf numFmtId="0" fontId="27" fillId="0" borderId="18" xfId="60" applyFont="1" applyFill="1" applyBorder="1" applyAlignment="1">
      <alignment horizontal="center" vertical="center"/>
    </xf>
    <xf numFmtId="0" fontId="27" fillId="0" borderId="0" xfId="60" applyFont="1" applyFill="1" applyBorder="1" applyAlignment="1">
      <alignment horizontal="center" vertical="center"/>
    </xf>
    <xf numFmtId="0" fontId="27" fillId="0" borderId="20" xfId="60" applyFont="1" applyFill="1" applyBorder="1" applyAlignment="1">
      <alignment horizontal="center" vertical="center"/>
    </xf>
    <xf numFmtId="0" fontId="28" fillId="0" borderId="0" xfId="0" applyFont="1" applyFill="1" applyAlignment="1">
      <alignment horizontal="center"/>
    </xf>
    <xf numFmtId="0" fontId="28" fillId="0" borderId="0" xfId="0" applyFont="1" applyFill="1" applyAlignment="1">
      <alignment horizontal="center" vertical="center"/>
    </xf>
    <xf numFmtId="0" fontId="30" fillId="0" borderId="19" xfId="0" applyFont="1" applyFill="1" applyBorder="1" applyAlignment="1">
      <alignment horizontal="left" vertical="center" wrapText="1"/>
    </xf>
    <xf numFmtId="0" fontId="30" fillId="0" borderId="14" xfId="0" applyFont="1" applyFill="1" applyBorder="1" applyAlignment="1">
      <alignment horizontal="left" vertical="center" wrapText="1"/>
    </xf>
    <xf numFmtId="0" fontId="30" fillId="0" borderId="0" xfId="0" applyFont="1" applyFill="1" applyAlignment="1">
      <alignment horizontal="center" wrapText="1"/>
    </xf>
    <xf numFmtId="0" fontId="28" fillId="0" borderId="15" xfId="43" applyFont="1" applyFill="1" applyBorder="1" applyAlignment="1">
      <alignment horizontal="center" vertical="center" wrapText="1"/>
    </xf>
    <xf numFmtId="0" fontId="28" fillId="0" borderId="17" xfId="43" applyFont="1" applyFill="1" applyBorder="1" applyAlignment="1">
      <alignment horizontal="center" vertical="center" wrapText="1"/>
    </xf>
    <xf numFmtId="0" fontId="28" fillId="0" borderId="16" xfId="43" applyFont="1" applyFill="1" applyBorder="1" applyAlignment="1">
      <alignment horizontal="center" vertical="center" wrapText="1"/>
    </xf>
    <xf numFmtId="0" fontId="28" fillId="0" borderId="12" xfId="43" applyFont="1" applyFill="1" applyBorder="1" applyAlignment="1">
      <alignment horizontal="center" vertical="center" wrapText="1"/>
    </xf>
    <xf numFmtId="0" fontId="28" fillId="0" borderId="13" xfId="43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/>
    </xf>
    <xf numFmtId="0" fontId="27" fillId="0" borderId="11" xfId="0" applyFont="1" applyFill="1" applyBorder="1" applyAlignment="1">
      <alignment horizontal="center" vertical="top" wrapText="1"/>
    </xf>
    <xf numFmtId="0" fontId="27" fillId="0" borderId="19" xfId="0" applyFont="1" applyFill="1" applyBorder="1" applyAlignment="1">
      <alignment horizontal="center" vertical="top" wrapText="1"/>
    </xf>
    <xf numFmtId="0" fontId="27" fillId="0" borderId="16" xfId="0" applyFont="1" applyFill="1" applyBorder="1" applyAlignment="1">
      <alignment horizontal="center" vertical="top" wrapText="1"/>
    </xf>
    <xf numFmtId="0" fontId="49" fillId="0" borderId="11" xfId="43" applyFont="1" applyBorder="1" applyAlignment="1">
      <alignment horizontal="center" vertical="center" wrapText="1"/>
    </xf>
    <xf numFmtId="0" fontId="49" fillId="0" borderId="19" xfId="43" applyFont="1" applyBorder="1" applyAlignment="1">
      <alignment horizontal="center" vertical="center" wrapText="1"/>
    </xf>
    <xf numFmtId="0" fontId="49" fillId="0" borderId="14" xfId="43" applyFont="1" applyBorder="1" applyAlignment="1">
      <alignment horizontal="center" vertical="center" wrapText="1"/>
    </xf>
    <xf numFmtId="0" fontId="29" fillId="33" borderId="11" xfId="0" applyFont="1" applyFill="1" applyBorder="1" applyAlignment="1">
      <alignment horizontal="left" vertical="center" wrapText="1"/>
    </xf>
    <xf numFmtId="0" fontId="29" fillId="33" borderId="19" xfId="0" applyFont="1" applyFill="1" applyBorder="1" applyAlignment="1">
      <alignment horizontal="left" vertical="center" wrapText="1"/>
    </xf>
    <xf numFmtId="0" fontId="29" fillId="33" borderId="14" xfId="0" applyFont="1" applyFill="1" applyBorder="1" applyAlignment="1">
      <alignment horizontal="left" vertical="center" wrapText="1"/>
    </xf>
    <xf numFmtId="0" fontId="32" fillId="0" borderId="11" xfId="0" applyFont="1" applyFill="1" applyBorder="1" applyAlignment="1">
      <alignment horizontal="left" vertical="center" wrapText="1"/>
    </xf>
    <xf numFmtId="0" fontId="32" fillId="0" borderId="19" xfId="0" applyFont="1" applyFill="1" applyBorder="1" applyAlignment="1">
      <alignment horizontal="left" vertical="center" wrapText="1"/>
    </xf>
    <xf numFmtId="0" fontId="32" fillId="0" borderId="14" xfId="0" applyFont="1" applyFill="1" applyBorder="1" applyAlignment="1">
      <alignment horizontal="left" vertical="center" wrapText="1"/>
    </xf>
    <xf numFmtId="0" fontId="35" fillId="0" borderId="19" xfId="0" applyFont="1" applyBorder="1" applyAlignment="1">
      <alignment horizontal="center"/>
    </xf>
    <xf numFmtId="0" fontId="29" fillId="0" borderId="11" xfId="0" applyFont="1" applyFill="1" applyBorder="1" applyAlignment="1">
      <alignment horizontal="left" vertical="top" wrapText="1"/>
    </xf>
    <xf numFmtId="0" fontId="29" fillId="0" borderId="19" xfId="0" applyFont="1" applyFill="1" applyBorder="1" applyAlignment="1">
      <alignment horizontal="left" vertical="top" wrapText="1"/>
    </xf>
    <xf numFmtId="0" fontId="29" fillId="0" borderId="14" xfId="0" applyFont="1" applyFill="1" applyBorder="1" applyAlignment="1">
      <alignment horizontal="left" vertical="top" wrapText="1"/>
    </xf>
    <xf numFmtId="0" fontId="27" fillId="33" borderId="11" xfId="0" applyFont="1" applyFill="1" applyBorder="1" applyAlignment="1">
      <alignment horizontal="center" vertical="top"/>
    </xf>
    <xf numFmtId="0" fontId="27" fillId="33" borderId="19" xfId="0" applyFont="1" applyFill="1" applyBorder="1" applyAlignment="1">
      <alignment horizontal="center" vertical="top"/>
    </xf>
    <xf numFmtId="0" fontId="27" fillId="33" borderId="14" xfId="0" applyFont="1" applyFill="1" applyBorder="1" applyAlignment="1">
      <alignment horizontal="center" vertical="top"/>
    </xf>
    <xf numFmtId="0" fontId="49" fillId="33" borderId="11" xfId="43" applyFont="1" applyFill="1" applyBorder="1" applyAlignment="1">
      <alignment horizontal="center" vertical="center" wrapText="1"/>
    </xf>
    <xf numFmtId="0" fontId="49" fillId="33" borderId="19" xfId="43" applyFont="1" applyFill="1" applyBorder="1" applyAlignment="1">
      <alignment horizontal="center" vertical="center" wrapText="1"/>
    </xf>
    <xf numFmtId="0" fontId="49" fillId="33" borderId="14" xfId="43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center" vertical="top" wrapText="1"/>
    </xf>
    <xf numFmtId="0" fontId="28" fillId="0" borderId="10" xfId="0" applyFont="1" applyBorder="1" applyAlignment="1">
      <alignment horizontal="left" vertical="center" wrapText="1"/>
    </xf>
    <xf numFmtId="0" fontId="27" fillId="0" borderId="11" xfId="0" applyFont="1" applyBorder="1" applyAlignment="1">
      <alignment horizontal="center"/>
    </xf>
    <xf numFmtId="0" fontId="27" fillId="0" borderId="19" xfId="0" applyFont="1" applyBorder="1" applyAlignment="1">
      <alignment horizontal="center"/>
    </xf>
    <xf numFmtId="0" fontId="27" fillId="0" borderId="14" xfId="0" applyFont="1" applyBorder="1" applyAlignment="1">
      <alignment horizontal="center"/>
    </xf>
    <xf numFmtId="0" fontId="28" fillId="0" borderId="19" xfId="0" applyFont="1" applyFill="1" applyBorder="1" applyAlignment="1">
      <alignment horizontal="center"/>
    </xf>
    <xf numFmtId="0" fontId="27" fillId="0" borderId="10" xfId="0" applyFont="1" applyFill="1" applyBorder="1" applyAlignment="1">
      <alignment horizontal="left" vertical="top" wrapText="1"/>
    </xf>
    <xf numFmtId="166" fontId="27" fillId="0" borderId="0" xfId="53" applyNumberFormat="1" applyFont="1" applyFill="1" applyAlignment="1">
      <alignment horizontal="center" vertical="top" wrapText="1"/>
    </xf>
    <xf numFmtId="0" fontId="34" fillId="0" borderId="0" xfId="0" applyNumberFormat="1" applyFont="1" applyFill="1" applyBorder="1" applyAlignment="1">
      <alignment horizontal="center" vertical="center" wrapText="1"/>
    </xf>
    <xf numFmtId="0" fontId="29" fillId="0" borderId="0" xfId="0" applyNumberFormat="1" applyFont="1" applyFill="1" applyBorder="1" applyAlignment="1">
      <alignment horizontal="center" vertical="center" wrapText="1"/>
    </xf>
    <xf numFmtId="166" fontId="27" fillId="0" borderId="0" xfId="53" applyNumberFormat="1" applyFont="1" applyFill="1" applyAlignment="1">
      <alignment horizontal="right"/>
    </xf>
    <xf numFmtId="0" fontId="48" fillId="0" borderId="21" xfId="0" applyFont="1" applyFill="1" applyBorder="1" applyAlignment="1">
      <alignment horizontal="right" vertical="top" wrapText="1"/>
    </xf>
    <xf numFmtId="0" fontId="27" fillId="0" borderId="10" xfId="0" applyFont="1" applyFill="1" applyBorder="1" applyAlignment="1">
      <alignment horizontal="left" vertical="center"/>
    </xf>
    <xf numFmtId="0" fontId="29" fillId="33" borderId="11" xfId="0" applyFont="1" applyFill="1" applyBorder="1" applyAlignment="1">
      <alignment horizontal="center" vertical="top" wrapText="1"/>
    </xf>
    <xf numFmtId="0" fontId="29" fillId="33" borderId="19" xfId="0" applyFont="1" applyFill="1" applyBorder="1" applyAlignment="1">
      <alignment horizontal="center" vertical="top" wrapText="1"/>
    </xf>
    <xf numFmtId="0" fontId="29" fillId="33" borderId="14" xfId="0" applyFont="1" applyFill="1" applyBorder="1" applyAlignment="1">
      <alignment horizontal="center" vertical="top" wrapText="1"/>
    </xf>
    <xf numFmtId="0" fontId="29" fillId="33" borderId="11" xfId="0" applyFont="1" applyFill="1" applyBorder="1" applyAlignment="1">
      <alignment horizontal="left"/>
    </xf>
    <xf numFmtId="0" fontId="29" fillId="33" borderId="19" xfId="0" applyFont="1" applyFill="1" applyBorder="1" applyAlignment="1">
      <alignment horizontal="left"/>
    </xf>
    <xf numFmtId="0" fontId="29" fillId="33" borderId="14" xfId="0" applyFont="1" applyFill="1" applyBorder="1" applyAlignment="1">
      <alignment horizontal="left"/>
    </xf>
    <xf numFmtId="0" fontId="29" fillId="0" borderId="11" xfId="0" applyFont="1" applyFill="1" applyBorder="1" applyAlignment="1">
      <alignment horizontal="center" vertical="top" wrapText="1"/>
    </xf>
    <xf numFmtId="0" fontId="29" fillId="0" borderId="19" xfId="0" applyFont="1" applyFill="1" applyBorder="1" applyAlignment="1">
      <alignment horizontal="center" vertical="top" wrapText="1"/>
    </xf>
    <xf numFmtId="0" fontId="29" fillId="0" borderId="14" xfId="0" applyFont="1" applyFill="1" applyBorder="1" applyAlignment="1">
      <alignment horizontal="center" vertical="top" wrapText="1"/>
    </xf>
    <xf numFmtId="0" fontId="34" fillId="0" borderId="11" xfId="0" applyFont="1" applyFill="1" applyBorder="1" applyAlignment="1">
      <alignment horizontal="center" vertical="top" wrapText="1"/>
    </xf>
    <xf numFmtId="0" fontId="34" fillId="0" borderId="19" xfId="0" applyFont="1" applyFill="1" applyBorder="1" applyAlignment="1">
      <alignment horizontal="center" vertical="top" wrapText="1"/>
    </xf>
    <xf numFmtId="0" fontId="34" fillId="0" borderId="14" xfId="0" applyFont="1" applyFill="1" applyBorder="1" applyAlignment="1">
      <alignment horizontal="center" vertical="top" wrapText="1"/>
    </xf>
    <xf numFmtId="0" fontId="27" fillId="0" borderId="11" xfId="0" applyFont="1" applyBorder="1" applyAlignment="1">
      <alignment horizontal="center" vertical="top" wrapText="1"/>
    </xf>
    <xf numFmtId="0" fontId="27" fillId="0" borderId="19" xfId="0" applyFont="1" applyBorder="1" applyAlignment="1">
      <alignment horizontal="center" vertical="top" wrapText="1"/>
    </xf>
    <xf numFmtId="0" fontId="27" fillId="0" borderId="14" xfId="0" applyFont="1" applyBorder="1" applyAlignment="1">
      <alignment horizontal="center" vertical="top" wrapText="1"/>
    </xf>
    <xf numFmtId="0" fontId="29" fillId="33" borderId="11" xfId="0" applyFont="1" applyFill="1" applyBorder="1" applyAlignment="1">
      <alignment horizontal="left" vertical="top" wrapText="1"/>
    </xf>
    <xf numFmtId="0" fontId="29" fillId="33" borderId="19" xfId="0" applyFont="1" applyFill="1" applyBorder="1" applyAlignment="1">
      <alignment horizontal="left" vertical="top" wrapText="1"/>
    </xf>
    <xf numFmtId="0" fontId="29" fillId="33" borderId="14" xfId="0" applyFont="1" applyFill="1" applyBorder="1" applyAlignment="1">
      <alignment horizontal="left" vertical="top" wrapText="1"/>
    </xf>
    <xf numFmtId="0" fontId="27" fillId="0" borderId="11" xfId="0" applyFont="1" applyBorder="1" applyAlignment="1">
      <alignment horizontal="left" vertical="top" wrapText="1"/>
    </xf>
    <xf numFmtId="0" fontId="27" fillId="0" borderId="19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29" fillId="0" borderId="10" xfId="0" applyFont="1" applyBorder="1">
      <alignment horizontal="left" vertical="top" wrapText="1"/>
    </xf>
  </cellXfs>
  <cellStyles count="71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Comma 2" xfId="52"/>
    <cellStyle name="Comma 2 3" xfId="51"/>
    <cellStyle name="Comma 3" xfId="65"/>
    <cellStyle name="Comma 4" xfId="45"/>
    <cellStyle name="Comma 7" xfId="47"/>
    <cellStyle name="Normal 10 2" xfId="69"/>
    <cellStyle name="Normal 11 2" xfId="44"/>
    <cellStyle name="Normal 12" xfId="60"/>
    <cellStyle name="Normal 2" xfId="48"/>
    <cellStyle name="Normal 2 2 2" xfId="66"/>
    <cellStyle name="Normal 2 4" xfId="46"/>
    <cellStyle name="Normal 3" xfId="55"/>
    <cellStyle name="Normal 4" xfId="56"/>
    <cellStyle name="Normal 4 2" xfId="49"/>
    <cellStyle name="Normal 5" xfId="54"/>
    <cellStyle name="Normal 6" xfId="64"/>
    <cellStyle name="Normal 8" xfId="43"/>
    <cellStyle name="Normal 8 2" xfId="70"/>
    <cellStyle name="Percent 2" xfId="67"/>
    <cellStyle name="SN_241" xfId="42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Обычный 16" xfId="61"/>
    <cellStyle name="Обычный 17" xfId="62"/>
    <cellStyle name="Обычный 2" xfId="50"/>
    <cellStyle name="Обычный 2 3" xfId="68"/>
    <cellStyle name="Обычный 25" xfId="63"/>
    <cellStyle name="Обычный 6" xfId="57"/>
    <cellStyle name="Обычный 7" xfId="59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Финансовый" xfId="53" builtinId="3"/>
    <cellStyle name="Финансовый 16" xfId="58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opLeftCell="A25" zoomScale="85" zoomScaleNormal="85" zoomScaleSheetLayoutView="115" workbookViewId="0">
      <selection activeCell="C32" sqref="C32"/>
    </sheetView>
  </sheetViews>
  <sheetFormatPr defaultColWidth="9.125" defaultRowHeight="17.399999999999999" x14ac:dyDescent="0.25"/>
  <cols>
    <col min="1" max="1" width="10.75" style="25" customWidth="1"/>
    <col min="2" max="2" width="15" style="25" customWidth="1"/>
    <col min="3" max="3" width="87.5" style="26" customWidth="1"/>
    <col min="4" max="4" width="18.75" style="26" customWidth="1"/>
    <col min="5" max="5" width="18.375" style="26" customWidth="1"/>
    <col min="6" max="6" width="24.75" style="26" customWidth="1"/>
    <col min="7" max="7" width="10.625" style="25" bestFit="1" customWidth="1"/>
    <col min="8" max="16384" width="9.125" style="25"/>
  </cols>
  <sheetData>
    <row r="1" spans="1:6" ht="18" customHeight="1" x14ac:dyDescent="0.25">
      <c r="F1" s="39" t="s">
        <v>9</v>
      </c>
    </row>
    <row r="2" spans="1:6" x14ac:dyDescent="0.4">
      <c r="F2" s="111" t="s">
        <v>78</v>
      </c>
    </row>
    <row r="3" spans="1:6" x14ac:dyDescent="0.4">
      <c r="F3" s="2" t="s">
        <v>20</v>
      </c>
    </row>
    <row r="4" spans="1:6" ht="93" customHeight="1" x14ac:dyDescent="0.25">
      <c r="A4" s="184" t="s">
        <v>92</v>
      </c>
      <c r="B4" s="184"/>
      <c r="C4" s="184"/>
      <c r="D4" s="184"/>
      <c r="E4" s="184"/>
      <c r="F4" s="184"/>
    </row>
    <row r="5" spans="1:6" ht="20.399999999999999" customHeight="1" x14ac:dyDescent="0.25">
      <c r="A5" s="30"/>
      <c r="B5" s="30"/>
      <c r="C5" s="30"/>
      <c r="D5" s="30"/>
      <c r="E5" s="30"/>
      <c r="F5" s="24" t="s">
        <v>64</v>
      </c>
    </row>
    <row r="6" spans="1:6" s="28" customFormat="1" ht="79.5" customHeight="1" x14ac:dyDescent="0.4">
      <c r="A6" s="185" t="s">
        <v>10</v>
      </c>
      <c r="B6" s="186"/>
      <c r="C6" s="187" t="s">
        <v>11</v>
      </c>
      <c r="D6" s="195" t="s">
        <v>119</v>
      </c>
      <c r="E6" s="196"/>
      <c r="F6" s="197"/>
    </row>
    <row r="7" spans="1:6" s="28" customFormat="1" ht="57.6" customHeight="1" x14ac:dyDescent="0.4">
      <c r="A7" s="7" t="s">
        <v>12</v>
      </c>
      <c r="B7" s="7" t="s">
        <v>13</v>
      </c>
      <c r="C7" s="188"/>
      <c r="D7" s="115" t="s">
        <v>79</v>
      </c>
      <c r="E7" s="114" t="s">
        <v>80</v>
      </c>
      <c r="F7" s="114" t="s">
        <v>16</v>
      </c>
    </row>
    <row r="8" spans="1:6" ht="18" x14ac:dyDescent="0.25">
      <c r="A8" s="5"/>
      <c r="B8" s="5"/>
      <c r="C8" s="13" t="s">
        <v>1</v>
      </c>
      <c r="D8" s="116">
        <f>+D9+D35</f>
        <v>0</v>
      </c>
      <c r="E8" s="116">
        <f t="shared" ref="E8:F8" si="0">+E9+E35</f>
        <v>0</v>
      </c>
      <c r="F8" s="116">
        <f t="shared" si="0"/>
        <v>0</v>
      </c>
    </row>
    <row r="9" spans="1:6" ht="18" customHeight="1" x14ac:dyDescent="0.25">
      <c r="A9" s="192" t="s">
        <v>62</v>
      </c>
      <c r="B9" s="193"/>
      <c r="C9" s="194"/>
      <c r="D9" s="117">
        <f>+D11</f>
        <v>0</v>
      </c>
      <c r="E9" s="117">
        <f>+E11</f>
        <v>0</v>
      </c>
      <c r="F9" s="117">
        <f>+F11</f>
        <v>0</v>
      </c>
    </row>
    <row r="10" spans="1:6" ht="18" customHeight="1" x14ac:dyDescent="0.25">
      <c r="A10" s="13" t="s">
        <v>83</v>
      </c>
      <c r="B10" s="138"/>
      <c r="C10" s="4" t="s">
        <v>2</v>
      </c>
      <c r="D10" s="117"/>
      <c r="E10" s="117"/>
      <c r="F10" s="117"/>
    </row>
    <row r="11" spans="1:6" ht="22.2" customHeight="1" x14ac:dyDescent="0.25">
      <c r="A11" s="137"/>
      <c r="B11" s="138"/>
      <c r="C11" s="73" t="s">
        <v>84</v>
      </c>
      <c r="D11" s="105">
        <f>+D18+D24+D30</f>
        <v>0</v>
      </c>
      <c r="E11" s="105">
        <f t="shared" ref="E11:F11" si="1">+E18+E24+E30</f>
        <v>0</v>
      </c>
      <c r="F11" s="105">
        <f t="shared" si="1"/>
        <v>0</v>
      </c>
    </row>
    <row r="12" spans="1:6" ht="18" customHeight="1" x14ac:dyDescent="0.25">
      <c r="A12" s="137"/>
      <c r="B12" s="138"/>
      <c r="C12" s="5" t="s">
        <v>3</v>
      </c>
      <c r="D12" s="117"/>
      <c r="E12" s="117"/>
      <c r="F12" s="117"/>
    </row>
    <row r="13" spans="1:6" ht="75.599999999999994" customHeight="1" x14ac:dyDescent="0.25">
      <c r="A13" s="137"/>
      <c r="B13" s="138"/>
      <c r="C13" s="5" t="s">
        <v>85</v>
      </c>
      <c r="D13" s="117"/>
      <c r="E13" s="117"/>
      <c r="F13" s="117"/>
    </row>
    <row r="14" spans="1:6" ht="18" customHeight="1" x14ac:dyDescent="0.25">
      <c r="A14" s="137"/>
      <c r="B14" s="138"/>
      <c r="C14" s="4" t="s">
        <v>4</v>
      </c>
      <c r="D14" s="117"/>
      <c r="E14" s="117"/>
      <c r="F14" s="117"/>
    </row>
    <row r="15" spans="1:6" ht="51.6" customHeight="1" x14ac:dyDescent="0.25">
      <c r="A15" s="137"/>
      <c r="B15" s="138"/>
      <c r="C15" s="5" t="s">
        <v>86</v>
      </c>
      <c r="D15" s="117"/>
      <c r="E15" s="117"/>
      <c r="F15" s="117"/>
    </row>
    <row r="16" spans="1:6" ht="18" customHeight="1" x14ac:dyDescent="0.25">
      <c r="A16" s="198" t="s">
        <v>5</v>
      </c>
      <c r="B16" s="199"/>
      <c r="C16" s="199"/>
      <c r="D16" s="199"/>
      <c r="E16" s="199"/>
      <c r="F16" s="200"/>
    </row>
    <row r="17" spans="1:9" ht="18" customHeight="1" x14ac:dyDescent="0.25">
      <c r="A17" s="148"/>
      <c r="B17" s="13">
        <v>12004</v>
      </c>
      <c r="C17" s="149" t="s">
        <v>6</v>
      </c>
      <c r="D17" s="117"/>
      <c r="E17" s="117"/>
      <c r="F17" s="117"/>
    </row>
    <row r="18" spans="1:9" ht="43.2" customHeight="1" x14ac:dyDescent="0.25">
      <c r="A18" s="148"/>
      <c r="B18" s="148"/>
      <c r="C18" s="63" t="s">
        <v>93</v>
      </c>
      <c r="D18" s="105">
        <v>-161885.1</v>
      </c>
      <c r="E18" s="105">
        <v>-212310</v>
      </c>
      <c r="F18" s="105">
        <v>-371835.9</v>
      </c>
    </row>
    <row r="19" spans="1:9" ht="18" customHeight="1" x14ac:dyDescent="0.25">
      <c r="A19" s="148"/>
      <c r="B19" s="148"/>
      <c r="C19" s="149" t="s">
        <v>7</v>
      </c>
      <c r="D19" s="117"/>
      <c r="E19" s="117"/>
      <c r="F19" s="117"/>
    </row>
    <row r="20" spans="1:9" ht="35.4" customHeight="1" x14ac:dyDescent="0.25">
      <c r="A20" s="148"/>
      <c r="B20" s="148"/>
      <c r="C20" s="150" t="s">
        <v>93</v>
      </c>
      <c r="D20" s="117"/>
      <c r="E20" s="117"/>
      <c r="F20" s="117"/>
    </row>
    <row r="21" spans="1:9" ht="18" customHeight="1" x14ac:dyDescent="0.25">
      <c r="A21" s="148"/>
      <c r="B21" s="148"/>
      <c r="C21" s="149" t="s">
        <v>8</v>
      </c>
      <c r="D21" s="117"/>
      <c r="E21" s="117"/>
      <c r="F21" s="117"/>
    </row>
    <row r="22" spans="1:9" ht="18" customHeight="1" x14ac:dyDescent="0.25">
      <c r="A22" s="148"/>
      <c r="B22" s="148"/>
      <c r="C22" s="150" t="s">
        <v>68</v>
      </c>
      <c r="D22" s="117"/>
      <c r="E22" s="117"/>
      <c r="F22" s="117"/>
    </row>
    <row r="23" spans="1:9" ht="17.25" customHeight="1" x14ac:dyDescent="0.25">
      <c r="A23" s="80"/>
      <c r="B23" s="13">
        <v>12009</v>
      </c>
      <c r="C23" s="4" t="s">
        <v>6</v>
      </c>
      <c r="D23" s="4"/>
      <c r="E23" s="4"/>
      <c r="F23" s="65"/>
    </row>
    <row r="24" spans="1:9" ht="65.400000000000006" customHeight="1" x14ac:dyDescent="0.25">
      <c r="A24" s="80"/>
      <c r="B24" s="79"/>
      <c r="C24" s="63" t="s">
        <v>94</v>
      </c>
      <c r="D24" s="105">
        <v>152752.1</v>
      </c>
      <c r="E24" s="105">
        <v>203177</v>
      </c>
      <c r="F24" s="105">
        <v>362702.9</v>
      </c>
      <c r="I24" s="151"/>
    </row>
    <row r="25" spans="1:9" ht="17.25" customHeight="1" x14ac:dyDescent="0.25">
      <c r="A25" s="80"/>
      <c r="B25" s="79"/>
      <c r="C25" s="60" t="s">
        <v>7</v>
      </c>
      <c r="D25" s="60"/>
      <c r="E25" s="60"/>
      <c r="F25" s="66"/>
    </row>
    <row r="26" spans="1:9" ht="57.75" customHeight="1" x14ac:dyDescent="0.25">
      <c r="A26" s="80"/>
      <c r="B26" s="79"/>
      <c r="C26" s="61" t="s">
        <v>95</v>
      </c>
      <c r="D26" s="61"/>
      <c r="E26" s="61"/>
      <c r="F26" s="66"/>
    </row>
    <row r="27" spans="1:9" ht="17.25" customHeight="1" x14ac:dyDescent="0.25">
      <c r="A27" s="80"/>
      <c r="B27" s="79"/>
      <c r="C27" s="4" t="s">
        <v>8</v>
      </c>
      <c r="D27" s="4"/>
      <c r="E27" s="4"/>
      <c r="F27" s="66"/>
    </row>
    <row r="28" spans="1:9" ht="17.25" customHeight="1" x14ac:dyDescent="0.25">
      <c r="A28" s="80"/>
      <c r="B28" s="79"/>
      <c r="C28" s="64" t="s">
        <v>68</v>
      </c>
      <c r="D28" s="64"/>
      <c r="E28" s="64"/>
      <c r="F28" s="66"/>
    </row>
    <row r="29" spans="1:9" ht="17.25" customHeight="1" x14ac:dyDescent="0.25">
      <c r="A29" s="80"/>
      <c r="B29" s="13">
        <v>12015</v>
      </c>
      <c r="C29" s="4" t="s">
        <v>6</v>
      </c>
      <c r="D29" s="4"/>
      <c r="E29" s="4"/>
      <c r="F29" s="65"/>
    </row>
    <row r="30" spans="1:9" ht="92.4" customHeight="1" x14ac:dyDescent="0.25">
      <c r="A30" s="80"/>
      <c r="B30" s="79"/>
      <c r="C30" s="179" t="s">
        <v>116</v>
      </c>
      <c r="D30" s="103">
        <v>9133</v>
      </c>
      <c r="E30" s="103">
        <v>9133</v>
      </c>
      <c r="F30" s="103">
        <v>9133</v>
      </c>
      <c r="G30" s="151"/>
    </row>
    <row r="31" spans="1:9" ht="16.8" customHeight="1" x14ac:dyDescent="0.25">
      <c r="A31" s="80"/>
      <c r="B31" s="79"/>
      <c r="C31" s="60" t="s">
        <v>7</v>
      </c>
      <c r="D31" s="60"/>
      <c r="E31" s="60"/>
      <c r="F31" s="66"/>
    </row>
    <row r="32" spans="1:9" ht="100.2" customHeight="1" x14ac:dyDescent="0.25">
      <c r="A32" s="80"/>
      <c r="B32" s="79"/>
      <c r="C32" s="61" t="s">
        <v>124</v>
      </c>
      <c r="D32" s="61"/>
      <c r="E32" s="61"/>
      <c r="F32" s="66"/>
    </row>
    <row r="33" spans="1:6" ht="17.25" customHeight="1" x14ac:dyDescent="0.25">
      <c r="A33" s="80"/>
      <c r="B33" s="79"/>
      <c r="C33" s="4" t="s">
        <v>8</v>
      </c>
      <c r="D33" s="4"/>
      <c r="E33" s="4"/>
      <c r="F33" s="66"/>
    </row>
    <row r="34" spans="1:6" ht="17.25" customHeight="1" x14ac:dyDescent="0.25">
      <c r="A34" s="80"/>
      <c r="B34" s="79"/>
      <c r="C34" s="72" t="s">
        <v>68</v>
      </c>
      <c r="D34" s="64"/>
      <c r="E34" s="64"/>
      <c r="F34" s="66"/>
    </row>
    <row r="35" spans="1:6" s="2" customFormat="1" ht="18" x14ac:dyDescent="0.4">
      <c r="A35" s="189" t="s">
        <v>38</v>
      </c>
      <c r="B35" s="190"/>
      <c r="C35" s="191"/>
      <c r="D35" s="119">
        <f t="shared" ref="D35:F35" si="2">D37</f>
        <v>0</v>
      </c>
      <c r="E35" s="119">
        <f t="shared" si="2"/>
        <v>0</v>
      </c>
      <c r="F35" s="119">
        <f t="shared" si="2"/>
        <v>0</v>
      </c>
    </row>
    <row r="36" spans="1:6" s="2" customFormat="1" ht="17.25" customHeight="1" x14ac:dyDescent="0.4">
      <c r="A36" s="81">
        <v>1139</v>
      </c>
      <c r="B36" s="82"/>
      <c r="C36" s="83" t="s">
        <v>2</v>
      </c>
      <c r="D36" s="113"/>
      <c r="E36" s="113"/>
      <c r="F36" s="104"/>
    </row>
    <row r="37" spans="1:6" s="2" customFormat="1" ht="17.25" customHeight="1" x14ac:dyDescent="0.4">
      <c r="A37" s="81"/>
      <c r="B37" s="82"/>
      <c r="C37" s="84" t="s">
        <v>39</v>
      </c>
      <c r="D37" s="118">
        <f t="shared" ref="D37:F37" si="3">D44+D50</f>
        <v>0</v>
      </c>
      <c r="E37" s="118">
        <f t="shared" si="3"/>
        <v>0</v>
      </c>
      <c r="F37" s="118">
        <f t="shared" si="3"/>
        <v>0</v>
      </c>
    </row>
    <row r="38" spans="1:6" s="2" customFormat="1" ht="18" x14ac:dyDescent="0.4">
      <c r="A38" s="81"/>
      <c r="B38" s="82"/>
      <c r="C38" s="85" t="s">
        <v>3</v>
      </c>
      <c r="D38" s="85"/>
      <c r="E38" s="85"/>
      <c r="F38" s="86"/>
    </row>
    <row r="39" spans="1:6" s="2" customFormat="1" ht="38.25" customHeight="1" x14ac:dyDescent="0.4">
      <c r="A39" s="81"/>
      <c r="B39" s="82"/>
      <c r="C39" s="87" t="s">
        <v>70</v>
      </c>
      <c r="D39" s="87"/>
      <c r="E39" s="87"/>
      <c r="F39" s="86"/>
    </row>
    <row r="40" spans="1:6" s="2" customFormat="1" ht="18" x14ac:dyDescent="0.4">
      <c r="A40" s="81"/>
      <c r="B40" s="82"/>
      <c r="C40" s="85" t="s">
        <v>4</v>
      </c>
      <c r="D40" s="85"/>
      <c r="E40" s="85"/>
      <c r="F40" s="86"/>
    </row>
    <row r="41" spans="1:6" s="2" customFormat="1" ht="38.25" customHeight="1" x14ac:dyDescent="0.4">
      <c r="A41" s="81"/>
      <c r="B41" s="82"/>
      <c r="C41" s="87" t="s">
        <v>69</v>
      </c>
      <c r="D41" s="87"/>
      <c r="E41" s="87"/>
      <c r="F41" s="86"/>
    </row>
    <row r="42" spans="1:6" s="2" customFormat="1" ht="17.25" customHeight="1" x14ac:dyDescent="0.4">
      <c r="A42" s="181" t="s">
        <v>5</v>
      </c>
      <c r="B42" s="182"/>
      <c r="C42" s="183"/>
      <c r="D42" s="110"/>
      <c r="E42" s="110"/>
      <c r="F42" s="86"/>
    </row>
    <row r="43" spans="1:6" s="2" customFormat="1" ht="17.25" customHeight="1" x14ac:dyDescent="0.4">
      <c r="A43" s="81"/>
      <c r="B43" s="81">
        <v>11001</v>
      </c>
      <c r="C43" s="88" t="s">
        <v>6</v>
      </c>
      <c r="D43" s="88"/>
      <c r="E43" s="88"/>
      <c r="F43" s="86"/>
    </row>
    <row r="44" spans="1:6" s="2" customFormat="1" ht="18" x14ac:dyDescent="0.4">
      <c r="A44" s="81"/>
      <c r="B44" s="81"/>
      <c r="C44" s="89" t="s">
        <v>39</v>
      </c>
      <c r="D44" s="103">
        <v>9133</v>
      </c>
      <c r="E44" s="103">
        <v>9133</v>
      </c>
      <c r="F44" s="103">
        <v>9133</v>
      </c>
    </row>
    <row r="45" spans="1:6" s="19" customFormat="1" ht="17.25" customHeight="1" x14ac:dyDescent="0.4">
      <c r="A45" s="90"/>
      <c r="B45" s="90"/>
      <c r="C45" s="91" t="s">
        <v>7</v>
      </c>
      <c r="D45" s="91"/>
      <c r="E45" s="91"/>
      <c r="F45" s="92"/>
    </row>
    <row r="46" spans="1:6" s="19" customFormat="1" ht="75" customHeight="1" x14ac:dyDescent="0.4">
      <c r="A46" s="90"/>
      <c r="B46" s="90"/>
      <c r="C46" s="93" t="s">
        <v>57</v>
      </c>
      <c r="D46" s="93"/>
      <c r="E46" s="93"/>
      <c r="F46" s="92"/>
    </row>
    <row r="47" spans="1:6" s="19" customFormat="1" ht="17.25" customHeight="1" x14ac:dyDescent="0.4">
      <c r="A47" s="90"/>
      <c r="B47" s="90"/>
      <c r="C47" s="91" t="s">
        <v>65</v>
      </c>
      <c r="D47" s="91"/>
      <c r="E47" s="91"/>
      <c r="F47" s="92"/>
    </row>
    <row r="48" spans="1:6" s="19" customFormat="1" ht="17.25" customHeight="1" x14ac:dyDescent="0.4">
      <c r="A48" s="90"/>
      <c r="B48" s="90"/>
      <c r="C48" s="94" t="s">
        <v>40</v>
      </c>
      <c r="D48" s="94"/>
      <c r="E48" s="94"/>
      <c r="F48" s="92"/>
    </row>
    <row r="49" spans="1:6" s="1" customFormat="1" ht="18" x14ac:dyDescent="0.25">
      <c r="A49" s="90"/>
      <c r="B49" s="90">
        <v>11001</v>
      </c>
      <c r="C49" s="91" t="s">
        <v>6</v>
      </c>
      <c r="D49" s="91"/>
      <c r="E49" s="91"/>
      <c r="F49" s="23"/>
    </row>
    <row r="50" spans="1:6" s="1" customFormat="1" ht="18" x14ac:dyDescent="0.25">
      <c r="A50" s="90"/>
      <c r="B50" s="90"/>
      <c r="C50" s="95" t="s">
        <v>39</v>
      </c>
      <c r="D50" s="105">
        <v>-9133</v>
      </c>
      <c r="E50" s="105">
        <v>-9133</v>
      </c>
      <c r="F50" s="105">
        <v>-9133</v>
      </c>
    </row>
    <row r="51" spans="1:6" s="1" customFormat="1" ht="18" x14ac:dyDescent="0.25">
      <c r="A51" s="90"/>
      <c r="B51" s="90"/>
      <c r="C51" s="91" t="s">
        <v>7</v>
      </c>
      <c r="D51" s="91"/>
      <c r="E51" s="91"/>
      <c r="F51" s="23"/>
    </row>
    <row r="52" spans="1:6" s="1" customFormat="1" ht="68.400000000000006" customHeight="1" x14ac:dyDescent="0.25">
      <c r="A52" s="90"/>
      <c r="B52" s="90"/>
      <c r="C52" s="93" t="s">
        <v>57</v>
      </c>
      <c r="D52" s="93"/>
      <c r="E52" s="93"/>
      <c r="F52" s="5"/>
    </row>
    <row r="53" spans="1:6" s="1" customFormat="1" ht="18" x14ac:dyDescent="0.25">
      <c r="A53" s="90"/>
      <c r="B53" s="90"/>
      <c r="C53" s="91" t="s">
        <v>8</v>
      </c>
      <c r="D53" s="91"/>
      <c r="E53" s="91"/>
      <c r="F53" s="5"/>
    </row>
    <row r="54" spans="1:6" s="1" customFormat="1" ht="18" x14ac:dyDescent="0.25">
      <c r="A54" s="90"/>
      <c r="B54" s="90"/>
      <c r="C54" s="94" t="s">
        <v>40</v>
      </c>
      <c r="D54" s="94"/>
      <c r="E54" s="94"/>
      <c r="F54" s="5"/>
    </row>
  </sheetData>
  <mergeCells count="8">
    <mergeCell ref="A42:C42"/>
    <mergeCell ref="A4:F4"/>
    <mergeCell ref="A6:B6"/>
    <mergeCell ref="C6:C7"/>
    <mergeCell ref="A35:C35"/>
    <mergeCell ref="A9:C9"/>
    <mergeCell ref="D6:F6"/>
    <mergeCell ref="A16:F16"/>
  </mergeCells>
  <pageMargins left="0.5" right="0.25" top="1" bottom="0.75" header="0.5" footer="0.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"/>
  <sheetViews>
    <sheetView topLeftCell="A52" zoomScaleNormal="100" workbookViewId="0">
      <selection activeCell="F38" sqref="F38"/>
    </sheetView>
  </sheetViews>
  <sheetFormatPr defaultColWidth="9.125" defaultRowHeight="17.399999999999999" x14ac:dyDescent="0.25"/>
  <cols>
    <col min="1" max="1" width="9.375" style="32" customWidth="1"/>
    <col min="2" max="2" width="9.625" style="32" customWidth="1"/>
    <col min="3" max="3" width="7.625" style="32" customWidth="1"/>
    <col min="4" max="4" width="11.125" style="32" customWidth="1"/>
    <col min="5" max="5" width="16.375" style="32" customWidth="1"/>
    <col min="6" max="6" width="72.25" style="18" customWidth="1"/>
    <col min="7" max="7" width="16.375" style="18" customWidth="1"/>
    <col min="8" max="8" width="15.625" style="18" customWidth="1"/>
    <col min="9" max="9" width="18.75" style="18" customWidth="1"/>
    <col min="10" max="10" width="21.375" style="32" customWidth="1"/>
    <col min="11" max="16384" width="9.125" style="32"/>
  </cols>
  <sheetData>
    <row r="1" spans="1:13" s="27" customFormat="1" ht="18" customHeight="1" x14ac:dyDescent="0.4">
      <c r="F1" s="202" t="s">
        <v>71</v>
      </c>
      <c r="G1" s="202"/>
      <c r="H1" s="202"/>
      <c r="I1" s="202"/>
      <c r="J1" s="29"/>
      <c r="K1" s="29"/>
      <c r="L1" s="29"/>
      <c r="M1" s="29"/>
    </row>
    <row r="2" spans="1:13" s="27" customFormat="1" x14ac:dyDescent="0.4">
      <c r="F2" s="201" t="s">
        <v>81</v>
      </c>
      <c r="G2" s="201"/>
      <c r="H2" s="201"/>
      <c r="I2" s="201"/>
      <c r="J2" s="29"/>
      <c r="K2" s="29"/>
      <c r="L2" s="29"/>
      <c r="M2" s="29"/>
    </row>
    <row r="3" spans="1:13" s="27" customFormat="1" x14ac:dyDescent="0.4">
      <c r="F3" s="201" t="s">
        <v>72</v>
      </c>
      <c r="G3" s="201"/>
      <c r="H3" s="201"/>
      <c r="I3" s="201"/>
      <c r="J3" s="29"/>
      <c r="K3" s="29"/>
      <c r="L3" s="29"/>
      <c r="M3" s="29"/>
    </row>
    <row r="4" spans="1:13" s="27" customFormat="1" ht="51" customHeight="1" x14ac:dyDescent="0.4">
      <c r="A4" s="205" t="s">
        <v>118</v>
      </c>
      <c r="B4" s="205"/>
      <c r="C4" s="205"/>
      <c r="D4" s="205"/>
      <c r="E4" s="205"/>
      <c r="F4" s="205"/>
      <c r="G4" s="205"/>
      <c r="H4" s="205"/>
      <c r="I4" s="205"/>
      <c r="J4" s="29"/>
      <c r="K4" s="29"/>
      <c r="L4" s="29"/>
      <c r="M4" s="29"/>
    </row>
    <row r="5" spans="1:13" s="27" customFormat="1" ht="19.2" customHeight="1" x14ac:dyDescent="0.4">
      <c r="A5" s="31"/>
      <c r="B5" s="31"/>
      <c r="C5" s="31"/>
      <c r="D5" s="31"/>
      <c r="E5" s="31"/>
      <c r="F5" s="31"/>
      <c r="G5" s="31"/>
      <c r="H5" s="31"/>
      <c r="I5" s="24" t="s">
        <v>64</v>
      </c>
      <c r="J5" s="29"/>
      <c r="K5" s="29"/>
      <c r="L5" s="29"/>
      <c r="M5" s="29"/>
    </row>
    <row r="6" spans="1:13" ht="104.25" customHeight="1" x14ac:dyDescent="0.25">
      <c r="A6" s="206" t="s">
        <v>14</v>
      </c>
      <c r="B6" s="207"/>
      <c r="C6" s="208"/>
      <c r="D6" s="206" t="s">
        <v>0</v>
      </c>
      <c r="E6" s="208"/>
      <c r="F6" s="209" t="s">
        <v>15</v>
      </c>
      <c r="G6" s="195" t="s">
        <v>119</v>
      </c>
      <c r="H6" s="196"/>
      <c r="I6" s="197"/>
    </row>
    <row r="7" spans="1:13" ht="34.799999999999997" x14ac:dyDescent="0.25">
      <c r="A7" s="3" t="s">
        <v>21</v>
      </c>
      <c r="B7" s="3" t="s">
        <v>22</v>
      </c>
      <c r="C7" s="3" t="s">
        <v>17</v>
      </c>
      <c r="D7" s="3" t="s">
        <v>23</v>
      </c>
      <c r="E7" s="3" t="s">
        <v>35</v>
      </c>
      <c r="F7" s="210"/>
      <c r="G7" s="115" t="s">
        <v>79</v>
      </c>
      <c r="H7" s="114" t="s">
        <v>80</v>
      </c>
      <c r="I7" s="114" t="s">
        <v>16</v>
      </c>
    </row>
    <row r="8" spans="1:13" ht="18" customHeight="1" x14ac:dyDescent="0.25">
      <c r="A8" s="33"/>
      <c r="B8" s="33"/>
      <c r="C8" s="33"/>
      <c r="D8" s="33"/>
      <c r="E8" s="33"/>
      <c r="F8" s="8" t="s">
        <v>1</v>
      </c>
      <c r="G8" s="126">
        <f>+G10+G47</f>
        <v>0</v>
      </c>
      <c r="H8" s="126">
        <f t="shared" ref="H8:I8" si="0">+H10+H47</f>
        <v>0</v>
      </c>
      <c r="I8" s="126">
        <f t="shared" si="0"/>
        <v>0</v>
      </c>
    </row>
    <row r="9" spans="1:13" ht="18" customHeight="1" x14ac:dyDescent="0.25">
      <c r="A9" s="14"/>
      <c r="B9" s="14"/>
      <c r="C9" s="14"/>
      <c r="D9" s="14"/>
      <c r="E9" s="14"/>
      <c r="F9" s="10" t="s">
        <v>19</v>
      </c>
      <c r="G9" s="10"/>
      <c r="H9" s="10"/>
      <c r="I9" s="20"/>
    </row>
    <row r="10" spans="1:13" s="18" customFormat="1" ht="18" customHeight="1" x14ac:dyDescent="0.25">
      <c r="A10" s="6"/>
      <c r="B10" s="6"/>
      <c r="C10" s="6"/>
      <c r="D10" s="6"/>
      <c r="E10" s="6"/>
      <c r="F10" s="12" t="s">
        <v>74</v>
      </c>
      <c r="G10" s="125">
        <f t="shared" ref="G10:I10" si="1">G12</f>
        <v>0</v>
      </c>
      <c r="H10" s="125">
        <f t="shared" si="1"/>
        <v>0</v>
      </c>
      <c r="I10" s="135">
        <f t="shared" si="1"/>
        <v>0</v>
      </c>
      <c r="J10" s="34"/>
      <c r="K10" s="34"/>
      <c r="L10" s="34"/>
      <c r="M10" s="34"/>
    </row>
    <row r="11" spans="1:13" s="18" customFormat="1" ht="18" customHeight="1" x14ac:dyDescent="0.25">
      <c r="A11" s="6"/>
      <c r="B11" s="6"/>
      <c r="C11" s="6"/>
      <c r="D11" s="6"/>
      <c r="E11" s="6"/>
      <c r="F11" s="10" t="s">
        <v>19</v>
      </c>
      <c r="G11" s="10"/>
      <c r="H11" s="10"/>
      <c r="I11" s="76"/>
      <c r="J11" s="34"/>
      <c r="K11" s="34"/>
      <c r="L11" s="34"/>
      <c r="M11" s="34"/>
    </row>
    <row r="12" spans="1:13" s="68" customFormat="1" ht="18" customHeight="1" x14ac:dyDescent="0.25">
      <c r="A12" s="78" t="s">
        <v>37</v>
      </c>
      <c r="B12" s="70"/>
      <c r="C12" s="70"/>
      <c r="D12" s="69"/>
      <c r="E12" s="70"/>
      <c r="F12" s="71" t="s">
        <v>63</v>
      </c>
      <c r="G12" s="124">
        <f>+G30+G14</f>
        <v>0</v>
      </c>
      <c r="H12" s="124">
        <f>+H30+H14</f>
        <v>0</v>
      </c>
      <c r="I12" s="124">
        <f>+I14+I30</f>
        <v>0</v>
      </c>
    </row>
    <row r="13" spans="1:13" s="68" customFormat="1" ht="18" customHeight="1" x14ac:dyDescent="0.25">
      <c r="A13" s="78"/>
      <c r="B13" s="70"/>
      <c r="C13" s="70"/>
      <c r="D13" s="69"/>
      <c r="E13" s="70"/>
      <c r="F13" s="72" t="s">
        <v>19</v>
      </c>
      <c r="G13" s="124"/>
      <c r="H13" s="124"/>
      <c r="I13" s="124"/>
    </row>
    <row r="14" spans="1:13" s="68" customFormat="1" ht="37.200000000000003" customHeight="1" x14ac:dyDescent="0.25">
      <c r="A14" s="78"/>
      <c r="B14" s="152" t="s">
        <v>87</v>
      </c>
      <c r="C14" s="148"/>
      <c r="D14" s="148"/>
      <c r="E14" s="72"/>
      <c r="F14" s="73" t="s">
        <v>88</v>
      </c>
      <c r="G14" s="122">
        <f>+G16</f>
        <v>0</v>
      </c>
      <c r="H14" s="122">
        <f>+H16</f>
        <v>0</v>
      </c>
      <c r="I14" s="122">
        <f>+I16</f>
        <v>0</v>
      </c>
    </row>
    <row r="15" spans="1:13" s="68" customFormat="1" ht="18" customHeight="1" x14ac:dyDescent="0.25">
      <c r="A15" s="78"/>
      <c r="B15" s="148"/>
      <c r="C15" s="148"/>
      <c r="D15" s="148"/>
      <c r="E15" s="72"/>
      <c r="F15" s="72" t="s">
        <v>19</v>
      </c>
      <c r="G15" s="122"/>
      <c r="H15" s="122"/>
      <c r="I15" s="122"/>
    </row>
    <row r="16" spans="1:13" s="68" customFormat="1" ht="22.2" customHeight="1" x14ac:dyDescent="0.25">
      <c r="A16" s="78"/>
      <c r="B16" s="148"/>
      <c r="C16" s="78" t="s">
        <v>120</v>
      </c>
      <c r="D16" s="148"/>
      <c r="E16" s="72"/>
      <c r="F16" s="71" t="s">
        <v>121</v>
      </c>
      <c r="G16" s="122">
        <f>+G18</f>
        <v>0</v>
      </c>
      <c r="H16" s="122">
        <f>+H18</f>
        <v>0</v>
      </c>
      <c r="I16" s="122">
        <f>+I18</f>
        <v>0</v>
      </c>
    </row>
    <row r="17" spans="1:9" s="68" customFormat="1" ht="18" customHeight="1" x14ac:dyDescent="0.25">
      <c r="A17" s="78"/>
      <c r="B17" s="148"/>
      <c r="C17" s="148"/>
      <c r="D17" s="148"/>
      <c r="E17" s="72"/>
      <c r="F17" s="72" t="s">
        <v>19</v>
      </c>
      <c r="G17" s="122"/>
      <c r="H17" s="122"/>
      <c r="I17" s="122"/>
    </row>
    <row r="18" spans="1:9" s="68" customFormat="1" ht="34.799999999999997" customHeight="1" x14ac:dyDescent="0.25">
      <c r="A18" s="78"/>
      <c r="B18" s="70"/>
      <c r="C18" s="70"/>
      <c r="D18" s="74" t="s">
        <v>83</v>
      </c>
      <c r="E18" s="146"/>
      <c r="F18" s="71" t="s">
        <v>84</v>
      </c>
      <c r="G18" s="122">
        <f>+G20+G29+G38</f>
        <v>0</v>
      </c>
      <c r="H18" s="122">
        <f t="shared" ref="H18:I18" si="2">+H20+H29+H38</f>
        <v>0</v>
      </c>
      <c r="I18" s="122">
        <f t="shared" si="2"/>
        <v>0</v>
      </c>
    </row>
    <row r="19" spans="1:9" s="68" customFormat="1" ht="18" customHeight="1" x14ac:dyDescent="0.25">
      <c r="A19" s="78"/>
      <c r="B19" s="70"/>
      <c r="C19" s="70"/>
      <c r="D19" s="147"/>
      <c r="E19" s="72"/>
      <c r="F19" s="72" t="s">
        <v>19</v>
      </c>
      <c r="G19" s="124"/>
      <c r="H19" s="124"/>
      <c r="I19" s="124"/>
    </row>
    <row r="20" spans="1:9" s="68" customFormat="1" ht="40.799999999999997" customHeight="1" x14ac:dyDescent="0.25">
      <c r="A20" s="78"/>
      <c r="B20" s="70"/>
      <c r="C20" s="70"/>
      <c r="D20" s="69"/>
      <c r="E20" s="74">
        <v>12004</v>
      </c>
      <c r="F20" s="73" t="s">
        <v>93</v>
      </c>
      <c r="G20" s="122">
        <f>+G22</f>
        <v>-161885.1</v>
      </c>
      <c r="H20" s="122">
        <f>+H28</f>
        <v>-212310</v>
      </c>
      <c r="I20" s="122">
        <f>+I28</f>
        <v>-371835.9</v>
      </c>
    </row>
    <row r="21" spans="1:9" s="68" customFormat="1" ht="18" customHeight="1" x14ac:dyDescent="0.25">
      <c r="A21" s="78"/>
      <c r="B21" s="70"/>
      <c r="C21" s="70"/>
      <c r="D21" s="69"/>
      <c r="E21" s="72"/>
      <c r="F21" s="72" t="s">
        <v>24</v>
      </c>
      <c r="G21" s="120"/>
      <c r="H21" s="120"/>
      <c r="I21" s="120"/>
    </row>
    <row r="22" spans="1:9" s="68" customFormat="1" ht="39" customHeight="1" x14ac:dyDescent="0.25">
      <c r="A22" s="78"/>
      <c r="B22" s="70"/>
      <c r="C22" s="70"/>
      <c r="D22" s="69"/>
      <c r="E22" s="72"/>
      <c r="F22" s="153" t="s">
        <v>89</v>
      </c>
      <c r="G22" s="120">
        <f>+G24</f>
        <v>-161885.1</v>
      </c>
      <c r="H22" s="120">
        <f>+H24</f>
        <v>-212310</v>
      </c>
      <c r="I22" s="120">
        <f>+I24</f>
        <v>-371835.9</v>
      </c>
    </row>
    <row r="23" spans="1:9" s="68" customFormat="1" ht="18" customHeight="1" x14ac:dyDescent="0.25">
      <c r="A23" s="78"/>
      <c r="B23" s="70"/>
      <c r="C23" s="70"/>
      <c r="D23" s="69"/>
      <c r="E23" s="72"/>
      <c r="F23" s="72" t="s">
        <v>25</v>
      </c>
      <c r="G23" s="120"/>
      <c r="H23" s="120"/>
      <c r="I23" s="120"/>
    </row>
    <row r="24" spans="1:9" s="68" customFormat="1" ht="18" customHeight="1" x14ac:dyDescent="0.25">
      <c r="A24" s="78"/>
      <c r="B24" s="70"/>
      <c r="C24" s="70"/>
      <c r="D24" s="69"/>
      <c r="E24" s="72"/>
      <c r="F24" s="147" t="s">
        <v>18</v>
      </c>
      <c r="G24" s="120">
        <f t="shared" ref="G24:G26" si="3">+G25</f>
        <v>-161885.1</v>
      </c>
      <c r="H24" s="120">
        <f t="shared" ref="H24:H26" si="4">+H25</f>
        <v>-212310</v>
      </c>
      <c r="I24" s="120">
        <f t="shared" ref="I24:I26" si="5">+I25</f>
        <v>-371835.9</v>
      </c>
    </row>
    <row r="25" spans="1:9" s="68" customFormat="1" ht="18" customHeight="1" x14ac:dyDescent="0.25">
      <c r="A25" s="78"/>
      <c r="B25" s="70"/>
      <c r="C25" s="70"/>
      <c r="D25" s="69"/>
      <c r="E25" s="72"/>
      <c r="F25" s="147" t="s">
        <v>26</v>
      </c>
      <c r="G25" s="120">
        <f t="shared" si="3"/>
        <v>-161885.1</v>
      </c>
      <c r="H25" s="120">
        <f t="shared" si="4"/>
        <v>-212310</v>
      </c>
      <c r="I25" s="120">
        <f t="shared" si="5"/>
        <v>-371835.9</v>
      </c>
    </row>
    <row r="26" spans="1:9" s="68" customFormat="1" ht="18" customHeight="1" x14ac:dyDescent="0.25">
      <c r="A26" s="78"/>
      <c r="B26" s="70"/>
      <c r="C26" s="70"/>
      <c r="D26" s="69"/>
      <c r="E26" s="72"/>
      <c r="F26" s="147" t="s">
        <v>75</v>
      </c>
      <c r="G26" s="120">
        <f t="shared" si="3"/>
        <v>-161885.1</v>
      </c>
      <c r="H26" s="120">
        <f t="shared" si="4"/>
        <v>-212310</v>
      </c>
      <c r="I26" s="120">
        <f t="shared" si="5"/>
        <v>-371835.9</v>
      </c>
    </row>
    <row r="27" spans="1:9" s="68" customFormat="1" ht="18" customHeight="1" x14ac:dyDescent="0.25">
      <c r="A27" s="78"/>
      <c r="B27" s="70"/>
      <c r="C27" s="70"/>
      <c r="D27" s="69"/>
      <c r="E27" s="72"/>
      <c r="F27" s="147" t="s">
        <v>66</v>
      </c>
      <c r="G27" s="120">
        <f>+G28</f>
        <v>-161885.1</v>
      </c>
      <c r="H27" s="120">
        <f>+H28</f>
        <v>-212310</v>
      </c>
      <c r="I27" s="120">
        <f>+I28</f>
        <v>-371835.9</v>
      </c>
    </row>
    <row r="28" spans="1:9" s="68" customFormat="1" ht="26.4" customHeight="1" x14ac:dyDescent="0.25">
      <c r="A28" s="78"/>
      <c r="B28" s="70"/>
      <c r="C28" s="70"/>
      <c r="D28" s="69"/>
      <c r="E28" s="72"/>
      <c r="F28" s="147" t="s">
        <v>67</v>
      </c>
      <c r="G28" s="120">
        <f>+'Հավելված N 1'!D18</f>
        <v>-161885.1</v>
      </c>
      <c r="H28" s="120">
        <f>+'Հավելված N 1'!E18</f>
        <v>-212310</v>
      </c>
      <c r="I28" s="120">
        <f>+'Հավելված N 1'!F18</f>
        <v>-371835.9</v>
      </c>
    </row>
    <row r="29" spans="1:9" s="68" customFormat="1" ht="91.2" customHeight="1" x14ac:dyDescent="0.25">
      <c r="A29" s="78"/>
      <c r="B29" s="70"/>
      <c r="C29" s="70"/>
      <c r="D29" s="69"/>
      <c r="E29" s="74" t="s">
        <v>96</v>
      </c>
      <c r="F29" s="73" t="s">
        <v>94</v>
      </c>
      <c r="G29" s="120">
        <f>+G31</f>
        <v>152752.1</v>
      </c>
      <c r="H29" s="120">
        <f>+H31</f>
        <v>203177</v>
      </c>
      <c r="I29" s="171">
        <f t="shared" ref="I29" si="6">+I31</f>
        <v>362702.9</v>
      </c>
    </row>
    <row r="30" spans="1:9" s="68" customFormat="1" ht="18" customHeight="1" x14ac:dyDescent="0.25">
      <c r="A30" s="78"/>
      <c r="B30" s="96"/>
      <c r="C30" s="97"/>
      <c r="D30" s="98"/>
      <c r="E30" s="147"/>
      <c r="F30" s="147" t="s">
        <v>24</v>
      </c>
      <c r="G30" s="120"/>
      <c r="H30" s="120"/>
      <c r="I30" s="171"/>
    </row>
    <row r="31" spans="1:9" s="68" customFormat="1" ht="32.4" customHeight="1" x14ac:dyDescent="0.25">
      <c r="A31" s="78"/>
      <c r="B31" s="99"/>
      <c r="C31" s="99"/>
      <c r="D31" s="99"/>
      <c r="E31" s="147"/>
      <c r="F31" s="160" t="s">
        <v>89</v>
      </c>
      <c r="G31" s="120">
        <f>+G33</f>
        <v>152752.1</v>
      </c>
      <c r="H31" s="120">
        <f t="shared" ref="H31:I31" si="7">+H33</f>
        <v>203177</v>
      </c>
      <c r="I31" s="171">
        <f t="shared" si="7"/>
        <v>362702.9</v>
      </c>
    </row>
    <row r="32" spans="1:9" s="68" customFormat="1" ht="18" customHeight="1" x14ac:dyDescent="0.25">
      <c r="A32" s="78"/>
      <c r="B32" s="99"/>
      <c r="C32" s="100"/>
      <c r="D32" s="99"/>
      <c r="E32" s="147"/>
      <c r="F32" s="147" t="s">
        <v>25</v>
      </c>
      <c r="G32" s="120"/>
      <c r="H32" s="120"/>
      <c r="I32" s="171"/>
    </row>
    <row r="33" spans="1:9" s="68" customFormat="1" ht="18" customHeight="1" x14ac:dyDescent="0.25">
      <c r="A33" s="78"/>
      <c r="B33" s="99"/>
      <c r="C33" s="99"/>
      <c r="D33" s="99"/>
      <c r="E33" s="147"/>
      <c r="F33" s="147" t="s">
        <v>18</v>
      </c>
      <c r="G33" s="120">
        <f>G34</f>
        <v>152752.1</v>
      </c>
      <c r="H33" s="120">
        <f>+H34</f>
        <v>203177</v>
      </c>
      <c r="I33" s="171">
        <f>+I34</f>
        <v>362702.9</v>
      </c>
    </row>
    <row r="34" spans="1:9" s="68" customFormat="1" ht="18" customHeight="1" x14ac:dyDescent="0.25">
      <c r="A34" s="78"/>
      <c r="B34" s="75"/>
      <c r="C34" s="75"/>
      <c r="D34" s="74"/>
      <c r="E34" s="147"/>
      <c r="F34" s="147" t="s">
        <v>26</v>
      </c>
      <c r="G34" s="120">
        <f>G35</f>
        <v>152752.1</v>
      </c>
      <c r="H34" s="120">
        <f t="shared" ref="H34:I34" si="8">H36</f>
        <v>203177</v>
      </c>
      <c r="I34" s="171">
        <f t="shared" si="8"/>
        <v>362702.9</v>
      </c>
    </row>
    <row r="35" spans="1:9" s="68" customFormat="1" ht="18" customHeight="1" x14ac:dyDescent="0.25">
      <c r="A35" s="78"/>
      <c r="B35" s="78"/>
      <c r="C35" s="78"/>
      <c r="D35" s="74"/>
      <c r="E35" s="147"/>
      <c r="F35" s="147" t="s">
        <v>75</v>
      </c>
      <c r="G35" s="120">
        <f>G36</f>
        <v>152752.1</v>
      </c>
      <c r="H35" s="120">
        <f>+H36</f>
        <v>203177</v>
      </c>
      <c r="I35" s="171">
        <f>+I36</f>
        <v>362702.9</v>
      </c>
    </row>
    <row r="36" spans="1:9" s="68" customFormat="1" ht="34.799999999999997" customHeight="1" x14ac:dyDescent="0.25">
      <c r="A36" s="67"/>
      <c r="B36" s="67"/>
      <c r="C36" s="67"/>
      <c r="D36" s="69"/>
      <c r="E36" s="147"/>
      <c r="F36" s="147" t="s">
        <v>66</v>
      </c>
      <c r="G36" s="120">
        <f>G37</f>
        <v>152752.1</v>
      </c>
      <c r="H36" s="120">
        <f>+H37</f>
        <v>203177</v>
      </c>
      <c r="I36" s="171">
        <f>+I37</f>
        <v>362702.9</v>
      </c>
    </row>
    <row r="37" spans="1:9" s="68" customFormat="1" ht="26.4" customHeight="1" x14ac:dyDescent="0.25">
      <c r="A37" s="67"/>
      <c r="B37" s="67"/>
      <c r="C37" s="67"/>
      <c r="D37" s="69"/>
      <c r="E37" s="147"/>
      <c r="F37" s="147" t="s">
        <v>67</v>
      </c>
      <c r="G37" s="120">
        <f>+'Հավելված N 1'!D24</f>
        <v>152752.1</v>
      </c>
      <c r="H37" s="120">
        <f>+'Հավելված N 1'!E24</f>
        <v>203177</v>
      </c>
      <c r="I37" s="171">
        <f>+'Հավելված N 1'!F24</f>
        <v>362702.9</v>
      </c>
    </row>
    <row r="38" spans="1:9" s="68" customFormat="1" ht="108.6" customHeight="1" x14ac:dyDescent="0.25">
      <c r="A38" s="67"/>
      <c r="B38" s="67"/>
      <c r="C38" s="67"/>
      <c r="D38" s="69"/>
      <c r="E38" s="13">
        <v>12015</v>
      </c>
      <c r="F38" s="179" t="s">
        <v>116</v>
      </c>
      <c r="G38" s="120">
        <f>+G40</f>
        <v>9133</v>
      </c>
      <c r="H38" s="121">
        <f>+H40</f>
        <v>9133</v>
      </c>
      <c r="I38" s="121">
        <f>+I40</f>
        <v>9133</v>
      </c>
    </row>
    <row r="39" spans="1:9" s="68" customFormat="1" ht="21.6" customHeight="1" x14ac:dyDescent="0.25">
      <c r="A39" s="67"/>
      <c r="B39" s="67"/>
      <c r="C39" s="67"/>
      <c r="D39" s="69"/>
      <c r="E39" s="146"/>
      <c r="F39" s="161" t="s">
        <v>24</v>
      </c>
      <c r="G39" s="112"/>
      <c r="H39" s="112"/>
      <c r="I39" s="77"/>
    </row>
    <row r="40" spans="1:9" s="68" customFormat="1" ht="31.95" customHeight="1" x14ac:dyDescent="0.25">
      <c r="A40" s="67"/>
      <c r="B40" s="67"/>
      <c r="C40" s="67"/>
      <c r="D40" s="69"/>
      <c r="E40" s="157"/>
      <c r="F40" s="160" t="s">
        <v>89</v>
      </c>
      <c r="G40" s="120">
        <f>+G42</f>
        <v>9133</v>
      </c>
      <c r="H40" s="120">
        <f>+H42</f>
        <v>9133</v>
      </c>
      <c r="I40" s="77">
        <f>+I42</f>
        <v>9133</v>
      </c>
    </row>
    <row r="41" spans="1:9" s="68" customFormat="1" ht="31.95" customHeight="1" x14ac:dyDescent="0.25">
      <c r="A41" s="67"/>
      <c r="B41" s="67"/>
      <c r="C41" s="67"/>
      <c r="D41" s="69"/>
      <c r="E41" s="157"/>
      <c r="F41" s="147" t="s">
        <v>25</v>
      </c>
      <c r="G41" s="157"/>
      <c r="H41" s="157"/>
      <c r="I41" s="77"/>
    </row>
    <row r="42" spans="1:9" s="68" customFormat="1" ht="21" customHeight="1" x14ac:dyDescent="0.25">
      <c r="A42" s="67"/>
      <c r="B42" s="67"/>
      <c r="C42" s="67"/>
      <c r="D42" s="69"/>
      <c r="E42" s="146"/>
      <c r="F42" s="161" t="s">
        <v>18</v>
      </c>
      <c r="G42" s="120">
        <f t="shared" ref="G42:I42" si="9">G43</f>
        <v>9133</v>
      </c>
      <c r="H42" s="120">
        <f t="shared" si="9"/>
        <v>9133</v>
      </c>
      <c r="I42" s="120">
        <f t="shared" si="9"/>
        <v>9133</v>
      </c>
    </row>
    <row r="43" spans="1:9" s="68" customFormat="1" ht="21.6" customHeight="1" x14ac:dyDescent="0.25">
      <c r="A43" s="67"/>
      <c r="B43" s="67"/>
      <c r="C43" s="67"/>
      <c r="D43" s="69"/>
      <c r="E43" s="146"/>
      <c r="F43" s="161" t="s">
        <v>26</v>
      </c>
      <c r="G43" s="120">
        <f t="shared" ref="G43:I43" si="10">G44</f>
        <v>9133</v>
      </c>
      <c r="H43" s="120">
        <f t="shared" si="10"/>
        <v>9133</v>
      </c>
      <c r="I43" s="120">
        <f t="shared" si="10"/>
        <v>9133</v>
      </c>
    </row>
    <row r="44" spans="1:9" s="68" customFormat="1" ht="16.8" customHeight="1" x14ac:dyDescent="0.25">
      <c r="A44" s="67"/>
      <c r="B44" s="67"/>
      <c r="C44" s="67"/>
      <c r="D44" s="69"/>
      <c r="E44" s="146"/>
      <c r="F44" s="162" t="s">
        <v>75</v>
      </c>
      <c r="G44" s="120">
        <f t="shared" ref="G44:I44" si="11">G45</f>
        <v>9133</v>
      </c>
      <c r="H44" s="120">
        <f t="shared" si="11"/>
        <v>9133</v>
      </c>
      <c r="I44" s="120">
        <f t="shared" si="11"/>
        <v>9133</v>
      </c>
    </row>
    <row r="45" spans="1:9" s="68" customFormat="1" ht="33.6" customHeight="1" x14ac:dyDescent="0.25">
      <c r="A45" s="67"/>
      <c r="B45" s="67"/>
      <c r="C45" s="67"/>
      <c r="D45" s="69"/>
      <c r="E45" s="146"/>
      <c r="F45" s="162" t="s">
        <v>66</v>
      </c>
      <c r="G45" s="120">
        <f t="shared" ref="G45:I45" si="12">G46</f>
        <v>9133</v>
      </c>
      <c r="H45" s="120">
        <f t="shared" si="12"/>
        <v>9133</v>
      </c>
      <c r="I45" s="120">
        <f t="shared" si="12"/>
        <v>9133</v>
      </c>
    </row>
    <row r="46" spans="1:9" s="68" customFormat="1" ht="19.8" customHeight="1" x14ac:dyDescent="0.35">
      <c r="A46" s="67"/>
      <c r="B46" s="67"/>
      <c r="C46" s="67"/>
      <c r="D46" s="69"/>
      <c r="E46" s="146"/>
      <c r="F46" s="163" t="s">
        <v>67</v>
      </c>
      <c r="G46" s="77">
        <f>+'Հավելված N 1'!D30</f>
        <v>9133</v>
      </c>
      <c r="H46" s="77">
        <f>+'Հավելված N 1'!E30</f>
        <v>9133</v>
      </c>
      <c r="I46" s="77">
        <f>+'Հավելված N 1'!F30</f>
        <v>9133</v>
      </c>
    </row>
    <row r="47" spans="1:9" s="35" customFormat="1" ht="18" customHeight="1" x14ac:dyDescent="0.25">
      <c r="A47" s="6"/>
      <c r="B47" s="6"/>
      <c r="C47" s="6"/>
      <c r="D47" s="6"/>
      <c r="E47" s="6"/>
      <c r="F47" s="12" t="s">
        <v>38</v>
      </c>
      <c r="G47" s="125">
        <f t="shared" ref="G47:I47" si="13">G49</f>
        <v>0</v>
      </c>
      <c r="H47" s="125">
        <f t="shared" si="13"/>
        <v>0</v>
      </c>
      <c r="I47" s="125">
        <f t="shared" si="13"/>
        <v>0</v>
      </c>
    </row>
    <row r="48" spans="1:9" s="35" customFormat="1" ht="18" customHeight="1" x14ac:dyDescent="0.25">
      <c r="A48" s="6"/>
      <c r="B48" s="6"/>
      <c r="C48" s="6"/>
      <c r="D48" s="6"/>
      <c r="E48" s="6"/>
      <c r="F48" s="10" t="s">
        <v>43</v>
      </c>
      <c r="G48" s="10"/>
      <c r="H48" s="10"/>
      <c r="I48" s="21"/>
    </row>
    <row r="49" spans="1:9" s="27" customFormat="1" ht="18" customHeight="1" x14ac:dyDescent="0.4">
      <c r="A49" s="43" t="s">
        <v>41</v>
      </c>
      <c r="B49" s="43"/>
      <c r="C49" s="43"/>
      <c r="D49" s="42"/>
      <c r="E49" s="42"/>
      <c r="F49" s="11" t="s">
        <v>42</v>
      </c>
      <c r="G49" s="135">
        <f t="shared" ref="G49:I49" si="14">G51</f>
        <v>0</v>
      </c>
      <c r="H49" s="135">
        <f t="shared" si="14"/>
        <v>0</v>
      </c>
      <c r="I49" s="135">
        <f t="shared" si="14"/>
        <v>0</v>
      </c>
    </row>
    <row r="50" spans="1:9" s="27" customFormat="1" ht="15" customHeight="1" x14ac:dyDescent="0.4">
      <c r="A50" s="43"/>
      <c r="B50" s="43"/>
      <c r="C50" s="43"/>
      <c r="D50" s="42"/>
      <c r="E50" s="42"/>
      <c r="F50" s="10" t="s">
        <v>43</v>
      </c>
      <c r="G50" s="10"/>
      <c r="H50" s="10"/>
      <c r="I50" s="21"/>
    </row>
    <row r="51" spans="1:9" s="27" customFormat="1" ht="16.2" customHeight="1" x14ac:dyDescent="0.4">
      <c r="A51" s="43"/>
      <c r="B51" s="43" t="s">
        <v>44</v>
      </c>
      <c r="C51" s="43"/>
      <c r="D51" s="42"/>
      <c r="E51" s="42"/>
      <c r="F51" s="9" t="s">
        <v>45</v>
      </c>
      <c r="G51" s="136">
        <f t="shared" ref="G51:I51" si="15">G53</f>
        <v>0</v>
      </c>
      <c r="H51" s="136">
        <f t="shared" si="15"/>
        <v>0</v>
      </c>
      <c r="I51" s="136">
        <f t="shared" si="15"/>
        <v>0</v>
      </c>
    </row>
    <row r="52" spans="1:9" s="27" customFormat="1" ht="15" customHeight="1" x14ac:dyDescent="0.4">
      <c r="A52" s="43"/>
      <c r="B52" s="43"/>
      <c r="C52" s="43"/>
      <c r="D52" s="42"/>
      <c r="E52" s="42"/>
      <c r="F52" s="10" t="s">
        <v>43</v>
      </c>
      <c r="G52" s="10"/>
      <c r="H52" s="10"/>
      <c r="I52" s="108"/>
    </row>
    <row r="53" spans="1:9" s="27" customFormat="1" ht="18" x14ac:dyDescent="0.4">
      <c r="A53" s="43"/>
      <c r="B53" s="43"/>
      <c r="C53" s="43" t="s">
        <v>44</v>
      </c>
      <c r="D53" s="42"/>
      <c r="E53" s="42"/>
      <c r="F53" s="11" t="s">
        <v>39</v>
      </c>
      <c r="G53" s="135">
        <f t="shared" ref="G53:I53" si="16">G55</f>
        <v>0</v>
      </c>
      <c r="H53" s="135">
        <f t="shared" si="16"/>
        <v>0</v>
      </c>
      <c r="I53" s="135">
        <f t="shared" si="16"/>
        <v>0</v>
      </c>
    </row>
    <row r="54" spans="1:9" s="27" customFormat="1" ht="15" customHeight="1" x14ac:dyDescent="0.4">
      <c r="A54" s="43"/>
      <c r="B54" s="43"/>
      <c r="C54" s="43"/>
      <c r="D54" s="42"/>
      <c r="E54" s="42"/>
      <c r="F54" s="10" t="s">
        <v>43</v>
      </c>
      <c r="G54" s="10"/>
      <c r="H54" s="10"/>
      <c r="I54" s="21"/>
    </row>
    <row r="55" spans="1:9" s="27" customFormat="1" ht="19.95" customHeight="1" x14ac:dyDescent="0.4">
      <c r="A55" s="43"/>
      <c r="B55" s="43"/>
      <c r="C55" s="43"/>
      <c r="D55" s="41">
        <v>1139</v>
      </c>
      <c r="E55" s="203" t="s">
        <v>46</v>
      </c>
      <c r="F55" s="204"/>
      <c r="G55" s="134">
        <f t="shared" ref="G55:I55" si="17">G57+G65</f>
        <v>0</v>
      </c>
      <c r="H55" s="134">
        <f t="shared" si="17"/>
        <v>0</v>
      </c>
      <c r="I55" s="134">
        <f t="shared" si="17"/>
        <v>0</v>
      </c>
    </row>
    <row r="56" spans="1:9" s="27" customFormat="1" ht="18" customHeight="1" x14ac:dyDescent="0.4">
      <c r="A56" s="43"/>
      <c r="B56" s="43"/>
      <c r="C56" s="43"/>
      <c r="D56" s="9"/>
      <c r="E56" s="44"/>
      <c r="F56" s="10" t="s">
        <v>19</v>
      </c>
      <c r="G56" s="10"/>
      <c r="H56" s="10"/>
      <c r="I56" s="22"/>
    </row>
    <row r="57" spans="1:9" s="27" customFormat="1" ht="18" customHeight="1" x14ac:dyDescent="0.4">
      <c r="A57" s="43"/>
      <c r="B57" s="43"/>
      <c r="C57" s="43"/>
      <c r="D57" s="9"/>
      <c r="E57" s="41">
        <v>11001</v>
      </c>
      <c r="F57" s="11" t="s">
        <v>39</v>
      </c>
      <c r="G57" s="133">
        <f t="shared" ref="G57:I57" si="18">G59</f>
        <v>9133</v>
      </c>
      <c r="H57" s="133">
        <f t="shared" si="18"/>
        <v>9133</v>
      </c>
      <c r="I57" s="133">
        <f t="shared" si="18"/>
        <v>9133</v>
      </c>
    </row>
    <row r="58" spans="1:9" s="27" customFormat="1" ht="18" customHeight="1" x14ac:dyDescent="0.4">
      <c r="A58" s="43"/>
      <c r="B58" s="43"/>
      <c r="C58" s="43"/>
      <c r="D58" s="9"/>
      <c r="E58" s="41"/>
      <c r="F58" s="10" t="s">
        <v>24</v>
      </c>
      <c r="G58" s="10"/>
      <c r="H58" s="10"/>
      <c r="I58" s="22"/>
    </row>
    <row r="59" spans="1:9" s="27" customFormat="1" ht="18" customHeight="1" x14ac:dyDescent="0.4">
      <c r="A59" s="43"/>
      <c r="B59" s="43"/>
      <c r="C59" s="43"/>
      <c r="D59" s="9"/>
      <c r="E59" s="41"/>
      <c r="F59" s="15" t="s">
        <v>38</v>
      </c>
      <c r="G59" s="132">
        <f t="shared" ref="G59:I59" si="19">G61</f>
        <v>9133</v>
      </c>
      <c r="H59" s="132">
        <f t="shared" si="19"/>
        <v>9133</v>
      </c>
      <c r="I59" s="132">
        <f t="shared" si="19"/>
        <v>9133</v>
      </c>
    </row>
    <row r="60" spans="1:9" s="27" customFormat="1" ht="37.5" customHeight="1" x14ac:dyDescent="0.4">
      <c r="A60" s="43"/>
      <c r="B60" s="43"/>
      <c r="C60" s="43"/>
      <c r="D60" s="9"/>
      <c r="E60" s="41"/>
      <c r="F60" s="45" t="s">
        <v>73</v>
      </c>
      <c r="G60" s="128"/>
      <c r="H60" s="128"/>
      <c r="I60" s="22"/>
    </row>
    <row r="61" spans="1:9" s="27" customFormat="1" ht="18" customHeight="1" x14ac:dyDescent="0.4">
      <c r="A61" s="43"/>
      <c r="B61" s="43"/>
      <c r="C61" s="43"/>
      <c r="D61" s="9"/>
      <c r="E61" s="41"/>
      <c r="F61" s="16" t="s">
        <v>18</v>
      </c>
      <c r="G61" s="130">
        <f t="shared" ref="G61:I61" si="20">G62</f>
        <v>9133</v>
      </c>
      <c r="H61" s="130">
        <f t="shared" si="20"/>
        <v>9133</v>
      </c>
      <c r="I61" s="130">
        <f t="shared" si="20"/>
        <v>9133</v>
      </c>
    </row>
    <row r="62" spans="1:9" s="27" customFormat="1" ht="18" customHeight="1" x14ac:dyDescent="0.4">
      <c r="A62" s="43"/>
      <c r="B62" s="43"/>
      <c r="C62" s="43"/>
      <c r="D62" s="9"/>
      <c r="E62" s="41"/>
      <c r="F62" s="17" t="s">
        <v>26</v>
      </c>
      <c r="G62" s="127">
        <f t="shared" ref="G62:I62" si="21">G63</f>
        <v>9133</v>
      </c>
      <c r="H62" s="127">
        <f t="shared" si="21"/>
        <v>9133</v>
      </c>
      <c r="I62" s="127">
        <f t="shared" si="21"/>
        <v>9133</v>
      </c>
    </row>
    <row r="63" spans="1:9" s="27" customFormat="1" ht="18" customHeight="1" x14ac:dyDescent="0.4">
      <c r="A63" s="43"/>
      <c r="B63" s="43"/>
      <c r="C63" s="43"/>
      <c r="D63" s="9"/>
      <c r="E63" s="41"/>
      <c r="F63" s="17" t="s">
        <v>47</v>
      </c>
      <c r="G63" s="127">
        <f t="shared" ref="G63:I63" si="22">G64</f>
        <v>9133</v>
      </c>
      <c r="H63" s="127">
        <f t="shared" si="22"/>
        <v>9133</v>
      </c>
      <c r="I63" s="127">
        <f t="shared" si="22"/>
        <v>9133</v>
      </c>
    </row>
    <row r="64" spans="1:9" s="27" customFormat="1" ht="18" customHeight="1" x14ac:dyDescent="0.4">
      <c r="A64" s="43"/>
      <c r="B64" s="43"/>
      <c r="C64" s="43"/>
      <c r="D64" s="9"/>
      <c r="E64" s="41"/>
      <c r="F64" s="17" t="s">
        <v>48</v>
      </c>
      <c r="G64" s="107">
        <f>'Հավելված N 1'!D44</f>
        <v>9133</v>
      </c>
      <c r="H64" s="107">
        <f>'Հավելված N 1'!E44</f>
        <v>9133</v>
      </c>
      <c r="I64" s="107">
        <f>'Հավելված N 1'!F44</f>
        <v>9133</v>
      </c>
    </row>
    <row r="65" spans="1:9" s="27" customFormat="1" ht="18" customHeight="1" x14ac:dyDescent="0.4">
      <c r="A65" s="43"/>
      <c r="B65" s="43"/>
      <c r="C65" s="43"/>
      <c r="D65" s="9"/>
      <c r="E65" s="41">
        <v>11001</v>
      </c>
      <c r="F65" s="11" t="s">
        <v>39</v>
      </c>
      <c r="G65" s="133">
        <f t="shared" ref="G65:I65" si="23">G67</f>
        <v>-9133</v>
      </c>
      <c r="H65" s="133">
        <f t="shared" si="23"/>
        <v>-9133</v>
      </c>
      <c r="I65" s="133">
        <f t="shared" si="23"/>
        <v>-9133</v>
      </c>
    </row>
    <row r="66" spans="1:9" s="27" customFormat="1" ht="18" customHeight="1" x14ac:dyDescent="0.4">
      <c r="A66" s="43"/>
      <c r="B66" s="43"/>
      <c r="C66" s="43"/>
      <c r="D66" s="9"/>
      <c r="E66" s="41"/>
      <c r="F66" s="10" t="s">
        <v>24</v>
      </c>
      <c r="G66" s="10"/>
      <c r="H66" s="10"/>
      <c r="I66" s="107"/>
    </row>
    <row r="67" spans="1:9" s="27" customFormat="1" ht="18" customHeight="1" x14ac:dyDescent="0.4">
      <c r="A67" s="43"/>
      <c r="B67" s="43"/>
      <c r="C67" s="43"/>
      <c r="D67" s="9"/>
      <c r="E67" s="41"/>
      <c r="F67" s="15" t="s">
        <v>38</v>
      </c>
      <c r="G67" s="131">
        <f t="shared" ref="G67:I67" si="24">G69</f>
        <v>-9133</v>
      </c>
      <c r="H67" s="131">
        <f t="shared" si="24"/>
        <v>-9133</v>
      </c>
      <c r="I67" s="131">
        <f t="shared" si="24"/>
        <v>-9133</v>
      </c>
    </row>
    <row r="68" spans="1:9" s="27" customFormat="1" ht="35.4" customHeight="1" x14ac:dyDescent="0.4">
      <c r="A68" s="43"/>
      <c r="B68" s="43"/>
      <c r="C68" s="43"/>
      <c r="D68" s="9"/>
      <c r="E68" s="41"/>
      <c r="F68" s="16" t="s">
        <v>73</v>
      </c>
      <c r="G68" s="129"/>
      <c r="H68" s="129"/>
      <c r="I68" s="107"/>
    </row>
    <row r="69" spans="1:9" s="27" customFormat="1" ht="18" customHeight="1" x14ac:dyDescent="0.4">
      <c r="A69" s="43"/>
      <c r="B69" s="43"/>
      <c r="C69" s="43"/>
      <c r="D69" s="9"/>
      <c r="E69" s="41"/>
      <c r="F69" s="16" t="s">
        <v>18</v>
      </c>
      <c r="G69" s="130">
        <f t="shared" ref="G69:I69" si="25">G70</f>
        <v>-9133</v>
      </c>
      <c r="H69" s="130">
        <f t="shared" si="25"/>
        <v>-9133</v>
      </c>
      <c r="I69" s="130">
        <f t="shared" si="25"/>
        <v>-9133</v>
      </c>
    </row>
    <row r="70" spans="1:9" s="27" customFormat="1" ht="18" customHeight="1" x14ac:dyDescent="0.4">
      <c r="A70" s="43"/>
      <c r="B70" s="43"/>
      <c r="C70" s="43"/>
      <c r="D70" s="9"/>
      <c r="E70" s="41"/>
      <c r="F70" s="17" t="s">
        <v>26</v>
      </c>
      <c r="G70" s="127">
        <f t="shared" ref="G70:H70" si="26">G71</f>
        <v>-9133</v>
      </c>
      <c r="H70" s="127">
        <f t="shared" si="26"/>
        <v>-9133</v>
      </c>
      <c r="I70" s="127">
        <f t="shared" ref="I70" si="27">I71</f>
        <v>-9133</v>
      </c>
    </row>
    <row r="71" spans="1:9" s="27" customFormat="1" ht="18" customHeight="1" x14ac:dyDescent="0.4">
      <c r="A71" s="43"/>
      <c r="B71" s="43"/>
      <c r="C71" s="43"/>
      <c r="D71" s="9"/>
      <c r="E71" s="41"/>
      <c r="F71" s="17" t="s">
        <v>47</v>
      </c>
      <c r="G71" s="127">
        <f t="shared" ref="G71:H71" si="28">G72</f>
        <v>-9133</v>
      </c>
      <c r="H71" s="127">
        <f t="shared" si="28"/>
        <v>-9133</v>
      </c>
      <c r="I71" s="127">
        <f t="shared" ref="I71" si="29">I72</f>
        <v>-9133</v>
      </c>
    </row>
    <row r="72" spans="1:9" s="27" customFormat="1" ht="18" customHeight="1" x14ac:dyDescent="0.4">
      <c r="A72" s="43"/>
      <c r="B72" s="43"/>
      <c r="C72" s="43"/>
      <c r="D72" s="9"/>
      <c r="E72" s="41"/>
      <c r="F72" s="17" t="s">
        <v>48</v>
      </c>
      <c r="G72" s="107">
        <f>'Հավելված N 1'!D50</f>
        <v>-9133</v>
      </c>
      <c r="H72" s="107">
        <f>'Հավելված N 1'!E50</f>
        <v>-9133</v>
      </c>
      <c r="I72" s="107">
        <f>'Հավելված N 1'!F50</f>
        <v>-9133</v>
      </c>
    </row>
  </sheetData>
  <mergeCells count="9">
    <mergeCell ref="F2:I2"/>
    <mergeCell ref="F3:I3"/>
    <mergeCell ref="F1:I1"/>
    <mergeCell ref="E55:F55"/>
    <mergeCell ref="A4:I4"/>
    <mergeCell ref="A6:C6"/>
    <mergeCell ref="D6:E6"/>
    <mergeCell ref="F6:F7"/>
    <mergeCell ref="G6:I6"/>
  </mergeCells>
  <pageMargins left="0.7" right="0.7" top="0.75" bottom="0.75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"/>
  <sheetViews>
    <sheetView topLeftCell="A33" zoomScaleNormal="100" workbookViewId="0">
      <selection activeCell="B37" sqref="B37"/>
    </sheetView>
  </sheetViews>
  <sheetFormatPr defaultColWidth="9.125" defaultRowHeight="17.399999999999999" x14ac:dyDescent="0.25"/>
  <cols>
    <col min="1" max="1" width="31.375" style="25" customWidth="1"/>
    <col min="2" max="2" width="77.375" style="25" customWidth="1"/>
    <col min="3" max="3" width="17" style="25" customWidth="1"/>
    <col min="4" max="4" width="17.25" style="25" customWidth="1"/>
    <col min="5" max="5" width="18.75" style="38" customWidth="1"/>
    <col min="6" max="16384" width="9.125" style="25"/>
  </cols>
  <sheetData>
    <row r="1" spans="1:9" x14ac:dyDescent="0.25">
      <c r="B1" s="241" t="s">
        <v>90</v>
      </c>
      <c r="C1" s="241"/>
      <c r="D1" s="241"/>
      <c r="E1" s="241"/>
    </row>
    <row r="2" spans="1:9" s="28" customFormat="1" x14ac:dyDescent="0.4">
      <c r="B2" s="244" t="s">
        <v>78</v>
      </c>
      <c r="C2" s="244"/>
      <c r="D2" s="244"/>
      <c r="E2" s="244"/>
    </row>
    <row r="3" spans="1:9" s="28" customFormat="1" x14ac:dyDescent="0.4">
      <c r="B3" s="244" t="s">
        <v>20</v>
      </c>
      <c r="C3" s="244"/>
      <c r="D3" s="244"/>
      <c r="E3" s="244"/>
    </row>
    <row r="4" spans="1:9" s="28" customFormat="1" ht="18" x14ac:dyDescent="0.4">
      <c r="A4" s="242"/>
      <c r="B4" s="242"/>
      <c r="C4" s="242"/>
      <c r="D4" s="242"/>
      <c r="E4" s="242"/>
    </row>
    <row r="5" spans="1:9" ht="73.2" customHeight="1" x14ac:dyDescent="0.25">
      <c r="A5" s="243" t="s">
        <v>97</v>
      </c>
      <c r="B5" s="243"/>
      <c r="C5" s="243"/>
      <c r="D5" s="243"/>
      <c r="E5" s="243"/>
    </row>
    <row r="6" spans="1:9" s="2" customFormat="1" ht="18.75" customHeight="1" x14ac:dyDescent="0.4">
      <c r="C6" s="245" t="s">
        <v>111</v>
      </c>
      <c r="D6" s="245"/>
      <c r="E6" s="245"/>
      <c r="I6" s="109"/>
    </row>
    <row r="7" spans="1:9" ht="18" customHeight="1" x14ac:dyDescent="0.25">
      <c r="A7" s="211" t="s">
        <v>34</v>
      </c>
      <c r="B7" s="211"/>
      <c r="C7" s="211"/>
      <c r="D7" s="211"/>
      <c r="E7" s="211"/>
    </row>
    <row r="8" spans="1:9" s="36" customFormat="1" ht="22.95" customHeight="1" x14ac:dyDescent="0.25">
      <c r="A8" s="46" t="s">
        <v>49</v>
      </c>
      <c r="B8" s="47"/>
      <c r="C8" s="47"/>
      <c r="D8" s="47"/>
      <c r="E8" s="48"/>
    </row>
    <row r="9" spans="1:9" ht="30.6" customHeight="1" x14ac:dyDescent="0.25">
      <c r="A9" s="51" t="s">
        <v>50</v>
      </c>
      <c r="B9" s="218" t="s">
        <v>51</v>
      </c>
      <c r="C9" s="219"/>
      <c r="D9" s="219"/>
      <c r="E9" s="220"/>
    </row>
    <row r="10" spans="1:9" ht="24.6" customHeight="1" x14ac:dyDescent="0.25">
      <c r="A10" s="154">
        <v>1045</v>
      </c>
      <c r="B10" s="221" t="s">
        <v>91</v>
      </c>
      <c r="C10" s="222"/>
      <c r="D10" s="222"/>
      <c r="E10" s="223"/>
    </row>
    <row r="11" spans="1:9" ht="11.4" customHeight="1" x14ac:dyDescent="0.4">
      <c r="A11" s="224"/>
      <c r="B11" s="224"/>
      <c r="C11" s="224"/>
      <c r="D11" s="224"/>
      <c r="E11" s="224"/>
    </row>
    <row r="12" spans="1:9" ht="18.600000000000001" customHeight="1" x14ac:dyDescent="0.25">
      <c r="A12" s="225" t="s">
        <v>52</v>
      </c>
      <c r="B12" s="226"/>
      <c r="C12" s="226"/>
      <c r="D12" s="226"/>
      <c r="E12" s="227"/>
    </row>
    <row r="13" spans="1:9" ht="24.6" customHeight="1" x14ac:dyDescent="0.25">
      <c r="A13" s="228"/>
      <c r="B13" s="229"/>
      <c r="C13" s="229"/>
      <c r="D13" s="229"/>
      <c r="E13" s="230"/>
    </row>
    <row r="14" spans="1:9" ht="57.6" customHeight="1" x14ac:dyDescent="0.25">
      <c r="A14" s="141" t="s">
        <v>27</v>
      </c>
      <c r="B14" s="154">
        <v>1045</v>
      </c>
      <c r="C14" s="231" t="s">
        <v>122</v>
      </c>
      <c r="D14" s="232"/>
      <c r="E14" s="233"/>
    </row>
    <row r="15" spans="1:9" ht="39" customHeight="1" x14ac:dyDescent="0.25">
      <c r="A15" s="141" t="s">
        <v>28</v>
      </c>
      <c r="B15" s="154">
        <v>12004</v>
      </c>
      <c r="C15" s="115" t="s">
        <v>79</v>
      </c>
      <c r="D15" s="114" t="s">
        <v>80</v>
      </c>
      <c r="E15" s="114" t="s">
        <v>16</v>
      </c>
    </row>
    <row r="16" spans="1:9" ht="36.6" customHeight="1" x14ac:dyDescent="0.25">
      <c r="A16" s="102" t="s">
        <v>29</v>
      </c>
      <c r="B16" s="146" t="s">
        <v>98</v>
      </c>
      <c r="C16" s="101"/>
      <c r="D16" s="101"/>
      <c r="E16" s="37"/>
    </row>
    <row r="17" spans="1:6" ht="37.799999999999997" customHeight="1" x14ac:dyDescent="0.25">
      <c r="A17" s="102" t="s">
        <v>30</v>
      </c>
      <c r="B17" s="146" t="s">
        <v>98</v>
      </c>
      <c r="C17" s="146"/>
      <c r="D17" s="146"/>
      <c r="E17" s="37"/>
    </row>
    <row r="18" spans="1:6" ht="24.6" customHeight="1" x14ac:dyDescent="0.25">
      <c r="A18" s="102" t="s">
        <v>31</v>
      </c>
      <c r="B18" s="146" t="s">
        <v>77</v>
      </c>
      <c r="C18" s="146"/>
      <c r="D18" s="146"/>
      <c r="E18" s="37"/>
    </row>
    <row r="19" spans="1:6" ht="53.4" customHeight="1" x14ac:dyDescent="0.25">
      <c r="A19" s="102" t="s">
        <v>100</v>
      </c>
      <c r="B19" s="146" t="s">
        <v>99</v>
      </c>
      <c r="C19" s="146"/>
      <c r="D19" s="146"/>
      <c r="E19" s="59"/>
    </row>
    <row r="20" spans="1:6" ht="24.6" customHeight="1" x14ac:dyDescent="0.25">
      <c r="A20" s="212" t="s">
        <v>32</v>
      </c>
      <c r="B20" s="213"/>
      <c r="C20" s="213"/>
      <c r="D20" s="213"/>
      <c r="E20" s="234"/>
    </row>
    <row r="21" spans="1:6" ht="21" customHeight="1" x14ac:dyDescent="0.25">
      <c r="A21" s="235" t="s">
        <v>101</v>
      </c>
      <c r="B21" s="235"/>
      <c r="C21" s="165">
        <v>-994</v>
      </c>
      <c r="D21" s="166"/>
      <c r="E21" s="165">
        <v>-994</v>
      </c>
    </row>
    <row r="22" spans="1:6" ht="24.6" customHeight="1" x14ac:dyDescent="0.25">
      <c r="A22" s="235" t="s">
        <v>33</v>
      </c>
      <c r="B22" s="235"/>
      <c r="C22" s="123">
        <f>+'Հավելված N 2'!G28</f>
        <v>-161885.1</v>
      </c>
      <c r="D22" s="123">
        <f>+'Հավելված N 2'!H28</f>
        <v>-212310</v>
      </c>
      <c r="E22" s="123">
        <f>+'Հավելված N 2'!I28</f>
        <v>-371835.9</v>
      </c>
    </row>
    <row r="23" spans="1:6" ht="12" customHeight="1" x14ac:dyDescent="0.25">
      <c r="A23" s="49"/>
      <c r="B23" s="49"/>
      <c r="C23" s="49"/>
      <c r="D23" s="49"/>
      <c r="E23" s="50"/>
    </row>
    <row r="24" spans="1:6" ht="58.2" customHeight="1" x14ac:dyDescent="0.25">
      <c r="A24" s="141" t="s">
        <v>27</v>
      </c>
      <c r="B24" s="154" t="s">
        <v>102</v>
      </c>
      <c r="C24" s="215" t="s">
        <v>123</v>
      </c>
      <c r="D24" s="216"/>
      <c r="E24" s="217"/>
    </row>
    <row r="25" spans="1:6" ht="31.8" customHeight="1" x14ac:dyDescent="0.25">
      <c r="A25" s="141" t="s">
        <v>28</v>
      </c>
      <c r="B25" s="164" t="s">
        <v>103</v>
      </c>
      <c r="C25" s="115" t="s">
        <v>79</v>
      </c>
      <c r="D25" s="114" t="s">
        <v>80</v>
      </c>
      <c r="E25" s="114" t="s">
        <v>16</v>
      </c>
    </row>
    <row r="26" spans="1:6" ht="72" customHeight="1" x14ac:dyDescent="0.25">
      <c r="A26" s="102" t="s">
        <v>29</v>
      </c>
      <c r="B26" s="158" t="s">
        <v>104</v>
      </c>
      <c r="C26" s="157"/>
      <c r="D26" s="157"/>
      <c r="E26" s="37"/>
    </row>
    <row r="27" spans="1:6" ht="69" customHeight="1" x14ac:dyDescent="0.25">
      <c r="A27" s="102" t="s">
        <v>30</v>
      </c>
      <c r="B27" s="158" t="s">
        <v>105</v>
      </c>
      <c r="C27" s="157"/>
      <c r="D27" s="157"/>
      <c r="E27" s="37"/>
    </row>
    <row r="28" spans="1:6" ht="20.25" customHeight="1" x14ac:dyDescent="0.25">
      <c r="A28" s="102" t="s">
        <v>31</v>
      </c>
      <c r="B28" s="158" t="s">
        <v>77</v>
      </c>
      <c r="C28" s="157"/>
      <c r="D28" s="157"/>
      <c r="E28" s="59"/>
    </row>
    <row r="29" spans="1:6" ht="53.4" customHeight="1" x14ac:dyDescent="0.25">
      <c r="A29" s="102" t="s">
        <v>100</v>
      </c>
      <c r="B29" s="158" t="s">
        <v>106</v>
      </c>
      <c r="C29" s="4"/>
      <c r="D29" s="4"/>
      <c r="E29" s="4"/>
    </row>
    <row r="30" spans="1:6" ht="16.95" customHeight="1" x14ac:dyDescent="0.25">
      <c r="A30" s="212" t="s">
        <v>32</v>
      </c>
      <c r="B30" s="213"/>
      <c r="C30" s="213"/>
      <c r="D30" s="213"/>
      <c r="E30" s="214"/>
    </row>
    <row r="31" spans="1:6" ht="29.4" customHeight="1" x14ac:dyDescent="0.25">
      <c r="A31" s="235" t="s">
        <v>107</v>
      </c>
      <c r="B31" s="235"/>
      <c r="C31" s="165">
        <v>700</v>
      </c>
      <c r="D31" s="167"/>
      <c r="E31" s="165">
        <v>700</v>
      </c>
      <c r="F31" s="168"/>
    </row>
    <row r="32" spans="1:6" ht="27" customHeight="1" x14ac:dyDescent="0.25">
      <c r="A32" s="235" t="s">
        <v>33</v>
      </c>
      <c r="B32" s="235"/>
      <c r="C32" s="170">
        <f>+'Հավելված N 2'!G37</f>
        <v>152752.1</v>
      </c>
      <c r="D32" s="170">
        <f>+'Հավելված N 2'!H37</f>
        <v>203177</v>
      </c>
      <c r="E32" s="170">
        <f>+'Հավելված N 2'!I37</f>
        <v>362702.9</v>
      </c>
    </row>
    <row r="33" spans="1:9" ht="12.6" customHeight="1" x14ac:dyDescent="0.25">
      <c r="A33" s="157"/>
      <c r="B33" s="157"/>
      <c r="C33" s="156"/>
      <c r="D33" s="156"/>
      <c r="E33" s="169"/>
    </row>
    <row r="34" spans="1:9" ht="52.8" customHeight="1" x14ac:dyDescent="0.25">
      <c r="A34" s="141" t="s">
        <v>27</v>
      </c>
      <c r="B34" s="154" t="s">
        <v>102</v>
      </c>
      <c r="C34" s="215" t="s">
        <v>123</v>
      </c>
      <c r="D34" s="216"/>
      <c r="E34" s="217"/>
    </row>
    <row r="35" spans="1:9" ht="49.2" customHeight="1" x14ac:dyDescent="0.25">
      <c r="A35" s="141" t="s">
        <v>28</v>
      </c>
      <c r="B35" s="172">
        <v>12015</v>
      </c>
      <c r="C35" s="115" t="s">
        <v>79</v>
      </c>
      <c r="D35" s="114" t="s">
        <v>80</v>
      </c>
      <c r="E35" s="114" t="s">
        <v>16</v>
      </c>
    </row>
    <row r="36" spans="1:9" ht="96.6" customHeight="1" x14ac:dyDescent="0.25">
      <c r="A36" s="141" t="s">
        <v>29</v>
      </c>
      <c r="B36" s="180" t="s">
        <v>116</v>
      </c>
      <c r="C36" s="101"/>
      <c r="D36" s="101"/>
      <c r="E36" s="37"/>
    </row>
    <row r="37" spans="1:9" ht="102.6" customHeight="1" x14ac:dyDescent="0.25">
      <c r="A37" s="141" t="s">
        <v>30</v>
      </c>
      <c r="B37" s="61" t="s">
        <v>124</v>
      </c>
      <c r="C37" s="112"/>
      <c r="D37" s="112"/>
      <c r="E37" s="37"/>
    </row>
    <row r="38" spans="1:9" ht="24.6" customHeight="1" x14ac:dyDescent="0.25">
      <c r="A38" s="141" t="s">
        <v>31</v>
      </c>
      <c r="B38" s="158" t="s">
        <v>77</v>
      </c>
      <c r="C38" s="112"/>
      <c r="D38" s="112"/>
      <c r="E38" s="37"/>
    </row>
    <row r="39" spans="1:9" ht="51.6" customHeight="1" x14ac:dyDescent="0.25">
      <c r="A39" s="141" t="s">
        <v>108</v>
      </c>
      <c r="B39" s="173" t="s">
        <v>117</v>
      </c>
      <c r="C39" s="112"/>
      <c r="D39" s="112"/>
      <c r="E39" s="59"/>
    </row>
    <row r="40" spans="1:9" ht="18" customHeight="1" x14ac:dyDescent="0.25">
      <c r="A40" s="212" t="s">
        <v>32</v>
      </c>
      <c r="B40" s="213"/>
      <c r="C40" s="213"/>
      <c r="D40" s="213"/>
      <c r="E40" s="214"/>
    </row>
    <row r="41" spans="1:9" ht="36.6" customHeight="1" x14ac:dyDescent="0.25">
      <c r="A41" s="174" t="s">
        <v>109</v>
      </c>
      <c r="B41" s="62" t="s">
        <v>110</v>
      </c>
      <c r="C41" s="165">
        <v>35</v>
      </c>
      <c r="D41" s="165"/>
      <c r="E41" s="165">
        <v>35</v>
      </c>
    </row>
    <row r="42" spans="1:9" ht="34.799999999999997" customHeight="1" x14ac:dyDescent="0.25">
      <c r="A42" s="240" t="s">
        <v>33</v>
      </c>
      <c r="B42" s="240"/>
      <c r="C42" s="170">
        <f>+'Հավելված N 2'!G38</f>
        <v>9133</v>
      </c>
      <c r="D42" s="170">
        <f>+'Հավելված N 2'!H38</f>
        <v>9133</v>
      </c>
      <c r="E42" s="170">
        <f>+'Հավելված N 2'!I38</f>
        <v>9133</v>
      </c>
    </row>
    <row r="43" spans="1:9" ht="29.4" customHeight="1" x14ac:dyDescent="0.25">
      <c r="A43" s="175"/>
      <c r="B43" s="175"/>
      <c r="C43" s="245" t="s">
        <v>112</v>
      </c>
      <c r="D43" s="245"/>
      <c r="E43" s="245"/>
    </row>
    <row r="44" spans="1:9" s="2" customFormat="1" ht="18.75" customHeight="1" x14ac:dyDescent="0.4">
      <c r="A44" s="239"/>
      <c r="B44" s="239"/>
      <c r="C44" s="239"/>
      <c r="D44" s="239"/>
      <c r="E44" s="239"/>
      <c r="I44" s="109"/>
    </row>
    <row r="45" spans="1:9" ht="34.799999999999997" customHeight="1" x14ac:dyDescent="0.25">
      <c r="A45" s="247" t="s">
        <v>38</v>
      </c>
      <c r="B45" s="248"/>
      <c r="C45" s="248"/>
      <c r="D45" s="248"/>
      <c r="E45" s="249"/>
    </row>
    <row r="46" spans="1:9" ht="22.2" customHeight="1" x14ac:dyDescent="0.4">
      <c r="A46" s="250" t="s">
        <v>49</v>
      </c>
      <c r="B46" s="251"/>
      <c r="C46" s="251"/>
      <c r="D46" s="251"/>
      <c r="E46" s="252"/>
    </row>
    <row r="47" spans="1:9" ht="10.199999999999999" customHeight="1" x14ac:dyDescent="0.4">
      <c r="A47" s="236"/>
      <c r="B47" s="237"/>
      <c r="C47" s="237"/>
      <c r="D47" s="237"/>
      <c r="E47" s="238"/>
    </row>
    <row r="48" spans="1:9" ht="20.399999999999999" customHeight="1" x14ac:dyDescent="0.25">
      <c r="A48" s="57" t="s">
        <v>50</v>
      </c>
      <c r="B48" s="262" t="s">
        <v>51</v>
      </c>
      <c r="C48" s="263"/>
      <c r="D48" s="263"/>
      <c r="E48" s="264"/>
    </row>
    <row r="49" spans="1:5" ht="18" customHeight="1" x14ac:dyDescent="0.25">
      <c r="A49" s="58">
        <v>1139</v>
      </c>
      <c r="B49" s="265" t="s">
        <v>46</v>
      </c>
      <c r="C49" s="266"/>
      <c r="D49" s="266"/>
      <c r="E49" s="267"/>
    </row>
    <row r="50" spans="1:5" ht="13.2" customHeight="1" x14ac:dyDescent="0.25">
      <c r="A50" s="259"/>
      <c r="B50" s="260"/>
      <c r="C50" s="260"/>
      <c r="D50" s="260"/>
      <c r="E50" s="261"/>
    </row>
    <row r="51" spans="1:5" ht="19.95" customHeight="1" x14ac:dyDescent="0.25">
      <c r="A51" s="225" t="s">
        <v>52</v>
      </c>
      <c r="B51" s="226"/>
      <c r="C51" s="226"/>
      <c r="D51" s="226"/>
      <c r="E51" s="227"/>
    </row>
    <row r="52" spans="1:5" ht="14.4" customHeight="1" x14ac:dyDescent="0.25">
      <c r="A52" s="256"/>
      <c r="B52" s="257"/>
      <c r="C52" s="257"/>
      <c r="D52" s="257"/>
      <c r="E52" s="258"/>
    </row>
    <row r="53" spans="1:5" ht="52.8" customHeight="1" x14ac:dyDescent="0.25">
      <c r="A53" s="53" t="s">
        <v>53</v>
      </c>
      <c r="B53" s="52">
        <v>1139</v>
      </c>
      <c r="C53" s="215" t="s">
        <v>123</v>
      </c>
      <c r="D53" s="216"/>
      <c r="E53" s="217"/>
    </row>
    <row r="54" spans="1:5" ht="39" customHeight="1" x14ac:dyDescent="0.25">
      <c r="A54" s="40" t="s">
        <v>54</v>
      </c>
      <c r="B54" s="4">
        <v>11001</v>
      </c>
      <c r="C54" s="115" t="s">
        <v>79</v>
      </c>
      <c r="D54" s="114" t="s">
        <v>80</v>
      </c>
      <c r="E54" s="114" t="s">
        <v>16</v>
      </c>
    </row>
    <row r="55" spans="1:5" ht="33.6" customHeight="1" x14ac:dyDescent="0.25">
      <c r="A55" s="40" t="s">
        <v>55</v>
      </c>
      <c r="B55" s="54" t="s">
        <v>46</v>
      </c>
      <c r="C55" s="54"/>
      <c r="D55" s="54"/>
      <c r="E55" s="55"/>
    </row>
    <row r="56" spans="1:5" ht="75" customHeight="1" x14ac:dyDescent="0.25">
      <c r="A56" s="40" t="s">
        <v>56</v>
      </c>
      <c r="B56" s="54" t="s">
        <v>57</v>
      </c>
      <c r="C56" s="54"/>
      <c r="D56" s="54"/>
      <c r="E56" s="55"/>
    </row>
    <row r="57" spans="1:5" ht="18.600000000000001" customHeight="1" x14ac:dyDescent="0.25">
      <c r="A57" s="40" t="s">
        <v>58</v>
      </c>
      <c r="B57" s="56" t="s">
        <v>36</v>
      </c>
      <c r="C57" s="56"/>
      <c r="D57" s="56"/>
      <c r="E57" s="55"/>
    </row>
    <row r="58" spans="1:5" ht="53.4" customHeight="1" x14ac:dyDescent="0.25">
      <c r="A58" s="5" t="s">
        <v>59</v>
      </c>
      <c r="B58" s="56" t="s">
        <v>38</v>
      </c>
      <c r="C58" s="56"/>
      <c r="D58" s="56"/>
      <c r="E58" s="55"/>
    </row>
    <row r="59" spans="1:5" ht="16.95" customHeight="1" x14ac:dyDescent="0.25">
      <c r="A59" s="212" t="s">
        <v>60</v>
      </c>
      <c r="B59" s="213"/>
      <c r="C59" s="213"/>
      <c r="D59" s="213"/>
      <c r="E59" s="234"/>
    </row>
    <row r="60" spans="1:5" ht="18" customHeight="1" x14ac:dyDescent="0.25">
      <c r="A60" s="246" t="s">
        <v>61</v>
      </c>
      <c r="B60" s="246"/>
      <c r="C60" s="106">
        <f>'Հավելված N 2'!G64</f>
        <v>9133</v>
      </c>
      <c r="D60" s="106">
        <f>'Հավելված N 2'!H64</f>
        <v>9133</v>
      </c>
      <c r="E60" s="106">
        <f>'Հավելված N 2'!I64</f>
        <v>9133</v>
      </c>
    </row>
    <row r="61" spans="1:5" ht="13.95" customHeight="1" x14ac:dyDescent="0.25">
      <c r="A61" s="253"/>
      <c r="B61" s="254"/>
      <c r="C61" s="254"/>
      <c r="D61" s="254"/>
      <c r="E61" s="255"/>
    </row>
    <row r="62" spans="1:5" ht="52.8" customHeight="1" x14ac:dyDescent="0.25">
      <c r="A62" s="53" t="s">
        <v>53</v>
      </c>
      <c r="B62" s="52">
        <v>1139</v>
      </c>
      <c r="C62" s="231" t="s">
        <v>122</v>
      </c>
      <c r="D62" s="232"/>
      <c r="E62" s="233"/>
    </row>
    <row r="63" spans="1:5" ht="34.950000000000003" customHeight="1" x14ac:dyDescent="0.25">
      <c r="A63" s="40" t="s">
        <v>54</v>
      </c>
      <c r="B63" s="4">
        <v>11001</v>
      </c>
      <c r="C63" s="115" t="s">
        <v>79</v>
      </c>
      <c r="D63" s="114" t="s">
        <v>80</v>
      </c>
      <c r="E63" s="114" t="s">
        <v>16</v>
      </c>
    </row>
    <row r="64" spans="1:5" ht="18" customHeight="1" x14ac:dyDescent="0.25">
      <c r="A64" s="40" t="s">
        <v>55</v>
      </c>
      <c r="B64" s="54" t="s">
        <v>46</v>
      </c>
      <c r="C64" s="54"/>
      <c r="D64" s="54"/>
      <c r="E64" s="55"/>
    </row>
    <row r="65" spans="1:5" ht="73.2" customHeight="1" x14ac:dyDescent="0.25">
      <c r="A65" s="40" t="s">
        <v>56</v>
      </c>
      <c r="B65" s="54" t="s">
        <v>57</v>
      </c>
      <c r="C65" s="54"/>
      <c r="D65" s="54"/>
      <c r="E65" s="55"/>
    </row>
    <row r="66" spans="1:5" ht="18.600000000000001" customHeight="1" x14ac:dyDescent="0.25">
      <c r="A66" s="40" t="s">
        <v>58</v>
      </c>
      <c r="B66" s="56" t="s">
        <v>36</v>
      </c>
      <c r="C66" s="56"/>
      <c r="D66" s="56"/>
      <c r="E66" s="55"/>
    </row>
    <row r="67" spans="1:5" ht="54" customHeight="1" x14ac:dyDescent="0.25">
      <c r="A67" s="5" t="s">
        <v>59</v>
      </c>
      <c r="B67" s="56" t="s">
        <v>38</v>
      </c>
      <c r="C67" s="56"/>
      <c r="D67" s="56"/>
      <c r="E67" s="55"/>
    </row>
    <row r="68" spans="1:5" ht="18" customHeight="1" x14ac:dyDescent="0.25">
      <c r="A68" s="212" t="s">
        <v>60</v>
      </c>
      <c r="B68" s="213"/>
      <c r="C68" s="213"/>
      <c r="D68" s="213"/>
      <c r="E68" s="234"/>
    </row>
    <row r="69" spans="1:5" ht="18" customHeight="1" x14ac:dyDescent="0.25">
      <c r="A69" s="246" t="s">
        <v>61</v>
      </c>
      <c r="B69" s="246"/>
      <c r="C69" s="106">
        <f>'Հավելված N 2'!G72</f>
        <v>-9133</v>
      </c>
      <c r="D69" s="106">
        <f>'Հավելված N 2'!H72</f>
        <v>-9133</v>
      </c>
      <c r="E69" s="106">
        <f>'Հավելված N 2'!I72</f>
        <v>-9133</v>
      </c>
    </row>
  </sheetData>
  <autoFilter ref="A1:A69"/>
  <mergeCells count="40">
    <mergeCell ref="C6:E6"/>
    <mergeCell ref="A68:E68"/>
    <mergeCell ref="A69:B69"/>
    <mergeCell ref="A60:B60"/>
    <mergeCell ref="A45:E45"/>
    <mergeCell ref="A46:E46"/>
    <mergeCell ref="A61:E61"/>
    <mergeCell ref="C62:E62"/>
    <mergeCell ref="A59:E59"/>
    <mergeCell ref="A51:E51"/>
    <mergeCell ref="A52:E52"/>
    <mergeCell ref="A50:E50"/>
    <mergeCell ref="C53:E53"/>
    <mergeCell ref="C43:E43"/>
    <mergeCell ref="B48:E48"/>
    <mergeCell ref="B49:E49"/>
    <mergeCell ref="B1:E1"/>
    <mergeCell ref="A4:E4"/>
    <mergeCell ref="A5:E5"/>
    <mergeCell ref="B2:E2"/>
    <mergeCell ref="B3:E3"/>
    <mergeCell ref="A47:E47"/>
    <mergeCell ref="A40:E40"/>
    <mergeCell ref="A44:E44"/>
    <mergeCell ref="A31:B31"/>
    <mergeCell ref="A32:B32"/>
    <mergeCell ref="A42:B42"/>
    <mergeCell ref="A7:E7"/>
    <mergeCell ref="A30:E30"/>
    <mergeCell ref="C34:E34"/>
    <mergeCell ref="B9:E9"/>
    <mergeCell ref="B10:E10"/>
    <mergeCell ref="A11:E11"/>
    <mergeCell ref="C24:E24"/>
    <mergeCell ref="A12:E12"/>
    <mergeCell ref="A13:E13"/>
    <mergeCell ref="C14:E14"/>
    <mergeCell ref="A20:E20"/>
    <mergeCell ref="A22:B22"/>
    <mergeCell ref="A21:B21"/>
  </mergeCells>
  <pageMargins left="0.7" right="0.7" top="0.75" bottom="0.75" header="0.3" footer="0.3"/>
  <pageSetup scale="8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"/>
  <sheetViews>
    <sheetView tabSelected="1" topLeftCell="A31" zoomScaleNormal="100" workbookViewId="0">
      <selection activeCell="B37" sqref="B37"/>
    </sheetView>
  </sheetViews>
  <sheetFormatPr defaultColWidth="9.125" defaultRowHeight="17.399999999999999" x14ac:dyDescent="0.25"/>
  <cols>
    <col min="1" max="1" width="31.375" style="25" customWidth="1"/>
    <col min="2" max="2" width="80.25" style="25" customWidth="1"/>
    <col min="3" max="3" width="17.25" style="25" customWidth="1"/>
    <col min="4" max="4" width="15.125" style="25" customWidth="1"/>
    <col min="5" max="5" width="17" style="38" customWidth="1"/>
    <col min="6" max="16384" width="9.125" style="25"/>
  </cols>
  <sheetData>
    <row r="1" spans="1:5" x14ac:dyDescent="0.25">
      <c r="B1" s="241" t="s">
        <v>76</v>
      </c>
      <c r="C1" s="241"/>
      <c r="D1" s="241"/>
      <c r="E1" s="241"/>
    </row>
    <row r="2" spans="1:5" s="28" customFormat="1" x14ac:dyDescent="0.4">
      <c r="B2" s="244" t="s">
        <v>78</v>
      </c>
      <c r="C2" s="244"/>
      <c r="D2" s="244"/>
      <c r="E2" s="244"/>
    </row>
    <row r="3" spans="1:5" s="28" customFormat="1" x14ac:dyDescent="0.4">
      <c r="B3" s="244" t="s">
        <v>20</v>
      </c>
      <c r="C3" s="244"/>
      <c r="D3" s="244"/>
      <c r="E3" s="244"/>
    </row>
    <row r="4" spans="1:5" s="28" customFormat="1" ht="18" x14ac:dyDescent="0.4">
      <c r="A4" s="242"/>
      <c r="B4" s="242"/>
      <c r="C4" s="242"/>
      <c r="D4" s="242"/>
      <c r="E4" s="242"/>
    </row>
    <row r="5" spans="1:5" ht="64.5" customHeight="1" x14ac:dyDescent="0.25">
      <c r="A5" s="243" t="s">
        <v>113</v>
      </c>
      <c r="B5" s="243"/>
      <c r="C5" s="243"/>
      <c r="D5" s="243"/>
      <c r="E5" s="243"/>
    </row>
    <row r="6" spans="1:5" ht="19.2" customHeight="1" x14ac:dyDescent="0.25">
      <c r="A6" s="159"/>
      <c r="B6" s="159"/>
      <c r="C6" s="245" t="s">
        <v>114</v>
      </c>
      <c r="D6" s="245"/>
      <c r="E6" s="245"/>
    </row>
    <row r="7" spans="1:5" ht="18" customHeight="1" x14ac:dyDescent="0.25">
      <c r="A7" s="211" t="s">
        <v>34</v>
      </c>
      <c r="B7" s="211"/>
      <c r="C7" s="211"/>
      <c r="D7" s="211"/>
      <c r="E7" s="211"/>
    </row>
    <row r="8" spans="1:5" s="36" customFormat="1" ht="22.95" customHeight="1" x14ac:dyDescent="0.25">
      <c r="A8" s="268" t="s">
        <v>82</v>
      </c>
      <c r="B8" s="268"/>
      <c r="C8" s="268"/>
      <c r="D8" s="268"/>
      <c r="E8" s="268"/>
    </row>
    <row r="9" spans="1:5" ht="12" customHeight="1" x14ac:dyDescent="0.25">
      <c r="A9" s="49"/>
      <c r="B9" s="49"/>
      <c r="C9" s="49"/>
      <c r="D9" s="49"/>
      <c r="E9" s="50"/>
    </row>
    <row r="10" spans="1:5" ht="31.8" customHeight="1" x14ac:dyDescent="0.25">
      <c r="A10" s="51" t="s">
        <v>50</v>
      </c>
      <c r="B10" s="142" t="s">
        <v>51</v>
      </c>
      <c r="C10" s="143"/>
      <c r="D10" s="143"/>
      <c r="E10" s="144"/>
    </row>
    <row r="11" spans="1:5" ht="31.8" customHeight="1" x14ac:dyDescent="0.25">
      <c r="A11" s="154">
        <v>1045</v>
      </c>
      <c r="B11" s="221" t="s">
        <v>91</v>
      </c>
      <c r="C11" s="222"/>
      <c r="D11" s="222"/>
      <c r="E11" s="223"/>
    </row>
    <row r="12" spans="1:5" ht="11.4" customHeight="1" x14ac:dyDescent="0.4">
      <c r="A12" s="145"/>
      <c r="B12" s="145"/>
      <c r="C12" s="145"/>
      <c r="D12" s="145"/>
      <c r="E12" s="145"/>
    </row>
    <row r="13" spans="1:5" ht="23.4" customHeight="1" x14ac:dyDescent="0.25">
      <c r="A13" s="225" t="s">
        <v>52</v>
      </c>
      <c r="B13" s="226"/>
      <c r="C13" s="139"/>
      <c r="D13" s="139"/>
      <c r="E13" s="140"/>
    </row>
    <row r="14" spans="1:5" ht="50.4" customHeight="1" x14ac:dyDescent="0.25">
      <c r="A14" s="141" t="s">
        <v>27</v>
      </c>
      <c r="B14" s="154">
        <v>1045</v>
      </c>
      <c r="C14" s="231" t="s">
        <v>122</v>
      </c>
      <c r="D14" s="232"/>
      <c r="E14" s="233"/>
    </row>
    <row r="15" spans="1:5" ht="36.6" customHeight="1" x14ac:dyDescent="0.25">
      <c r="A15" s="141" t="s">
        <v>28</v>
      </c>
      <c r="B15" s="154">
        <v>12004</v>
      </c>
      <c r="C15" s="115" t="s">
        <v>79</v>
      </c>
      <c r="D15" s="114" t="s">
        <v>80</v>
      </c>
      <c r="E15" s="114" t="s">
        <v>16</v>
      </c>
    </row>
    <row r="16" spans="1:5" ht="35.4" customHeight="1" x14ac:dyDescent="0.25">
      <c r="A16" s="102" t="s">
        <v>29</v>
      </c>
      <c r="B16" s="157" t="s">
        <v>98</v>
      </c>
      <c r="C16" s="101"/>
      <c r="D16" s="101"/>
      <c r="E16" s="37"/>
    </row>
    <row r="17" spans="1:5" ht="31.8" customHeight="1" x14ac:dyDescent="0.25">
      <c r="A17" s="102" t="s">
        <v>30</v>
      </c>
      <c r="B17" s="157" t="s">
        <v>98</v>
      </c>
      <c r="C17" s="157"/>
      <c r="D17" s="157"/>
      <c r="E17" s="37"/>
    </row>
    <row r="18" spans="1:5" ht="31.8" customHeight="1" x14ac:dyDescent="0.25">
      <c r="A18" s="102" t="s">
        <v>31</v>
      </c>
      <c r="B18" s="157" t="s">
        <v>77</v>
      </c>
      <c r="C18" s="157"/>
      <c r="D18" s="157"/>
      <c r="E18" s="37"/>
    </row>
    <row r="19" spans="1:5" ht="22.2" customHeight="1" x14ac:dyDescent="0.25">
      <c r="A19" s="102" t="s">
        <v>100</v>
      </c>
      <c r="B19" s="157" t="s">
        <v>99</v>
      </c>
      <c r="C19" s="157"/>
      <c r="D19" s="157"/>
      <c r="E19" s="59"/>
    </row>
    <row r="20" spans="1:5" ht="18.600000000000001" customHeight="1" x14ac:dyDescent="0.25">
      <c r="A20" s="212" t="s">
        <v>32</v>
      </c>
      <c r="B20" s="213"/>
      <c r="C20" s="213"/>
      <c r="D20" s="213"/>
      <c r="E20" s="234"/>
    </row>
    <row r="21" spans="1:5" ht="24" customHeight="1" x14ac:dyDescent="0.25">
      <c r="A21" s="235" t="s">
        <v>101</v>
      </c>
      <c r="B21" s="235"/>
      <c r="C21" s="165">
        <v>-994</v>
      </c>
      <c r="D21" s="166"/>
      <c r="E21" s="165">
        <v>-994</v>
      </c>
    </row>
    <row r="22" spans="1:5" ht="19.2" customHeight="1" x14ac:dyDescent="0.25">
      <c r="A22" s="235" t="s">
        <v>33</v>
      </c>
      <c r="B22" s="235"/>
      <c r="C22" s="123">
        <f>+'Հավելված N 3'!C22</f>
        <v>-161885.1</v>
      </c>
      <c r="D22" s="123">
        <f>+'Հավելված N 3'!D22</f>
        <v>-212310</v>
      </c>
      <c r="E22" s="123">
        <f>+'Հավելված N 3'!E22</f>
        <v>-371835.9</v>
      </c>
    </row>
    <row r="23" spans="1:5" ht="15.6" customHeight="1" x14ac:dyDescent="0.25">
      <c r="A23" s="49"/>
      <c r="B23" s="49"/>
      <c r="C23" s="49"/>
      <c r="D23" s="49"/>
      <c r="E23" s="50"/>
    </row>
    <row r="24" spans="1:5" ht="51" customHeight="1" x14ac:dyDescent="0.25">
      <c r="A24" s="141" t="s">
        <v>27</v>
      </c>
      <c r="B24" s="154" t="s">
        <v>102</v>
      </c>
      <c r="C24" s="215" t="s">
        <v>123</v>
      </c>
      <c r="D24" s="216"/>
      <c r="E24" s="217"/>
    </row>
    <row r="25" spans="1:5" ht="43.2" customHeight="1" x14ac:dyDescent="0.25">
      <c r="A25" s="141" t="s">
        <v>28</v>
      </c>
      <c r="B25" s="164" t="s">
        <v>103</v>
      </c>
      <c r="C25" s="115" t="s">
        <v>79</v>
      </c>
      <c r="D25" s="114" t="s">
        <v>80</v>
      </c>
      <c r="E25" s="114" t="s">
        <v>16</v>
      </c>
    </row>
    <row r="26" spans="1:5" ht="75" customHeight="1" x14ac:dyDescent="0.25">
      <c r="A26" s="102" t="s">
        <v>29</v>
      </c>
      <c r="B26" s="158" t="s">
        <v>104</v>
      </c>
      <c r="C26" s="157"/>
      <c r="D26" s="157"/>
      <c r="E26" s="37"/>
    </row>
    <row r="27" spans="1:5" ht="76.8" customHeight="1" x14ac:dyDescent="0.25">
      <c r="A27" s="102" t="s">
        <v>30</v>
      </c>
      <c r="B27" s="158" t="s">
        <v>105</v>
      </c>
      <c r="C27" s="157"/>
      <c r="D27" s="157"/>
      <c r="E27" s="37"/>
    </row>
    <row r="28" spans="1:5" ht="23.4" customHeight="1" x14ac:dyDescent="0.25">
      <c r="A28" s="102" t="s">
        <v>31</v>
      </c>
      <c r="B28" s="158" t="s">
        <v>77</v>
      </c>
      <c r="C28" s="157"/>
      <c r="D28" s="157"/>
      <c r="E28" s="59"/>
    </row>
    <row r="29" spans="1:5" ht="51" customHeight="1" x14ac:dyDescent="0.25">
      <c r="A29" s="102" t="s">
        <v>100</v>
      </c>
      <c r="B29" s="158" t="s">
        <v>106</v>
      </c>
      <c r="C29" s="4"/>
      <c r="D29" s="4"/>
      <c r="E29" s="4"/>
    </row>
    <row r="30" spans="1:5" ht="17.399999999999999" customHeight="1" x14ac:dyDescent="0.25">
      <c r="A30" s="212" t="s">
        <v>32</v>
      </c>
      <c r="B30" s="213"/>
      <c r="C30" s="213"/>
      <c r="D30" s="213"/>
      <c r="E30" s="214"/>
    </row>
    <row r="31" spans="1:5" ht="34.200000000000003" customHeight="1" x14ac:dyDescent="0.25">
      <c r="A31" s="235" t="s">
        <v>107</v>
      </c>
      <c r="B31" s="235"/>
      <c r="C31" s="177">
        <v>700</v>
      </c>
      <c r="D31" s="178"/>
      <c r="E31" s="177">
        <v>700</v>
      </c>
    </row>
    <row r="32" spans="1:5" ht="18" customHeight="1" x14ac:dyDescent="0.25">
      <c r="A32" s="235" t="s">
        <v>33</v>
      </c>
      <c r="B32" s="235"/>
      <c r="C32" s="170">
        <f>+'Հավելված N 3'!C32</f>
        <v>152752.1</v>
      </c>
      <c r="D32" s="170">
        <f>+'Հավելված N 3'!D32</f>
        <v>203177</v>
      </c>
      <c r="E32" s="170">
        <f>+'Հավելված N 3'!E32</f>
        <v>362702.9</v>
      </c>
    </row>
    <row r="33" spans="1:5" ht="16.95" customHeight="1" x14ac:dyDescent="0.25">
      <c r="A33" s="157"/>
      <c r="B33" s="157"/>
      <c r="C33" s="156"/>
      <c r="D33" s="156"/>
      <c r="E33" s="169"/>
    </row>
    <row r="34" spans="1:5" ht="54.6" customHeight="1" x14ac:dyDescent="0.25">
      <c r="A34" s="141" t="s">
        <v>27</v>
      </c>
      <c r="B34" s="154" t="s">
        <v>102</v>
      </c>
      <c r="C34" s="215" t="s">
        <v>123</v>
      </c>
      <c r="D34" s="216"/>
      <c r="E34" s="217"/>
    </row>
    <row r="35" spans="1:5" ht="37.200000000000003" customHeight="1" x14ac:dyDescent="0.25">
      <c r="A35" s="141" t="s">
        <v>28</v>
      </c>
      <c r="B35" s="172">
        <v>12015</v>
      </c>
      <c r="C35" s="115" t="s">
        <v>79</v>
      </c>
      <c r="D35" s="114" t="s">
        <v>80</v>
      </c>
      <c r="E35" s="114" t="s">
        <v>16</v>
      </c>
    </row>
    <row r="36" spans="1:5" ht="90.6" customHeight="1" x14ac:dyDescent="0.25">
      <c r="A36" s="141" t="s">
        <v>29</v>
      </c>
      <c r="B36" s="180" t="s">
        <v>116</v>
      </c>
      <c r="C36" s="101"/>
      <c r="D36" s="101"/>
      <c r="E36" s="37"/>
    </row>
    <row r="37" spans="1:5" ht="114" customHeight="1" x14ac:dyDescent="0.25">
      <c r="A37" s="141" t="s">
        <v>30</v>
      </c>
      <c r="B37" s="61" t="s">
        <v>124</v>
      </c>
      <c r="C37" s="157"/>
      <c r="D37" s="157"/>
      <c r="E37" s="37"/>
    </row>
    <row r="38" spans="1:5" ht="24.6" customHeight="1" x14ac:dyDescent="0.25">
      <c r="A38" s="141" t="s">
        <v>31</v>
      </c>
      <c r="B38" s="158" t="s">
        <v>77</v>
      </c>
      <c r="C38" s="157"/>
      <c r="D38" s="157"/>
      <c r="E38" s="37"/>
    </row>
    <row r="39" spans="1:5" ht="36" customHeight="1" x14ac:dyDescent="0.25">
      <c r="A39" s="141" t="s">
        <v>108</v>
      </c>
      <c r="B39" s="173" t="s">
        <v>117</v>
      </c>
      <c r="C39" s="157"/>
      <c r="D39" s="157"/>
      <c r="E39" s="59"/>
    </row>
    <row r="40" spans="1:5" ht="21.6" customHeight="1" x14ac:dyDescent="0.25">
      <c r="A40" s="212" t="s">
        <v>32</v>
      </c>
      <c r="B40" s="213"/>
      <c r="C40" s="213"/>
      <c r="D40" s="213"/>
      <c r="E40" s="214"/>
    </row>
    <row r="41" spans="1:5" ht="29.4" customHeight="1" x14ac:dyDescent="0.25">
      <c r="A41" s="174" t="s">
        <v>109</v>
      </c>
      <c r="B41" s="62" t="s">
        <v>110</v>
      </c>
      <c r="C41" s="165">
        <v>35</v>
      </c>
      <c r="D41" s="165"/>
      <c r="E41" s="165">
        <v>35</v>
      </c>
    </row>
    <row r="42" spans="1:5" ht="21" customHeight="1" x14ac:dyDescent="0.25">
      <c r="A42" s="240" t="s">
        <v>33</v>
      </c>
      <c r="B42" s="240"/>
      <c r="C42" s="176">
        <f>+'Հավելված N 3'!C42</f>
        <v>9133</v>
      </c>
      <c r="D42" s="176">
        <f>+'Հավելված N 3'!D42</f>
        <v>9133</v>
      </c>
      <c r="E42" s="176">
        <f>+'Հավելված N 3'!E42</f>
        <v>9133</v>
      </c>
    </row>
    <row r="43" spans="1:5" ht="22.2" customHeight="1" x14ac:dyDescent="0.25">
      <c r="A43" s="175"/>
      <c r="B43" s="175"/>
      <c r="C43" s="245" t="s">
        <v>115</v>
      </c>
      <c r="D43" s="245"/>
      <c r="E43" s="245"/>
    </row>
    <row r="44" spans="1:5" ht="10.199999999999999" customHeight="1" x14ac:dyDescent="0.4">
      <c r="A44" s="239"/>
      <c r="B44" s="239"/>
      <c r="C44" s="239"/>
      <c r="D44" s="239"/>
      <c r="E44" s="239"/>
    </row>
    <row r="45" spans="1:5" ht="20.399999999999999" customHeight="1" x14ac:dyDescent="0.25">
      <c r="A45" s="247" t="s">
        <v>38</v>
      </c>
      <c r="B45" s="248"/>
      <c r="C45" s="248"/>
      <c r="D45" s="248"/>
      <c r="E45" s="249"/>
    </row>
    <row r="46" spans="1:5" ht="18" customHeight="1" x14ac:dyDescent="0.4">
      <c r="A46" s="250" t="s">
        <v>49</v>
      </c>
      <c r="B46" s="251"/>
      <c r="C46" s="251"/>
      <c r="D46" s="251"/>
      <c r="E46" s="252"/>
    </row>
    <row r="47" spans="1:5" ht="13.2" customHeight="1" x14ac:dyDescent="0.4">
      <c r="A47" s="236"/>
      <c r="B47" s="237"/>
      <c r="C47" s="237"/>
      <c r="D47" s="237"/>
      <c r="E47" s="238"/>
    </row>
    <row r="48" spans="1:5" ht="19.95" customHeight="1" x14ac:dyDescent="0.25">
      <c r="A48" s="57" t="s">
        <v>50</v>
      </c>
      <c r="B48" s="262" t="s">
        <v>51</v>
      </c>
      <c r="C48" s="263"/>
      <c r="D48" s="263"/>
      <c r="E48" s="264"/>
    </row>
    <row r="49" spans="1:5" ht="30" customHeight="1" x14ac:dyDescent="0.25">
      <c r="A49" s="155">
        <v>1139</v>
      </c>
      <c r="B49" s="265" t="s">
        <v>46</v>
      </c>
      <c r="C49" s="266"/>
      <c r="D49" s="266"/>
      <c r="E49" s="267"/>
    </row>
    <row r="50" spans="1:5" ht="13.8" customHeight="1" x14ac:dyDescent="0.25">
      <c r="A50" s="259"/>
      <c r="B50" s="260"/>
      <c r="C50" s="260"/>
      <c r="D50" s="260"/>
      <c r="E50" s="261"/>
    </row>
    <row r="51" spans="1:5" ht="18.600000000000001" customHeight="1" x14ac:dyDescent="0.25">
      <c r="A51" s="225" t="s">
        <v>52</v>
      </c>
      <c r="B51" s="226"/>
      <c r="C51" s="226"/>
      <c r="D51" s="226"/>
      <c r="E51" s="227"/>
    </row>
    <row r="52" spans="1:5" ht="15" customHeight="1" x14ac:dyDescent="0.25">
      <c r="A52" s="256"/>
      <c r="B52" s="257"/>
      <c r="C52" s="257"/>
      <c r="D52" s="257"/>
      <c r="E52" s="258"/>
    </row>
    <row r="53" spans="1:5" ht="53.4" customHeight="1" x14ac:dyDescent="0.25">
      <c r="A53" s="53" t="s">
        <v>53</v>
      </c>
      <c r="B53" s="141">
        <v>1139</v>
      </c>
      <c r="C53" s="215" t="s">
        <v>123</v>
      </c>
      <c r="D53" s="216"/>
      <c r="E53" s="217"/>
    </row>
    <row r="54" spans="1:5" ht="43.2" customHeight="1" x14ac:dyDescent="0.25">
      <c r="A54" s="40" t="s">
        <v>54</v>
      </c>
      <c r="B54" s="4">
        <v>11001</v>
      </c>
      <c r="C54" s="115" t="s">
        <v>79</v>
      </c>
      <c r="D54" s="114" t="s">
        <v>80</v>
      </c>
      <c r="E54" s="114" t="s">
        <v>16</v>
      </c>
    </row>
    <row r="55" spans="1:5" ht="24.6" customHeight="1" x14ac:dyDescent="0.25">
      <c r="A55" s="40" t="s">
        <v>55</v>
      </c>
      <c r="B55" s="54" t="s">
        <v>46</v>
      </c>
      <c r="C55" s="54"/>
      <c r="D55" s="54"/>
      <c r="E55" s="55"/>
    </row>
    <row r="56" spans="1:5" ht="70.2" customHeight="1" x14ac:dyDescent="0.25">
      <c r="A56" s="40" t="s">
        <v>56</v>
      </c>
      <c r="B56" s="54" t="s">
        <v>57</v>
      </c>
      <c r="C56" s="54"/>
      <c r="D56" s="54"/>
      <c r="E56" s="55"/>
    </row>
    <row r="57" spans="1:5" ht="26.4" customHeight="1" x14ac:dyDescent="0.25">
      <c r="A57" s="40" t="s">
        <v>58</v>
      </c>
      <c r="B57" s="56" t="s">
        <v>36</v>
      </c>
      <c r="C57" s="56"/>
      <c r="D57" s="56"/>
      <c r="E57" s="55"/>
    </row>
    <row r="58" spans="1:5" ht="27.6" customHeight="1" x14ac:dyDescent="0.25">
      <c r="A58" s="5" t="s">
        <v>59</v>
      </c>
      <c r="B58" s="56" t="s">
        <v>38</v>
      </c>
      <c r="C58" s="56"/>
      <c r="D58" s="56"/>
      <c r="E58" s="55"/>
    </row>
    <row r="59" spans="1:5" ht="19.2" customHeight="1" x14ac:dyDescent="0.25">
      <c r="A59" s="212" t="s">
        <v>60</v>
      </c>
      <c r="B59" s="213"/>
      <c r="C59" s="213"/>
      <c r="D59" s="213"/>
      <c r="E59" s="234"/>
    </row>
    <row r="60" spans="1:5" ht="28.2" customHeight="1" x14ac:dyDescent="0.25">
      <c r="A60" s="246" t="s">
        <v>61</v>
      </c>
      <c r="B60" s="246"/>
      <c r="C60" s="106">
        <f>+'Հավելված N 3'!C60</f>
        <v>9133</v>
      </c>
      <c r="D60" s="106">
        <f>+'Հավելված N 3'!D60</f>
        <v>9133</v>
      </c>
      <c r="E60" s="106">
        <f>+'Հավելված N 3'!E60</f>
        <v>9133</v>
      </c>
    </row>
    <row r="61" spans="1:5" ht="18" customHeight="1" x14ac:dyDescent="0.25">
      <c r="A61" s="253"/>
      <c r="B61" s="254"/>
      <c r="C61" s="254"/>
      <c r="D61" s="254"/>
      <c r="E61" s="255"/>
    </row>
    <row r="62" spans="1:5" ht="73.2" customHeight="1" x14ac:dyDescent="0.25">
      <c r="A62" s="53" t="s">
        <v>53</v>
      </c>
      <c r="B62" s="141">
        <v>1139</v>
      </c>
      <c r="C62" s="231" t="s">
        <v>122</v>
      </c>
      <c r="D62" s="232"/>
      <c r="E62" s="233"/>
    </row>
    <row r="63" spans="1:5" ht="50.4" customHeight="1" x14ac:dyDescent="0.25">
      <c r="A63" s="40" t="s">
        <v>54</v>
      </c>
      <c r="B63" s="4">
        <v>11001</v>
      </c>
      <c r="C63" s="115" t="s">
        <v>79</v>
      </c>
      <c r="D63" s="114" t="s">
        <v>80</v>
      </c>
      <c r="E63" s="114" t="s">
        <v>16</v>
      </c>
    </row>
    <row r="64" spans="1:5" ht="25.8" customHeight="1" x14ac:dyDescent="0.25">
      <c r="A64" s="40" t="s">
        <v>55</v>
      </c>
      <c r="B64" s="54" t="s">
        <v>46</v>
      </c>
      <c r="C64" s="54"/>
      <c r="D64" s="54"/>
      <c r="E64" s="55"/>
    </row>
    <row r="65" spans="1:5" ht="72.599999999999994" customHeight="1" x14ac:dyDescent="0.25">
      <c r="A65" s="40" t="s">
        <v>56</v>
      </c>
      <c r="B65" s="54" t="s">
        <v>57</v>
      </c>
      <c r="C65" s="54"/>
      <c r="D65" s="54"/>
      <c r="E65" s="55"/>
    </row>
    <row r="66" spans="1:5" ht="24.6" customHeight="1" x14ac:dyDescent="0.25">
      <c r="A66" s="40" t="s">
        <v>58</v>
      </c>
      <c r="B66" s="56" t="s">
        <v>36</v>
      </c>
      <c r="C66" s="56"/>
      <c r="D66" s="56"/>
      <c r="E66" s="55"/>
    </row>
    <row r="67" spans="1:5" ht="47.4" customHeight="1" x14ac:dyDescent="0.25">
      <c r="A67" s="5" t="s">
        <v>59</v>
      </c>
      <c r="B67" s="56" t="s">
        <v>38</v>
      </c>
      <c r="C67" s="56"/>
      <c r="D67" s="56"/>
      <c r="E67" s="55"/>
    </row>
    <row r="68" spans="1:5" x14ac:dyDescent="0.25">
      <c r="A68" s="212" t="s">
        <v>60</v>
      </c>
      <c r="B68" s="213"/>
      <c r="C68" s="213"/>
      <c r="D68" s="213"/>
      <c r="E68" s="234"/>
    </row>
    <row r="69" spans="1:5" ht="22.8" customHeight="1" x14ac:dyDescent="0.25">
      <c r="A69" s="246" t="s">
        <v>61</v>
      </c>
      <c r="B69" s="246"/>
      <c r="C69" s="106">
        <f>+'Հավելված N 3'!C69</f>
        <v>-9133</v>
      </c>
      <c r="D69" s="106">
        <f>+'Հավելված N 3'!D69</f>
        <v>-9133</v>
      </c>
      <c r="E69" s="106">
        <f>+'Հավելված N 3'!E69</f>
        <v>-9133</v>
      </c>
    </row>
  </sheetData>
  <autoFilter ref="A1:A66"/>
  <mergeCells count="38">
    <mergeCell ref="A7:E7"/>
    <mergeCell ref="B11:E11"/>
    <mergeCell ref="A8:E8"/>
    <mergeCell ref="B1:E1"/>
    <mergeCell ref="B2:E2"/>
    <mergeCell ref="B3:E3"/>
    <mergeCell ref="A4:E4"/>
    <mergeCell ref="A5:E5"/>
    <mergeCell ref="C6:E6"/>
    <mergeCell ref="C34:E34"/>
    <mergeCell ref="A40:E40"/>
    <mergeCell ref="A13:B13"/>
    <mergeCell ref="C14:E14"/>
    <mergeCell ref="A20:E20"/>
    <mergeCell ref="A21:B21"/>
    <mergeCell ref="A22:B22"/>
    <mergeCell ref="C24:E24"/>
    <mergeCell ref="A30:E30"/>
    <mergeCell ref="A31:B31"/>
    <mergeCell ref="A32:B32"/>
    <mergeCell ref="A42:B42"/>
    <mergeCell ref="C43:E43"/>
    <mergeCell ref="A45:E45"/>
    <mergeCell ref="A46:E46"/>
    <mergeCell ref="B48:E48"/>
    <mergeCell ref="A47:E47"/>
    <mergeCell ref="A44:E44"/>
    <mergeCell ref="B49:E49"/>
    <mergeCell ref="A50:E50"/>
    <mergeCell ref="A51:E51"/>
    <mergeCell ref="A52:E52"/>
    <mergeCell ref="C53:E53"/>
    <mergeCell ref="A69:B69"/>
    <mergeCell ref="A59:E59"/>
    <mergeCell ref="A60:B60"/>
    <mergeCell ref="A61:E61"/>
    <mergeCell ref="C62:E62"/>
    <mergeCell ref="A68:E68"/>
  </mergeCells>
  <pageMargins left="0.7" right="0.7" top="0.75" bottom="0.75" header="0.3" footer="0.3"/>
  <pageSetup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Հավելված N 1</vt:lpstr>
      <vt:lpstr>Հավելված N 2</vt:lpstr>
      <vt:lpstr>Հավելված N 3</vt:lpstr>
      <vt:lpstr>Հավելված N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https:/mul2-edu.gov.am/tasks/1419063/oneclick/havelvacner.xlsx?token=486cb3584b3585b3dea12f59c23ffdff</cp:keywords>
  <cp:lastModifiedBy>user</cp:lastModifiedBy>
  <cp:lastPrinted>2023-11-30T11:16:38Z</cp:lastPrinted>
  <dcterms:created xsi:type="dcterms:W3CDTF">2020-09-30T13:27:08Z</dcterms:created>
  <dcterms:modified xsi:type="dcterms:W3CDTF">2024-05-22T07:22:11Z</dcterms:modified>
</cp:coreProperties>
</file>