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nahit\2024-current\AJ-naxagic\"/>
    </mc:Choice>
  </mc:AlternateContent>
  <bookViews>
    <workbookView xWindow="0" yWindow="0" windowWidth="25680" windowHeight="12180" activeTab="6"/>
  </bookViews>
  <sheets>
    <sheet name="1" sheetId="18" r:id="rId1"/>
    <sheet name="2" sheetId="22" r:id="rId2"/>
    <sheet name="3" sheetId="17" r:id="rId3"/>
    <sheet name="4" sheetId="23" r:id="rId4"/>
    <sheet name="5" sheetId="20" r:id="rId5"/>
    <sheet name="6" sheetId="21" r:id="rId6"/>
    <sheet name="7" sheetId="24" r:id="rId7"/>
  </sheets>
  <externalReferences>
    <externalReference r:id="rId8"/>
  </externalReferences>
  <definedNames>
    <definedName name="_xlnm.Print_Area" localSheetId="0">'1'!$A$2:$F$30</definedName>
    <definedName name="_xlnm.Print_Area" localSheetId="4">'5'!$A$1:$F$34</definedName>
    <definedName name="_xlnm.Print_Area" localSheetId="5">'6'!$A$1:$C$34</definedName>
  </definedNames>
  <calcPr calcId="162913"/>
</workbook>
</file>

<file path=xl/calcChain.xml><?xml version="1.0" encoding="utf-8"?>
<calcChain xmlns="http://schemas.openxmlformats.org/spreadsheetml/2006/main">
  <c r="H15" i="24" l="1"/>
  <c r="H12" i="24"/>
  <c r="H11" i="24"/>
  <c r="H13" i="24" l="1"/>
  <c r="H14" i="24"/>
  <c r="E10" i="18"/>
  <c r="F10" i="18"/>
  <c r="D10" i="18"/>
  <c r="F12" i="22" l="1"/>
  <c r="H12" i="22"/>
  <c r="D14" i="22" l="1"/>
  <c r="E12" i="23"/>
  <c r="F12" i="23"/>
  <c r="D12" i="23"/>
  <c r="H28" i="17" l="1"/>
  <c r="H27" i="17" s="1"/>
  <c r="H26" i="17" s="1"/>
  <c r="H25" i="17" s="1"/>
  <c r="H23" i="17" s="1"/>
  <c r="H21" i="17" s="1"/>
  <c r="I28" i="17"/>
  <c r="I27" i="17" s="1"/>
  <c r="I26" i="17" s="1"/>
  <c r="I25" i="17" s="1"/>
  <c r="I23" i="17" s="1"/>
  <c r="I21" i="17" s="1"/>
  <c r="G28" i="17"/>
  <c r="G27" i="17" s="1"/>
  <c r="G26" i="17" s="1"/>
  <c r="G25" i="17" s="1"/>
  <c r="G23" i="17" s="1"/>
  <c r="G21" i="17" s="1"/>
  <c r="E30" i="17"/>
  <c r="G37" i="17"/>
  <c r="G34" i="17" s="1"/>
  <c r="G32" i="17" s="1"/>
  <c r="H37" i="17"/>
  <c r="H34" i="17" s="1"/>
  <c r="H32" i="17" s="1"/>
  <c r="I37" i="17"/>
  <c r="I34" i="17" s="1"/>
  <c r="I32" i="17" s="1"/>
  <c r="E12" i="18"/>
  <c r="F12" i="18"/>
  <c r="D12" i="18"/>
  <c r="D11" i="18" s="1"/>
  <c r="H30" i="17" l="1"/>
  <c r="H19" i="17" s="1"/>
  <c r="H17" i="17" s="1"/>
  <c r="I30" i="17"/>
  <c r="I19" i="17" s="1"/>
  <c r="I17" i="17" s="1"/>
  <c r="G30" i="17"/>
  <c r="G19" i="17" s="1"/>
  <c r="G17" i="17" s="1"/>
  <c r="I36" i="17"/>
  <c r="I35" i="17" s="1"/>
  <c r="H36" i="17"/>
  <c r="H35" i="17" s="1"/>
  <c r="G36" i="17"/>
  <c r="G35" i="17" s="1"/>
  <c r="B29" i="21" l="1"/>
  <c r="B28" i="21"/>
  <c r="B27" i="21"/>
  <c r="B26" i="21"/>
  <c r="B14" i="21"/>
  <c r="B11" i="21"/>
  <c r="A11" i="21"/>
  <c r="E10" i="23"/>
  <c r="D10" i="23"/>
  <c r="E11" i="18"/>
  <c r="D15" i="22"/>
  <c r="D12" i="22" s="1"/>
  <c r="H15" i="17" l="1"/>
  <c r="H13" i="17" s="1"/>
  <c r="H11" i="17" s="1"/>
  <c r="G15" i="17"/>
  <c r="G13" i="17" s="1"/>
  <c r="G11" i="17" s="1"/>
  <c r="D10" i="22"/>
  <c r="F11" i="18"/>
  <c r="F10" i="22"/>
  <c r="H17" i="24"/>
  <c r="H16" i="24" s="1"/>
  <c r="B15" i="24"/>
  <c r="A10" i="24"/>
  <c r="A7" i="20"/>
  <c r="A7" i="21" s="1"/>
  <c r="C12" i="23"/>
  <c r="F17" i="17"/>
  <c r="E12" i="22"/>
  <c r="E10" i="22" s="1"/>
  <c r="G12" i="22"/>
  <c r="G10" i="22" s="1"/>
  <c r="H10" i="22"/>
  <c r="C12" i="22"/>
  <c r="B29" i="20"/>
  <c r="B28" i="20"/>
  <c r="B27" i="20"/>
  <c r="B26" i="20"/>
  <c r="B14" i="20"/>
  <c r="C17" i="23"/>
  <c r="B17" i="23"/>
  <c r="C15" i="22"/>
  <c r="B15" i="22"/>
  <c r="A15" i="22"/>
  <c r="I6" i="17"/>
  <c r="B11" i="20"/>
  <c r="A11" i="20"/>
  <c r="F10" i="23"/>
  <c r="H10" i="24" l="1"/>
  <c r="I15" i="17"/>
  <c r="I13" i="17" s="1"/>
  <c r="I11" i="17" s="1"/>
</calcChain>
</file>

<file path=xl/sharedStrings.xml><?xml version="1.0" encoding="utf-8"?>
<sst xmlns="http://schemas.openxmlformats.org/spreadsheetml/2006/main" count="237" uniqueCount="127">
  <si>
    <t xml:space="preserve">        ------------  N ---------- որոշման</t>
  </si>
  <si>
    <t xml:space="preserve"> ------------  N ---------- որոշման</t>
  </si>
  <si>
    <t xml:space="preserve"> այդ թվում`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</si>
  <si>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</si>
  <si>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</si>
  <si>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</si>
  <si>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</si>
  <si>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</si>
  <si>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</si>
  <si>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</si>
  <si>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</si>
  <si>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</si>
  <si>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</si>
  <si>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</si>
  <si>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</si>
  <si>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</si>
  <si>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</si>
  <si>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</si>
  <si>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 ԸՆԴԱՄԵՆԸ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</si>
  <si>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</si>
  <si>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</si>
  <si>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</si>
  <si>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</si>
  <si>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</si>
  <si>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</si>
  <si>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</si>
  <si>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</si>
  <si>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</si>
  <si>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ՄԱՍ 2. ՊԵՏԱԿԱՆ ՄԱՐՄՆԻ ԳԾՈՎ ԱՐԴՅՈՒՆՔԱՅԻՆ (ԿԱՏԱՐՈՂԱԿԱՆ) ՑՈՒՑԱՆԻՇՆԵՐԸ </t>
  </si>
  <si>
    <t xml:space="preserve"> ՄԱՍ 1. ՊԵՏԱԿԱՆ ՄԱՐՄՆԻ ԳԾՈՎ ԱՐԴՅՈՒՆՔԱՅԻՆ (ԿԱՏԱՐՈՂԱԿԱՆ) ՑՈՒՑԱՆԻՇՆԵՐԸ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</si>
  <si>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</si>
  <si>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</si>
  <si>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</si>
  <si>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Միջոցառում</t>
  </si>
  <si>
    <t>Ծրագիր</t>
  </si>
  <si>
    <t xml:space="preserve"> Միջոցառման վրա կատարված ծախսը (հազար դրամ) </t>
  </si>
  <si>
    <t>Ցուցանիշների փոփոխությունները (ավելացումները նշված են դրական նշանով,իսկ նվազեցումները՝ փակագծերում)</t>
  </si>
  <si>
    <t xml:space="preserve"> ԸՆԴՀԱՆՈՒՐ ԲՆՈՒՅԹԻ ՀԱՆՐԱՅԻՆ ԾԱՌԱՅՈՒԹՅՈՒՆՆԵՐ</t>
  </si>
  <si>
    <t>01</t>
  </si>
  <si>
    <t>հազար դրամներով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</si>
  <si>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</si>
  <si>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</si>
  <si>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</si>
  <si>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</si>
  <si>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</si>
  <si>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</si>
  <si>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
տազոտական,
գեոդեզիա-
քարտեզագրա
կան աշխա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</si>
  <si>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</si>
  <si>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</si>
  <si>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</si>
  <si>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</si>
  <si>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</si>
  <si>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</si>
  <si>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</si>
  <si>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ՈՉ ՖԻՆԱՆՍԱԿԱՆ ԱԿՏԻՎՆԵՐԻ ԳԾՈՎ ԾԱԽՍԵՐ</t>
  </si>
  <si>
    <t xml:space="preserve"> ՀԻՄՆԱԿԱՆ ՄԻՋՈՑՆԵՐ</t>
  </si>
  <si>
    <t xml:space="preserve"> Պետական մարմինների կողմից օգտագործվող ոչ ֆինանսական ակտիվների հետ գործառնություններ</t>
  </si>
  <si>
    <t xml:space="preserve"> Ակտիվն օգտագործող կազմակերպության(ների) անվանում(ները)՛ </t>
  </si>
  <si>
    <t xml:space="preserve">
</t>
  </si>
  <si>
    <t>Գնման առարկայի</t>
  </si>
  <si>
    <t>Ցուցանիշների փոփոխությունը (ավելացումները նշված են 
դրական նշանով, իսկ նվազեցումները՝ փակագծերում)</t>
  </si>
  <si>
    <t>կոդը</t>
  </si>
  <si>
    <t>անվանումը</t>
  </si>
  <si>
    <t xml:space="preserve">գնման ձևը </t>
  </si>
  <si>
    <t>չափի միավորը</t>
  </si>
  <si>
    <t>միավորի գինը</t>
  </si>
  <si>
    <t>քանակը</t>
  </si>
  <si>
    <t>Գումարը
 (հազար դրամներով)</t>
  </si>
  <si>
    <t>Բաժին N 01</t>
  </si>
  <si>
    <t>Խումբ N 01</t>
  </si>
  <si>
    <t>Դաս N 01</t>
  </si>
  <si>
    <t>Օրենսդիր և  գործադիր մարմիններ, պետական կառավարում</t>
  </si>
  <si>
    <t xml:space="preserve"> ՇԵՆՔԵՐ ԵՎ ՇԻՆՈՒԹՅՈՒՆՆԵՐ</t>
  </si>
  <si>
    <t xml:space="preserve"> ՀՀ Ազգային ժողովի շենքային պայմանների բարելավում</t>
  </si>
  <si>
    <t>ՀՀ Ազգային ժողովի լիազորությունների իրականացման ապահովում</t>
  </si>
  <si>
    <t xml:space="preserve"> ՀՀ Ազգային ժողովի շենք-շինությունների կապիտալ վերանորոգում և նախագծանախահաշվային փաստաթղթերի ձեռքբերում</t>
  </si>
  <si>
    <t xml:space="preserve"> ՀՀ Ազգային ժողով</t>
  </si>
  <si>
    <t xml:space="preserve"> Օրենսդրական դաշտի ձևավորում և կատարելագործում</t>
  </si>
  <si>
    <t xml:space="preserve"> Արդյունավետ օրենսդրական դաշտի ապահովում</t>
  </si>
  <si>
    <t>ՀՀ Ազգային ժողով</t>
  </si>
  <si>
    <t>1024     31003</t>
  </si>
  <si>
    <t>ԳՀ</t>
  </si>
  <si>
    <t xml:space="preserve"> - Շենքերի և շինությունների կապիտալ վերանորոգում</t>
  </si>
  <si>
    <t>տարի</t>
  </si>
  <si>
    <t>դրամ</t>
  </si>
  <si>
    <t>Այլ շենքերի և շինությունների հիմնանորոգում</t>
  </si>
  <si>
    <t xml:space="preserve">ՀՀ կառավարության 2024 թվականի </t>
  </si>
  <si>
    <t>ՀԱՅԱՍՏԱՆԻ ՀԱՆՐԱՊԵՏՈՒԹՅԱՆ ԿԱՌԱՎԱՐՈՒԹՅԱՆ 2023 ԹՎԱԿԱՆԻ ԴԵԿՏԵՄԲԵՐԻ 28-Ի N 2323-Ն ՈՐՈՇՄԱՆ N 3 ԵՎ N 4 ՀԱՎԵԼՎԱԾՆԵՐՈՒՄ ԿԱՏԱՐՎՈՂ ՓՈՓՈԽՈՒԹՅՈՒՆՆԵՐԸ ԵՎ ԼՐԱՑՈՒՄՆԵՐԸ</t>
  </si>
  <si>
    <t>առաջին  կիսամյակ</t>
  </si>
  <si>
    <t>ինն ամիս</t>
  </si>
  <si>
    <t>ՀՀ կառավարության 2024 թվականի</t>
  </si>
  <si>
    <t>Քանակական</t>
  </si>
  <si>
    <t>Ոռոգման հորատանցքի հորատում՝ հատ</t>
  </si>
  <si>
    <t xml:space="preserve"> Ազգային ժողովի տեխնիկական հագեցվածության բարելավում</t>
  </si>
  <si>
    <t xml:space="preserve"> ՄԵՔԵՆԱՆԵՐ  ԵՎ  ՍԱՐՔԱՎՈՐՈՒՄՆԵՐ</t>
  </si>
  <si>
    <t xml:space="preserve"> - Վարչական սարքավորումներ</t>
  </si>
  <si>
    <t xml:space="preserve"> Ազգային ժողովի աշխատակազմի աշխատանքային պայմանների բարելավման համար վարչական սարքավորումների ձեռքբերում </t>
  </si>
  <si>
    <t xml:space="preserve"> 31001</t>
  </si>
  <si>
    <t xml:space="preserve"> Ազգային ժողովի տեխնիկական հագեցվածության բարելավում </t>
  </si>
  <si>
    <t xml:space="preserve"> Պետական մարմինների կողմից օգտագործվող ոչ ֆինանսական ակտիվների հետ գործառնություններ </t>
  </si>
  <si>
    <t xml:space="preserve"> Համակարգչային սարքավորումների քանակ, հատ </t>
  </si>
  <si>
    <t>30211220/1</t>
  </si>
  <si>
    <t>հատ</t>
  </si>
  <si>
    <t>ԷԱՃ</t>
  </si>
  <si>
    <t>Սեղանի համակարգիչներ</t>
  </si>
  <si>
    <t>1024  31001</t>
  </si>
  <si>
    <t xml:space="preserve">ՀՀ Ազգային ժողովի տեխնիկական հագեցվածության բարելավում </t>
  </si>
  <si>
    <t xml:space="preserve"> «ՀԱՅԱՍՏԱՆԻ ՀԱՆՐԱՊԵՏՈՒԹՅԱՆ 2024 ԹՎԱԿԱՆԻ ՊԵՏԱԿԱՆ ԲՅՈՒՋԵԻ ՄԱՍԻՆ» ՀԱՅԱՍՏԱՆԻ ՀԱՆՐԱՊԵՏՈՒԹՅԱՆ ՕՐԵՆՔԻ N 1 ՀԱՎԵԼՎԱԾԻ N 2 ԱՂՅՈՒՍԱԿՈՒՄ ԿԱՏԱՐՎՈՂ ՓՈՓՈԽՈՒԹՅՈՒՆՆԵՐԸ </t>
  </si>
  <si>
    <t>Հավելված N 1</t>
  </si>
  <si>
    <t>Հավելված N 2</t>
  </si>
  <si>
    <t>«ՀԱՅԱՍՏԱՆԻ ՀԱՆՐԱՊԵՏՈՒԹՅԱՆ 2024 ԹՎԱԿԱՆԻ ՊԵՏԱԿԱՆ ԲՅՈՒՋԵԻ ՄԱՍԻՆ» ՀԱՅԱՍՏԱՆԻ ՀԱՆՐԱՊԵՏՈՒԹՅԱՆ ՕՐԵՆՔԻ N 1 ՀԱՎԵԼՎԱԾԻ N 3 ԱՂՅՈՒՍԱԿՈՒՄ ԿԱՏԱՐՎՈՂ ՓՈՓՈԽՈՒԹՅՈՒՆՆԵՐԸ</t>
  </si>
  <si>
    <t>Հավելված N 3</t>
  </si>
  <si>
    <t xml:space="preserve"> ՀԱՅԱՍՏԱՆԻ ՀԱՆՐԱՊԵՏՈՒԹՅԱՆ ԿԱՌԱՎԱՐՈՒԹՅԱՆ 2023 ԹՎԱԿԱՆԻ ԴԵԿՏԵՄԲԵՐԻ 28-Ի N 2323-Ն ՈՐՈՇՄԱՆ N 5 ՀԱՎԵԼՎԱԾԻ N 2 ԱՂՅՈՒՍԱԿՈՒՄ ԿԱՏԱՐՎՈՂ ՓՈՓՈԽՈՒԹՅՈՒՆՆԵՐԸ ԵՎ ԼՐԱՑՈՒՄՆԵՐԸ</t>
  </si>
  <si>
    <t>Հավելված N 4</t>
  </si>
  <si>
    <t xml:space="preserve"> այդ թվում` </t>
  </si>
  <si>
    <t>Հավելված N 5</t>
  </si>
  <si>
    <t>Հավելված N 7</t>
  </si>
  <si>
    <t>ՀԱՅԱՍՏԱՆԻ ՀԱՆՐԱՊԵՏՈՒԹՅԱՆ ԿԱՌԱՎԱՐՈՒԹՅԱՆ 2023 ԹՎԱԿԱՆԻ ԴԵԿՏԵՄԲԵՐԻ 28-Ի N 2323-Ն ՈՐՈՇՄԱՆ N 10 ՀԱՎԵԼՎԱԾՈՒՄ ԿԱՏԱՐՎՈՂ ՓՈՓՈԽՈՒԹՅՈՒՆՆԵՐԸ ԵՎ ԼՐԱՑՈՒՄՆԵՐԸ</t>
  </si>
  <si>
    <t>45611300/502</t>
  </si>
  <si>
    <t>Հավելված N 6</t>
  </si>
  <si>
    <t xml:space="preserve"> ՀԱՅԱՍՏԱՆԻ ՀԱՆՐԱՊԵՏՈՒԹՅԱՆ ԿԱՌԱՎԱՐՈՒԹՅԱՆ 2023 ԹՎԱԿԱՆԻ ԴԵԿՏԵՄԲԵՐԻ 28-Ի N 2323-Ն ՈՐՈՇՄԱՆ N 9.1 ՀԱՎԵԼՎԱԾԻ N 9.1.2 ԱՂՅՈՒՍԱԿՈՒՄ ԿԱՏԱՐՎՈՂ ՓՈՓՈԽՈՒԹՅՈՒՆՆԵՐԸ ԵՎ ԼՐԱՑՈՒՄՆԵՐԸ</t>
  </si>
  <si>
    <t>Ցուցանիշների փոփոխությունները (ավելացումները նշված են դրական նշանով, իսկ նվազեցումները՝ փակագծերում)</t>
  </si>
  <si>
    <t>Ցուցանիշների փոփոխությունները (ավելացումները նշված են դրական նշանով)</t>
  </si>
  <si>
    <t>Ցուցանիշների փոփոխությունները (նվազեցումները նշված են փակագծերում)</t>
  </si>
  <si>
    <t xml:space="preserve"> ՀԱՅԱՍՏԱՆԻ ՀԱՆՐԱՊԵՏՈՒԹՅԱՆ ԿԱՌԱՎԱՐՈՒԹՅԱՆ 2023 ԹՎԱԿԱՆԻ ԴԵԿՏԵՄԲԵՐԻ 28-Ի N 2323-Ն ՈՐՈՇՄԱՆ N 9 ՀԱՎԵԼՎԱԾԻ 9.2 ԱՂՅՈՒՍԱԿՈՒՄ ԿԱՏԱՐՎՈՂ ՓՈՓՈԽՈՒԹՅՈՒՆՆԵՐԸ ԵՎ ԼՐԱՑՈՒՄՆԵՐԸ</t>
  </si>
  <si>
    <t>ՄԱՍ I. ԱՊՐԱՆՔՆԵՐ</t>
  </si>
  <si>
    <t>ՄԱՍ III. ԱՇԽԱՏԱՆՔՆԵՐ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</si>
</sst>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_-* #,##0.00\ _֏_-;\-* #,##0.00\ _֏_-;_-* &quot;-&quot;??\ _֏_-;_-@_-"/>
    <numFmt numFmtId="165" formatCode="#,##0.0"/>
    <numFmt numFmtId="166" formatCode="#,##0.0_);\(#,##0.0\)"/>
    <numFmt numFmtId="167" formatCode="##,##0.0;\(##,##0.0\);\-"/>
  </numFmts>
  <fonts count="86">
    <font>
      <sz val="10"/>
      <name val="Times Armenian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b/>
      <sz val="8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b/>
      <sz val="12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12"/>
      <name val="Times Armenian"/>
      <family val="1"/>
    </font>
    <font>
      <i/>
      <sz val="12"/>
      <name val="GHEA Grapalat"/>
      <family val="2"/>
    </font>
    <font>
      <sz val="12"/>
      <name val="GHEA Grapalat"/>
      <family val="2"/>
    </font>
    <font>
      <sz val="10"/>
      <name val="Arial"/>
      <family val="2"/>
      <charset val="204"/>
    </font>
    <font>
      <sz val="11"/>
      <name val="GHEA Grapalat"/>
      <family val="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8"/>
      <color indexed="56"/>
      <name val="Cambria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  <family val="2"/>
    </font>
    <font>
      <sz val="12"/>
      <name val="Times LatArm"/>
    </font>
    <font>
      <sz val="8"/>
      <name val="GHEA Grapalat"/>
      <family val="3"/>
    </font>
    <font>
      <sz val="10"/>
      <name val="Arial Armenian"/>
      <family val="2"/>
    </font>
    <font>
      <sz val="8"/>
      <name val="Arial Armenian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1"/>
      <color theme="1"/>
      <name val="Times Armenian"/>
      <family val="2"/>
    </font>
    <font>
      <sz val="11"/>
      <color theme="1"/>
      <name val="Calibri"/>
      <family val="2"/>
      <scheme val="minor"/>
    </font>
    <font>
      <sz val="11"/>
      <color theme="0"/>
      <name val="Times Armenian"/>
      <family val="2"/>
    </font>
    <font>
      <sz val="11"/>
      <color theme="0"/>
      <name val="Calibri"/>
      <family val="2"/>
      <scheme val="minor"/>
    </font>
    <font>
      <sz val="11"/>
      <color rgb="FF9C0006"/>
      <name val="Times Armenian"/>
      <family val="2"/>
    </font>
    <font>
      <sz val="11"/>
      <color rgb="FF9C0006"/>
      <name val="Calibri"/>
      <family val="2"/>
      <scheme val="minor"/>
    </font>
    <font>
      <b/>
      <sz val="11"/>
      <color rgb="FFFA7D00"/>
      <name val="Times Armenian"/>
      <family val="2"/>
    </font>
    <font>
      <b/>
      <sz val="11"/>
      <color rgb="FFFA7D00"/>
      <name val="Calibri"/>
      <family val="2"/>
      <scheme val="minor"/>
    </font>
    <font>
      <b/>
      <sz val="11"/>
      <color theme="0"/>
      <name val="Times Armenian"/>
      <family val="2"/>
    </font>
    <font>
      <b/>
      <sz val="11"/>
      <color theme="0"/>
      <name val="Calibri"/>
      <family val="2"/>
      <scheme val="minor"/>
    </font>
    <font>
      <i/>
      <sz val="11"/>
      <color rgb="FF7F7F7F"/>
      <name val="Times Armenian"/>
      <family val="2"/>
    </font>
    <font>
      <i/>
      <sz val="11"/>
      <color rgb="FF7F7F7F"/>
      <name val="Calibri"/>
      <family val="2"/>
      <scheme val="minor"/>
    </font>
    <font>
      <sz val="11"/>
      <color rgb="FF006100"/>
      <name val="Times Armenian"/>
      <family val="2"/>
    </font>
    <font>
      <sz val="11"/>
      <color rgb="FF006100"/>
      <name val="Calibri"/>
      <family val="2"/>
      <scheme val="minor"/>
    </font>
    <font>
      <b/>
      <sz val="15"/>
      <color theme="3"/>
      <name val="Times Armenian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Times Armenian"/>
      <family val="2"/>
    </font>
    <font>
      <b/>
      <sz val="13"/>
      <color theme="3"/>
      <name val="Calibri"/>
      <family val="2"/>
      <scheme val="minor"/>
    </font>
    <font>
      <b/>
      <sz val="11"/>
      <color theme="3"/>
      <name val="Times Armenian"/>
      <family val="2"/>
    </font>
    <font>
      <b/>
      <sz val="11"/>
      <color theme="3"/>
      <name val="Calibri"/>
      <family val="2"/>
      <scheme val="minor"/>
    </font>
    <font>
      <sz val="11"/>
      <color rgb="FF3F3F76"/>
      <name val="Times Armenian"/>
      <family val="2"/>
    </font>
    <font>
      <sz val="11"/>
      <color rgb="FF3F3F76"/>
      <name val="Calibri"/>
      <family val="2"/>
      <scheme val="minor"/>
    </font>
    <font>
      <sz val="11"/>
      <color rgb="FFFA7D00"/>
      <name val="Times Armenian"/>
      <family val="2"/>
    </font>
    <font>
      <sz val="11"/>
      <color rgb="FFFA7D00"/>
      <name val="Calibri"/>
      <family val="2"/>
      <scheme val="minor"/>
    </font>
    <font>
      <sz val="11"/>
      <color rgb="FF9C6500"/>
      <name val="Times Armenian"/>
      <family val="2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sz val="11"/>
      <color theme="1"/>
      <name val="Calibri"/>
      <family val="2"/>
      <charset val="1"/>
      <scheme val="minor"/>
    </font>
    <font>
      <b/>
      <sz val="11"/>
      <color rgb="FF3F3F3F"/>
      <name val="Times Armenian"/>
      <family val="2"/>
    </font>
    <font>
      <b/>
      <sz val="11"/>
      <color rgb="FF3F3F3F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b/>
      <sz val="11"/>
      <color theme="1"/>
      <name val="Calibri"/>
      <family val="2"/>
      <scheme val="minor"/>
    </font>
    <font>
      <sz val="11"/>
      <color rgb="FFFF0000"/>
      <name val="Times Armenian"/>
      <family val="2"/>
    </font>
    <font>
      <sz val="11"/>
      <color rgb="FFFF0000"/>
      <name val="Calibri"/>
      <family val="2"/>
      <scheme val="minor"/>
    </font>
    <font>
      <sz val="12"/>
      <color rgb="FF000000"/>
      <name val="GHEA Grapalat"/>
      <family val="3"/>
    </font>
    <font>
      <sz val="12"/>
      <color rgb="FFFF0000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u/>
      <sz val="12"/>
      <color theme="1"/>
      <name val="GHEA Grapalat"/>
      <family val="3"/>
    </font>
    <font>
      <sz val="11"/>
      <name val="GHEA Grapalat"/>
      <family val="2"/>
    </font>
    <font>
      <i/>
      <sz val="11"/>
      <name val="GHEA Grapalat"/>
      <family val="2"/>
    </font>
    <font>
      <b/>
      <sz val="10"/>
      <name val="GHEA Grapalat"/>
      <family val="2"/>
    </font>
    <font>
      <i/>
      <sz val="11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18">
    <xf numFmtId="0" fontId="0" fillId="0" borderId="0"/>
    <xf numFmtId="0" fontId="39" fillId="24" borderId="0" applyNumberFormat="0" applyBorder="0" applyAlignment="0" applyProtection="0"/>
    <xf numFmtId="0" fontId="15" fillId="2" borderId="0" applyNumberFormat="0" applyBorder="0" applyAlignment="0" applyProtection="0"/>
    <xf numFmtId="0" fontId="40" fillId="24" borderId="0" applyNumberFormat="0" applyBorder="0" applyAlignment="0" applyProtection="0"/>
    <xf numFmtId="0" fontId="39" fillId="25" borderId="0" applyNumberFormat="0" applyBorder="0" applyAlignment="0" applyProtection="0"/>
    <xf numFmtId="0" fontId="15" fillId="3" borderId="0" applyNumberFormat="0" applyBorder="0" applyAlignment="0" applyProtection="0"/>
    <xf numFmtId="0" fontId="40" fillId="25" borderId="0" applyNumberFormat="0" applyBorder="0" applyAlignment="0" applyProtection="0"/>
    <xf numFmtId="0" fontId="39" fillId="26" borderId="0" applyNumberFormat="0" applyBorder="0" applyAlignment="0" applyProtection="0"/>
    <xf numFmtId="0" fontId="15" fillId="4" borderId="0" applyNumberFormat="0" applyBorder="0" applyAlignment="0" applyProtection="0"/>
    <xf numFmtId="0" fontId="40" fillId="26" borderId="0" applyNumberFormat="0" applyBorder="0" applyAlignment="0" applyProtection="0"/>
    <xf numFmtId="0" fontId="39" fillId="27" borderId="0" applyNumberFormat="0" applyBorder="0" applyAlignment="0" applyProtection="0"/>
    <xf numFmtId="0" fontId="15" fillId="5" borderId="0" applyNumberFormat="0" applyBorder="0" applyAlignment="0" applyProtection="0"/>
    <xf numFmtId="0" fontId="40" fillId="27" borderId="0" applyNumberFormat="0" applyBorder="0" applyAlignment="0" applyProtection="0"/>
    <xf numFmtId="0" fontId="39" fillId="28" borderId="0" applyNumberFormat="0" applyBorder="0" applyAlignment="0" applyProtection="0"/>
    <xf numFmtId="0" fontId="15" fillId="6" borderId="0" applyNumberFormat="0" applyBorder="0" applyAlignment="0" applyProtection="0"/>
    <xf numFmtId="0" fontId="40" fillId="28" borderId="0" applyNumberFormat="0" applyBorder="0" applyAlignment="0" applyProtection="0"/>
    <xf numFmtId="0" fontId="39" fillId="29" borderId="0" applyNumberFormat="0" applyBorder="0" applyAlignment="0" applyProtection="0"/>
    <xf numFmtId="0" fontId="15" fillId="7" borderId="0" applyNumberFormat="0" applyBorder="0" applyAlignment="0" applyProtection="0"/>
    <xf numFmtId="0" fontId="40" fillId="29" borderId="0" applyNumberFormat="0" applyBorder="0" applyAlignment="0" applyProtection="0"/>
    <xf numFmtId="0" fontId="39" fillId="30" borderId="0" applyNumberFormat="0" applyBorder="0" applyAlignment="0" applyProtection="0"/>
    <xf numFmtId="0" fontId="15" fillId="8" borderId="0" applyNumberFormat="0" applyBorder="0" applyAlignment="0" applyProtection="0"/>
    <xf numFmtId="0" fontId="40" fillId="30" borderId="0" applyNumberFormat="0" applyBorder="0" applyAlignment="0" applyProtection="0"/>
    <xf numFmtId="0" fontId="39" fillId="31" borderId="0" applyNumberFormat="0" applyBorder="0" applyAlignment="0" applyProtection="0"/>
    <xf numFmtId="0" fontId="15" fillId="9" borderId="0" applyNumberFormat="0" applyBorder="0" applyAlignment="0" applyProtection="0"/>
    <xf numFmtId="0" fontId="40" fillId="31" borderId="0" applyNumberFormat="0" applyBorder="0" applyAlignment="0" applyProtection="0"/>
    <xf numFmtId="0" fontId="39" fillId="32" borderId="0" applyNumberFormat="0" applyBorder="0" applyAlignment="0" applyProtection="0"/>
    <xf numFmtId="0" fontId="15" fillId="10" borderId="0" applyNumberFormat="0" applyBorder="0" applyAlignment="0" applyProtection="0"/>
    <xf numFmtId="0" fontId="40" fillId="32" borderId="0" applyNumberFormat="0" applyBorder="0" applyAlignment="0" applyProtection="0"/>
    <xf numFmtId="0" fontId="39" fillId="33" borderId="0" applyNumberFormat="0" applyBorder="0" applyAlignment="0" applyProtection="0"/>
    <xf numFmtId="0" fontId="15" fillId="5" borderId="0" applyNumberFormat="0" applyBorder="0" applyAlignment="0" applyProtection="0"/>
    <xf numFmtId="0" fontId="40" fillId="33" borderId="0" applyNumberFormat="0" applyBorder="0" applyAlignment="0" applyProtection="0"/>
    <xf numFmtId="0" fontId="39" fillId="34" borderId="0" applyNumberFormat="0" applyBorder="0" applyAlignment="0" applyProtection="0"/>
    <xf numFmtId="0" fontId="15" fillId="8" borderId="0" applyNumberFormat="0" applyBorder="0" applyAlignment="0" applyProtection="0"/>
    <xf numFmtId="0" fontId="40" fillId="34" borderId="0" applyNumberFormat="0" applyBorder="0" applyAlignment="0" applyProtection="0"/>
    <xf numFmtId="0" fontId="39" fillId="35" borderId="0" applyNumberFormat="0" applyBorder="0" applyAlignment="0" applyProtection="0"/>
    <xf numFmtId="0" fontId="15" fillId="11" borderId="0" applyNumberFormat="0" applyBorder="0" applyAlignment="0" applyProtection="0"/>
    <xf numFmtId="0" fontId="40" fillId="35" borderId="0" applyNumberFormat="0" applyBorder="0" applyAlignment="0" applyProtection="0"/>
    <xf numFmtId="0" fontId="41" fillId="36" borderId="0" applyNumberFormat="0" applyBorder="0" applyAlignment="0" applyProtection="0"/>
    <xf numFmtId="0" fontId="16" fillId="12" borderId="0" applyNumberFormat="0" applyBorder="0" applyAlignment="0" applyProtection="0"/>
    <xf numFmtId="0" fontId="42" fillId="36" borderId="0" applyNumberFormat="0" applyBorder="0" applyAlignment="0" applyProtection="0"/>
    <xf numFmtId="0" fontId="41" fillId="37" borderId="0" applyNumberFormat="0" applyBorder="0" applyAlignment="0" applyProtection="0"/>
    <xf numFmtId="0" fontId="16" fillId="9" borderId="0" applyNumberFormat="0" applyBorder="0" applyAlignment="0" applyProtection="0"/>
    <xf numFmtId="0" fontId="42" fillId="37" borderId="0" applyNumberFormat="0" applyBorder="0" applyAlignment="0" applyProtection="0"/>
    <xf numFmtId="0" fontId="41" fillId="38" borderId="0" applyNumberFormat="0" applyBorder="0" applyAlignment="0" applyProtection="0"/>
    <xf numFmtId="0" fontId="16" fillId="10" borderId="0" applyNumberFormat="0" applyBorder="0" applyAlignment="0" applyProtection="0"/>
    <xf numFmtId="0" fontId="42" fillId="38" borderId="0" applyNumberFormat="0" applyBorder="0" applyAlignment="0" applyProtection="0"/>
    <xf numFmtId="0" fontId="41" fillId="39" borderId="0" applyNumberFormat="0" applyBorder="0" applyAlignment="0" applyProtection="0"/>
    <xf numFmtId="0" fontId="16" fillId="13" borderId="0" applyNumberFormat="0" applyBorder="0" applyAlignment="0" applyProtection="0"/>
    <xf numFmtId="0" fontId="42" fillId="39" borderId="0" applyNumberFormat="0" applyBorder="0" applyAlignment="0" applyProtection="0"/>
    <xf numFmtId="0" fontId="41" fillId="40" borderId="0" applyNumberFormat="0" applyBorder="0" applyAlignment="0" applyProtection="0"/>
    <xf numFmtId="0" fontId="16" fillId="14" borderId="0" applyNumberFormat="0" applyBorder="0" applyAlignment="0" applyProtection="0"/>
    <xf numFmtId="0" fontId="42" fillId="40" borderId="0" applyNumberFormat="0" applyBorder="0" applyAlignment="0" applyProtection="0"/>
    <xf numFmtId="0" fontId="41" fillId="41" borderId="0" applyNumberFormat="0" applyBorder="0" applyAlignment="0" applyProtection="0"/>
    <xf numFmtId="0" fontId="16" fillId="15" borderId="0" applyNumberFormat="0" applyBorder="0" applyAlignment="0" applyProtection="0"/>
    <xf numFmtId="0" fontId="42" fillId="41" borderId="0" applyNumberFormat="0" applyBorder="0" applyAlignment="0" applyProtection="0"/>
    <xf numFmtId="0" fontId="41" fillId="42" borderId="0" applyNumberFormat="0" applyBorder="0" applyAlignment="0" applyProtection="0"/>
    <xf numFmtId="0" fontId="16" fillId="16" borderId="0" applyNumberFormat="0" applyBorder="0" applyAlignment="0" applyProtection="0"/>
    <xf numFmtId="0" fontId="42" fillId="42" borderId="0" applyNumberFormat="0" applyBorder="0" applyAlignment="0" applyProtection="0"/>
    <xf numFmtId="0" fontId="41" fillId="43" borderId="0" applyNumberFormat="0" applyBorder="0" applyAlignment="0" applyProtection="0"/>
    <xf numFmtId="0" fontId="16" fillId="17" borderId="0" applyNumberFormat="0" applyBorder="0" applyAlignment="0" applyProtection="0"/>
    <xf numFmtId="0" fontId="42" fillId="43" borderId="0" applyNumberFormat="0" applyBorder="0" applyAlignment="0" applyProtection="0"/>
    <xf numFmtId="0" fontId="41" fillId="44" borderId="0" applyNumberFormat="0" applyBorder="0" applyAlignment="0" applyProtection="0"/>
    <xf numFmtId="0" fontId="16" fillId="18" borderId="0" applyNumberFormat="0" applyBorder="0" applyAlignment="0" applyProtection="0"/>
    <xf numFmtId="0" fontId="42" fillId="44" borderId="0" applyNumberFormat="0" applyBorder="0" applyAlignment="0" applyProtection="0"/>
    <xf numFmtId="0" fontId="41" fillId="45" borderId="0" applyNumberFormat="0" applyBorder="0" applyAlignment="0" applyProtection="0"/>
    <xf numFmtId="0" fontId="16" fillId="13" borderId="0" applyNumberFormat="0" applyBorder="0" applyAlignment="0" applyProtection="0"/>
    <xf numFmtId="0" fontId="42" fillId="45" borderId="0" applyNumberFormat="0" applyBorder="0" applyAlignment="0" applyProtection="0"/>
    <xf numFmtId="0" fontId="41" fillId="46" borderId="0" applyNumberFormat="0" applyBorder="0" applyAlignment="0" applyProtection="0"/>
    <xf numFmtId="0" fontId="16" fillId="14" borderId="0" applyNumberFormat="0" applyBorder="0" applyAlignment="0" applyProtection="0"/>
    <xf numFmtId="0" fontId="42" fillId="46" borderId="0" applyNumberFormat="0" applyBorder="0" applyAlignment="0" applyProtection="0"/>
    <xf numFmtId="0" fontId="41" fillId="47" borderId="0" applyNumberFormat="0" applyBorder="0" applyAlignment="0" applyProtection="0"/>
    <xf numFmtId="0" fontId="16" fillId="19" borderId="0" applyNumberFormat="0" applyBorder="0" applyAlignment="0" applyProtection="0"/>
    <xf numFmtId="0" fontId="42" fillId="47" borderId="0" applyNumberFormat="0" applyBorder="0" applyAlignment="0" applyProtection="0"/>
    <xf numFmtId="0" fontId="43" fillId="48" borderId="0" applyNumberFormat="0" applyBorder="0" applyAlignment="0" applyProtection="0"/>
    <xf numFmtId="0" fontId="27" fillId="3" borderId="0" applyNumberFormat="0" applyBorder="0" applyAlignment="0" applyProtection="0"/>
    <xf numFmtId="0" fontId="44" fillId="48" borderId="0" applyNumberFormat="0" applyBorder="0" applyAlignment="0" applyProtection="0"/>
    <xf numFmtId="0" fontId="45" fillId="49" borderId="26" applyNumberFormat="0" applyAlignment="0" applyProtection="0"/>
    <xf numFmtId="0" fontId="19" fillId="20" borderId="1" applyNumberFormat="0" applyAlignment="0" applyProtection="0"/>
    <xf numFmtId="0" fontId="46" fillId="49" borderId="26" applyNumberFormat="0" applyAlignment="0" applyProtection="0"/>
    <xf numFmtId="0" fontId="47" fillId="50" borderId="27" applyNumberFormat="0" applyAlignment="0" applyProtection="0"/>
    <xf numFmtId="0" fontId="24" fillId="21" borderId="2" applyNumberFormat="0" applyAlignment="0" applyProtection="0"/>
    <xf numFmtId="0" fontId="48" fillId="50" borderId="27" applyNumberFormat="0" applyAlignment="0" applyProtection="0"/>
    <xf numFmtId="43" fontId="1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1" fillId="51" borderId="0" applyNumberFormat="0" applyBorder="0" applyAlignment="0" applyProtection="0"/>
    <xf numFmtId="0" fontId="31" fillId="4" borderId="0" applyNumberFormat="0" applyBorder="0" applyAlignment="0" applyProtection="0"/>
    <xf numFmtId="0" fontId="52" fillId="51" borderId="0" applyNumberFormat="0" applyBorder="0" applyAlignment="0" applyProtection="0"/>
    <xf numFmtId="0" fontId="53" fillId="0" borderId="28" applyNumberFormat="0" applyFill="0" applyAlignment="0" applyProtection="0"/>
    <xf numFmtId="0" fontId="20" fillId="0" borderId="3" applyNumberFormat="0" applyFill="0" applyAlignment="0" applyProtection="0"/>
    <xf numFmtId="0" fontId="54" fillId="0" borderId="28" applyNumberFormat="0" applyFill="0" applyAlignment="0" applyProtection="0"/>
    <xf numFmtId="0" fontId="55" fillId="0" borderId="29" applyNumberFormat="0" applyFill="0" applyAlignment="0" applyProtection="0"/>
    <xf numFmtId="0" fontId="21" fillId="0" borderId="4" applyNumberFormat="0" applyFill="0" applyAlignment="0" applyProtection="0"/>
    <xf numFmtId="0" fontId="56" fillId="0" borderId="29" applyNumberFormat="0" applyFill="0" applyAlignment="0" applyProtection="0"/>
    <xf numFmtId="0" fontId="57" fillId="0" borderId="30" applyNumberFormat="0" applyFill="0" applyAlignment="0" applyProtection="0"/>
    <xf numFmtId="0" fontId="22" fillId="0" borderId="5" applyNumberFormat="0" applyFill="0" applyAlignment="0" applyProtection="0"/>
    <xf numFmtId="0" fontId="58" fillId="0" borderId="30" applyNumberFormat="0" applyFill="0" applyAlignment="0" applyProtection="0"/>
    <xf numFmtId="0" fontId="57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52" borderId="26" applyNumberFormat="0" applyAlignment="0" applyProtection="0"/>
    <xf numFmtId="0" fontId="17" fillId="7" borderId="1" applyNumberFormat="0" applyAlignment="0" applyProtection="0"/>
    <xf numFmtId="0" fontId="60" fillId="52" borderId="26" applyNumberFormat="0" applyAlignment="0" applyProtection="0"/>
    <xf numFmtId="0" fontId="61" fillId="0" borderId="31" applyNumberFormat="0" applyFill="0" applyAlignment="0" applyProtection="0"/>
    <xf numFmtId="0" fontId="29" fillId="0" borderId="6" applyNumberFormat="0" applyFill="0" applyAlignment="0" applyProtection="0"/>
    <xf numFmtId="0" fontId="62" fillId="0" borderId="31" applyNumberFormat="0" applyFill="0" applyAlignment="0" applyProtection="0"/>
    <xf numFmtId="0" fontId="63" fillId="53" borderId="0" applyNumberFormat="0" applyBorder="0" applyAlignment="0" applyProtection="0"/>
    <xf numFmtId="0" fontId="64" fillId="53" borderId="0" applyNumberFormat="0" applyBorder="0" applyAlignment="0" applyProtection="0"/>
    <xf numFmtId="0" fontId="65" fillId="53" borderId="0" applyNumberFormat="0" applyBorder="0" applyAlignment="0" applyProtection="0"/>
    <xf numFmtId="0" fontId="26" fillId="22" borderId="0" applyNumberFormat="0" applyBorder="0" applyAlignment="0" applyProtection="0"/>
    <xf numFmtId="0" fontId="2" fillId="0" borderId="0"/>
    <xf numFmtId="0" fontId="40" fillId="0" borderId="0"/>
    <xf numFmtId="0" fontId="40" fillId="0" borderId="0"/>
    <xf numFmtId="0" fontId="2" fillId="0" borderId="0"/>
    <xf numFmtId="0" fontId="5" fillId="0" borderId="0">
      <alignment horizontal="left" vertical="top" wrapText="1"/>
    </xf>
    <xf numFmtId="0" fontId="34" fillId="0" borderId="0"/>
    <xf numFmtId="0" fontId="66" fillId="0" borderId="0"/>
    <xf numFmtId="0" fontId="67" fillId="0" borderId="0"/>
    <xf numFmtId="1" fontId="38" fillId="0" borderId="0"/>
    <xf numFmtId="1" fontId="38" fillId="0" borderId="0"/>
    <xf numFmtId="0" fontId="34" fillId="0" borderId="0"/>
    <xf numFmtId="0" fontId="33" fillId="0" borderId="0"/>
    <xf numFmtId="0" fontId="5" fillId="0" borderId="0">
      <alignment horizontal="left" vertical="top" wrapText="1"/>
    </xf>
    <xf numFmtId="0" fontId="13" fillId="0" borderId="0"/>
    <xf numFmtId="1" fontId="38" fillId="0" borderId="0"/>
    <xf numFmtId="0" fontId="2" fillId="0" borderId="0"/>
    <xf numFmtId="0" fontId="2" fillId="0" borderId="0"/>
    <xf numFmtId="0" fontId="40" fillId="0" borderId="0"/>
    <xf numFmtId="0" fontId="68" fillId="0" borderId="0"/>
    <xf numFmtId="0" fontId="34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36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32" fillId="0" borderId="0"/>
    <xf numFmtId="0" fontId="40" fillId="0" borderId="0"/>
    <xf numFmtId="0" fontId="40" fillId="0" borderId="0"/>
    <xf numFmtId="0" fontId="36" fillId="0" borderId="0"/>
    <xf numFmtId="0" fontId="35" fillId="0" borderId="0"/>
    <xf numFmtId="0" fontId="36" fillId="0" borderId="0"/>
    <xf numFmtId="0" fontId="36" fillId="0" borderId="0"/>
    <xf numFmtId="0" fontId="5" fillId="0" borderId="0">
      <alignment horizontal="left" vertical="top" wrapText="1"/>
    </xf>
    <xf numFmtId="0" fontId="40" fillId="0" borderId="0"/>
    <xf numFmtId="0" fontId="40" fillId="0" borderId="0"/>
    <xf numFmtId="0" fontId="39" fillId="54" borderId="32" applyNumberFormat="0" applyFont="0" applyAlignment="0" applyProtection="0"/>
    <xf numFmtId="0" fontId="34" fillId="23" borderId="7" applyNumberFormat="0" applyFont="0" applyAlignment="0" applyProtection="0"/>
    <xf numFmtId="0" fontId="40" fillId="54" borderId="32" applyNumberFormat="0" applyFont="0" applyAlignment="0" applyProtection="0"/>
    <xf numFmtId="0" fontId="69" fillId="49" borderId="33" applyNumberFormat="0" applyAlignment="0" applyProtection="0"/>
    <xf numFmtId="0" fontId="18" fillId="20" borderId="8" applyNumberFormat="0" applyAlignment="0" applyProtection="0"/>
    <xf numFmtId="0" fontId="70" fillId="49" borderId="33" applyNumberFormat="0" applyAlignment="0" applyProtection="0"/>
    <xf numFmtId="9" fontId="34" fillId="0" borderId="0" applyFont="0" applyFill="0" applyBorder="0" applyAlignment="0" applyProtection="0"/>
    <xf numFmtId="167" fontId="5" fillId="0" borderId="0" applyFill="0" applyBorder="0" applyProtection="0">
      <alignment horizontal="right" vertical="top"/>
    </xf>
    <xf numFmtId="167" fontId="4" fillId="0" borderId="0" applyFill="0" applyBorder="0" applyProtection="0">
      <alignment horizontal="right" vertical="top"/>
    </xf>
    <xf numFmtId="167" fontId="6" fillId="0" borderId="0" applyFill="0" applyBorder="0" applyProtection="0">
      <alignment horizontal="right" vertical="top"/>
    </xf>
    <xf numFmtId="0" fontId="37" fillId="0" borderId="0"/>
    <xf numFmtId="0" fontId="37" fillId="0" borderId="0"/>
    <xf numFmtId="0" fontId="37" fillId="0" borderId="0"/>
    <xf numFmtId="0" fontId="37" fillId="0" borderId="0"/>
    <xf numFmtId="0" fontId="71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3" fillId="0" borderId="34" applyNumberFormat="0" applyFill="0" applyAlignment="0" applyProtection="0"/>
    <xf numFmtId="0" fontId="23" fillId="0" borderId="9" applyNumberFormat="0" applyFill="0" applyAlignment="0" applyProtection="0"/>
    <xf numFmtId="0" fontId="74" fillId="0" borderId="34" applyNumberFormat="0" applyFill="0" applyAlignment="0" applyProtection="0"/>
    <xf numFmtId="0" fontId="75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13" fillId="0" borderId="0"/>
    <xf numFmtId="1" fontId="38" fillId="0" borderId="0"/>
    <xf numFmtId="0" fontId="13" fillId="0" borderId="0"/>
    <xf numFmtId="0" fontId="40" fillId="0" borderId="0"/>
    <xf numFmtId="0" fontId="40" fillId="0" borderId="0"/>
    <xf numFmtId="0" fontId="40" fillId="54" borderId="32" applyNumberFormat="0" applyFont="0" applyAlignment="0" applyProtection="0"/>
    <xf numFmtId="0" fontId="3" fillId="0" borderId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40" fillId="0" borderId="0" applyFont="0" applyFill="0" applyBorder="0" applyAlignment="0" applyProtection="0"/>
    <xf numFmtId="167" fontId="84" fillId="0" borderId="0" applyFill="0" applyBorder="0" applyProtection="0">
      <alignment horizontal="right" vertical="top"/>
    </xf>
  </cellStyleXfs>
  <cellXfs count="177">
    <xf numFmtId="0" fontId="0" fillId="0" borderId="0" xfId="0"/>
    <xf numFmtId="0" fontId="8" fillId="55" borderId="0" xfId="0" applyFont="1" applyFill="1" applyAlignment="1">
      <alignment horizontal="left" vertical="top" wrapText="1"/>
    </xf>
    <xf numFmtId="167" fontId="8" fillId="55" borderId="10" xfId="188" applyFont="1" applyFill="1" applyBorder="1">
      <alignment horizontal="right" vertical="top"/>
    </xf>
    <xf numFmtId="0" fontId="8" fillId="0" borderId="10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left" vertical="top" wrapText="1"/>
    </xf>
    <xf numFmtId="0" fontId="8" fillId="55" borderId="0" xfId="0" applyFont="1" applyFill="1"/>
    <xf numFmtId="0" fontId="77" fillId="55" borderId="0" xfId="0" applyFont="1" applyFill="1" applyAlignment="1">
      <alignment horizontal="center" wrapText="1"/>
    </xf>
    <xf numFmtId="0" fontId="78" fillId="55" borderId="10" xfId="0" applyFont="1" applyFill="1" applyBorder="1" applyAlignment="1">
      <alignment horizontal="left" vertical="top" wrapText="1"/>
    </xf>
    <xf numFmtId="0" fontId="78" fillId="55" borderId="0" xfId="0" applyFont="1" applyFill="1" applyAlignment="1">
      <alignment horizontal="left" vertical="top" wrapText="1"/>
    </xf>
    <xf numFmtId="0" fontId="8" fillId="55" borderId="11" xfId="0" applyFont="1" applyFill="1" applyBorder="1" applyAlignment="1">
      <alignment horizontal="left" vertical="top" wrapText="1"/>
    </xf>
    <xf numFmtId="0" fontId="8" fillId="55" borderId="12" xfId="0" applyFont="1" applyFill="1" applyBorder="1" applyAlignment="1">
      <alignment horizontal="left" vertical="top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horizontal="left" vertical="top" wrapText="1"/>
    </xf>
    <xf numFmtId="0" fontId="7" fillId="0" borderId="10" xfId="0" applyFont="1" applyBorder="1" applyAlignment="1">
      <alignment horizontal="left" vertical="top" wrapText="1"/>
    </xf>
    <xf numFmtId="166" fontId="9" fillId="0" borderId="10" xfId="0" applyNumberFormat="1" applyFont="1" applyBorder="1" applyAlignment="1">
      <alignment horizontal="right" vertical="top" wrapText="1"/>
    </xf>
    <xf numFmtId="0" fontId="10" fillId="55" borderId="0" xfId="0" applyFont="1" applyFill="1" applyAlignment="1">
      <alignment horizontal="left" vertical="top" wrapText="1"/>
    </xf>
    <xf numFmtId="0" fontId="8" fillId="55" borderId="0" xfId="0" applyFont="1" applyFill="1" applyAlignment="1">
      <alignment horizontal="center"/>
    </xf>
    <xf numFmtId="0" fontId="7" fillId="55" borderId="0" xfId="0" applyFont="1" applyFill="1" applyAlignment="1">
      <alignment vertical="center" wrapText="1"/>
    </xf>
    <xf numFmtId="0" fontId="8" fillId="55" borderId="0" xfId="0" applyFont="1" applyFill="1" applyAlignment="1">
      <alignment wrapText="1"/>
    </xf>
    <xf numFmtId="167" fontId="7" fillId="55" borderId="10" xfId="189" applyFont="1" applyFill="1" applyBorder="1" applyAlignment="1">
      <alignment horizontal="right" vertical="top" wrapText="1"/>
    </xf>
    <xf numFmtId="167" fontId="8" fillId="55" borderId="10" xfId="188" applyFont="1" applyFill="1" applyBorder="1" applyAlignment="1">
      <alignment horizontal="right" vertical="top" wrapText="1"/>
    </xf>
    <xf numFmtId="0" fontId="8" fillId="0" borderId="13" xfId="0" applyFont="1" applyBorder="1" applyAlignment="1">
      <alignment horizontal="left" vertical="top" wrapText="1"/>
    </xf>
    <xf numFmtId="0" fontId="9" fillId="0" borderId="13" xfId="0" applyFont="1" applyBorder="1" applyAlignment="1">
      <alignment horizontal="left" vertical="top" wrapText="1"/>
    </xf>
    <xf numFmtId="0" fontId="8" fillId="55" borderId="10" xfId="0" applyFont="1" applyFill="1" applyBorder="1" applyAlignment="1">
      <alignment horizontal="center" vertical="center" wrapText="1"/>
    </xf>
    <xf numFmtId="0" fontId="8" fillId="55" borderId="10" xfId="0" applyFont="1" applyFill="1" applyBorder="1" applyAlignment="1">
      <alignment horizontal="left" vertical="top" wrapText="1"/>
    </xf>
    <xf numFmtId="0" fontId="9" fillId="55" borderId="10" xfId="0" applyFont="1" applyFill="1" applyBorder="1" applyAlignment="1">
      <alignment horizontal="left" vertical="top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166" fontId="8" fillId="0" borderId="10" xfId="0" applyNumberFormat="1" applyFont="1" applyBorder="1" applyAlignment="1">
      <alignment horizontal="center" vertical="center" wrapText="1"/>
    </xf>
    <xf numFmtId="0" fontId="77" fillId="55" borderId="0" xfId="0" applyFont="1" applyFill="1" applyAlignment="1">
      <alignment wrapText="1"/>
    </xf>
    <xf numFmtId="0" fontId="77" fillId="56" borderId="0" xfId="0" applyFont="1" applyFill="1" applyAlignment="1">
      <alignment wrapText="1"/>
    </xf>
    <xf numFmtId="43" fontId="8" fillId="0" borderId="0" xfId="82" applyFont="1" applyAlignment="1">
      <alignment vertical="center" wrapText="1"/>
    </xf>
    <xf numFmtId="43" fontId="8" fillId="0" borderId="0" xfId="82" applyFont="1" applyAlignment="1">
      <alignment horizontal="center" vertical="center" wrapText="1"/>
    </xf>
    <xf numFmtId="43" fontId="7" fillId="0" borderId="0" xfId="82" applyFont="1" applyAlignment="1">
      <alignment vertical="center" wrapText="1"/>
    </xf>
    <xf numFmtId="0" fontId="11" fillId="0" borderId="10" xfId="0" applyFont="1" applyBorder="1" applyAlignment="1">
      <alignment horizontal="left" vertical="top" wrapText="1"/>
    </xf>
    <xf numFmtId="0" fontId="12" fillId="0" borderId="10" xfId="0" applyFont="1" applyBorder="1" applyAlignment="1">
      <alignment horizontal="left" vertical="top" wrapText="1"/>
    </xf>
    <xf numFmtId="0" fontId="8" fillId="55" borderId="15" xfId="0" applyFont="1" applyFill="1" applyBorder="1" applyAlignment="1">
      <alignment horizontal="left" vertical="top" wrapText="1"/>
    </xf>
    <xf numFmtId="0" fontId="8" fillId="55" borderId="16" xfId="0" applyFont="1" applyFill="1" applyBorder="1" applyAlignment="1">
      <alignment horizontal="left" vertical="top" wrapText="1"/>
    </xf>
    <xf numFmtId="0" fontId="8" fillId="55" borderId="10" xfId="153" applyFont="1" applyFill="1" applyBorder="1">
      <alignment horizontal="left" vertical="top" wrapText="1"/>
    </xf>
    <xf numFmtId="0" fontId="8" fillId="0" borderId="0" xfId="0" applyFont="1" applyAlignment="1">
      <alignment horizontal="right"/>
    </xf>
    <xf numFmtId="0" fontId="79" fillId="0" borderId="0" xfId="158" applyFont="1"/>
    <xf numFmtId="0" fontId="8" fillId="0" borderId="13" xfId="158" applyFont="1" applyBorder="1" applyAlignment="1">
      <alignment vertical="center"/>
    </xf>
    <xf numFmtId="0" fontId="77" fillId="0" borderId="13" xfId="158" applyFont="1" applyBorder="1" applyAlignment="1">
      <alignment horizontal="center" vertical="center"/>
    </xf>
    <xf numFmtId="0" fontId="77" fillId="0" borderId="10" xfId="158" applyFont="1" applyBorder="1" applyAlignment="1">
      <alignment vertical="center"/>
    </xf>
    <xf numFmtId="166" fontId="8" fillId="0" borderId="0" xfId="0" applyNumberFormat="1" applyFont="1"/>
    <xf numFmtId="0" fontId="14" fillId="55" borderId="10" xfId="0" applyFont="1" applyFill="1" applyBorder="1" applyAlignment="1">
      <alignment horizontal="center" vertical="center" wrapText="1"/>
    </xf>
    <xf numFmtId="0" fontId="8" fillId="0" borderId="0" xfId="158" applyFont="1" applyAlignment="1">
      <alignment vertical="center"/>
    </xf>
    <xf numFmtId="0" fontId="8" fillId="0" borderId="0" xfId="158" applyFont="1" applyAlignment="1">
      <alignment horizontal="right" vertical="center"/>
    </xf>
    <xf numFmtId="0" fontId="77" fillId="0" borderId="10" xfId="158" applyFont="1" applyBorder="1" applyAlignment="1">
      <alignment vertical="center" wrapText="1"/>
    </xf>
    <xf numFmtId="167" fontId="8" fillId="55" borderId="10" xfId="188" applyFont="1" applyFill="1" applyBorder="1" applyAlignment="1">
      <alignment horizontal="right" vertical="center"/>
    </xf>
    <xf numFmtId="0" fontId="9" fillId="55" borderId="0" xfId="0" applyFont="1" applyFill="1" applyAlignment="1">
      <alignment horizontal="right" vertical="top" wrapText="1"/>
    </xf>
    <xf numFmtId="0" fontId="9" fillId="0" borderId="0" xfId="0" applyFont="1" applyAlignment="1">
      <alignment horizontal="right" vertical="top" wrapText="1"/>
    </xf>
    <xf numFmtId="0" fontId="8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top" wrapText="1"/>
    </xf>
    <xf numFmtId="0" fontId="8" fillId="55" borderId="10" xfId="0" applyFont="1" applyFill="1" applyBorder="1" applyAlignment="1">
      <alignment vertical="top" wrapText="1"/>
    </xf>
    <xf numFmtId="0" fontId="8" fillId="55" borderId="35" xfId="153" applyFont="1" applyFill="1" applyBorder="1">
      <alignment horizontal="left" vertical="top" wrapText="1"/>
    </xf>
    <xf numFmtId="0" fontId="10" fillId="55" borderId="10" xfId="0" applyFont="1" applyFill="1" applyBorder="1" applyAlignment="1">
      <alignment vertical="top" wrapText="1"/>
    </xf>
    <xf numFmtId="0" fontId="8" fillId="0" borderId="10" xfId="0" applyFont="1" applyBorder="1" applyAlignment="1">
      <alignment horizontal="right" vertical="center" wrapText="1"/>
    </xf>
    <xf numFmtId="165" fontId="77" fillId="55" borderId="10" xfId="158" applyNumberFormat="1" applyFont="1" applyFill="1" applyBorder="1" applyAlignment="1">
      <alignment horizontal="center" vertical="center"/>
    </xf>
    <xf numFmtId="166" fontId="9" fillId="0" borderId="10" xfId="0" applyNumberFormat="1" applyFont="1" applyBorder="1" applyAlignment="1">
      <alignment horizontal="right" vertical="center" wrapText="1"/>
    </xf>
    <xf numFmtId="0" fontId="8" fillId="55" borderId="10" xfId="0" applyFont="1" applyFill="1" applyBorder="1" applyAlignment="1">
      <alignment vertical="center" wrapText="1"/>
    </xf>
    <xf numFmtId="49" fontId="80" fillId="0" borderId="10" xfId="0" applyNumberFormat="1" applyFont="1" applyBorder="1" applyAlignment="1">
      <alignment horizontal="center" vertical="center" textRotation="90" wrapText="1"/>
    </xf>
    <xf numFmtId="166" fontId="80" fillId="0" borderId="10" xfId="0" applyNumberFormat="1" applyFont="1" applyBorder="1" applyAlignment="1">
      <alignment horizontal="center" vertical="center" wrapText="1"/>
    </xf>
    <xf numFmtId="0" fontId="80" fillId="0" borderId="10" xfId="0" applyFont="1" applyBorder="1" applyAlignment="1">
      <alignment horizontal="center" vertical="center" wrapText="1"/>
    </xf>
    <xf numFmtId="166" fontId="80" fillId="0" borderId="14" xfId="0" applyNumberFormat="1" applyFont="1" applyBorder="1" applyAlignment="1">
      <alignment horizontal="center" vertical="center" wrapText="1"/>
    </xf>
    <xf numFmtId="0" fontId="81" fillId="0" borderId="10" xfId="0" applyFont="1" applyBorder="1" applyAlignment="1">
      <alignment horizontal="center" vertical="center" wrapText="1"/>
    </xf>
    <xf numFmtId="166" fontId="79" fillId="0" borderId="10" xfId="0" applyNumberFormat="1" applyFont="1" applyBorder="1" applyAlignment="1">
      <alignment horizontal="center" vertical="center" wrapText="1"/>
    </xf>
    <xf numFmtId="0" fontId="8" fillId="0" borderId="10" xfId="145" applyFont="1" applyBorder="1" applyAlignment="1">
      <alignment horizontal="center" vertical="center" wrapText="1"/>
    </xf>
    <xf numFmtId="166" fontId="8" fillId="0" borderId="35" xfId="0" applyNumberFormat="1" applyFont="1" applyBorder="1" applyAlignment="1">
      <alignment horizontal="center" vertical="center" wrapText="1"/>
    </xf>
    <xf numFmtId="49" fontId="8" fillId="55" borderId="15" xfId="0" applyNumberFormat="1" applyFont="1" applyFill="1" applyBorder="1" applyAlignment="1">
      <alignment horizontal="left" vertical="top" wrapText="1"/>
    </xf>
    <xf numFmtId="49" fontId="8" fillId="55" borderId="11" xfId="0" applyNumberFormat="1" applyFont="1" applyFill="1" applyBorder="1" applyAlignment="1">
      <alignment horizontal="left" vertical="top" wrapText="1"/>
    </xf>
    <xf numFmtId="49" fontId="8" fillId="0" borderId="0" xfId="0" applyNumberFormat="1" applyFont="1" applyAlignment="1">
      <alignment horizontal="center" vertical="center" wrapText="1"/>
    </xf>
    <xf numFmtId="0" fontId="82" fillId="0" borderId="10" xfId="0" applyFont="1" applyBorder="1" applyAlignment="1">
      <alignment horizontal="left" vertical="top" wrapText="1"/>
    </xf>
    <xf numFmtId="0" fontId="82" fillId="0" borderId="0" xfId="0" applyFont="1" applyAlignment="1">
      <alignment horizontal="left" vertical="top" wrapText="1"/>
    </xf>
    <xf numFmtId="0" fontId="83" fillId="0" borderId="10" xfId="0" applyFont="1" applyBorder="1" applyAlignment="1">
      <alignment horizontal="center" vertical="top" wrapText="1"/>
    </xf>
    <xf numFmtId="0" fontId="83" fillId="0" borderId="10" xfId="0" applyFont="1" applyBorder="1" applyAlignment="1">
      <alignment horizontal="left" vertical="top" wrapText="1"/>
    </xf>
    <xf numFmtId="0" fontId="8" fillId="0" borderId="35" xfId="0" applyFont="1" applyBorder="1" applyAlignment="1">
      <alignment horizontal="left" vertical="top" wrapText="1"/>
    </xf>
    <xf numFmtId="167" fontId="8" fillId="55" borderId="0" xfId="188" applyFont="1" applyFill="1" applyBorder="1" applyAlignment="1">
      <alignment horizontal="right" vertical="top" wrapText="1"/>
    </xf>
    <xf numFmtId="0" fontId="77" fillId="0" borderId="10" xfId="158" applyFont="1" applyBorder="1" applyAlignment="1">
      <alignment horizontal="left" vertical="center"/>
    </xf>
    <xf numFmtId="167" fontId="8" fillId="55" borderId="35" xfId="188" applyFont="1" applyFill="1" applyBorder="1" applyAlignment="1">
      <alignment horizontal="right" vertical="top" wrapText="1"/>
    </xf>
    <xf numFmtId="0" fontId="9" fillId="55" borderId="35" xfId="0" applyFont="1" applyFill="1" applyBorder="1" applyAlignment="1">
      <alignment horizontal="left" vertical="top" wrapText="1"/>
    </xf>
    <xf numFmtId="2" fontId="8" fillId="0" borderId="0" xfId="0" applyNumberFormat="1" applyFont="1"/>
    <xf numFmtId="0" fontId="8" fillId="0" borderId="35" xfId="0" applyFont="1" applyBorder="1" applyAlignment="1">
      <alignment vertical="top" wrapText="1"/>
    </xf>
    <xf numFmtId="166" fontId="80" fillId="0" borderId="10" xfId="0" applyNumberFormat="1" applyFont="1" applyBorder="1" applyAlignment="1">
      <alignment vertical="center" wrapText="1"/>
    </xf>
    <xf numFmtId="166" fontId="79" fillId="0" borderId="10" xfId="0" applyNumberFormat="1" applyFont="1" applyBorder="1" applyAlignment="1">
      <alignment wrapText="1"/>
    </xf>
    <xf numFmtId="166" fontId="8" fillId="0" borderId="10" xfId="0" applyNumberFormat="1" applyFont="1" applyBorder="1" applyAlignment="1">
      <alignment wrapText="1"/>
    </xf>
    <xf numFmtId="166" fontId="8" fillId="55" borderId="10" xfId="188" applyNumberFormat="1" applyFont="1" applyFill="1" applyBorder="1" applyAlignment="1">
      <alignment vertical="center" wrapText="1"/>
    </xf>
    <xf numFmtId="166" fontId="82" fillId="0" borderId="10" xfId="0" applyNumberFormat="1" applyFont="1" applyBorder="1" applyAlignment="1">
      <alignment vertical="top" wrapText="1"/>
    </xf>
    <xf numFmtId="166" fontId="83" fillId="0" borderId="10" xfId="190" applyNumberFormat="1" applyFont="1" applyFill="1" applyBorder="1" applyAlignment="1">
      <alignment vertical="top"/>
    </xf>
    <xf numFmtId="0" fontId="14" fillId="55" borderId="19" xfId="0" applyFont="1" applyFill="1" applyBorder="1" applyAlignment="1">
      <alignment horizontal="right" vertical="top" wrapText="1"/>
    </xf>
    <xf numFmtId="0" fontId="85" fillId="55" borderId="0" xfId="0" applyFont="1" applyFill="1" applyAlignment="1">
      <alignment horizontal="right" wrapText="1"/>
    </xf>
    <xf numFmtId="166" fontId="8" fillId="55" borderId="10" xfId="0" applyNumberFormat="1" applyFont="1" applyFill="1" applyBorder="1" applyAlignment="1">
      <alignment vertical="center" wrapText="1"/>
    </xf>
    <xf numFmtId="166" fontId="8" fillId="55" borderId="10" xfId="189" applyNumberFormat="1" applyFont="1" applyFill="1" applyBorder="1" applyAlignment="1">
      <alignment vertical="center" wrapText="1"/>
    </xf>
    <xf numFmtId="166" fontId="8" fillId="55" borderId="35" xfId="0" applyNumberFormat="1" applyFont="1" applyFill="1" applyBorder="1" applyAlignment="1">
      <alignment vertical="center" wrapText="1"/>
    </xf>
    <xf numFmtId="166" fontId="9" fillId="55" borderId="10" xfId="190" applyNumberFormat="1" applyFont="1" applyFill="1" applyBorder="1" applyAlignment="1">
      <alignment vertical="center" wrapText="1"/>
    </xf>
    <xf numFmtId="0" fontId="77" fillId="55" borderId="10" xfId="158" applyFont="1" applyFill="1" applyBorder="1" applyAlignment="1">
      <alignment horizontal="center" vertical="center"/>
    </xf>
    <xf numFmtId="0" fontId="77" fillId="0" borderId="35" xfId="158" applyFont="1" applyBorder="1" applyAlignment="1">
      <alignment vertical="center"/>
    </xf>
    <xf numFmtId="0" fontId="77" fillId="0" borderId="35" xfId="158" applyFont="1" applyBorder="1" applyAlignment="1">
      <alignment horizontal="center" vertical="center"/>
    </xf>
    <xf numFmtId="0" fontId="77" fillId="0" borderId="35" xfId="158" applyFont="1" applyBorder="1" applyAlignment="1">
      <alignment vertical="center" wrapText="1"/>
    </xf>
    <xf numFmtId="0" fontId="77" fillId="0" borderId="35" xfId="158" applyFont="1" applyBorder="1" applyAlignment="1">
      <alignment horizontal="left" vertical="center" wrapText="1"/>
    </xf>
    <xf numFmtId="0" fontId="8" fillId="55" borderId="17" xfId="0" applyFont="1" applyFill="1" applyBorder="1" applyAlignment="1">
      <alignment horizontal="center" vertical="top" wrapText="1"/>
    </xf>
    <xf numFmtId="0" fontId="8" fillId="55" borderId="25" xfId="0" applyFont="1" applyFill="1" applyBorder="1" applyAlignment="1">
      <alignment horizontal="center" vertical="top" wrapText="1"/>
    </xf>
    <xf numFmtId="0" fontId="8" fillId="55" borderId="18" xfId="0" applyFont="1" applyFill="1" applyBorder="1" applyAlignment="1">
      <alignment horizontal="center" vertical="top" wrapText="1"/>
    </xf>
    <xf numFmtId="0" fontId="8" fillId="55" borderId="10" xfId="0" applyFont="1" applyFill="1" applyBorder="1" applyAlignment="1">
      <alignment horizontal="center" vertical="center" wrapText="1"/>
    </xf>
    <xf numFmtId="0" fontId="8" fillId="55" borderId="0" xfId="0" applyFont="1" applyFill="1" applyAlignment="1">
      <alignment horizontal="right"/>
    </xf>
    <xf numFmtId="0" fontId="8" fillId="55" borderId="0" xfId="0" applyFont="1" applyFill="1" applyAlignment="1">
      <alignment horizontal="center" vertical="center" wrapText="1"/>
    </xf>
    <xf numFmtId="0" fontId="8" fillId="55" borderId="17" xfId="0" applyFont="1" applyFill="1" applyBorder="1" applyAlignment="1">
      <alignment horizontal="center" vertical="center" wrapText="1"/>
    </xf>
    <xf numFmtId="0" fontId="8" fillId="55" borderId="25" xfId="0" applyFont="1" applyFill="1" applyBorder="1" applyAlignment="1">
      <alignment horizontal="center" vertical="center" wrapText="1"/>
    </xf>
    <xf numFmtId="0" fontId="8" fillId="55" borderId="18" xfId="0" applyFont="1" applyFill="1" applyBorder="1" applyAlignment="1">
      <alignment horizontal="center" vertical="center" wrapText="1"/>
    </xf>
    <xf numFmtId="49" fontId="80" fillId="0" borderId="20" xfId="0" applyNumberFormat="1" applyFont="1" applyBorder="1" applyAlignment="1">
      <alignment horizontal="center" vertical="center" wrapText="1"/>
    </xf>
    <xf numFmtId="49" fontId="80" fillId="0" borderId="21" xfId="0" applyNumberFormat="1" applyFont="1" applyBorder="1" applyAlignment="1">
      <alignment horizontal="center" vertical="center" wrapText="1"/>
    </xf>
    <xf numFmtId="49" fontId="80" fillId="0" borderId="22" xfId="0" applyNumberFormat="1" applyFont="1" applyBorder="1" applyAlignment="1">
      <alignment horizontal="center" vertical="center" wrapText="1"/>
    </xf>
    <xf numFmtId="49" fontId="80" fillId="0" borderId="23" xfId="0" applyNumberFormat="1" applyFont="1" applyBorder="1" applyAlignment="1">
      <alignment horizontal="center" vertical="center" wrapText="1"/>
    </xf>
    <xf numFmtId="0" fontId="80" fillId="0" borderId="13" xfId="0" applyFont="1" applyBorder="1" applyAlignment="1">
      <alignment horizontal="center" vertical="center" wrapText="1"/>
    </xf>
    <xf numFmtId="0" fontId="80" fillId="0" borderId="24" xfId="0" applyFont="1" applyBorder="1" applyAlignment="1">
      <alignment horizontal="center" vertical="center" wrapText="1"/>
    </xf>
    <xf numFmtId="0" fontId="80" fillId="0" borderId="14" xfId="0" applyFont="1" applyBorder="1" applyAlignment="1">
      <alignment horizontal="center" vertical="center" wrapText="1"/>
    </xf>
    <xf numFmtId="166" fontId="80" fillId="0" borderId="13" xfId="0" applyNumberFormat="1" applyFont="1" applyBorder="1" applyAlignment="1">
      <alignment horizontal="center" vertical="center" wrapText="1"/>
    </xf>
    <xf numFmtId="166" fontId="80" fillId="0" borderId="24" xfId="0" applyNumberFormat="1" applyFont="1" applyBorder="1" applyAlignment="1">
      <alignment horizontal="center" vertical="center" wrapText="1"/>
    </xf>
    <xf numFmtId="166" fontId="80" fillId="0" borderId="14" xfId="0" applyNumberFormat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166" fontId="80" fillId="0" borderId="17" xfId="0" applyNumberFormat="1" applyFont="1" applyBorder="1" applyAlignment="1">
      <alignment horizontal="center" vertical="center" wrapText="1"/>
    </xf>
    <xf numFmtId="166" fontId="80" fillId="0" borderId="25" xfId="0" applyNumberFormat="1" applyFont="1" applyBorder="1" applyAlignment="1">
      <alignment horizontal="center" vertical="center" wrapText="1"/>
    </xf>
    <xf numFmtId="166" fontId="80" fillId="0" borderId="18" xfId="0" applyNumberFormat="1" applyFont="1" applyBorder="1" applyAlignment="1">
      <alignment horizontal="center" vertical="center" wrapText="1"/>
    </xf>
    <xf numFmtId="0" fontId="77" fillId="55" borderId="0" xfId="0" applyFont="1" applyFill="1" applyAlignment="1">
      <alignment horizontal="right" wrapText="1"/>
    </xf>
    <xf numFmtId="0" fontId="77" fillId="56" borderId="0" xfId="0" applyFont="1" applyFill="1" applyAlignment="1">
      <alignment horizontal="right" wrapText="1"/>
    </xf>
    <xf numFmtId="0" fontId="8" fillId="0" borderId="0" xfId="0" applyFont="1" applyAlignment="1">
      <alignment horizontal="center" vertical="center" wrapText="1"/>
    </xf>
    <xf numFmtId="0" fontId="8" fillId="0" borderId="19" xfId="0" applyFont="1" applyBorder="1" applyAlignment="1">
      <alignment horizontal="right" vertical="top" wrapText="1"/>
    </xf>
    <xf numFmtId="0" fontId="8" fillId="55" borderId="10" xfId="0" applyFont="1" applyFill="1" applyBorder="1" applyAlignment="1">
      <alignment vertical="center" wrapText="1"/>
    </xf>
    <xf numFmtId="0" fontId="80" fillId="55" borderId="0" xfId="0" applyFont="1" applyFill="1" applyAlignment="1">
      <alignment horizontal="center" vertical="center" wrapText="1"/>
    </xf>
    <xf numFmtId="0" fontId="77" fillId="55" borderId="0" xfId="0" applyFont="1" applyFill="1" applyAlignment="1">
      <alignment horizontal="center" vertical="center" wrapText="1"/>
    </xf>
    <xf numFmtId="49" fontId="80" fillId="0" borderId="10" xfId="0" applyNumberFormat="1" applyFont="1" applyBorder="1" applyAlignment="1">
      <alignment horizontal="center" vertical="center" wrapText="1"/>
    </xf>
    <xf numFmtId="0" fontId="80" fillId="0" borderId="1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top" wrapText="1"/>
    </xf>
    <xf numFmtId="0" fontId="8" fillId="0" borderId="18" xfId="0" applyFont="1" applyBorder="1" applyAlignment="1">
      <alignment horizontal="center" vertical="top" wrapText="1"/>
    </xf>
    <xf numFmtId="0" fontId="8" fillId="0" borderId="10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left" vertical="top" wrapText="1"/>
    </xf>
    <xf numFmtId="0" fontId="8" fillId="0" borderId="10" xfId="0" applyFont="1" applyBorder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0" fontId="8" fillId="0" borderId="0" xfId="0" applyFont="1" applyAlignment="1">
      <alignment horizontal="right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/>
    </xf>
    <xf numFmtId="0" fontId="7" fillId="55" borderId="0" xfId="0" applyFont="1" applyFill="1" applyAlignment="1">
      <alignment horizontal="center" vertical="top"/>
    </xf>
    <xf numFmtId="0" fontId="7" fillId="55" borderId="0" xfId="0" applyFont="1" applyFill="1" applyAlignment="1">
      <alignment horizontal="left" vertical="top" wrapText="1"/>
    </xf>
    <xf numFmtId="0" fontId="7" fillId="55" borderId="0" xfId="0" applyFont="1" applyFill="1" applyAlignment="1">
      <alignment horizontal="center" vertical="center" wrapText="1"/>
    </xf>
    <xf numFmtId="0" fontId="8" fillId="0" borderId="35" xfId="0" applyFont="1" applyBorder="1" applyAlignment="1">
      <alignment horizontal="left" vertical="top" wrapText="1"/>
    </xf>
    <xf numFmtId="166" fontId="8" fillId="0" borderId="10" xfId="158" applyNumberFormat="1" applyFont="1" applyBorder="1" applyAlignment="1">
      <alignment horizontal="center" vertical="center"/>
    </xf>
    <xf numFmtId="0" fontId="77" fillId="0" borderId="17" xfId="158" applyFont="1" applyBorder="1" applyAlignment="1">
      <alignment horizontal="center" vertical="center"/>
    </xf>
    <xf numFmtId="0" fontId="77" fillId="0" borderId="18" xfId="158" applyFont="1" applyBorder="1" applyAlignment="1">
      <alignment horizontal="center" vertical="center"/>
    </xf>
    <xf numFmtId="0" fontId="77" fillId="0" borderId="17" xfId="158" applyFont="1" applyBorder="1" applyAlignment="1">
      <alignment horizontal="center" vertical="center" wrapText="1"/>
    </xf>
    <xf numFmtId="0" fontId="77" fillId="0" borderId="18" xfId="158" applyFont="1" applyBorder="1" applyAlignment="1">
      <alignment horizontal="center" vertical="center" wrapText="1"/>
    </xf>
    <xf numFmtId="0" fontId="77" fillId="0" borderId="10" xfId="158" applyFont="1" applyBorder="1" applyAlignment="1">
      <alignment horizontal="center" vertical="center" wrapText="1"/>
    </xf>
    <xf numFmtId="0" fontId="8" fillId="0" borderId="10" xfId="158" applyFont="1" applyBorder="1" applyAlignment="1">
      <alignment horizontal="center" vertical="center"/>
    </xf>
    <xf numFmtId="0" fontId="77" fillId="0" borderId="20" xfId="158" applyFont="1" applyBorder="1" applyAlignment="1">
      <alignment horizontal="center" vertical="center" wrapText="1"/>
    </xf>
    <xf numFmtId="0" fontId="77" fillId="0" borderId="21" xfId="158" applyFont="1" applyBorder="1" applyAlignment="1">
      <alignment horizontal="center" vertical="center" wrapText="1"/>
    </xf>
    <xf numFmtId="0" fontId="77" fillId="0" borderId="22" xfId="158" applyFont="1" applyBorder="1" applyAlignment="1">
      <alignment horizontal="center" vertical="center" wrapText="1"/>
    </xf>
    <xf numFmtId="0" fontId="77" fillId="0" borderId="23" xfId="158" applyFont="1" applyBorder="1" applyAlignment="1">
      <alignment horizontal="center" vertical="center" wrapText="1"/>
    </xf>
    <xf numFmtId="0" fontId="8" fillId="0" borderId="0" xfId="158" applyFont="1" applyAlignment="1">
      <alignment horizontal="right" vertical="center"/>
    </xf>
    <xf numFmtId="0" fontId="7" fillId="0" borderId="0" xfId="158" applyFont="1" applyAlignment="1">
      <alignment horizontal="center" vertical="center" wrapText="1"/>
    </xf>
    <xf numFmtId="0" fontId="8" fillId="0" borderId="0" xfId="158" applyFont="1" applyAlignment="1">
      <alignment horizontal="center" wrapText="1"/>
    </xf>
    <xf numFmtId="0" fontId="8" fillId="0" borderId="0" xfId="158" applyFont="1" applyAlignment="1">
      <alignment horizontal="center"/>
    </xf>
    <xf numFmtId="0" fontId="77" fillId="0" borderId="25" xfId="158" applyFont="1" applyBorder="1" applyAlignment="1">
      <alignment horizontal="center" vertical="center"/>
    </xf>
    <xf numFmtId="0" fontId="77" fillId="0" borderId="25" xfId="158" applyFont="1" applyBorder="1" applyAlignment="1">
      <alignment horizontal="center" vertical="center" wrapText="1"/>
    </xf>
    <xf numFmtId="0" fontId="77" fillId="0" borderId="17" xfId="158" applyFont="1" applyBorder="1" applyAlignment="1">
      <alignment horizontal="left" vertical="center"/>
    </xf>
    <xf numFmtId="0" fontId="77" fillId="0" borderId="25" xfId="158" applyFont="1" applyBorder="1" applyAlignment="1">
      <alignment horizontal="left" vertical="center"/>
    </xf>
    <xf numFmtId="0" fontId="77" fillId="0" borderId="18" xfId="158" applyFont="1" applyBorder="1" applyAlignment="1">
      <alignment horizontal="left" vertical="center"/>
    </xf>
    <xf numFmtId="0" fontId="77" fillId="55" borderId="10" xfId="158" applyFont="1" applyFill="1" applyBorder="1" applyAlignment="1">
      <alignment horizontal="center" vertical="center"/>
    </xf>
    <xf numFmtId="0" fontId="77" fillId="0" borderId="17" xfId="158" applyFont="1" applyBorder="1" applyAlignment="1">
      <alignment horizontal="left" vertical="center" wrapText="1"/>
    </xf>
    <xf numFmtId="0" fontId="77" fillId="0" borderId="25" xfId="158" applyFont="1" applyBorder="1" applyAlignment="1">
      <alignment horizontal="left" vertical="center" wrapText="1"/>
    </xf>
    <xf numFmtId="0" fontId="77" fillId="0" borderId="18" xfId="158" applyFont="1" applyBorder="1" applyAlignment="1">
      <alignment horizontal="left" vertical="center" wrapText="1"/>
    </xf>
    <xf numFmtId="0" fontId="77" fillId="0" borderId="13" xfId="158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</cellXfs>
  <cellStyles count="218">
    <cellStyle name="20% - Accent1 2" xfId="1"/>
    <cellStyle name="20% - Accent1 2 2" xfId="2"/>
    <cellStyle name="20% - Accent1 2 3" xfId="3"/>
    <cellStyle name="20% - Accent2 2" xfId="4"/>
    <cellStyle name="20% - Accent2 2 2" xfId="5"/>
    <cellStyle name="20% - Accent2 2 3" xfId="6"/>
    <cellStyle name="20% - Accent3 2" xfId="7"/>
    <cellStyle name="20% - Accent3 2 2" xfId="8"/>
    <cellStyle name="20% - Accent3 2 3" xfId="9"/>
    <cellStyle name="20% - Accent4 2" xfId="10"/>
    <cellStyle name="20% - Accent4 2 2" xfId="11"/>
    <cellStyle name="20% - Accent4 2 3" xfId="12"/>
    <cellStyle name="20% - Accent5 2" xfId="13"/>
    <cellStyle name="20% - Accent5 2 2" xfId="14"/>
    <cellStyle name="20% - Accent5 2 3" xfId="15"/>
    <cellStyle name="20% - Accent6 2" xfId="16"/>
    <cellStyle name="20% - Accent6 2 2" xfId="17"/>
    <cellStyle name="20% - Accent6 2 3" xfId="18"/>
    <cellStyle name="40% - Accent1 2" xfId="19"/>
    <cellStyle name="40% - Accent1 2 2" xfId="20"/>
    <cellStyle name="40% - Accent1 2 3" xfId="21"/>
    <cellStyle name="40% - Accent2 2" xfId="22"/>
    <cellStyle name="40% - Accent2 2 2" xfId="23"/>
    <cellStyle name="40% - Accent2 2 3" xfId="24"/>
    <cellStyle name="40% - Accent3 2" xfId="25"/>
    <cellStyle name="40% - Accent3 2 2" xfId="26"/>
    <cellStyle name="40% - Accent3 2 3" xfId="27"/>
    <cellStyle name="40% - Accent4 2" xfId="28"/>
    <cellStyle name="40% - Accent4 2 2" xfId="29"/>
    <cellStyle name="40% - Accent4 2 3" xfId="30"/>
    <cellStyle name="40% - Accent5 2" xfId="31"/>
    <cellStyle name="40% - Accent5 2 2" xfId="32"/>
    <cellStyle name="40% - Accent5 2 3" xfId="33"/>
    <cellStyle name="40% - Accent6 2" xfId="34"/>
    <cellStyle name="40% - Accent6 2 2" xfId="35"/>
    <cellStyle name="40% - Accent6 2 3" xfId="36"/>
    <cellStyle name="60% - Accent1 2" xfId="37"/>
    <cellStyle name="60% - Accent1 2 2" xfId="38"/>
    <cellStyle name="60% - Accent1 2 3" xfId="39"/>
    <cellStyle name="60% - Accent2 2" xfId="40"/>
    <cellStyle name="60% - Accent2 2 2" xfId="41"/>
    <cellStyle name="60% - Accent2 2 3" xfId="42"/>
    <cellStyle name="60% - Accent3 2" xfId="43"/>
    <cellStyle name="60% - Accent3 2 2" xfId="44"/>
    <cellStyle name="60% - Accent3 2 3" xfId="45"/>
    <cellStyle name="60% - Accent4 2" xfId="46"/>
    <cellStyle name="60% - Accent4 2 2" xfId="47"/>
    <cellStyle name="60% - Accent4 2 3" xfId="48"/>
    <cellStyle name="60% - Accent5 2" xfId="49"/>
    <cellStyle name="60% - Accent5 2 2" xfId="50"/>
    <cellStyle name="60% - Accent5 2 3" xfId="51"/>
    <cellStyle name="60% - Accent6 2" xfId="52"/>
    <cellStyle name="60% - Accent6 2 2" xfId="53"/>
    <cellStyle name="60% - Accent6 2 3" xfId="54"/>
    <cellStyle name="Accent1 2" xfId="55"/>
    <cellStyle name="Accent1 2 2" xfId="56"/>
    <cellStyle name="Accent1 2 3" xfId="57"/>
    <cellStyle name="Accent2 2" xfId="58"/>
    <cellStyle name="Accent2 2 2" xfId="59"/>
    <cellStyle name="Accent2 2 3" xfId="60"/>
    <cellStyle name="Accent3 2" xfId="61"/>
    <cellStyle name="Accent3 2 2" xfId="62"/>
    <cellStyle name="Accent3 2 3" xfId="63"/>
    <cellStyle name="Accent4 2" xfId="64"/>
    <cellStyle name="Accent4 2 2" xfId="65"/>
    <cellStyle name="Accent4 2 3" xfId="66"/>
    <cellStyle name="Accent5 2" xfId="67"/>
    <cellStyle name="Accent5 2 2" xfId="68"/>
    <cellStyle name="Accent5 2 3" xfId="69"/>
    <cellStyle name="Accent6 2" xfId="70"/>
    <cellStyle name="Accent6 2 2" xfId="71"/>
    <cellStyle name="Accent6 2 3" xfId="72"/>
    <cellStyle name="Bad 2" xfId="73"/>
    <cellStyle name="Bad 2 2" xfId="74"/>
    <cellStyle name="Bad 2 3" xfId="75"/>
    <cellStyle name="Calculation 2" xfId="76"/>
    <cellStyle name="Calculation 2 2" xfId="77"/>
    <cellStyle name="Calculation 2 3" xfId="78"/>
    <cellStyle name="Check Cell 2" xfId="79"/>
    <cellStyle name="Check Cell 2 2" xfId="80"/>
    <cellStyle name="Check Cell 2 3" xfId="81"/>
    <cellStyle name="Comma" xfId="82" builtinId="3"/>
    <cellStyle name="Comma 15" xfId="83"/>
    <cellStyle name="Comma 15 2" xfId="84"/>
    <cellStyle name="Comma 2" xfId="85"/>
    <cellStyle name="Comma 2 2" xfId="86"/>
    <cellStyle name="Comma 2 2 2" xfId="87"/>
    <cellStyle name="Comma 2 2 2 2" xfId="88"/>
    <cellStyle name="Comma 2 2 3" xfId="89"/>
    <cellStyle name="Comma 2 3" xfId="90"/>
    <cellStyle name="Comma 2 3 2" xfId="91"/>
    <cellStyle name="Comma 2 4" xfId="92"/>
    <cellStyle name="Comma 2 4 2" xfId="93"/>
    <cellStyle name="Comma 2 5" xfId="94"/>
    <cellStyle name="Comma 2 5 2" xfId="95"/>
    <cellStyle name="Comma 2 6" xfId="96"/>
    <cellStyle name="Comma 2 7" xfId="97"/>
    <cellStyle name="Comma 3" xfId="98"/>
    <cellStyle name="Comma 3 2" xfId="99"/>
    <cellStyle name="Comma 3 2 2" xfId="100"/>
    <cellStyle name="Comma 3 2 2 2" xfId="101"/>
    <cellStyle name="Comma 3 2 3" xfId="102"/>
    <cellStyle name="Comma 3 3" xfId="103"/>
    <cellStyle name="Comma 4" xfId="104"/>
    <cellStyle name="Comma 4 2" xfId="105"/>
    <cellStyle name="Comma 5" xfId="106"/>
    <cellStyle name="Comma 5 2" xfId="107"/>
    <cellStyle name="Comma 6" xfId="108"/>
    <cellStyle name="Comma 6 2" xfId="109"/>
    <cellStyle name="Comma 7" xfId="110"/>
    <cellStyle name="Comma 7 2" xfId="111"/>
    <cellStyle name="Comma 8" xfId="112"/>
    <cellStyle name="Explanatory Text 2" xfId="113"/>
    <cellStyle name="Explanatory Text 2 2" xfId="114"/>
    <cellStyle name="Explanatory Text 2 3" xfId="115"/>
    <cellStyle name="Good 2" xfId="116"/>
    <cellStyle name="Good 2 2" xfId="117"/>
    <cellStyle name="Good 2 3" xfId="118"/>
    <cellStyle name="Heading 1 2" xfId="119"/>
    <cellStyle name="Heading 1 2 2" xfId="120"/>
    <cellStyle name="Heading 1 2 3" xfId="121"/>
    <cellStyle name="Heading 2 2" xfId="122"/>
    <cellStyle name="Heading 2 2 2" xfId="123"/>
    <cellStyle name="Heading 2 2 3" xfId="124"/>
    <cellStyle name="Heading 3 2" xfId="125"/>
    <cellStyle name="Heading 3 2 2" xfId="126"/>
    <cellStyle name="Heading 3 2 3" xfId="127"/>
    <cellStyle name="Heading 4 2" xfId="128"/>
    <cellStyle name="Heading 4 2 2" xfId="129"/>
    <cellStyle name="Heading 4 2 3" xfId="130"/>
    <cellStyle name="Input 2" xfId="131"/>
    <cellStyle name="Input 2 2" xfId="132"/>
    <cellStyle name="Input 2 3" xfId="133"/>
    <cellStyle name="Linked Cell 2" xfId="134"/>
    <cellStyle name="Linked Cell 2 2" xfId="135"/>
    <cellStyle name="Linked Cell 2 3" xfId="136"/>
    <cellStyle name="Neutral 2" xfId="137"/>
    <cellStyle name="Neutral 2 2" xfId="138"/>
    <cellStyle name="Neutral 2 3" xfId="139"/>
    <cellStyle name="Neutral 3" xfId="140"/>
    <cellStyle name="Normal" xfId="0" builtinId="0"/>
    <cellStyle name="Normal 10" xfId="141"/>
    <cellStyle name="Normal 10 2" xfId="142"/>
    <cellStyle name="Normal 11" xfId="143"/>
    <cellStyle name="Normal 11 2" xfId="144"/>
    <cellStyle name="Normal 12" xfId="145"/>
    <cellStyle name="Normal 12 2" xfId="146"/>
    <cellStyle name="Normal 13" xfId="147"/>
    <cellStyle name="Normal 2" xfId="148"/>
    <cellStyle name="Normal 2 2" xfId="149"/>
    <cellStyle name="Normal 2 3" xfId="150"/>
    <cellStyle name="Normal 2 4" xfId="151"/>
    <cellStyle name="Normal 2 5" xfId="152"/>
    <cellStyle name="Normal 3" xfId="153"/>
    <cellStyle name="Normal 3 2" xfId="154"/>
    <cellStyle name="Normal 3 2 2" xfId="155"/>
    <cellStyle name="Normal 3 3" xfId="156"/>
    <cellStyle name="Normal 3_HavelvacN2axjusakN3" xfId="157"/>
    <cellStyle name="Normal 4" xfId="158"/>
    <cellStyle name="Normal 4 2" xfId="159"/>
    <cellStyle name="Normal 4 2 2" xfId="160"/>
    <cellStyle name="Normal 4 2 3" xfId="161"/>
    <cellStyle name="Normal 4 2 3 2" xfId="162"/>
    <cellStyle name="Normal 4 2 4" xfId="163"/>
    <cellStyle name="Normal 4 3" xfId="164"/>
    <cellStyle name="Normal 4 3 2" xfId="165"/>
    <cellStyle name="Normal 4 4" xfId="166"/>
    <cellStyle name="Normal 4 5" xfId="167"/>
    <cellStyle name="Normal 4 5 2" xfId="168"/>
    <cellStyle name="Normal 4 6" xfId="169"/>
    <cellStyle name="Normal 4 7" xfId="170"/>
    <cellStyle name="Normal 5" xfId="171"/>
    <cellStyle name="Normal 5 2" xfId="172"/>
    <cellStyle name="Normal 5 2 2" xfId="173"/>
    <cellStyle name="Normal 5 3" xfId="174"/>
    <cellStyle name="Normal 6" xfId="175"/>
    <cellStyle name="Normal 6 2" xfId="176"/>
    <cellStyle name="Normal 7" xfId="177"/>
    <cellStyle name="Normal 8" xfId="178"/>
    <cellStyle name="Normal 8 2" xfId="179"/>
    <cellStyle name="Normal 9" xfId="180"/>
    <cellStyle name="Note 2" xfId="181"/>
    <cellStyle name="Note 2 2" xfId="182"/>
    <cellStyle name="Note 3" xfId="183"/>
    <cellStyle name="Output 2" xfId="184"/>
    <cellStyle name="Output 2 2" xfId="185"/>
    <cellStyle name="Output 2 3" xfId="186"/>
    <cellStyle name="Percent 2" xfId="187"/>
    <cellStyle name="SN_241" xfId="188"/>
    <cellStyle name="SN_b" xfId="189"/>
    <cellStyle name="SN_it" xfId="190"/>
    <cellStyle name="SN10_bold" xfId="217"/>
    <cellStyle name="Style 1" xfId="191"/>
    <cellStyle name="Style 1 2" xfId="192"/>
    <cellStyle name="Style 1 2 2" xfId="193"/>
    <cellStyle name="Style 1_verchnakan_ax21-25_2018" xfId="194"/>
    <cellStyle name="Title 2" xfId="195"/>
    <cellStyle name="Title 2 2" xfId="196"/>
    <cellStyle name="Title 2 3" xfId="197"/>
    <cellStyle name="Total 2" xfId="198"/>
    <cellStyle name="Total 2 2" xfId="199"/>
    <cellStyle name="Total 2 3" xfId="200"/>
    <cellStyle name="Warning Text 2" xfId="201"/>
    <cellStyle name="Warning Text 2 2" xfId="202"/>
    <cellStyle name="Warning Text 2 3" xfId="203"/>
    <cellStyle name="Обычный 2" xfId="204"/>
    <cellStyle name="Обычный 2 2" xfId="205"/>
    <cellStyle name="Обычный 2 3" xfId="206"/>
    <cellStyle name="Обычный 2 4" xfId="207"/>
    <cellStyle name="Обычный 3" xfId="208"/>
    <cellStyle name="Примечание 2" xfId="209"/>
    <cellStyle name="Стиль 1" xfId="210"/>
    <cellStyle name="Финансовый 2" xfId="211"/>
    <cellStyle name="Финансовый 2 2" xfId="212"/>
    <cellStyle name="Финансовый 2 2 2" xfId="213"/>
    <cellStyle name="Финансовый 2 2 2 2" xfId="214"/>
    <cellStyle name="Финансовый 2 2 3" xfId="215"/>
    <cellStyle name="Финансовый 3" xfId="2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rocure4\Downloads\New%20folder\1.Havelva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7">
          <cell r="A7" t="str">
            <v xml:space="preserve"> ՀՀ Ազգային ժողով</v>
          </cell>
        </row>
      </sheetData>
      <sheetData sheetId="5" refreshError="1">
        <row r="16">
          <cell r="B16" t="str">
            <v xml:space="preserve"> ՀՀ Ազգային ժողովի շենքային պայմանների բարելավում</v>
          </cell>
        </row>
      </sheetData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2:G30"/>
  <sheetViews>
    <sheetView topLeftCell="A4" zoomScale="96" zoomScaleNormal="96" workbookViewId="0">
      <selection activeCell="C13" sqref="C13"/>
    </sheetView>
  </sheetViews>
  <sheetFormatPr defaultColWidth="9.140625" defaultRowHeight="17.25"/>
  <cols>
    <col min="1" max="1" width="12" style="1" customWidth="1"/>
    <col min="2" max="2" width="15.28515625" style="1" customWidth="1"/>
    <col min="3" max="3" width="77" style="1" customWidth="1"/>
    <col min="4" max="6" width="15.42578125" style="1" bestFit="1" customWidth="1"/>
    <col min="7" max="7" width="15.7109375" style="1" bestFit="1" customWidth="1"/>
    <col min="8" max="16384" width="9.140625" style="1"/>
  </cols>
  <sheetData>
    <row r="2" spans="1:7" s="5" customFormat="1">
      <c r="A2" s="106" t="s">
        <v>108</v>
      </c>
      <c r="B2" s="106"/>
      <c r="C2" s="106"/>
      <c r="D2" s="106"/>
      <c r="E2" s="106"/>
      <c r="F2" s="106"/>
    </row>
    <row r="3" spans="1:7" s="5" customFormat="1">
      <c r="A3" s="106" t="s">
        <v>86</v>
      </c>
      <c r="B3" s="106"/>
      <c r="C3" s="106"/>
      <c r="D3" s="106"/>
      <c r="E3" s="106"/>
      <c r="F3" s="106"/>
    </row>
    <row r="4" spans="1:7" s="5" customFormat="1">
      <c r="A4" s="106" t="s">
        <v>0</v>
      </c>
      <c r="B4" s="106"/>
      <c r="C4" s="106"/>
      <c r="D4" s="106"/>
      <c r="E4" s="106"/>
      <c r="F4" s="106"/>
    </row>
    <row r="5" spans="1:7" s="5" customFormat="1" ht="14.25" customHeight="1"/>
    <row r="6" spans="1:7" s="5" customFormat="1" ht="69.75" customHeight="1">
      <c r="A6" s="107" t="s">
        <v>107</v>
      </c>
      <c r="B6" s="107"/>
      <c r="C6" s="107"/>
      <c r="D6" s="107"/>
      <c r="E6" s="107"/>
      <c r="F6" s="107"/>
      <c r="G6" s="19"/>
    </row>
    <row r="7" spans="1:7" ht="46.5" customHeight="1">
      <c r="F7" s="52" t="s">
        <v>39</v>
      </c>
    </row>
    <row r="8" spans="1:7" ht="95.25" customHeight="1">
      <c r="A8" s="105" t="s">
        <v>4</v>
      </c>
      <c r="B8" s="105"/>
      <c r="C8" s="105" t="s">
        <v>16</v>
      </c>
      <c r="D8" s="108" t="s">
        <v>36</v>
      </c>
      <c r="E8" s="109"/>
      <c r="F8" s="110"/>
    </row>
    <row r="9" spans="1:7" ht="39" customHeight="1">
      <c r="A9" s="25" t="s">
        <v>34</v>
      </c>
      <c r="B9" s="25" t="s">
        <v>17</v>
      </c>
      <c r="C9" s="105"/>
      <c r="D9" s="25" t="s">
        <v>88</v>
      </c>
      <c r="E9" s="25" t="s">
        <v>89</v>
      </c>
      <c r="F9" s="25" t="s">
        <v>83</v>
      </c>
    </row>
    <row r="10" spans="1:7">
      <c r="A10" s="26"/>
      <c r="B10" s="26"/>
      <c r="C10" s="26" t="s">
        <v>18</v>
      </c>
      <c r="D10" s="2">
        <f>+D19+D25</f>
        <v>0</v>
      </c>
      <c r="E10" s="2">
        <f t="shared" ref="E10:F10" si="0">+E19+E25</f>
        <v>0</v>
      </c>
      <c r="F10" s="2">
        <f t="shared" si="0"/>
        <v>0</v>
      </c>
    </row>
    <row r="11" spans="1:7">
      <c r="A11" s="26"/>
      <c r="B11" s="26"/>
      <c r="C11" s="3" t="s">
        <v>76</v>
      </c>
      <c r="D11" s="21">
        <f>D12</f>
        <v>0</v>
      </c>
      <c r="E11" s="21">
        <f>E12</f>
        <v>0</v>
      </c>
      <c r="F11" s="21">
        <f>F12</f>
        <v>0</v>
      </c>
    </row>
    <row r="12" spans="1:7">
      <c r="A12" s="26">
        <v>1024</v>
      </c>
      <c r="B12" s="26"/>
      <c r="C12" s="4" t="s">
        <v>9</v>
      </c>
      <c r="D12" s="22">
        <f>+D25+D19</f>
        <v>0</v>
      </c>
      <c r="E12" s="22">
        <f t="shared" ref="E12:F12" si="1">+E25+E19</f>
        <v>0</v>
      </c>
      <c r="F12" s="22">
        <f t="shared" si="1"/>
        <v>0</v>
      </c>
    </row>
    <row r="13" spans="1:7">
      <c r="A13" s="26"/>
      <c r="B13" s="26"/>
      <c r="C13" s="26" t="s">
        <v>74</v>
      </c>
      <c r="D13" s="26"/>
      <c r="E13" s="26"/>
      <c r="F13" s="26"/>
    </row>
    <row r="14" spans="1:7">
      <c r="A14" s="26"/>
      <c r="B14" s="26"/>
      <c r="C14" s="36" t="s">
        <v>10</v>
      </c>
      <c r="D14" s="26"/>
      <c r="E14" s="26"/>
      <c r="F14" s="26"/>
    </row>
    <row r="15" spans="1:7">
      <c r="A15" s="26"/>
      <c r="B15" s="26"/>
      <c r="C15" s="37" t="s">
        <v>77</v>
      </c>
      <c r="D15" s="26"/>
      <c r="E15" s="26"/>
      <c r="F15" s="26"/>
    </row>
    <row r="16" spans="1:7">
      <c r="A16" s="26"/>
      <c r="B16" s="26"/>
      <c r="C16" s="36" t="s">
        <v>11</v>
      </c>
      <c r="D16" s="26"/>
      <c r="E16" s="26"/>
      <c r="F16" s="26"/>
    </row>
    <row r="17" spans="1:6">
      <c r="A17" s="26"/>
      <c r="B17" s="26"/>
      <c r="C17" s="37" t="s">
        <v>78</v>
      </c>
      <c r="D17" s="26"/>
      <c r="E17" s="26"/>
      <c r="F17" s="26"/>
    </row>
    <row r="18" spans="1:6">
      <c r="A18" s="102" t="s">
        <v>12</v>
      </c>
      <c r="B18" s="103"/>
      <c r="C18" s="104"/>
      <c r="D18" s="56"/>
      <c r="E18" s="56"/>
      <c r="F18" s="56"/>
    </row>
    <row r="19" spans="1:6">
      <c r="A19" s="26"/>
      <c r="B19" s="26">
        <v>31001</v>
      </c>
      <c r="C19" s="36" t="s">
        <v>13</v>
      </c>
      <c r="D19" s="22">
        <v>-30800</v>
      </c>
      <c r="E19" s="22">
        <v>-30800</v>
      </c>
      <c r="F19" s="22">
        <v>-30800</v>
      </c>
    </row>
    <row r="20" spans="1:6">
      <c r="A20" s="26"/>
      <c r="B20" s="26"/>
      <c r="C20" s="3" t="s">
        <v>93</v>
      </c>
      <c r="D20" s="26"/>
      <c r="E20" s="26"/>
      <c r="F20" s="26"/>
    </row>
    <row r="21" spans="1:6">
      <c r="A21" s="26"/>
      <c r="B21" s="26"/>
      <c r="C21" s="36" t="s">
        <v>14</v>
      </c>
      <c r="D21" s="26"/>
      <c r="E21" s="26"/>
      <c r="F21" s="26"/>
    </row>
    <row r="22" spans="1:6" ht="34.5">
      <c r="A22" s="26"/>
      <c r="B22" s="26"/>
      <c r="C22" s="3" t="s">
        <v>96</v>
      </c>
      <c r="D22" s="26"/>
      <c r="E22" s="26"/>
      <c r="F22" s="26"/>
    </row>
    <row r="23" spans="1:6">
      <c r="A23" s="26"/>
      <c r="B23" s="26"/>
      <c r="C23" s="36" t="s">
        <v>15</v>
      </c>
      <c r="D23" s="26"/>
      <c r="E23" s="26"/>
      <c r="F23" s="26"/>
    </row>
    <row r="24" spans="1:6" ht="34.5">
      <c r="A24" s="26"/>
      <c r="B24" s="26"/>
      <c r="C24" s="37" t="s">
        <v>56</v>
      </c>
      <c r="D24" s="26"/>
      <c r="E24" s="26"/>
      <c r="F24" s="26"/>
    </row>
    <row r="25" spans="1:6" ht="21" customHeight="1">
      <c r="A25" s="26"/>
      <c r="B25" s="26">
        <v>31003</v>
      </c>
      <c r="C25" s="36" t="s">
        <v>13</v>
      </c>
      <c r="D25" s="22">
        <v>30800</v>
      </c>
      <c r="E25" s="22">
        <v>30800</v>
      </c>
      <c r="F25" s="22">
        <v>30800</v>
      </c>
    </row>
    <row r="26" spans="1:6">
      <c r="A26" s="26"/>
      <c r="B26" s="26"/>
      <c r="C26" s="3" t="s">
        <v>73</v>
      </c>
      <c r="D26" s="26"/>
      <c r="E26" s="26"/>
      <c r="F26" s="26"/>
    </row>
    <row r="27" spans="1:6">
      <c r="A27" s="26"/>
      <c r="B27" s="26"/>
      <c r="C27" s="36" t="s">
        <v>14</v>
      </c>
      <c r="D27" s="26"/>
      <c r="E27" s="26"/>
      <c r="F27" s="26"/>
    </row>
    <row r="28" spans="1:6" ht="34.5">
      <c r="A28" s="26"/>
      <c r="B28" s="26"/>
      <c r="C28" s="3" t="s">
        <v>75</v>
      </c>
      <c r="D28" s="26"/>
      <c r="E28" s="26"/>
      <c r="F28" s="26"/>
    </row>
    <row r="29" spans="1:6">
      <c r="A29" s="26"/>
      <c r="B29" s="26"/>
      <c r="C29" s="36" t="s">
        <v>15</v>
      </c>
      <c r="D29" s="26"/>
      <c r="E29" s="26"/>
      <c r="F29" s="26"/>
    </row>
    <row r="30" spans="1:6" ht="34.5">
      <c r="A30" s="26"/>
      <c r="B30" s="26"/>
      <c r="C30" s="37" t="s">
        <v>56</v>
      </c>
      <c r="D30" s="26"/>
      <c r="E30" s="26"/>
      <c r="F30" s="26"/>
    </row>
  </sheetData>
  <mergeCells count="8">
    <mergeCell ref="A18:C18"/>
    <mergeCell ref="C8:C9"/>
    <mergeCell ref="A2:F2"/>
    <mergeCell ref="A3:F3"/>
    <mergeCell ref="A4:F4"/>
    <mergeCell ref="A6:F6"/>
    <mergeCell ref="A8:B8"/>
    <mergeCell ref="D8:F8"/>
  </mergeCells>
  <pageMargins left="0" right="0" top="0" bottom="0" header="0" footer="0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H15"/>
  <sheetViews>
    <sheetView topLeftCell="A7" workbookViewId="0">
      <selection activeCell="G6" sqref="G6:H6"/>
    </sheetView>
  </sheetViews>
  <sheetFormatPr defaultColWidth="9.140625" defaultRowHeight="17.25"/>
  <cols>
    <col min="1" max="2" width="9.28515625" style="11" bestFit="1" customWidth="1"/>
    <col min="3" max="3" width="44.28515625" style="11" customWidth="1"/>
    <col min="4" max="4" width="15.28515625" style="11" customWidth="1"/>
    <col min="5" max="5" width="19.28515625" style="11" customWidth="1"/>
    <col min="6" max="6" width="22.85546875" style="11" customWidth="1"/>
    <col min="7" max="7" width="24.5703125" style="11" customWidth="1"/>
    <col min="8" max="8" width="18.42578125" style="11" customWidth="1"/>
    <col min="9" max="16384" width="9.140625" style="11"/>
  </cols>
  <sheetData>
    <row r="1" spans="1:8" ht="24.75" customHeight="1">
      <c r="A1" s="125" t="s">
        <v>109</v>
      </c>
      <c r="B1" s="125"/>
      <c r="C1" s="125"/>
      <c r="D1" s="125"/>
      <c r="E1" s="125"/>
      <c r="F1" s="125"/>
      <c r="G1" s="125"/>
      <c r="H1" s="125"/>
    </row>
    <row r="2" spans="1:8" ht="13.5" customHeight="1">
      <c r="A2" s="125" t="s">
        <v>90</v>
      </c>
      <c r="B2" s="125"/>
      <c r="C2" s="125"/>
      <c r="D2" s="125"/>
      <c r="E2" s="125"/>
      <c r="F2" s="125"/>
      <c r="G2" s="125"/>
      <c r="H2" s="125"/>
    </row>
    <row r="3" spans="1:8" ht="13.5" customHeight="1">
      <c r="A3" s="126" t="s">
        <v>1</v>
      </c>
      <c r="B3" s="126"/>
      <c r="C3" s="126"/>
      <c r="D3" s="126"/>
      <c r="E3" s="126"/>
      <c r="F3" s="126"/>
      <c r="G3" s="126"/>
      <c r="H3" s="126"/>
    </row>
    <row r="5" spans="1:8" ht="67.5" customHeight="1">
      <c r="A5" s="127" t="s">
        <v>110</v>
      </c>
      <c r="B5" s="127"/>
      <c r="C5" s="127"/>
      <c r="D5" s="127"/>
      <c r="E5" s="127"/>
      <c r="F5" s="127"/>
      <c r="G5" s="127"/>
      <c r="H5" s="127"/>
    </row>
    <row r="6" spans="1:8">
      <c r="G6" s="128" t="s">
        <v>39</v>
      </c>
      <c r="H6" s="128"/>
    </row>
    <row r="7" spans="1:8" s="28" customFormat="1" ht="54" customHeight="1">
      <c r="A7" s="111" t="s">
        <v>40</v>
      </c>
      <c r="B7" s="112"/>
      <c r="C7" s="115" t="s">
        <v>41</v>
      </c>
      <c r="D7" s="118" t="s">
        <v>42</v>
      </c>
      <c r="E7" s="121" t="s">
        <v>121</v>
      </c>
      <c r="F7" s="121"/>
      <c r="G7" s="121"/>
      <c r="H7" s="121"/>
    </row>
    <row r="8" spans="1:8" s="28" customFormat="1" ht="21" customHeight="1">
      <c r="A8" s="113"/>
      <c r="B8" s="114"/>
      <c r="C8" s="116"/>
      <c r="D8" s="119"/>
      <c r="E8" s="122" t="s">
        <v>43</v>
      </c>
      <c r="F8" s="123"/>
      <c r="G8" s="123"/>
      <c r="H8" s="124"/>
    </row>
    <row r="9" spans="1:8" s="28" customFormat="1" ht="106.5" customHeight="1">
      <c r="A9" s="63" t="s">
        <v>34</v>
      </c>
      <c r="B9" s="63" t="s">
        <v>33</v>
      </c>
      <c r="C9" s="117"/>
      <c r="D9" s="120"/>
      <c r="E9" s="64" t="s">
        <v>44</v>
      </c>
      <c r="F9" s="64" t="s">
        <v>45</v>
      </c>
      <c r="G9" s="64" t="s">
        <v>46</v>
      </c>
      <c r="H9" s="64" t="s">
        <v>47</v>
      </c>
    </row>
    <row r="10" spans="1:8" s="28" customFormat="1" ht="21" customHeight="1">
      <c r="A10" s="63"/>
      <c r="B10" s="63"/>
      <c r="C10" s="65" t="s">
        <v>48</v>
      </c>
      <c r="D10" s="66">
        <f>+D12</f>
        <v>0</v>
      </c>
      <c r="E10" s="66">
        <f>+E12</f>
        <v>0</v>
      </c>
      <c r="F10" s="66">
        <f>+F12</f>
        <v>30800</v>
      </c>
      <c r="G10" s="66">
        <f>+G12</f>
        <v>0</v>
      </c>
      <c r="H10" s="66">
        <f>+H12</f>
        <v>-30800</v>
      </c>
    </row>
    <row r="11" spans="1:8" s="29" customFormat="1">
      <c r="A11" s="63"/>
      <c r="B11" s="63"/>
      <c r="C11" s="65" t="s">
        <v>49</v>
      </c>
      <c r="D11" s="66"/>
      <c r="E11" s="66"/>
      <c r="F11" s="66"/>
      <c r="G11" s="66"/>
      <c r="H11" s="66"/>
    </row>
    <row r="12" spans="1:8" s="28" customFormat="1" ht="36" customHeight="1">
      <c r="A12" s="54"/>
      <c r="B12" s="67"/>
      <c r="C12" s="67" t="str">
        <f>+'1'!C11</f>
        <v xml:space="preserve"> ՀՀ Ազգային ժողով</v>
      </c>
      <c r="D12" s="68">
        <f>+D15+D14</f>
        <v>0</v>
      </c>
      <c r="E12" s="68">
        <f>+E15</f>
        <v>0</v>
      </c>
      <c r="F12" s="68">
        <f>+F15+F14</f>
        <v>30800</v>
      </c>
      <c r="G12" s="68">
        <f>+G15</f>
        <v>0</v>
      </c>
      <c r="H12" s="68">
        <f>+H15+H14</f>
        <v>-30800</v>
      </c>
    </row>
    <row r="13" spans="1:8" s="28" customFormat="1">
      <c r="A13" s="54"/>
      <c r="B13" s="54"/>
      <c r="C13" s="54" t="s">
        <v>50</v>
      </c>
      <c r="D13" s="30"/>
      <c r="E13" s="30"/>
      <c r="F13" s="30"/>
      <c r="G13" s="30"/>
      <c r="H13" s="30"/>
    </row>
    <row r="14" spans="1:8" s="28" customFormat="1" ht="42" customHeight="1">
      <c r="A14" s="69">
        <v>1024</v>
      </c>
      <c r="B14" s="69">
        <v>31001</v>
      </c>
      <c r="C14" s="69" t="s">
        <v>93</v>
      </c>
      <c r="D14" s="30">
        <f>SUM(E14:H14)</f>
        <v>-30800</v>
      </c>
      <c r="E14" s="30">
        <v>0</v>
      </c>
      <c r="F14" s="30">
        <v>0</v>
      </c>
      <c r="G14" s="30">
        <v>0</v>
      </c>
      <c r="H14" s="70">
        <v>-30800</v>
      </c>
    </row>
    <row r="15" spans="1:8" s="13" customFormat="1" ht="47.25" customHeight="1">
      <c r="A15" s="69">
        <f>'1'!A12</f>
        <v>1024</v>
      </c>
      <c r="B15" s="69">
        <f>'1'!B25</f>
        <v>31003</v>
      </c>
      <c r="C15" s="69" t="str">
        <f>'1'!C26</f>
        <v xml:space="preserve"> ՀՀ Ազգային ժողովի շենքային պայմանների բարելավում</v>
      </c>
      <c r="D15" s="30">
        <f>SUM(E15:H15)</f>
        <v>30800</v>
      </c>
      <c r="E15" s="30">
        <v>0</v>
      </c>
      <c r="F15" s="30">
        <v>30800</v>
      </c>
      <c r="G15" s="30">
        <v>0</v>
      </c>
      <c r="H15" s="30">
        <v>0</v>
      </c>
    </row>
  </sheetData>
  <mergeCells count="10">
    <mergeCell ref="A1:H1"/>
    <mergeCell ref="A2:H2"/>
    <mergeCell ref="A3:H3"/>
    <mergeCell ref="A5:H5"/>
    <mergeCell ref="G6:H6"/>
    <mergeCell ref="A7:B8"/>
    <mergeCell ref="C7:C9"/>
    <mergeCell ref="D7:D9"/>
    <mergeCell ref="E7:H7"/>
    <mergeCell ref="E8:H8"/>
  </mergeCells>
  <pageMargins left="0" right="0" top="0" bottom="0" header="0.3" footer="0.3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38"/>
  <sheetViews>
    <sheetView topLeftCell="A19" zoomScaleNormal="100" workbookViewId="0">
      <selection activeCell="F7" sqref="F7:F8"/>
    </sheetView>
  </sheetViews>
  <sheetFormatPr defaultColWidth="9.140625" defaultRowHeight="17.25"/>
  <cols>
    <col min="1" max="1" width="8.85546875" style="1" customWidth="1"/>
    <col min="2" max="2" width="8.42578125" style="1" customWidth="1"/>
    <col min="3" max="3" width="9.140625" style="1"/>
    <col min="4" max="4" width="11.42578125" style="1" customWidth="1"/>
    <col min="5" max="5" width="13.140625" style="1" customWidth="1"/>
    <col min="6" max="6" width="55.42578125" style="1" customWidth="1"/>
    <col min="7" max="7" width="18.42578125" style="1" customWidth="1"/>
    <col min="8" max="8" width="16.85546875" style="1" customWidth="1"/>
    <col min="9" max="9" width="20.85546875" style="1" customWidth="1"/>
    <col min="10" max="10" width="19" style="1" customWidth="1"/>
    <col min="11" max="16384" width="9.140625" style="1"/>
  </cols>
  <sheetData>
    <row r="1" spans="1:9" s="5" customFormat="1" ht="18" customHeight="1">
      <c r="A1" s="125" t="s">
        <v>111</v>
      </c>
      <c r="B1" s="125"/>
      <c r="C1" s="125"/>
      <c r="D1" s="125"/>
      <c r="E1" s="125"/>
      <c r="F1" s="125"/>
      <c r="G1" s="125"/>
      <c r="H1" s="125"/>
      <c r="I1" s="125"/>
    </row>
    <row r="2" spans="1:9" s="5" customFormat="1" ht="18" customHeight="1">
      <c r="A2" s="125" t="s">
        <v>90</v>
      </c>
      <c r="B2" s="125"/>
      <c r="C2" s="125"/>
      <c r="D2" s="125"/>
      <c r="E2" s="125"/>
      <c r="F2" s="125"/>
      <c r="G2" s="125"/>
      <c r="H2" s="125"/>
      <c r="I2" s="125"/>
    </row>
    <row r="3" spans="1:9" s="5" customFormat="1" ht="18" customHeight="1">
      <c r="A3" s="125" t="s">
        <v>1</v>
      </c>
      <c r="B3" s="125"/>
      <c r="C3" s="125"/>
      <c r="D3" s="125"/>
      <c r="E3" s="125"/>
      <c r="F3" s="125"/>
      <c r="G3" s="125"/>
      <c r="H3" s="125"/>
      <c r="I3" s="125"/>
    </row>
    <row r="4" spans="1:9" s="5" customFormat="1">
      <c r="A4" s="6"/>
      <c r="I4" s="20"/>
    </row>
    <row r="5" spans="1:9" s="5" customFormat="1" ht="34.5" customHeight="1">
      <c r="A5" s="130" t="s">
        <v>87</v>
      </c>
      <c r="B5" s="131"/>
      <c r="C5" s="131"/>
      <c r="D5" s="131"/>
      <c r="E5" s="131"/>
      <c r="F5" s="131"/>
      <c r="G5" s="131"/>
      <c r="H5" s="131"/>
      <c r="I5" s="131"/>
    </row>
    <row r="6" spans="1:9">
      <c r="I6" s="92" t="str">
        <f>'2'!G6</f>
        <v>հազար դրամներով</v>
      </c>
    </row>
    <row r="7" spans="1:9" ht="84" customHeight="1">
      <c r="A7" s="129" t="s">
        <v>3</v>
      </c>
      <c r="B7" s="129"/>
      <c r="C7" s="129"/>
      <c r="D7" s="129" t="s">
        <v>4</v>
      </c>
      <c r="E7" s="129"/>
      <c r="F7" s="129" t="s">
        <v>32</v>
      </c>
      <c r="G7" s="108" t="s">
        <v>36</v>
      </c>
      <c r="H7" s="109"/>
      <c r="I7" s="110"/>
    </row>
    <row r="8" spans="1:9" ht="34.5">
      <c r="A8" s="62" t="s">
        <v>5</v>
      </c>
      <c r="B8" s="62" t="s">
        <v>6</v>
      </c>
      <c r="C8" s="62" t="s">
        <v>7</v>
      </c>
      <c r="D8" s="62" t="s">
        <v>34</v>
      </c>
      <c r="E8" s="62" t="s">
        <v>33</v>
      </c>
      <c r="F8" s="129"/>
      <c r="G8" s="25" t="s">
        <v>88</v>
      </c>
      <c r="H8" s="25" t="s">
        <v>89</v>
      </c>
      <c r="I8" s="25" t="s">
        <v>83</v>
      </c>
    </row>
    <row r="9" spans="1:9">
      <c r="A9" s="26"/>
      <c r="B9" s="26"/>
      <c r="C9" s="26"/>
      <c r="D9" s="26"/>
      <c r="E9" s="26"/>
      <c r="F9" s="26" t="s">
        <v>18</v>
      </c>
      <c r="G9" s="93">
        <v>0</v>
      </c>
      <c r="H9" s="93">
        <v>0</v>
      </c>
      <c r="I9" s="93">
        <v>0</v>
      </c>
    </row>
    <row r="10" spans="1:9">
      <c r="A10" s="26"/>
      <c r="B10" s="26"/>
      <c r="C10" s="26"/>
      <c r="D10" s="26"/>
      <c r="E10" s="26"/>
      <c r="F10" s="26" t="s">
        <v>2</v>
      </c>
      <c r="G10" s="93"/>
      <c r="H10" s="93"/>
      <c r="I10" s="93"/>
    </row>
    <row r="11" spans="1:9" ht="36.75" customHeight="1">
      <c r="A11" s="71" t="s">
        <v>38</v>
      </c>
      <c r="B11" s="9"/>
      <c r="C11" s="9"/>
      <c r="D11" s="9"/>
      <c r="E11" s="9"/>
      <c r="F11" s="26" t="s">
        <v>37</v>
      </c>
      <c r="G11" s="94">
        <f t="shared" ref="G11:H11" si="0">G13</f>
        <v>0</v>
      </c>
      <c r="H11" s="94">
        <f t="shared" si="0"/>
        <v>0</v>
      </c>
      <c r="I11" s="94">
        <f>I13</f>
        <v>0</v>
      </c>
    </row>
    <row r="12" spans="1:9" ht="24" customHeight="1">
      <c r="A12" s="38"/>
      <c r="B12" s="9"/>
      <c r="C12" s="9"/>
      <c r="D12" s="9"/>
      <c r="E12" s="9"/>
      <c r="F12" s="26" t="s">
        <v>2</v>
      </c>
      <c r="G12" s="93"/>
      <c r="H12" s="93"/>
      <c r="I12" s="93"/>
    </row>
    <row r="13" spans="1:9" ht="36" customHeight="1">
      <c r="A13" s="38"/>
      <c r="B13" s="72" t="s">
        <v>38</v>
      </c>
      <c r="C13" s="9"/>
      <c r="D13" s="9"/>
      <c r="E13" s="9"/>
      <c r="F13" s="26" t="s">
        <v>52</v>
      </c>
      <c r="G13" s="94">
        <f t="shared" ref="G13:H13" si="1">G15</f>
        <v>0</v>
      </c>
      <c r="H13" s="94">
        <f t="shared" si="1"/>
        <v>0</v>
      </c>
      <c r="I13" s="94">
        <f>I15</f>
        <v>0</v>
      </c>
    </row>
    <row r="14" spans="1:9" ht="21.75" customHeight="1">
      <c r="A14" s="38"/>
      <c r="B14" s="9"/>
      <c r="C14" s="9"/>
      <c r="D14" s="9"/>
      <c r="E14" s="9"/>
      <c r="F14" s="26" t="s">
        <v>2</v>
      </c>
      <c r="G14" s="93"/>
      <c r="H14" s="93"/>
      <c r="I14" s="93"/>
    </row>
    <row r="15" spans="1:9" ht="36.75" customHeight="1">
      <c r="A15" s="38"/>
      <c r="B15" s="9"/>
      <c r="C15" s="72" t="s">
        <v>38</v>
      </c>
      <c r="D15" s="9"/>
      <c r="E15" s="9"/>
      <c r="F15" s="26" t="s">
        <v>53</v>
      </c>
      <c r="G15" s="94">
        <f t="shared" ref="G15:H15" si="2">G17</f>
        <v>0</v>
      </c>
      <c r="H15" s="94">
        <f t="shared" si="2"/>
        <v>0</v>
      </c>
      <c r="I15" s="94">
        <f>I17</f>
        <v>0</v>
      </c>
    </row>
    <row r="16" spans="1:9">
      <c r="A16" s="39"/>
      <c r="B16" s="10"/>
      <c r="C16" s="10"/>
      <c r="D16" s="9"/>
      <c r="E16" s="9"/>
      <c r="F16" s="26" t="s">
        <v>2</v>
      </c>
      <c r="G16" s="93"/>
      <c r="H16" s="93"/>
      <c r="I16" s="93"/>
    </row>
    <row r="17" spans="1:9" ht="24.75" customHeight="1">
      <c r="A17" s="38"/>
      <c r="B17" s="9"/>
      <c r="C17" s="72"/>
      <c r="D17" s="9"/>
      <c r="E17" s="9"/>
      <c r="F17" s="40" t="str">
        <f>+'1'!C11</f>
        <v xml:space="preserve"> ՀՀ Ազգային ժողով</v>
      </c>
      <c r="G17" s="88">
        <f>+G19</f>
        <v>0</v>
      </c>
      <c r="H17" s="88">
        <f t="shared" ref="H17:I17" si="3">+H19</f>
        <v>0</v>
      </c>
      <c r="I17" s="88">
        <f t="shared" si="3"/>
        <v>0</v>
      </c>
    </row>
    <row r="18" spans="1:9">
      <c r="A18" s="39"/>
      <c r="B18" s="10"/>
      <c r="C18" s="10"/>
      <c r="D18" s="9"/>
      <c r="E18" s="9"/>
      <c r="F18" s="40" t="s">
        <v>2</v>
      </c>
      <c r="G18" s="93"/>
      <c r="H18" s="93"/>
      <c r="I18" s="93"/>
    </row>
    <row r="19" spans="1:9" ht="34.5">
      <c r="A19" s="39"/>
      <c r="B19" s="10"/>
      <c r="C19" s="10"/>
      <c r="D19" s="9">
        <v>1024</v>
      </c>
      <c r="E19" s="9"/>
      <c r="F19" s="57" t="s">
        <v>74</v>
      </c>
      <c r="G19" s="95">
        <f>+G21+G30</f>
        <v>0</v>
      </c>
      <c r="H19" s="95">
        <f t="shared" ref="H19:I19" si="4">+H21+H30</f>
        <v>0</v>
      </c>
      <c r="I19" s="95">
        <f t="shared" si="4"/>
        <v>0</v>
      </c>
    </row>
    <row r="20" spans="1:9">
      <c r="A20" s="39"/>
      <c r="B20" s="10"/>
      <c r="C20" s="10"/>
      <c r="D20" s="9"/>
      <c r="E20" s="9"/>
      <c r="F20" s="40" t="s">
        <v>2</v>
      </c>
      <c r="G20" s="93"/>
      <c r="H20" s="93"/>
      <c r="I20" s="93"/>
    </row>
    <row r="21" spans="1:9" ht="34.5">
      <c r="A21" s="39"/>
      <c r="B21" s="10"/>
      <c r="C21" s="10"/>
      <c r="D21" s="9"/>
      <c r="E21" s="78" t="s">
        <v>97</v>
      </c>
      <c r="F21" s="78" t="s">
        <v>93</v>
      </c>
      <c r="G21" s="95">
        <f>G23</f>
        <v>-30800</v>
      </c>
      <c r="H21" s="95">
        <f t="shared" ref="H21:I21" si="5">H23</f>
        <v>-30800</v>
      </c>
      <c r="I21" s="95">
        <f t="shared" si="5"/>
        <v>-30800</v>
      </c>
    </row>
    <row r="22" spans="1:9">
      <c r="A22" s="39"/>
      <c r="B22" s="10"/>
      <c r="C22" s="10"/>
      <c r="D22" s="9"/>
      <c r="E22" s="78"/>
      <c r="F22" s="78" t="s">
        <v>30</v>
      </c>
      <c r="G22" s="95"/>
      <c r="H22" s="95"/>
      <c r="I22" s="95"/>
    </row>
    <row r="23" spans="1:9">
      <c r="A23" s="39"/>
      <c r="B23" s="10"/>
      <c r="C23" s="10"/>
      <c r="D23" s="9"/>
      <c r="E23" s="78"/>
      <c r="F23" s="3" t="s">
        <v>76</v>
      </c>
      <c r="G23" s="95">
        <f>G25</f>
        <v>-30800</v>
      </c>
      <c r="H23" s="95">
        <f t="shared" ref="H23:I23" si="6">H25</f>
        <v>-30800</v>
      </c>
      <c r="I23" s="95">
        <f t="shared" si="6"/>
        <v>-30800</v>
      </c>
    </row>
    <row r="24" spans="1:9" ht="34.5">
      <c r="A24" s="39"/>
      <c r="B24" s="10"/>
      <c r="C24" s="10"/>
      <c r="D24" s="9"/>
      <c r="E24" s="78"/>
      <c r="F24" s="78" t="s">
        <v>31</v>
      </c>
      <c r="G24" s="95"/>
      <c r="H24" s="95"/>
      <c r="I24" s="95"/>
    </row>
    <row r="25" spans="1:9">
      <c r="A25" s="39"/>
      <c r="B25" s="10"/>
      <c r="C25" s="10"/>
      <c r="D25" s="9"/>
      <c r="E25" s="78"/>
      <c r="F25" s="78" t="s">
        <v>8</v>
      </c>
      <c r="G25" s="95">
        <f>G26</f>
        <v>-30800</v>
      </c>
      <c r="H25" s="95">
        <f t="shared" ref="H25:I28" si="7">H26</f>
        <v>-30800</v>
      </c>
      <c r="I25" s="95">
        <f t="shared" si="7"/>
        <v>-30800</v>
      </c>
    </row>
    <row r="26" spans="1:9" ht="34.5">
      <c r="A26" s="39"/>
      <c r="B26" s="10"/>
      <c r="C26" s="10"/>
      <c r="D26" s="9"/>
      <c r="E26" s="78"/>
      <c r="F26" s="78" t="s">
        <v>54</v>
      </c>
      <c r="G26" s="95">
        <f>G27</f>
        <v>-30800</v>
      </c>
      <c r="H26" s="95">
        <f t="shared" si="7"/>
        <v>-30800</v>
      </c>
      <c r="I26" s="95">
        <f t="shared" si="7"/>
        <v>-30800</v>
      </c>
    </row>
    <row r="27" spans="1:9">
      <c r="A27" s="39"/>
      <c r="B27" s="10"/>
      <c r="C27" s="10"/>
      <c r="D27" s="9"/>
      <c r="E27" s="78"/>
      <c r="F27" s="78" t="s">
        <v>55</v>
      </c>
      <c r="G27" s="95">
        <f>G28</f>
        <v>-30800</v>
      </c>
      <c r="H27" s="95">
        <f t="shared" si="7"/>
        <v>-30800</v>
      </c>
      <c r="I27" s="95">
        <f t="shared" si="7"/>
        <v>-30800</v>
      </c>
    </row>
    <row r="28" spans="1:9">
      <c r="A28" s="39"/>
      <c r="B28" s="10"/>
      <c r="C28" s="10"/>
      <c r="D28" s="9"/>
      <c r="E28" s="78"/>
      <c r="F28" s="78" t="s">
        <v>94</v>
      </c>
      <c r="G28" s="95">
        <f>G29</f>
        <v>-30800</v>
      </c>
      <c r="H28" s="95">
        <f t="shared" si="7"/>
        <v>-30800</v>
      </c>
      <c r="I28" s="95">
        <f t="shared" si="7"/>
        <v>-30800</v>
      </c>
    </row>
    <row r="29" spans="1:9">
      <c r="A29" s="39"/>
      <c r="B29" s="10"/>
      <c r="C29" s="10"/>
      <c r="D29" s="9"/>
      <c r="E29" s="78"/>
      <c r="F29" s="78" t="s">
        <v>95</v>
      </c>
      <c r="G29" s="88">
        <v>-30800</v>
      </c>
      <c r="H29" s="88">
        <v>-30800</v>
      </c>
      <c r="I29" s="88">
        <v>-30800</v>
      </c>
    </row>
    <row r="30" spans="1:9" ht="34.5">
      <c r="A30" s="26"/>
      <c r="B30" s="26"/>
      <c r="C30" s="26"/>
      <c r="D30" s="26"/>
      <c r="E30" s="26">
        <f>'1'!B25</f>
        <v>31003</v>
      </c>
      <c r="F30" s="3" t="s">
        <v>73</v>
      </c>
      <c r="G30" s="88">
        <f t="shared" ref="G30:H30" si="8">G32</f>
        <v>30800</v>
      </c>
      <c r="H30" s="88">
        <f t="shared" si="8"/>
        <v>30800</v>
      </c>
      <c r="I30" s="88">
        <f>I32</f>
        <v>30800</v>
      </c>
    </row>
    <row r="31" spans="1:9">
      <c r="A31" s="26"/>
      <c r="B31" s="26"/>
      <c r="C31" s="26"/>
      <c r="D31" s="26"/>
      <c r="E31" s="26"/>
      <c r="F31" s="3" t="s">
        <v>30</v>
      </c>
      <c r="G31" s="93"/>
      <c r="H31" s="93"/>
      <c r="I31" s="93"/>
    </row>
    <row r="32" spans="1:9" ht="17.25" customHeight="1">
      <c r="A32" s="26"/>
      <c r="B32" s="26"/>
      <c r="C32" s="26"/>
      <c r="D32" s="26"/>
      <c r="E32" s="26"/>
      <c r="F32" s="3" t="s">
        <v>79</v>
      </c>
      <c r="G32" s="96">
        <f t="shared" ref="G32:H32" si="9">G34</f>
        <v>30800</v>
      </c>
      <c r="H32" s="96">
        <f t="shared" si="9"/>
        <v>30800</v>
      </c>
      <c r="I32" s="96">
        <f>I34</f>
        <v>30800</v>
      </c>
    </row>
    <row r="33" spans="1:9" ht="34.5">
      <c r="A33" s="26"/>
      <c r="B33" s="26"/>
      <c r="C33" s="26"/>
      <c r="D33" s="26"/>
      <c r="E33" s="26"/>
      <c r="F33" s="3" t="s">
        <v>31</v>
      </c>
      <c r="G33" s="88"/>
      <c r="H33" s="88"/>
      <c r="I33" s="88"/>
    </row>
    <row r="34" spans="1:9">
      <c r="A34" s="26"/>
      <c r="B34" s="26"/>
      <c r="C34" s="26"/>
      <c r="D34" s="26"/>
      <c r="E34" s="26"/>
      <c r="F34" s="3" t="s">
        <v>8</v>
      </c>
      <c r="G34" s="88">
        <f t="shared" ref="G34:H34" si="10">G37</f>
        <v>30800</v>
      </c>
      <c r="H34" s="88">
        <f t="shared" si="10"/>
        <v>30800</v>
      </c>
      <c r="I34" s="88">
        <f>I37</f>
        <v>30800</v>
      </c>
    </row>
    <row r="35" spans="1:9" s="8" customFormat="1" ht="34.5">
      <c r="A35" s="7"/>
      <c r="B35" s="7"/>
      <c r="C35" s="7"/>
      <c r="D35" s="7"/>
      <c r="E35" s="7"/>
      <c r="F35" s="3" t="s">
        <v>54</v>
      </c>
      <c r="G35" s="88">
        <f t="shared" ref="G35:H37" si="11">G36</f>
        <v>30800</v>
      </c>
      <c r="H35" s="88">
        <f t="shared" si="11"/>
        <v>30800</v>
      </c>
      <c r="I35" s="88">
        <f t="shared" ref="I35:I37" si="12">I36</f>
        <v>30800</v>
      </c>
    </row>
    <row r="36" spans="1:9">
      <c r="A36" s="26"/>
      <c r="B36" s="26"/>
      <c r="C36" s="26"/>
      <c r="D36" s="26"/>
      <c r="E36" s="26"/>
      <c r="F36" s="3" t="s">
        <v>55</v>
      </c>
      <c r="G36" s="88">
        <f t="shared" si="11"/>
        <v>30800</v>
      </c>
      <c r="H36" s="88">
        <f t="shared" si="11"/>
        <v>30800</v>
      </c>
      <c r="I36" s="88">
        <f t="shared" si="12"/>
        <v>30800</v>
      </c>
    </row>
    <row r="37" spans="1:9" s="8" customFormat="1">
      <c r="A37" s="7"/>
      <c r="B37" s="7"/>
      <c r="C37" s="7"/>
      <c r="D37" s="7"/>
      <c r="E37" s="7"/>
      <c r="F37" s="3" t="s">
        <v>72</v>
      </c>
      <c r="G37" s="88">
        <f t="shared" si="11"/>
        <v>30800</v>
      </c>
      <c r="H37" s="88">
        <f t="shared" si="11"/>
        <v>30800</v>
      </c>
      <c r="I37" s="88">
        <f t="shared" si="12"/>
        <v>30800</v>
      </c>
    </row>
    <row r="38" spans="1:9" ht="34.5">
      <c r="A38" s="26"/>
      <c r="B38" s="26"/>
      <c r="C38" s="26"/>
      <c r="D38" s="26"/>
      <c r="E38" s="26"/>
      <c r="F38" s="3" t="s">
        <v>82</v>
      </c>
      <c r="G38" s="88">
        <v>30800</v>
      </c>
      <c r="H38" s="88">
        <v>30800</v>
      </c>
      <c r="I38" s="88">
        <v>30800</v>
      </c>
    </row>
  </sheetData>
  <mergeCells count="8">
    <mergeCell ref="A7:C7"/>
    <mergeCell ref="D7:E7"/>
    <mergeCell ref="F7:F8"/>
    <mergeCell ref="A1:I1"/>
    <mergeCell ref="A2:I2"/>
    <mergeCell ref="A3:I3"/>
    <mergeCell ref="A5:I5"/>
    <mergeCell ref="G7:I7"/>
  </mergeCells>
  <pageMargins left="0" right="0" top="0" bottom="0" header="0" footer="0"/>
  <pageSetup paperSize="9" scale="8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20"/>
  <sheetViews>
    <sheetView topLeftCell="A8" workbookViewId="0">
      <selection activeCell="D10" sqref="D10:F19"/>
    </sheetView>
  </sheetViews>
  <sheetFormatPr defaultColWidth="9.140625" defaultRowHeight="17.25"/>
  <cols>
    <col min="1" max="1" width="11.7109375" style="11" customWidth="1"/>
    <col min="2" max="2" width="13.42578125" style="11" customWidth="1"/>
    <col min="3" max="3" width="46" style="11" customWidth="1"/>
    <col min="4" max="5" width="15.42578125" style="11" customWidth="1"/>
    <col min="6" max="6" width="20" style="11" customWidth="1"/>
    <col min="7" max="16384" width="9.140625" style="11"/>
  </cols>
  <sheetData>
    <row r="1" spans="1:10" ht="25.5" customHeight="1">
      <c r="A1" s="125" t="s">
        <v>113</v>
      </c>
      <c r="B1" s="125"/>
      <c r="C1" s="125"/>
      <c r="D1" s="125"/>
      <c r="E1" s="125"/>
      <c r="F1" s="125"/>
      <c r="G1" s="31"/>
    </row>
    <row r="2" spans="1:10" ht="13.5" customHeight="1">
      <c r="A2" s="125" t="s">
        <v>90</v>
      </c>
      <c r="B2" s="125"/>
      <c r="C2" s="125"/>
      <c r="D2" s="125"/>
      <c r="E2" s="125"/>
      <c r="F2" s="125"/>
      <c r="G2" s="31"/>
    </row>
    <row r="3" spans="1:10" ht="13.5" customHeight="1">
      <c r="A3" s="126" t="s">
        <v>1</v>
      </c>
      <c r="B3" s="126"/>
      <c r="C3" s="126"/>
      <c r="D3" s="126"/>
      <c r="E3" s="126"/>
      <c r="F3" s="126"/>
      <c r="G3" s="32"/>
    </row>
    <row r="5" spans="1:10" ht="59.25" customHeight="1">
      <c r="A5" s="127" t="s">
        <v>112</v>
      </c>
      <c r="B5" s="127"/>
      <c r="C5" s="127"/>
      <c r="D5" s="127"/>
      <c r="E5" s="127"/>
      <c r="F5" s="127"/>
    </row>
    <row r="7" spans="1:10" s="29" customFormat="1" ht="18" customHeight="1">
      <c r="A7" s="73"/>
      <c r="B7" s="73"/>
      <c r="C7" s="28"/>
      <c r="D7" s="28"/>
      <c r="E7" s="28"/>
      <c r="F7" s="91" t="s">
        <v>39</v>
      </c>
      <c r="G7" s="33"/>
      <c r="H7" s="33"/>
      <c r="I7" s="33"/>
      <c r="J7" s="33"/>
    </row>
    <row r="8" spans="1:10" s="28" customFormat="1" ht="60.75" customHeight="1">
      <c r="A8" s="132" t="s">
        <v>40</v>
      </c>
      <c r="B8" s="132"/>
      <c r="C8" s="133" t="s">
        <v>51</v>
      </c>
      <c r="D8" s="108" t="s">
        <v>121</v>
      </c>
      <c r="E8" s="109"/>
      <c r="F8" s="110"/>
      <c r="G8" s="34"/>
      <c r="H8" s="34"/>
      <c r="I8" s="34"/>
      <c r="J8" s="34"/>
    </row>
    <row r="9" spans="1:10" s="28" customFormat="1" ht="56.25" customHeight="1">
      <c r="A9" s="63" t="s">
        <v>34</v>
      </c>
      <c r="B9" s="63" t="s">
        <v>33</v>
      </c>
      <c r="C9" s="133"/>
      <c r="D9" s="47" t="s">
        <v>88</v>
      </c>
      <c r="E9" s="47" t="s">
        <v>89</v>
      </c>
      <c r="F9" s="47" t="s">
        <v>83</v>
      </c>
      <c r="G9" s="34"/>
      <c r="H9" s="34"/>
      <c r="I9" s="34"/>
      <c r="J9" s="34"/>
    </row>
    <row r="10" spans="1:10" s="28" customFormat="1" ht="20.25" customHeight="1">
      <c r="A10" s="63"/>
      <c r="B10" s="63"/>
      <c r="C10" s="65" t="s">
        <v>48</v>
      </c>
      <c r="D10" s="85">
        <f t="shared" ref="D10:E10" si="0">+D12</f>
        <v>0</v>
      </c>
      <c r="E10" s="85">
        <f t="shared" si="0"/>
        <v>0</v>
      </c>
      <c r="F10" s="85">
        <f>+F12</f>
        <v>0</v>
      </c>
      <c r="G10" s="34"/>
      <c r="H10" s="34"/>
      <c r="I10" s="34"/>
      <c r="J10" s="34"/>
    </row>
    <row r="11" spans="1:10" s="29" customFormat="1" ht="14.25" customHeight="1">
      <c r="A11" s="63"/>
      <c r="B11" s="63"/>
      <c r="C11" s="65" t="s">
        <v>49</v>
      </c>
      <c r="D11" s="85"/>
      <c r="E11" s="85"/>
      <c r="F11" s="85"/>
      <c r="G11" s="33"/>
      <c r="H11" s="33"/>
      <c r="I11" s="33"/>
      <c r="J11" s="33"/>
    </row>
    <row r="12" spans="1:10" s="28" customFormat="1" ht="22.5" customHeight="1">
      <c r="A12" s="54"/>
      <c r="B12" s="67"/>
      <c r="C12" s="67" t="str">
        <f>+'1'!C11</f>
        <v xml:space="preserve"> ՀՀ Ազգային ժողով</v>
      </c>
      <c r="D12" s="86">
        <f>+D17+D14</f>
        <v>0</v>
      </c>
      <c r="E12" s="86">
        <f>+E17+E14</f>
        <v>0</v>
      </c>
      <c r="F12" s="86">
        <f>+F17+F14</f>
        <v>0</v>
      </c>
      <c r="G12" s="34"/>
      <c r="H12" s="34"/>
      <c r="I12" s="34"/>
      <c r="J12" s="34"/>
    </row>
    <row r="13" spans="1:10" s="28" customFormat="1">
      <c r="A13" s="54"/>
      <c r="B13" s="54"/>
      <c r="C13" s="76" t="s">
        <v>114</v>
      </c>
      <c r="D13" s="87"/>
      <c r="E13" s="87"/>
      <c r="F13" s="87"/>
      <c r="G13" s="34"/>
      <c r="H13" s="34"/>
      <c r="I13" s="34"/>
      <c r="J13" s="34"/>
    </row>
    <row r="14" spans="1:10" s="13" customFormat="1" ht="64.5" customHeight="1">
      <c r="A14" s="69">
        <v>1024</v>
      </c>
      <c r="B14" s="69">
        <v>31001</v>
      </c>
      <c r="C14" s="69" t="s">
        <v>93</v>
      </c>
      <c r="D14" s="88">
        <v>-30800</v>
      </c>
      <c r="E14" s="88">
        <v>-30800</v>
      </c>
      <c r="F14" s="88">
        <v>-30800</v>
      </c>
      <c r="G14" s="35"/>
      <c r="H14" s="35"/>
      <c r="I14" s="35"/>
      <c r="J14" s="35"/>
    </row>
    <row r="15" spans="1:10" s="75" customFormat="1" ht="21" customHeight="1">
      <c r="A15" s="74"/>
      <c r="B15" s="74"/>
      <c r="C15" s="76" t="s">
        <v>30</v>
      </c>
      <c r="D15" s="89"/>
      <c r="E15" s="89"/>
      <c r="F15" s="89"/>
    </row>
    <row r="16" spans="1:10" s="75" customFormat="1" ht="16.5">
      <c r="A16" s="74"/>
      <c r="B16" s="74"/>
      <c r="C16" s="77" t="s">
        <v>76</v>
      </c>
      <c r="D16" s="90">
        <v>-30800</v>
      </c>
      <c r="E16" s="90">
        <v>-30800</v>
      </c>
      <c r="F16" s="90">
        <v>-30800</v>
      </c>
    </row>
    <row r="17" spans="1:10" s="13" customFormat="1" ht="63" customHeight="1">
      <c r="A17" s="69">
        <v>1024</v>
      </c>
      <c r="B17" s="69">
        <f>'1'!B25</f>
        <v>31003</v>
      </c>
      <c r="C17" s="69" t="str">
        <f>'1'!C26</f>
        <v xml:space="preserve"> ՀՀ Ազգային ժողովի շենքային պայմանների բարելավում</v>
      </c>
      <c r="D17" s="87">
        <v>30800</v>
      </c>
      <c r="E17" s="87">
        <v>30800</v>
      </c>
      <c r="F17" s="87">
        <v>30800</v>
      </c>
      <c r="G17" s="35"/>
      <c r="H17" s="35"/>
      <c r="I17" s="35"/>
      <c r="J17" s="35"/>
    </row>
    <row r="18" spans="1:10" s="13" customFormat="1" ht="22.5" customHeight="1">
      <c r="A18" s="69"/>
      <c r="B18" s="69"/>
      <c r="C18" s="76" t="s">
        <v>30</v>
      </c>
      <c r="D18" s="87"/>
      <c r="E18" s="87"/>
      <c r="F18" s="87"/>
      <c r="G18" s="35"/>
      <c r="H18" s="35"/>
      <c r="I18" s="35"/>
      <c r="J18" s="35"/>
    </row>
    <row r="19" spans="1:10" s="13" customFormat="1">
      <c r="A19" s="69"/>
      <c r="B19" s="69"/>
      <c r="C19" s="77" t="s">
        <v>76</v>
      </c>
      <c r="D19" s="90">
        <v>30800</v>
      </c>
      <c r="E19" s="90">
        <v>30800</v>
      </c>
      <c r="F19" s="90">
        <v>30800</v>
      </c>
      <c r="G19" s="35"/>
      <c r="H19" s="35"/>
      <c r="I19" s="35"/>
      <c r="J19" s="35"/>
    </row>
    <row r="20" spans="1:10" ht="35.25" customHeight="1"/>
  </sheetData>
  <mergeCells count="7">
    <mergeCell ref="A1:F1"/>
    <mergeCell ref="A2:F2"/>
    <mergeCell ref="A3:F3"/>
    <mergeCell ref="A5:F5"/>
    <mergeCell ref="A8:B8"/>
    <mergeCell ref="C8:C9"/>
    <mergeCell ref="D8:F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33"/>
  <sheetViews>
    <sheetView topLeftCell="A28" zoomScaleNormal="100" workbookViewId="0">
      <selection activeCell="A6" sqref="A6"/>
    </sheetView>
  </sheetViews>
  <sheetFormatPr defaultColWidth="9.140625" defaultRowHeight="17.25"/>
  <cols>
    <col min="1" max="1" width="28.42578125" style="14" customWidth="1"/>
    <col min="2" max="2" width="47.42578125" style="14" customWidth="1"/>
    <col min="3" max="4" width="15.85546875" style="14" customWidth="1"/>
    <col min="5" max="5" width="19" style="14" customWidth="1"/>
    <col min="6" max="6" width="40.42578125" style="14" customWidth="1"/>
    <col min="7" max="7" width="9.140625" style="14"/>
    <col min="8" max="8" width="12.140625" style="14" customWidth="1"/>
    <col min="9" max="16384" width="9.140625" style="14"/>
  </cols>
  <sheetData>
    <row r="1" spans="1:7" s="11" customFormat="1">
      <c r="A1" s="106" t="s">
        <v>115</v>
      </c>
      <c r="B1" s="106"/>
      <c r="C1" s="106"/>
      <c r="D1" s="106"/>
      <c r="E1" s="106"/>
    </row>
    <row r="2" spans="1:7" s="11" customFormat="1">
      <c r="A2" s="141" t="s">
        <v>86</v>
      </c>
      <c r="B2" s="141"/>
      <c r="C2" s="141"/>
      <c r="D2" s="141"/>
      <c r="E2" s="141"/>
    </row>
    <row r="3" spans="1:7" s="11" customFormat="1">
      <c r="A3" s="141" t="s">
        <v>0</v>
      </c>
      <c r="B3" s="141"/>
      <c r="C3" s="141"/>
      <c r="D3" s="141"/>
      <c r="E3" s="141"/>
    </row>
    <row r="4" spans="1:7" s="11" customFormat="1" ht="18" customHeight="1">
      <c r="F4" s="12"/>
    </row>
    <row r="5" spans="1:7" s="11" customFormat="1" ht="44.25" customHeight="1">
      <c r="A5" s="142" t="s">
        <v>124</v>
      </c>
      <c r="B5" s="142"/>
      <c r="C5" s="142"/>
      <c r="D5" s="142"/>
      <c r="E5" s="142"/>
      <c r="F5" s="13"/>
      <c r="G5" s="13"/>
    </row>
    <row r="6" spans="1:7" s="11" customFormat="1" ht="8.25" customHeight="1"/>
    <row r="7" spans="1:7" ht="22.5" customHeight="1">
      <c r="A7" s="143" t="str">
        <f>+'1'!C11</f>
        <v xml:space="preserve"> ՀՀ Ազգային ժողով</v>
      </c>
      <c r="B7" s="143"/>
      <c r="C7" s="143"/>
      <c r="D7" s="143"/>
      <c r="E7" s="143"/>
    </row>
    <row r="8" spans="1:7" ht="23.25" customHeight="1">
      <c r="A8" s="140" t="s">
        <v>28</v>
      </c>
      <c r="B8" s="140"/>
      <c r="C8" s="140"/>
      <c r="D8" s="140"/>
      <c r="E8" s="140"/>
    </row>
    <row r="9" spans="1:7" s="11" customFormat="1" ht="15" customHeight="1">
      <c r="E9" s="53"/>
    </row>
    <row r="10" spans="1:7" ht="24.75" customHeight="1">
      <c r="A10" s="15" t="s">
        <v>19</v>
      </c>
      <c r="B10" s="137" t="s">
        <v>20</v>
      </c>
      <c r="C10" s="137"/>
      <c r="D10" s="137"/>
      <c r="E10" s="137"/>
    </row>
    <row r="11" spans="1:7" ht="24" customHeight="1">
      <c r="A11" s="4">
        <f>'1'!A12</f>
        <v>1024</v>
      </c>
      <c r="B11" s="138" t="str">
        <f>'1'!C13</f>
        <v>ՀՀ Ազգային ժողովի լիազորությունների իրականացման ապահովում</v>
      </c>
      <c r="C11" s="138"/>
      <c r="D11" s="138"/>
      <c r="E11" s="138"/>
    </row>
    <row r="13" spans="1:7" ht="27.75" customHeight="1">
      <c r="A13" s="137" t="s">
        <v>21</v>
      </c>
      <c r="B13" s="137"/>
      <c r="C13" s="137"/>
      <c r="D13" s="137"/>
      <c r="E13" s="137"/>
    </row>
    <row r="14" spans="1:7" ht="66.75" customHeight="1">
      <c r="A14" s="23" t="s">
        <v>22</v>
      </c>
      <c r="B14" s="24">
        <f>'1'!A12</f>
        <v>1024</v>
      </c>
      <c r="C14" s="108" t="s">
        <v>123</v>
      </c>
      <c r="D14" s="109"/>
      <c r="E14" s="110"/>
    </row>
    <row r="15" spans="1:7" ht="40.5" customHeight="1">
      <c r="A15" s="3" t="s">
        <v>23</v>
      </c>
      <c r="B15" s="4">
        <v>31001</v>
      </c>
      <c r="C15" s="47" t="s">
        <v>88</v>
      </c>
      <c r="D15" s="47" t="s">
        <v>89</v>
      </c>
      <c r="E15" s="47" t="s">
        <v>83</v>
      </c>
    </row>
    <row r="16" spans="1:7" ht="39" customHeight="1">
      <c r="A16" s="3" t="s">
        <v>24</v>
      </c>
      <c r="B16" s="27" t="s">
        <v>98</v>
      </c>
      <c r="C16" s="3"/>
      <c r="D16" s="3"/>
      <c r="E16" s="3"/>
    </row>
    <row r="17" spans="1:5" ht="56.25" customHeight="1">
      <c r="A17" s="3" t="s">
        <v>25</v>
      </c>
      <c r="B17" s="27" t="s">
        <v>96</v>
      </c>
      <c r="C17" s="3"/>
      <c r="D17" s="3"/>
      <c r="E17" s="3"/>
    </row>
    <row r="18" spans="1:5" ht="65.25" customHeight="1">
      <c r="A18" s="3" t="s">
        <v>26</v>
      </c>
      <c r="B18" s="27" t="s">
        <v>99</v>
      </c>
      <c r="C18" s="27"/>
      <c r="D18" s="27"/>
      <c r="E18" s="3"/>
    </row>
    <row r="19" spans="1:5" ht="54" customHeight="1">
      <c r="A19" s="26" t="s">
        <v>57</v>
      </c>
      <c r="B19" s="27" t="s">
        <v>76</v>
      </c>
      <c r="C19" s="27"/>
      <c r="D19" s="27"/>
      <c r="E19" s="3"/>
    </row>
    <row r="20" spans="1:5" ht="21.75" customHeight="1">
      <c r="A20" s="139" t="s">
        <v>27</v>
      </c>
      <c r="B20" s="139"/>
      <c r="C20" s="55"/>
      <c r="D20" s="55"/>
      <c r="E20" s="3"/>
    </row>
    <row r="21" spans="1:5" s="17" customFormat="1" ht="33.75" customHeight="1">
      <c r="A21" s="3" t="s">
        <v>91</v>
      </c>
      <c r="B21" s="3" t="s">
        <v>100</v>
      </c>
      <c r="C21" s="27"/>
      <c r="D21" s="58"/>
      <c r="E21" s="22">
        <v>-88</v>
      </c>
    </row>
    <row r="22" spans="1:5" ht="24" customHeight="1">
      <c r="A22" s="136" t="s">
        <v>35</v>
      </c>
      <c r="B22" s="136"/>
      <c r="C22" s="22">
        <v>-30800</v>
      </c>
      <c r="D22" s="22">
        <v>-30800</v>
      </c>
      <c r="E22" s="22">
        <v>-30800</v>
      </c>
    </row>
    <row r="23" spans="1:5" ht="24" customHeight="1">
      <c r="C23" s="79"/>
      <c r="D23" s="79"/>
      <c r="E23" s="79"/>
    </row>
    <row r="24" spans="1:5" ht="24" customHeight="1">
      <c r="C24" s="79"/>
      <c r="D24" s="79"/>
      <c r="E24" s="79"/>
    </row>
    <row r="25" spans="1:5" ht="66.75" customHeight="1">
      <c r="A25" s="23" t="s">
        <v>22</v>
      </c>
      <c r="B25" s="24">
        <v>1024</v>
      </c>
      <c r="C25" s="108" t="s">
        <v>122</v>
      </c>
      <c r="D25" s="109"/>
      <c r="E25" s="110"/>
    </row>
    <row r="26" spans="1:5" ht="40.5" customHeight="1">
      <c r="A26" s="3" t="s">
        <v>23</v>
      </c>
      <c r="B26" s="4">
        <f>'1'!B25</f>
        <v>31003</v>
      </c>
      <c r="C26" s="47" t="s">
        <v>88</v>
      </c>
      <c r="D26" s="47" t="s">
        <v>89</v>
      </c>
      <c r="E26" s="47" t="s">
        <v>83</v>
      </c>
    </row>
    <row r="27" spans="1:5" ht="39" customHeight="1">
      <c r="A27" s="3" t="s">
        <v>24</v>
      </c>
      <c r="B27" s="27" t="str">
        <f>'1'!C26</f>
        <v xml:space="preserve"> ՀՀ Ազգային ժողովի շենքային պայմանների բարելավում</v>
      </c>
      <c r="C27" s="3"/>
      <c r="D27" s="3"/>
      <c r="E27" s="3"/>
    </row>
    <row r="28" spans="1:5" ht="56.25" customHeight="1">
      <c r="A28" s="3" t="s">
        <v>25</v>
      </c>
      <c r="B28" s="27" t="str">
        <f>'1'!C28</f>
        <v xml:space="preserve"> ՀՀ Ազգային ժողովի շենք-շինությունների կապիտալ վերանորոգում և նախագծանախահաշվային փաստաթղթերի ձեռքբերում</v>
      </c>
      <c r="C28" s="3"/>
      <c r="D28" s="3"/>
      <c r="E28" s="3"/>
    </row>
    <row r="29" spans="1:5" ht="65.25" customHeight="1">
      <c r="A29" s="3" t="s">
        <v>26</v>
      </c>
      <c r="B29" s="27" t="str">
        <f>'1'!C30</f>
        <v xml:space="preserve"> Պետական մարմինների կողմից օգտագործվող ոչ ֆինանսական ակտիվների հետ գործառնություններ</v>
      </c>
      <c r="C29" s="27"/>
      <c r="D29" s="27"/>
      <c r="E29" s="3"/>
    </row>
    <row r="30" spans="1:5" ht="54" customHeight="1">
      <c r="A30" s="26" t="s">
        <v>57</v>
      </c>
      <c r="B30" s="27" t="s">
        <v>76</v>
      </c>
      <c r="C30" s="27"/>
      <c r="D30" s="27"/>
      <c r="E30" s="3"/>
    </row>
    <row r="31" spans="1:5" ht="21.75" customHeight="1">
      <c r="A31" s="134" t="s">
        <v>27</v>
      </c>
      <c r="B31" s="135"/>
      <c r="C31" s="55"/>
      <c r="D31" s="55"/>
      <c r="E31" s="3"/>
    </row>
    <row r="32" spans="1:5" s="17" customFormat="1" ht="19.5" customHeight="1">
      <c r="A32" s="3" t="s">
        <v>91</v>
      </c>
      <c r="B32" s="3" t="s">
        <v>92</v>
      </c>
      <c r="C32" s="59">
        <v>1</v>
      </c>
      <c r="D32" s="59"/>
      <c r="E32" s="59">
        <v>1</v>
      </c>
    </row>
    <row r="33" spans="1:5" ht="24" customHeight="1">
      <c r="A33" s="136" t="s">
        <v>35</v>
      </c>
      <c r="B33" s="136"/>
      <c r="C33" s="16">
        <v>30800</v>
      </c>
      <c r="D33" s="16">
        <v>30800</v>
      </c>
      <c r="E33" s="16">
        <v>30800</v>
      </c>
    </row>
  </sheetData>
  <mergeCells count="15">
    <mergeCell ref="A8:E8"/>
    <mergeCell ref="A1:E1"/>
    <mergeCell ref="A2:E2"/>
    <mergeCell ref="A3:E3"/>
    <mergeCell ref="A5:E5"/>
    <mergeCell ref="A7:E7"/>
    <mergeCell ref="A31:B31"/>
    <mergeCell ref="A33:B33"/>
    <mergeCell ref="B10:E10"/>
    <mergeCell ref="B11:E11"/>
    <mergeCell ref="A13:E13"/>
    <mergeCell ref="C14:E14"/>
    <mergeCell ref="A20:B20"/>
    <mergeCell ref="A22:B22"/>
    <mergeCell ref="C25:E25"/>
  </mergeCells>
  <pageMargins left="0" right="0" top="0" bottom="0" header="0" footer="0"/>
  <pageSetup paperSize="9" scale="7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34"/>
  <sheetViews>
    <sheetView topLeftCell="A16" zoomScaleNormal="100" workbookViewId="0">
      <selection activeCell="B21" sqref="B21"/>
    </sheetView>
  </sheetViews>
  <sheetFormatPr defaultColWidth="9.140625" defaultRowHeight="15"/>
  <cols>
    <col min="1" max="1" width="28.42578125" style="17" customWidth="1"/>
    <col min="2" max="2" width="58.28515625" style="17" customWidth="1"/>
    <col min="3" max="3" width="16.28515625" style="17" customWidth="1"/>
    <col min="4" max="4" width="15.5703125" style="17" customWidth="1"/>
    <col min="5" max="5" width="18.5703125" style="17" customWidth="1"/>
    <col min="6" max="16384" width="9.140625" style="17"/>
  </cols>
  <sheetData>
    <row r="1" spans="1:5" s="5" customFormat="1" ht="17.25">
      <c r="D1" s="106" t="s">
        <v>119</v>
      </c>
      <c r="E1" s="106"/>
    </row>
    <row r="2" spans="1:5" s="5" customFormat="1" ht="17.25">
      <c r="D2" s="106" t="s">
        <v>86</v>
      </c>
      <c r="E2" s="106"/>
    </row>
    <row r="3" spans="1:5" s="5" customFormat="1" ht="17.25">
      <c r="D3" s="106" t="s">
        <v>0</v>
      </c>
      <c r="E3" s="106"/>
    </row>
    <row r="4" spans="1:5" s="5" customFormat="1" ht="18" customHeight="1">
      <c r="C4" s="18"/>
    </row>
    <row r="5" spans="1:5" s="5" customFormat="1" ht="51.75" customHeight="1">
      <c r="A5" s="146" t="s">
        <v>120</v>
      </c>
      <c r="B5" s="146"/>
      <c r="C5" s="146"/>
      <c r="D5" s="146"/>
      <c r="E5" s="146"/>
    </row>
    <row r="6" spans="1:5" s="5" customFormat="1" ht="17.25"/>
    <row r="7" spans="1:5" s="1" customFormat="1" ht="20.25" customHeight="1">
      <c r="A7" s="144" t="str">
        <f>+'5'!A7:E7</f>
        <v xml:space="preserve"> ՀՀ Ազգային ժողով</v>
      </c>
      <c r="B7" s="144"/>
    </row>
    <row r="8" spans="1:5" s="1" customFormat="1" ht="20.25" customHeight="1">
      <c r="A8" s="145" t="s">
        <v>29</v>
      </c>
      <c r="B8" s="145"/>
    </row>
    <row r="9" spans="1:5" s="5" customFormat="1" ht="15" customHeight="1"/>
    <row r="10" spans="1:5" ht="30" customHeight="1">
      <c r="A10" s="15" t="s">
        <v>19</v>
      </c>
      <c r="B10" s="137" t="s">
        <v>20</v>
      </c>
      <c r="C10" s="137"/>
      <c r="D10" s="137"/>
      <c r="E10" s="137"/>
    </row>
    <row r="11" spans="1:5" ht="30" customHeight="1">
      <c r="A11" s="4">
        <f>'1'!A12</f>
        <v>1024</v>
      </c>
      <c r="B11" s="138" t="str">
        <f>'1'!C13</f>
        <v>ՀՀ Ազգային ժողովի լիազորությունների իրականացման ապահովում</v>
      </c>
      <c r="C11" s="138"/>
      <c r="D11" s="138"/>
      <c r="E11" s="138"/>
    </row>
    <row r="12" spans="1:5" ht="17.25">
      <c r="A12" s="14"/>
      <c r="B12" s="14"/>
      <c r="C12" s="14"/>
      <c r="D12" s="14"/>
      <c r="E12" s="14"/>
    </row>
    <row r="13" spans="1:5" ht="24.75" customHeight="1">
      <c r="A13" s="137" t="s">
        <v>21</v>
      </c>
      <c r="B13" s="137"/>
      <c r="C13" s="137"/>
      <c r="D13" s="137"/>
      <c r="E13" s="137"/>
    </row>
    <row r="14" spans="1:5" ht="69.75" customHeight="1">
      <c r="A14" s="23" t="s">
        <v>22</v>
      </c>
      <c r="B14" s="24">
        <f>'1'!A12</f>
        <v>1024</v>
      </c>
      <c r="C14" s="108" t="s">
        <v>123</v>
      </c>
      <c r="D14" s="109"/>
      <c r="E14" s="110"/>
    </row>
    <row r="15" spans="1:5" s="14" customFormat="1" ht="40.5" customHeight="1">
      <c r="A15" s="3" t="s">
        <v>23</v>
      </c>
      <c r="B15" s="4">
        <v>31001</v>
      </c>
      <c r="C15" s="47" t="s">
        <v>88</v>
      </c>
      <c r="D15" s="47" t="s">
        <v>89</v>
      </c>
      <c r="E15" s="47" t="s">
        <v>83</v>
      </c>
    </row>
    <row r="16" spans="1:5" s="14" customFormat="1" ht="39" customHeight="1">
      <c r="A16" s="3" t="s">
        <v>24</v>
      </c>
      <c r="B16" s="27" t="s">
        <v>98</v>
      </c>
      <c r="C16" s="3"/>
      <c r="D16" s="3"/>
      <c r="E16" s="3"/>
    </row>
    <row r="17" spans="1:5" s="14" customFormat="1" ht="56.25" customHeight="1">
      <c r="A17" s="3" t="s">
        <v>25</v>
      </c>
      <c r="B17" s="27" t="s">
        <v>96</v>
      </c>
      <c r="C17" s="3"/>
      <c r="D17" s="3"/>
      <c r="E17" s="3"/>
    </row>
    <row r="18" spans="1:5" s="14" customFormat="1" ht="65.25" customHeight="1">
      <c r="A18" s="3" t="s">
        <v>26</v>
      </c>
      <c r="B18" s="27" t="s">
        <v>99</v>
      </c>
      <c r="C18" s="27"/>
      <c r="D18" s="27"/>
      <c r="E18" s="3"/>
    </row>
    <row r="19" spans="1:5" s="14" customFormat="1" ht="54" customHeight="1">
      <c r="A19" s="26" t="s">
        <v>57</v>
      </c>
      <c r="B19" s="27" t="s">
        <v>76</v>
      </c>
      <c r="C19" s="27"/>
      <c r="D19" s="27"/>
      <c r="E19" s="3"/>
    </row>
    <row r="20" spans="1:5" s="14" customFormat="1" ht="20.25" customHeight="1">
      <c r="A20" s="139" t="s">
        <v>27</v>
      </c>
      <c r="B20" s="139"/>
      <c r="C20" s="82"/>
      <c r="D20" s="82"/>
      <c r="E20" s="78"/>
    </row>
    <row r="21" spans="1:5" ht="19.5" customHeight="1">
      <c r="A21" s="3" t="s">
        <v>91</v>
      </c>
      <c r="B21" s="3" t="s">
        <v>100</v>
      </c>
      <c r="C21" s="27"/>
      <c r="D21" s="58"/>
      <c r="E21" s="22">
        <v>-88</v>
      </c>
    </row>
    <row r="22" spans="1:5" ht="27" customHeight="1">
      <c r="A22" s="147" t="s">
        <v>35</v>
      </c>
      <c r="B22" s="147"/>
      <c r="C22" s="81">
        <v>-30800</v>
      </c>
      <c r="D22" s="81">
        <v>-30800</v>
      </c>
      <c r="E22" s="81">
        <v>-30800</v>
      </c>
    </row>
    <row r="23" spans="1:5" ht="27" customHeight="1">
      <c r="A23" s="14"/>
      <c r="B23" s="14"/>
      <c r="C23" s="79"/>
      <c r="D23" s="79"/>
      <c r="E23" s="79"/>
    </row>
    <row r="24" spans="1:5" ht="27" customHeight="1">
      <c r="A24" s="14"/>
      <c r="B24" s="14"/>
      <c r="C24" s="79"/>
      <c r="D24" s="79"/>
      <c r="E24" s="79"/>
    </row>
    <row r="25" spans="1:5" s="14" customFormat="1" ht="53.25" customHeight="1">
      <c r="A25" s="84" t="s">
        <v>22</v>
      </c>
      <c r="B25" s="4">
        <v>1024</v>
      </c>
      <c r="C25" s="108" t="s">
        <v>122</v>
      </c>
      <c r="D25" s="109"/>
      <c r="E25" s="110"/>
    </row>
    <row r="26" spans="1:5" ht="42.75" customHeight="1">
      <c r="A26" s="3" t="s">
        <v>23</v>
      </c>
      <c r="B26" s="4">
        <f>'1'!B25</f>
        <v>31003</v>
      </c>
      <c r="C26" s="47" t="s">
        <v>88</v>
      </c>
      <c r="D26" s="47" t="s">
        <v>89</v>
      </c>
      <c r="E26" s="47" t="s">
        <v>83</v>
      </c>
    </row>
    <row r="27" spans="1:5" ht="36" customHeight="1">
      <c r="A27" s="3" t="s">
        <v>24</v>
      </c>
      <c r="B27" s="3" t="str">
        <f>'1'!C26</f>
        <v xml:space="preserve"> ՀՀ Ազգային ժողովի շենքային պայմանների բարելավում</v>
      </c>
      <c r="C27" s="3"/>
      <c r="D27" s="3"/>
      <c r="E27" s="3"/>
    </row>
    <row r="28" spans="1:5" ht="72.75" customHeight="1">
      <c r="A28" s="3" t="s">
        <v>25</v>
      </c>
      <c r="B28" s="3" t="str">
        <f>'1'!C28</f>
        <v xml:space="preserve"> ՀՀ Ազգային ժողովի շենք-շինությունների կապիտալ վերանորոգում և նախագծանախահաշվային փաստաթղթերի ձեռքբերում</v>
      </c>
      <c r="C28" s="3"/>
      <c r="D28" s="3"/>
      <c r="E28" s="3"/>
    </row>
    <row r="29" spans="1:5" ht="63" customHeight="1">
      <c r="A29" s="3" t="s">
        <v>26</v>
      </c>
      <c r="B29" s="27" t="str">
        <f>'1'!C30</f>
        <v xml:space="preserve"> Պետական մարմինների կողմից օգտագործվող ոչ ֆինանսական ակտիվների հետ գործառնություններ</v>
      </c>
      <c r="C29" s="27"/>
      <c r="D29" s="27"/>
      <c r="E29" s="3"/>
    </row>
    <row r="30" spans="1:5" ht="64.5" customHeight="1">
      <c r="A30" s="26" t="s">
        <v>57</v>
      </c>
      <c r="B30" s="27" t="s">
        <v>76</v>
      </c>
      <c r="C30" s="27"/>
      <c r="D30" s="27"/>
      <c r="E30" s="3"/>
    </row>
    <row r="31" spans="1:5" ht="19.5" customHeight="1">
      <c r="A31" s="139" t="s">
        <v>27</v>
      </c>
      <c r="B31" s="139"/>
      <c r="C31" s="55"/>
      <c r="D31" s="55"/>
      <c r="E31" s="3"/>
    </row>
    <row r="32" spans="1:5" ht="19.5" customHeight="1">
      <c r="A32" s="3" t="s">
        <v>91</v>
      </c>
      <c r="B32" s="3" t="s">
        <v>92</v>
      </c>
      <c r="C32" s="54">
        <v>1</v>
      </c>
      <c r="D32" s="54"/>
      <c r="E32" s="54">
        <v>1</v>
      </c>
    </row>
    <row r="33" spans="1:5" ht="27" customHeight="1">
      <c r="A33" s="136" t="s">
        <v>35</v>
      </c>
      <c r="B33" s="136"/>
      <c r="C33" s="22">
        <v>30800</v>
      </c>
      <c r="D33" s="22">
        <v>30800</v>
      </c>
      <c r="E33" s="22">
        <v>30800</v>
      </c>
    </row>
    <row r="34" spans="1:5" ht="26.25" customHeight="1"/>
  </sheetData>
  <mergeCells count="15">
    <mergeCell ref="A31:B31"/>
    <mergeCell ref="A33:B33"/>
    <mergeCell ref="A20:B20"/>
    <mergeCell ref="B10:E10"/>
    <mergeCell ref="B11:E11"/>
    <mergeCell ref="A13:E13"/>
    <mergeCell ref="C14:E14"/>
    <mergeCell ref="A22:B22"/>
    <mergeCell ref="C25:E25"/>
    <mergeCell ref="D1:E1"/>
    <mergeCell ref="D2:E2"/>
    <mergeCell ref="D3:E3"/>
    <mergeCell ref="A7:B7"/>
    <mergeCell ref="A8:B8"/>
    <mergeCell ref="A5:E5"/>
  </mergeCells>
  <pageMargins left="0.7" right="0.7" top="0.75" bottom="0.75" header="0.3" footer="0.3"/>
  <pageSetup paperSize="9" scale="6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tabSelected="1" zoomScaleNormal="100" zoomScaleSheetLayoutView="100" workbookViewId="0">
      <selection activeCell="D11" sqref="D11:G11"/>
    </sheetView>
  </sheetViews>
  <sheetFormatPr defaultColWidth="9.140625" defaultRowHeight="17.25"/>
  <cols>
    <col min="1" max="1" width="17" style="11" customWidth="1"/>
    <col min="2" max="2" width="37.7109375" style="11" customWidth="1"/>
    <col min="3" max="3" width="13.85546875" style="11" customWidth="1"/>
    <col min="4" max="4" width="8" style="11" customWidth="1"/>
    <col min="5" max="5" width="6.7109375" style="11" customWidth="1"/>
    <col min="6" max="7" width="17.85546875" style="11" customWidth="1"/>
    <col min="8" max="8" width="9.140625" style="11"/>
    <col min="9" max="9" width="16.85546875" style="11" customWidth="1"/>
    <col min="10" max="10" width="19.5703125" style="11" customWidth="1"/>
    <col min="11" max="12" width="9.140625" style="11"/>
    <col min="13" max="13" width="9.85546875" style="11" bestFit="1" customWidth="1"/>
    <col min="14" max="14" width="11.28515625" style="11" bestFit="1" customWidth="1"/>
    <col min="15" max="15" width="10.42578125" style="11" bestFit="1" customWidth="1"/>
    <col min="16" max="16384" width="9.140625" style="11"/>
  </cols>
  <sheetData>
    <row r="1" spans="1:15">
      <c r="I1" s="41" t="s">
        <v>116</v>
      </c>
    </row>
    <row r="2" spans="1:15">
      <c r="A2" s="48"/>
      <c r="B2" s="48"/>
      <c r="C2" s="48"/>
      <c r="D2" s="48"/>
      <c r="E2" s="48"/>
      <c r="F2" s="48"/>
      <c r="G2" s="48"/>
      <c r="H2" s="48"/>
      <c r="I2" s="49" t="s">
        <v>86</v>
      </c>
      <c r="K2" s="106"/>
      <c r="L2" s="106"/>
      <c r="M2" s="106"/>
      <c r="N2" s="106"/>
      <c r="O2" s="106"/>
    </row>
    <row r="3" spans="1:15">
      <c r="A3" s="48"/>
      <c r="B3" s="48"/>
      <c r="C3" s="48"/>
      <c r="D3" s="48"/>
      <c r="E3" s="48"/>
      <c r="F3" s="48"/>
      <c r="G3" s="48"/>
      <c r="H3" s="48"/>
      <c r="I3" s="49" t="s">
        <v>0</v>
      </c>
      <c r="K3" s="106"/>
      <c r="L3" s="106"/>
      <c r="M3" s="106"/>
      <c r="N3" s="106"/>
      <c r="O3" s="106"/>
    </row>
    <row r="4" spans="1:15">
      <c r="A4" s="159"/>
      <c r="B4" s="159"/>
      <c r="C4" s="159"/>
      <c r="D4" s="159"/>
      <c r="E4" s="159"/>
      <c r="F4" s="159"/>
      <c r="G4" s="159"/>
      <c r="H4" s="159"/>
      <c r="I4" s="159"/>
      <c r="K4" s="106"/>
      <c r="L4" s="106"/>
      <c r="M4" s="106"/>
      <c r="N4" s="106"/>
      <c r="O4" s="106"/>
    </row>
    <row r="5" spans="1:15" ht="34.5" customHeight="1">
      <c r="A5" s="160" t="s">
        <v>117</v>
      </c>
      <c r="B5" s="160"/>
      <c r="C5" s="160"/>
      <c r="D5" s="160"/>
      <c r="E5" s="160"/>
      <c r="F5" s="160"/>
      <c r="G5" s="160"/>
      <c r="H5" s="160"/>
      <c r="I5" s="160"/>
    </row>
    <row r="6" spans="1:15">
      <c r="A6" s="42"/>
      <c r="B6" s="42"/>
      <c r="C6" s="42"/>
      <c r="D6" s="42"/>
      <c r="E6" s="42"/>
      <c r="F6" s="42"/>
      <c r="G6" s="161" t="s">
        <v>58</v>
      </c>
      <c r="H6" s="162"/>
      <c r="I6" s="162"/>
    </row>
    <row r="7" spans="1:15" ht="81" customHeight="1">
      <c r="A7" s="149" t="s">
        <v>59</v>
      </c>
      <c r="B7" s="163"/>
      <c r="C7" s="163"/>
      <c r="D7" s="163"/>
      <c r="E7" s="163"/>
      <c r="F7" s="163"/>
      <c r="G7" s="151" t="s">
        <v>60</v>
      </c>
      <c r="H7" s="164"/>
      <c r="I7" s="152"/>
    </row>
    <row r="8" spans="1:15">
      <c r="A8" s="154" t="s">
        <v>61</v>
      </c>
      <c r="B8" s="153" t="s">
        <v>62</v>
      </c>
      <c r="C8" s="153" t="s">
        <v>63</v>
      </c>
      <c r="D8" s="153" t="s">
        <v>64</v>
      </c>
      <c r="E8" s="153"/>
      <c r="F8" s="153" t="s">
        <v>65</v>
      </c>
      <c r="G8" s="153" t="s">
        <v>66</v>
      </c>
      <c r="H8" s="155" t="s">
        <v>67</v>
      </c>
      <c r="I8" s="156"/>
    </row>
    <row r="9" spans="1:15" ht="25.5" customHeight="1">
      <c r="A9" s="154"/>
      <c r="B9" s="153"/>
      <c r="C9" s="153"/>
      <c r="D9" s="153"/>
      <c r="E9" s="153"/>
      <c r="F9" s="153"/>
      <c r="G9" s="153"/>
      <c r="H9" s="157"/>
      <c r="I9" s="158"/>
    </row>
    <row r="10" spans="1:15" ht="25.5" customHeight="1">
      <c r="A10" s="165" t="str">
        <f>+'[1]5'!A7:E7</f>
        <v xml:space="preserve"> ՀՀ Ազգային ժողով</v>
      </c>
      <c r="B10" s="166"/>
      <c r="C10" s="166"/>
      <c r="D10" s="166"/>
      <c r="E10" s="166"/>
      <c r="F10" s="166"/>
      <c r="G10" s="167"/>
      <c r="H10" s="148">
        <f>H11</f>
        <v>0</v>
      </c>
      <c r="I10" s="148"/>
    </row>
    <row r="11" spans="1:15" ht="38.25" customHeight="1">
      <c r="A11" s="43" t="s">
        <v>68</v>
      </c>
      <c r="B11" s="44" t="s">
        <v>69</v>
      </c>
      <c r="C11" s="44" t="s">
        <v>70</v>
      </c>
      <c r="D11" s="172" t="s">
        <v>71</v>
      </c>
      <c r="E11" s="172"/>
      <c r="F11" s="172"/>
      <c r="G11" s="172"/>
      <c r="H11" s="148">
        <f>+H12+H15</f>
        <v>0</v>
      </c>
      <c r="I11" s="148"/>
    </row>
    <row r="12" spans="1:15" ht="26.25" customHeight="1">
      <c r="A12" s="45" t="s">
        <v>105</v>
      </c>
      <c r="B12" s="169" t="s">
        <v>106</v>
      </c>
      <c r="C12" s="170"/>
      <c r="D12" s="170"/>
      <c r="E12" s="170"/>
      <c r="F12" s="170"/>
      <c r="G12" s="171"/>
      <c r="H12" s="148">
        <f>+H13</f>
        <v>-30800</v>
      </c>
      <c r="I12" s="148"/>
    </row>
    <row r="13" spans="1:15" ht="26.25" customHeight="1">
      <c r="A13" s="43"/>
      <c r="B13" s="99" t="s">
        <v>125</v>
      </c>
      <c r="C13" s="99"/>
      <c r="D13" s="149"/>
      <c r="E13" s="150"/>
      <c r="F13" s="100"/>
      <c r="G13" s="100"/>
      <c r="H13" s="148">
        <f>H14</f>
        <v>-30800</v>
      </c>
      <c r="I13" s="148"/>
    </row>
    <row r="14" spans="1:15" ht="26.25" customHeight="1">
      <c r="A14" s="80" t="s">
        <v>101</v>
      </c>
      <c r="B14" s="173" t="s">
        <v>104</v>
      </c>
      <c r="C14" s="176" t="s">
        <v>103</v>
      </c>
      <c r="D14" s="174" t="s">
        <v>102</v>
      </c>
      <c r="E14" s="175"/>
      <c r="F14" s="51">
        <v>350000</v>
      </c>
      <c r="G14" s="61">
        <v>-88</v>
      </c>
      <c r="H14" s="148">
        <f>+F14*G14/1000</f>
        <v>-30800</v>
      </c>
      <c r="I14" s="148"/>
    </row>
    <row r="15" spans="1:15" ht="26.25" customHeight="1">
      <c r="A15" s="45" t="s">
        <v>80</v>
      </c>
      <c r="B15" s="169" t="str">
        <f>+'[1]6'!B16</f>
        <v xml:space="preserve"> ՀՀ Ազգային ժողովի շենքային պայմանների բարելավում</v>
      </c>
      <c r="C15" s="170"/>
      <c r="D15" s="170"/>
      <c r="E15" s="170"/>
      <c r="F15" s="170"/>
      <c r="G15" s="171"/>
      <c r="H15" s="148">
        <f>+H16</f>
        <v>30800</v>
      </c>
      <c r="I15" s="148"/>
    </row>
    <row r="16" spans="1:15" ht="26.25" customHeight="1">
      <c r="A16" s="98"/>
      <c r="B16" s="101" t="s">
        <v>126</v>
      </c>
      <c r="C16" s="101"/>
      <c r="D16" s="151"/>
      <c r="E16" s="152"/>
      <c r="F16" s="101"/>
      <c r="G16" s="101"/>
      <c r="H16" s="148">
        <f>H17</f>
        <v>30800</v>
      </c>
      <c r="I16" s="148"/>
    </row>
    <row r="17" spans="1:15" ht="34.5">
      <c r="A17" s="45" t="s">
        <v>118</v>
      </c>
      <c r="B17" s="50" t="s">
        <v>85</v>
      </c>
      <c r="C17" s="97" t="s">
        <v>81</v>
      </c>
      <c r="D17" s="168" t="s">
        <v>84</v>
      </c>
      <c r="E17" s="168"/>
      <c r="F17" s="51">
        <v>30800000</v>
      </c>
      <c r="G17" s="60">
        <v>1</v>
      </c>
      <c r="H17" s="148">
        <f>SUM(G17*F17/1000)</f>
        <v>30800</v>
      </c>
      <c r="I17" s="148"/>
      <c r="J17" s="46"/>
      <c r="O17" s="46"/>
    </row>
    <row r="19" spans="1:15">
      <c r="G19" s="83"/>
    </row>
  </sheetData>
  <mergeCells count="31">
    <mergeCell ref="D17:E17"/>
    <mergeCell ref="B15:G15"/>
    <mergeCell ref="H15:I15"/>
    <mergeCell ref="H17:I17"/>
    <mergeCell ref="D11:G11"/>
    <mergeCell ref="H11:I11"/>
    <mergeCell ref="B12:G12"/>
    <mergeCell ref="H12:I12"/>
    <mergeCell ref="D14:E14"/>
    <mergeCell ref="H14:I14"/>
    <mergeCell ref="A8:A9"/>
    <mergeCell ref="C8:C9"/>
    <mergeCell ref="K2:O2"/>
    <mergeCell ref="K3:O3"/>
    <mergeCell ref="K4:O4"/>
    <mergeCell ref="H8:I9"/>
    <mergeCell ref="D8:E9"/>
    <mergeCell ref="A4:I4"/>
    <mergeCell ref="A5:I5"/>
    <mergeCell ref="G6:I6"/>
    <mergeCell ref="A7:F7"/>
    <mergeCell ref="B8:B9"/>
    <mergeCell ref="G7:I7"/>
    <mergeCell ref="G8:G9"/>
    <mergeCell ref="H13:I13"/>
    <mergeCell ref="H16:I16"/>
    <mergeCell ref="D13:E13"/>
    <mergeCell ref="D16:E16"/>
    <mergeCell ref="F8:F9"/>
    <mergeCell ref="A10:G10"/>
    <mergeCell ref="H10:I10"/>
  </mergeCells>
  <pageMargins left="0.7" right="0.7" top="0" bottom="0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'1'!Print_Area</vt:lpstr>
      <vt:lpstr>'5'!Print_Area</vt:lpstr>
      <vt:lpstr>'6'!Print_Area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Lilit</dc:creator>
  <cp:keywords>https:/mul2-minfin.gov.am/tasks/812944/oneclick/Havelvac_verabashx.xlsx?token=68c6c9b5ad686bdc82dee4f27babd972</cp:keywords>
  <cp:lastModifiedBy>Anahit Khajaki Arakelyan</cp:lastModifiedBy>
  <cp:lastPrinted>2024-05-06T12:17:24Z</cp:lastPrinted>
  <dcterms:created xsi:type="dcterms:W3CDTF">2010-10-06T16:54:53Z</dcterms:created>
  <dcterms:modified xsi:type="dcterms:W3CDTF">2024-05-20T14:31:34Z</dcterms:modified>
</cp:coreProperties>
</file>