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qmantashova\Desktop\2024\Նախագծեր\մշակաբույսեր\"/>
    </mc:Choice>
  </mc:AlternateContent>
  <xr:revisionPtr revIDLastSave="0" documentId="8_{F8406075-F9AF-4363-B3CD-888626F6D745}" xr6:coauthVersionLast="47" xr6:coauthVersionMax="47" xr10:uidLastSave="{00000000-0000-0000-0000-000000000000}"/>
  <bookViews>
    <workbookView xWindow="7200" yWindow="4185" windowWidth="21600" windowHeight="11295" activeTab="3" xr2:uid="{00000000-000D-0000-FFFF-FFFF00000000}"/>
  </bookViews>
  <sheets>
    <sheet name="Հավելված 1" sheetId="3" r:id="rId1"/>
    <sheet name="Հավելված 2" sheetId="11" r:id="rId2"/>
    <sheet name="Հավելված 3" sheetId="12" r:id="rId3"/>
    <sheet name="Հավելված4" sheetId="7" r:id="rId4"/>
  </sheets>
  <definedNames>
    <definedName name="_tab10" localSheetId="2">#REF!</definedName>
    <definedName name="_tab10">#REF!</definedName>
    <definedName name="_tab11" localSheetId="2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aa">#REF!</definedName>
    <definedName name="AgencyCode">#REF!</definedName>
    <definedName name="AgencyName">#REF!</definedName>
    <definedName name="alis">#REF!</definedName>
    <definedName name="alisa">#REF!</definedName>
    <definedName name="als">#REF!</definedName>
    <definedName name="davit">#REF!</definedName>
    <definedName name="Functional1">#REF!</definedName>
    <definedName name="ggg">#REF!</definedName>
    <definedName name="PANature">#REF!</definedName>
    <definedName name="par_count" localSheetId="2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2">#REF!,#REF!,#REF!,#REF!,#REF!</definedName>
    <definedName name="par_qual">#REF!,#REF!,#REF!,#REF!,#REF!</definedName>
    <definedName name="par_time" localSheetId="2">#REF!,#REF!,#REF!,#REF!</definedName>
    <definedName name="par_time">#REF!,#REF!,#REF!,#REF!</definedName>
    <definedName name="par2.12s">#REF!</definedName>
    <definedName name="par2.4s" localSheetId="2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 localSheetId="2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PAType">#REF!</definedName>
    <definedName name="Performance2">#REF!</definedName>
    <definedName name="PerformanceType">#REF!</definedName>
    <definedName name="program" localSheetId="2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Հավելված">#REF!</definedName>
    <definedName name="Մաս">#REF!</definedName>
    <definedName name="շախմատիստ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6" i="7" l="1"/>
  <c r="E76" i="7"/>
  <c r="C76" i="7"/>
  <c r="D67" i="7"/>
  <c r="E67" i="7"/>
  <c r="C67" i="7"/>
  <c r="D34" i="7"/>
  <c r="E34" i="7"/>
  <c r="C34" i="7"/>
  <c r="D21" i="7"/>
  <c r="E21" i="7"/>
  <c r="C21" i="7"/>
  <c r="H30" i="11"/>
  <c r="H29" i="11" s="1"/>
  <c r="H28" i="11" s="1"/>
  <c r="H27" i="11" s="1"/>
  <c r="H26" i="11" s="1"/>
  <c r="H24" i="11" s="1"/>
  <c r="H22" i="11" s="1"/>
  <c r="I30" i="11"/>
  <c r="G30" i="11"/>
  <c r="G29" i="11" s="1"/>
  <c r="G28" i="11" s="1"/>
  <c r="G27" i="11" s="1"/>
  <c r="G26" i="11" s="1"/>
  <c r="G24" i="11" s="1"/>
  <c r="G22" i="11" s="1"/>
  <c r="H39" i="11"/>
  <c r="H38" i="11" s="1"/>
  <c r="H37" i="11" s="1"/>
  <c r="H36" i="11" s="1"/>
  <c r="H35" i="11" s="1"/>
  <c r="H33" i="11" s="1"/>
  <c r="H31" i="11" s="1"/>
  <c r="I39" i="11"/>
  <c r="G39" i="11"/>
  <c r="G38" i="11" s="1"/>
  <c r="G37" i="11" s="1"/>
  <c r="G36" i="11" s="1"/>
  <c r="G35" i="11" s="1"/>
  <c r="G33" i="11" s="1"/>
  <c r="G31" i="11" s="1"/>
  <c r="H13" i="12"/>
  <c r="H12" i="12" s="1"/>
  <c r="H11" i="12" s="1"/>
  <c r="H10" i="12" s="1"/>
  <c r="I20" i="11"/>
  <c r="I18" i="11" s="1"/>
  <c r="H75" i="11"/>
  <c r="H74" i="11" s="1"/>
  <c r="H73" i="11" s="1"/>
  <c r="H71" i="11" s="1"/>
  <c r="H69" i="11" s="1"/>
  <c r="I75" i="11"/>
  <c r="I74" i="11" s="1"/>
  <c r="I73" i="11" s="1"/>
  <c r="I71" i="11" s="1"/>
  <c r="I69" i="11" s="1"/>
  <c r="G75" i="11"/>
  <c r="G74" i="11"/>
  <c r="G73" i="11"/>
  <c r="G71" i="11" s="1"/>
  <c r="G69" i="11" s="1"/>
  <c r="I67" i="11"/>
  <c r="I66" i="11" s="1"/>
  <c r="I65" i="11" s="1"/>
  <c r="I63" i="11" s="1"/>
  <c r="I61" i="11" s="1"/>
  <c r="H67" i="11"/>
  <c r="H66" i="11" s="1"/>
  <c r="H65" i="11" s="1"/>
  <c r="H63" i="11" s="1"/>
  <c r="H61" i="11" s="1"/>
  <c r="H59" i="11" s="1"/>
  <c r="H57" i="11" s="1"/>
  <c r="H55" i="11" s="1"/>
  <c r="H53" i="11" s="1"/>
  <c r="H51" i="11" s="1"/>
  <c r="G67" i="11"/>
  <c r="G66" i="11" s="1"/>
  <c r="G65" i="11" s="1"/>
  <c r="G63" i="11" s="1"/>
  <c r="G61" i="11" s="1"/>
  <c r="J77" i="11"/>
  <c r="I38" i="11"/>
  <c r="I37" i="11" s="1"/>
  <c r="I36" i="11" s="1"/>
  <c r="I35" i="11" s="1"/>
  <c r="I33" i="11" s="1"/>
  <c r="I31" i="11" s="1"/>
  <c r="I29" i="11"/>
  <c r="I28" i="11" s="1"/>
  <c r="I27" i="11" s="1"/>
  <c r="I26" i="11" s="1"/>
  <c r="I24" i="11" s="1"/>
  <c r="I22" i="11" s="1"/>
  <c r="F10" i="3"/>
  <c r="F45" i="3"/>
  <c r="E45" i="3"/>
  <c r="D45" i="3"/>
  <c r="D44" i="3" s="1"/>
  <c r="F44" i="3"/>
  <c r="E44" i="3"/>
  <c r="H20" i="11" l="1"/>
  <c r="H18" i="11" s="1"/>
  <c r="H16" i="11" s="1"/>
  <c r="J39" i="11"/>
  <c r="G20" i="11"/>
  <c r="G18" i="11" s="1"/>
  <c r="G16" i="11" s="1"/>
  <c r="G14" i="11" s="1"/>
  <c r="G12" i="11" s="1"/>
  <c r="G10" i="11" s="1"/>
  <c r="G59" i="11"/>
  <c r="G57" i="11" s="1"/>
  <c r="G55" i="11" s="1"/>
  <c r="G53" i="11" s="1"/>
  <c r="G51" i="11" s="1"/>
  <c r="I59" i="11"/>
  <c r="I57" i="11" s="1"/>
  <c r="I55" i="11" s="1"/>
  <c r="I53" i="11" s="1"/>
  <c r="I51" i="11" s="1"/>
  <c r="E12" i="3" l="1"/>
  <c r="F12" i="3"/>
  <c r="F11" i="3" s="1"/>
  <c r="D12" i="3"/>
  <c r="E25" i="3"/>
  <c r="F25" i="3"/>
  <c r="D25" i="3"/>
  <c r="D11" i="3" s="1"/>
  <c r="D10" i="3" s="1"/>
  <c r="E11" i="3" l="1"/>
  <c r="E10" i="3" s="1"/>
  <c r="C49" i="7"/>
  <c r="D49" i="7"/>
  <c r="E49" i="7"/>
  <c r="G50" i="11" l="1"/>
  <c r="G49" i="11" s="1"/>
  <c r="G48" i="11" s="1"/>
  <c r="G47" i="11" s="1"/>
  <c r="H50" i="11"/>
  <c r="H49" i="11" s="1"/>
  <c r="H48" i="11" s="1"/>
  <c r="H47" i="11" s="1"/>
  <c r="I50" i="11"/>
  <c r="I49" i="11" s="1"/>
  <c r="I48" i="11" s="1"/>
  <c r="I47" i="11" s="1"/>
  <c r="I46" i="11" l="1"/>
  <c r="I44" i="11" s="1"/>
  <c r="I42" i="11" s="1"/>
  <c r="H46" i="11"/>
  <c r="H44" i="11" s="1"/>
  <c r="H42" i="11" s="1"/>
  <c r="G46" i="11"/>
  <c r="G44" i="11" s="1"/>
  <c r="G42" i="11" s="1"/>
  <c r="G40" i="11" l="1"/>
  <c r="H40" i="11"/>
  <c r="I40" i="11"/>
  <c r="I16" i="11" s="1"/>
  <c r="I14" i="11" s="1"/>
  <c r="I12" i="11" s="1"/>
  <c r="I10" i="11" s="1"/>
  <c r="H14" i="11"/>
  <c r="H12" i="11" s="1"/>
  <c r="H10" i="11" s="1"/>
</calcChain>
</file>

<file path=xl/sharedStrings.xml><?xml version="1.0" encoding="utf-8"?>
<sst xmlns="http://schemas.openxmlformats.org/spreadsheetml/2006/main" count="282" uniqueCount="139">
  <si>
    <t>հազար դրամներով</t>
  </si>
  <si>
    <t xml:space="preserve"> ՀՀ էկոնոմիկայի նախարարություն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</si>
  <si>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</si>
  <si>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</si>
  <si>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</si>
  <si>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</si>
  <si>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</si>
  <si>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</si>
  <si>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</si>
  <si>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հազար դրամներով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</si>
  <si>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</si>
  <si>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</si>
  <si>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Առաջին կիսամյակ</t>
  </si>
  <si>
    <t xml:space="preserve"> Ինն ամիս</t>
  </si>
  <si>
    <t xml:space="preserve"> Տարի</t>
  </si>
  <si>
    <t xml:space="preserve"> Ծրագիր</t>
  </si>
  <si>
    <t xml:space="preserve"> Միջոցառում</t>
  </si>
  <si>
    <t xml:space="preserve"> ԸՆԴԱՄԵՆԸ</t>
  </si>
  <si>
    <t xml:space="preserve"> ՀՀ էկոնոմիկայի նախարարություն </t>
  </si>
  <si>
    <t xml:space="preserve"> ՄԱՍ 1.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</si>
  <si>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</si>
  <si>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</si>
  <si>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</si>
  <si>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</si>
  <si>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</si>
  <si>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</si>
  <si>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</si>
  <si>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</si>
  <si>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</si>
  <si>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</si>
  <si>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այդ թվում`</t>
  </si>
  <si>
    <t xml:space="preserve"> ԸՆԴԱՄԵՆԸ ԾԱԽՍԵՐ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</si>
  <si>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</si>
  <si>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</si>
  <si>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</si>
  <si>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</si>
  <si>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</si>
  <si>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02</t>
  </si>
  <si>
    <t xml:space="preserve"> Գյուղատնտեսություն, անտառային տնտեսություն, ձկնորսություն և որսորդություն</t>
  </si>
  <si>
    <t xml:space="preserve"> 01</t>
  </si>
  <si>
    <t xml:space="preserve"> Գյուղատնտեսություն</t>
  </si>
  <si>
    <t>Ցուցանիշների փոփոխությունները (ավելացումները նշված են դրական նշանով, իսկ նվազեցումները` փակագծերում)</t>
  </si>
  <si>
    <t>Հավելված  № 2</t>
  </si>
  <si>
    <t>№ ------------ -Ն որոշման</t>
  </si>
  <si>
    <t>Հավելված  № 3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</si>
  <si>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 xml:space="preserve">ՀԱՅԱՍՏԱՆԻ ՀԱՆՐԱՊԵՏՈՒԹՅԱՆ ԿԱՌԱՎԱՐՈՒԹՅԱՆ 2021 ԹՎԱԿԱՆԻ ԴԵԿՏԵՄԲԵՐԻ 23-Ի N 2121-Ն ՈՐՈՇՄԱՆ N 9 ՀԱՎԵԼՎԱԾԻ 9.10 ԱՂՅՈՒՍԱԿՈՒՄ N 9.1 ՀԱՎԵԼՎԱԾԻ 9.1.10 ԱՂՅՈՒՍԱԿՈՒՄ ԿԱՏԱՐՎՈՂ ՓՈՓՈԽՈՒԹՅՈՒՆՆԵՐԸ ԵՎ ԼՐԱՑՈՒՄԸ </t>
    </r>
    <r>
      <rPr>
        <sz val="12"/>
        <color indexed="8"/>
        <rFont val="GHEA Grapalat"/>
        <family val="3"/>
      </rPr>
      <t xml:space="preserve">
 </t>
    </r>
  </si>
  <si>
    <t xml:space="preserve"> ՏՆՏԵՍԱԿԱՆ ՀԱՐԱԲԵՐՈՒԹՅՈՒՆՆԵՐ</t>
  </si>
  <si>
    <t>04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</si>
  <si>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</si>
  <si>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</si>
  <si>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</si>
  <si>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ԴՐԱՄԱՇՆՈՐՀՆԵՐ</t>
  </si>
  <si>
    <t xml:space="preserve"> Ընթացիկ դրամաշնորհներ պետական հատվածի այլ մակարդակներին</t>
  </si>
  <si>
    <t>Ցուցանիշների փոփոխությունը (նվազեցումները նշված են փակագծերում)</t>
  </si>
  <si>
    <t>ՀՀ կառավարության 2024 թվականի</t>
  </si>
  <si>
    <t>Հավելված  № 1</t>
  </si>
  <si>
    <t xml:space="preserve"> Գյուղատնտեսության արդիականացման ծրագիր</t>
  </si>
  <si>
    <t xml:space="preserve"> Ոռոգման արդիական համակարգեր ներդրված հողատարածքների և տոհմային կենդանիների տեսակարար կշռի ավելացում</t>
  </si>
  <si>
    <t xml:space="preserve"> Գյուղատնտեսական մշակաբույսերի մշակության խթանման նպատակով տրամադրվող նպատակային վարկերի տոկոսադրույքների սուբսիդավորում</t>
  </si>
  <si>
    <t xml:space="preserve"> Վարկերի տոկոսադրույքների սուբսիդավորման միջոցով խթանել Հայաստանի Հանրապետությունում գյուղատնտեսական մշակաբույսերի տարածքների ավելացումը</t>
  </si>
  <si>
    <t xml:space="preserve"> Տրանսֆերտների տրամադրում</t>
  </si>
  <si>
    <t xml:space="preserve"> Սուբսիդիաներ ոչ պետական կազմակերպություններին</t>
  </si>
  <si>
    <t xml:space="preserve"> - Սուբսիդիաներ ոչ պետական ֆինանսական կազմակերպություններին</t>
  </si>
  <si>
    <t xml:space="preserve"> Գյուղատնտեսական մշակաբույսերի մշակության խթանման նպատակով տրամադրվող նպատակային վարկերի տոկոսադրույքների սուբսիդավորում </t>
  </si>
  <si>
    <t xml:space="preserve"> Վարկերի տոկոսադրույքների սուբսիդավորման միջոցով խթանել Հայաստանի Հանրապետությունում գյուղատնտեսական մշակաբույսերի տարածքների ավելացումը </t>
  </si>
  <si>
    <t xml:space="preserve"> Տրանսֆերտների տրամադրում </t>
  </si>
  <si>
    <t xml:space="preserve"> ՀՀ գյուղատնտեսական տնտեսավարողներ՛ ընտրված համաձայն՛ ՀՀ կառավարության համապատասխան որոշմամբ հաստատված ծրագրի և ֆինանսական կառույցների կողմից հաստատված համապատասխան չափանիշների </t>
  </si>
  <si>
    <t xml:space="preserve">ՀՀ էկոնոմիկայի նախարարություն </t>
  </si>
  <si>
    <t xml:space="preserve">  Գյուղատնտեսական տեխնիկական համակարգերի արդիականացում, ինտենսիվ այգիների ներդրման  և  տոհմաբուծության մեջ նոր ցեղատեսակների բուծման աջակցություն</t>
  </si>
  <si>
    <t xml:space="preserve"> Համայնքների կողմից գարնանացան մշակաբույսերի և բազմամյա խոտաբույսերի մոնիթորինգի իրականացում, արդյունքների ամփոփում և համապատասխան տեղեկատվության ներկայացում</t>
  </si>
  <si>
    <t xml:space="preserve">  Ծառայությունների մատուցում</t>
  </si>
  <si>
    <t xml:space="preserve">  ՍՈՒԲՍԻԴԻԱՆԵՐ</t>
  </si>
  <si>
    <t xml:space="preserve"> 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</si>
  <si>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</si>
  <si>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 - Այլ նպաստներ բյուջեից</t>
  </si>
  <si>
    <t xml:space="preserve"> - Այլ ընթացիկ դրամաշնորհներ համայնքներին</t>
  </si>
  <si>
    <t xml:space="preserve"> Շահառուների ընտրության չափանիշները </t>
  </si>
  <si>
    <t xml:space="preserve"> հացահատիկային և հատիկաընդեղեն մշակաբույսեր, հա </t>
  </si>
  <si>
    <t xml:space="preserve">ՀՀ գյուղատնտեսական տնտեսավարողներ՛ ընտրված համաձայն՛ ՀՀ կառավարության համապատասխան որոշմամբ հաստատված ծրագրի և ֆինանսական կառույցների կողմից հաստատված համապատասխան չափանիշների </t>
  </si>
  <si>
    <t>հացահատիկային մշակաբույսեր, հա</t>
  </si>
  <si>
    <t>հատիկաընդեղեն մշակաբույսեր, հա</t>
  </si>
  <si>
    <t xml:space="preserve">Մոնիթորինգի ենթարկված ցանքատարածություններ, հա </t>
  </si>
  <si>
    <t xml:space="preserve"> «ՀԱՅԱՍՏԱՆԻ ՀԱՆՐԱՊԵՏՈՒԹՅԱՆ 2024 ԹՎԱԿԱՆԻ ՊԵՏԱԿԱՆ ԲՅՈՒՋԵԻ ՄԱՍԻՆ» ՕՐԵՆՔԻ N 1 ՀԱՎԵԼՎԱԾԻ N 2 ԱՂՅՈՒՍԱԿՈՒՄ ԿԱՏԱՐՎՈՂ ՎԵՐԱԲԱՇԽՈՒՄԸ, ԼՐԱՑՈՒՄՆԵՐԸ ԵՎ ՀԱՅԱՍՏԱՆԻ ՀԱՆՐԱՊԵՏՈՒԹՅԱՆ ԿԱՌԱՎԱՐՈՒԹՅԱՆ 2023 ԹՎԱԿԱՆԻ ԴԵԿՏԵՄԲԵՐԻ 28-Ի N 2323-Ն ՈՐՈՇՄԱՆN 5 ՀԱՎԵԼՎԱԾԻ  N 1 ԱՂՅՈՒՍԱԿՈՒՄ ԿԱՏԱՐՎՈՂ ՓՈՓՈԽՈՒԹՅՈՒՆՆԵՐԸ ԵՎ ԼՐԱՑՈՒՄՆԵՐԸ 	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</si>
  <si>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Բուսաբուծության խթանում և բույսերի պաշտպանություն</t>
  </si>
  <si>
    <t xml:space="preserve"> Հողագործությունից ստացվող արդյունքի բարելավում</t>
  </si>
  <si>
    <t xml:space="preserve"> Մշակաբույսերի միջին բերքատվության բարձրացում:ՀՀ գյուղատնտեսական նշանակության ողջ հողատարածքի համար կազմված ագրոքիմիական քարտեզներով ապահովվածություն: Հացահատիկի և հատիկաընդեղենի արտադրության ծավալների ավելացում:</t>
  </si>
  <si>
    <t xml:space="preserve"> ՀՀ-ում գարնանացան մշակաբույսերի և բազմամյա խոտաբույսերի  ցանքատարածությունների մոնիթորինգի իրականացմանն աջակցություն</t>
  </si>
  <si>
    <t>ՀՀ-ում գարնանացան մշակաբույսերի և բազմամյա խոտաբույսերի մշակության հիմնական աշխատանքների համար կատարված ծախսերի մասնակի փոխհատուցման տրամադրում</t>
  </si>
  <si>
    <t>Գարնանացան մշակաբույսերի և բազմամյա խոտաբույսերի  ցանքատարածությունների ընդլայնմանը նպաստելու նպատակով մշակության հիմնական աշխատանքների համար կատարված ծախսերի մասնակի փոխհատուցում</t>
  </si>
  <si>
    <t>ՀՀ կառավարություն</t>
  </si>
  <si>
    <t xml:space="preserve"> 1139</t>
  </si>
  <si>
    <t xml:space="preserve"> ՀՀ կառավարության պահուստային ֆոնդ</t>
  </si>
  <si>
    <t xml:space="preserve"> Պետական բյուջեում չկանխատեսված՝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</si>
  <si>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արդյունավետություն և թափանցիկություն</t>
  </si>
  <si>
    <t>Ծրագրի միջոցառումներ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</si>
  <si>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</si>
  <si>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</si>
  <si>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 xml:space="preserve"> Ծառայությունների մատուցում</t>
  </si>
  <si>
    <t>ՀԱՅԱՍՏԱՆԻ ՀԱՆՐԱՊԵՏՈՒԹՅԱՆ ԿԱՌԱՎԱՐՈՒԹՅԱՆ 2023 ԹՎԱԿԱՆԻ ԴԵԿՏԵՄԲԵՐԻ 28 Ի N 2323-Ն ՈՐՈՇՄԱՆ N 3 և N 4 ՀԱՎԵԼՎԱԾՆԵՐՈՒՄ ԿԱՏԱՐՎՈՂ ՓՈՓՈԽՈՒԹՅՈՒՆՆԵՐԸ ԵՎ ԼՐԱՑՈՒՄՆԵՐԸ</t>
  </si>
  <si>
    <t>11</t>
  </si>
  <si>
    <t>Հիմնական բաժիններին չդասվող պահուստային ֆոնդեր</t>
  </si>
  <si>
    <t>ՀՀ կառավարության և համայնքների պահուստային ֆոնդ</t>
  </si>
  <si>
    <t>այդ թվում` ըստ կատարողների</t>
  </si>
  <si>
    <t>այդ թվում` բյուջետային ծախսերի տնտեսագիտական դասակարգման հոդվածներ</t>
  </si>
  <si>
    <t>ԸՆԴԱՄԵՆԸ ԾԱԽՍԵՐ</t>
  </si>
  <si>
    <t>ԸՆԹԱՑԻԿ ԾԱԽՍԵՐ</t>
  </si>
  <si>
    <t>ԱՅԼ ԾԱԽՍԵՐ</t>
  </si>
  <si>
    <t>Պահուստային միջոցներ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</si>
  <si>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</si>
  <si>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</si>
  <si>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</si>
  <si>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Տարի</t>
  </si>
  <si>
    <t>Ծրագիր</t>
  </si>
  <si>
    <t>Միջոցառում</t>
  </si>
  <si>
    <t>ԸՆԴԱՄԵՆԸ</t>
  </si>
  <si>
    <t>ՀՀ էկոնոմիկայի նախարարություն</t>
  </si>
  <si>
    <t>ՀԱՅԱՍՏԱՆԻ ՀԱՆՐԱՊԵՏՈՒԹՅԱՆ ԿԱՌԱՎԱՐՈՒԹՅԱՆ 2023 ԹՎԱԿԱՆԻ ԴԵԿՏԵՄԲԵՐԻ 28-Ի N 2323-Ն ՈՐՈՇՄԱՆ N 5 ՀԱՎԵԼՎԱԾԻ 7 ԱՂՅՈՒՍԱԿՈՒՄ ԿԱՏԱՐՎՈՂ ԼՐԱՑՈՒՄԸ</t>
  </si>
  <si>
    <t>Բուսաբուծության խթանում և բույսերի պաշտպանություն</t>
  </si>
  <si>
    <t>Ցուցանիշների փոփոխությունները (ավելացումները նշված են դրական նշանով)</t>
  </si>
  <si>
    <t>ՀՀ կառավարության կողմից հաստատված համապատասխան ծրագրի չափանիշները բավարարող համայնքներ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</si>
  <si>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>ՀԱՅԱՍՏԱՆԻ ՀԱՆՐԱՊԵՏՈՒԹՅԱՆ ԿԱՌԱՎԱՐՈՒԹՅԱՆ 2023 ԹՎԱԿԱՆԻ ԴԵԿՏԵՄԲԵՐԻ 28-Ի N 2323-Ն ՈՐՈՇՄԱՆ N 9 ՀԱՎԵԼՎԱԾԻ 9.10 ԱՂՅՈՒՍԱԿՈՒՄ ԵՎ N 9.1 ՀԱՎԵԼՎԱԾԻ 9.1.10 ԱՂՅՈՒՍԱԿՈՒՄ ԿԱՏԱՐՎՈՂ ՓՈՓՈԽՈՒԹՅՈՒՆՆԵՐԸ ԵՎ ԼՐԱՑՈՒՄՆԵՐԸ</t>
    </r>
  </si>
  <si>
    <t>ՀՀ-ում գարնանացան մշակաբույսերի և բազմամյա խոտաբույսերի  ցանքատարածությունների մոնիթորինգի իրականացմանն աջակցություն</t>
  </si>
  <si>
    <t>Ծրագրի դասիչը՝</t>
  </si>
  <si>
    <t>Միջոցառման դասիչը՝</t>
  </si>
  <si>
    <t>Միջոցառման անվանումը՝</t>
  </si>
  <si>
    <t>ՀՀ կառավարության պահուստային ֆոնդ</t>
  </si>
  <si>
    <t>Նկարագրությունը՝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</si>
  <si>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</si>
  <si>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Միջոցառման տեսակը՝</t>
  </si>
  <si>
    <t>Ծառայությունների մատուցում</t>
  </si>
  <si>
    <t xml:space="preserve">Միջոցառումն իրականացնողի անվանումը </t>
  </si>
  <si>
    <t>Արդյունքի չափորոշիչներ</t>
  </si>
  <si>
    <t>Միջոցառման վրա կատարվող ծախսը (հազար դրամ)</t>
  </si>
  <si>
    <t>Հավելված  № 4</t>
  </si>
  <si>
    <t xml:space="preserve">ՀԱՅԱՍՏԱՆԻ ՀԱՆՐԱՊԵՏՈՒԹՅԱՆ ԿԱՌԱՎԱՐՈՒԹՅԱՆ 2023 ԹՎԱԿԱՆԻ ԴԵԿՏԵՄԲԵՐԻ 28-Ի N 2323-Ն ՈՐՈՇՄԱՆ N 9 ՀԱՎԵԼՎԱԾԻ N 9.48 և N 9.1 ՀԱՎԵԼՎԱԾԻ N 9.1.58 ԱՂՅՈՒՍԱԿՆԵՐՈՒՄ ԿԱՏԱՐՎՈՂ ՓՈՓՈԽՈՒԹՅՈՒՆՆԵՐԸ </t>
  </si>
  <si>
    <t>ՄԱՍ 1. ՊԵՏԱԿԱՆ ՄԱՐՄՆԻ ԳԾՈՎ ԱՐԴՅՈՒՆՔԱՅԻՆ (ԿԱՏԱՐՈՂԱԿԱՆ) ՑՈՒՑԱՆԻՇՆԵՐԸ</t>
  </si>
  <si>
    <t>Ցուցանիշների փոփոխությունը (ավելացումները նշված են դրական նշանով)</t>
  </si>
  <si>
    <t>Ցուցանիշների փոփոխությունը
(ավելացումները նշված են դրական նշանով)</t>
  </si>
  <si>
    <t>կերային խոտաբույսեր, հա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</si>
</sst>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3" formatCode="_(* #,##0.00_);_(* \(#,##0.00\);_(* &quot;-&quot;??_);_(@_)"/>
    <numFmt numFmtId="164" formatCode="##,##0.0;\(##,##0.0\);\-"/>
    <numFmt numFmtId="165" formatCode="_(* #,##0.0_);_(* \(#,##0.0\);_(* &quot;-&quot;??_);_(@_)"/>
    <numFmt numFmtId="166" formatCode="_-* #,##0.00_р_._-;\-* #,##0.00_р_._-;_-* &quot;-&quot;??_р_._-;_-@_-"/>
    <numFmt numFmtId="167" formatCode="##,##0;\(##,##0\);\-"/>
    <numFmt numFmtId="168" formatCode="#,##0.0_);\(#,##0.0\)"/>
    <numFmt numFmtId="169" formatCode="0_);\(0\)"/>
    <numFmt numFmtId="170" formatCode="_(* #,##0_);_(* \(#,##0\);_(* &quot;-&quot;??_);_(@_)"/>
    <numFmt numFmtId="171" formatCode="0.0"/>
    <numFmt numFmtId="172" formatCode="#,##0.0"/>
  </numFmts>
  <fonts count="10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name val="Arial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8"/>
      <name val="GHEA Grapalat"/>
      <family val="2"/>
    </font>
    <font>
      <sz val="10"/>
      <name val="GHEA Grapalat"/>
      <family val="2"/>
    </font>
    <font>
      <sz val="12"/>
      <name val="GHEA Grapalat"/>
      <family val="2"/>
    </font>
    <font>
      <b/>
      <sz val="12"/>
      <name val="GHEA Grapalat"/>
      <family val="2"/>
    </font>
    <font>
      <b/>
      <sz val="8"/>
      <name val="GHEA Grapalat"/>
      <family val="2"/>
    </font>
    <font>
      <i/>
      <sz val="12"/>
      <name val="GHEA Grapalat"/>
      <family val="2"/>
    </font>
    <font>
      <sz val="10"/>
      <color theme="1"/>
      <name val="GHEA Grapalat"/>
      <family val="2"/>
    </font>
    <font>
      <sz val="12"/>
      <name val="GHEA Grapalat"/>
      <family val="3"/>
    </font>
    <font>
      <i/>
      <sz val="12"/>
      <name val="GHEA Grapalat"/>
      <family val="3"/>
    </font>
    <font>
      <b/>
      <sz val="12"/>
      <name val="GHEA Grapalat"/>
      <family val="3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2"/>
      <color theme="1"/>
      <name val="GHEA Grapalat"/>
      <family val="3"/>
    </font>
    <font>
      <sz val="10"/>
      <color indexed="8"/>
      <name val="MS Sans Serif"/>
      <family val="2"/>
      <charset val="204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b/>
      <sz val="11"/>
      <color rgb="FF3F3F3F"/>
      <name val="Times Armenian"/>
      <family val="2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b/>
      <sz val="18"/>
      <color theme="3"/>
      <name val="Calibri Light"/>
      <family val="2"/>
      <scheme val="major"/>
    </font>
    <font>
      <sz val="11"/>
      <color rgb="FF9C6500"/>
      <name val="Calibri"/>
      <family val="2"/>
      <scheme val="minor"/>
    </font>
    <font>
      <b/>
      <sz val="12"/>
      <color theme="1"/>
      <name val="GHEA Grapalat"/>
      <family val="3"/>
    </font>
    <font>
      <sz val="12"/>
      <color indexed="8"/>
      <name val="GHEA Grapalat"/>
      <family val="3"/>
    </font>
    <font>
      <sz val="8"/>
      <name val="Calibri"/>
      <family val="2"/>
      <scheme val="minor"/>
    </font>
    <font>
      <b/>
      <i/>
      <sz val="12"/>
      <name val="GHEA Grapalat"/>
      <family val="3"/>
    </font>
    <font>
      <i/>
      <sz val="12"/>
      <color theme="1"/>
      <name val="GHEA Grapalat"/>
      <family val="3"/>
    </font>
    <font>
      <sz val="10"/>
      <name val="Arial"/>
      <family val="2"/>
      <charset val="204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GHEA Grapalat"/>
      <family val="3"/>
    </font>
    <font>
      <sz val="11"/>
      <name val="GHEA Grapalat"/>
      <family val="2"/>
    </font>
    <font>
      <i/>
      <sz val="11"/>
      <name val="GHEA Grapalat"/>
      <family val="3"/>
    </font>
    <font>
      <i/>
      <sz val="11"/>
      <color theme="1"/>
      <name val="GHEA Grapalat"/>
      <family val="3"/>
    </font>
    <font>
      <sz val="10"/>
      <color theme="1"/>
      <name val="GHEA Grapalat"/>
      <family val="3"/>
    </font>
    <font>
      <sz val="10"/>
      <name val="GHEA Grapalat"/>
      <family val="3"/>
    </font>
    <font>
      <b/>
      <sz val="10"/>
      <name val="GHEA Grapalat"/>
      <family val="3"/>
    </font>
    <font>
      <b/>
      <sz val="10"/>
      <color theme="1"/>
      <name val="GHEA Grapalat"/>
      <family val="3"/>
    </font>
    <font>
      <i/>
      <sz val="8"/>
      <color theme="1"/>
      <name val="GHEA Grapalat"/>
      <family val="3"/>
    </font>
    <font>
      <b/>
      <sz val="11"/>
      <color theme="1"/>
      <name val="GHEA Grapalat"/>
      <family val="3"/>
    </font>
    <font>
      <b/>
      <i/>
      <sz val="12"/>
      <color theme="1"/>
      <name val="GHEA Grapalat"/>
      <family val="3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</borders>
  <cellStyleXfs count="245">
    <xf numFmtId="0" fontId="0" fillId="0" borderId="0"/>
    <xf numFmtId="43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8" fillId="0" borderId="0"/>
    <xf numFmtId="0" fontId="5" fillId="0" borderId="0"/>
    <xf numFmtId="0" fontId="9" fillId="4" borderId="0" applyNumberFormat="0" applyBorder="0" applyAlignment="0" applyProtection="0"/>
    <xf numFmtId="0" fontId="6" fillId="0" borderId="0"/>
    <xf numFmtId="0" fontId="7" fillId="0" borderId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36" borderId="0" applyNumberFormat="0" applyBorder="0" applyAlignment="0" applyProtection="0"/>
    <xf numFmtId="0" fontId="4" fillId="40" borderId="0" applyNumberFormat="0" applyBorder="0" applyAlignment="0" applyProtection="0"/>
    <xf numFmtId="0" fontId="4" fillId="41" borderId="0" applyNumberFormat="0" applyBorder="0" applyAlignment="0" applyProtection="0"/>
    <xf numFmtId="0" fontId="4" fillId="42" borderId="0" applyNumberFormat="0" applyBorder="0" applyAlignment="0" applyProtection="0"/>
    <xf numFmtId="0" fontId="4" fillId="43" borderId="0" applyNumberFormat="0" applyBorder="0" applyAlignment="0" applyProtection="0"/>
    <xf numFmtId="0" fontId="4" fillId="37" borderId="0" applyNumberFormat="0" applyBorder="0" applyAlignment="0" applyProtection="0"/>
    <xf numFmtId="0" fontId="4" fillId="36" borderId="0" applyNumberFormat="0" applyBorder="0" applyAlignment="0" applyProtection="0"/>
    <xf numFmtId="0" fontId="4" fillId="42" borderId="0" applyNumberFormat="0" applyBorder="0" applyAlignment="0" applyProtection="0"/>
    <xf numFmtId="0" fontId="4" fillId="44" borderId="0" applyNumberFormat="0" applyBorder="0" applyAlignment="0" applyProtection="0"/>
    <xf numFmtId="0" fontId="10" fillId="45" borderId="0" applyNumberFormat="0" applyBorder="0" applyAlignment="0" applyProtection="0"/>
    <xf numFmtId="0" fontId="10" fillId="43" borderId="0" applyNumberFormat="0" applyBorder="0" applyAlignment="0" applyProtection="0"/>
    <xf numFmtId="0" fontId="10" fillId="37" borderId="0" applyNumberFormat="0" applyBorder="0" applyAlignment="0" applyProtection="0"/>
    <xf numFmtId="0" fontId="10" fillId="38" borderId="0" applyNumberFormat="0" applyBorder="0" applyAlignment="0" applyProtection="0"/>
    <xf numFmtId="0" fontId="10" fillId="46" borderId="0" applyNumberFormat="0" applyBorder="0" applyAlignment="0" applyProtection="0"/>
    <xf numFmtId="0" fontId="10" fillId="39" borderId="0" applyNumberFormat="0" applyBorder="0" applyAlignment="0" applyProtection="0"/>
    <xf numFmtId="0" fontId="10" fillId="47" borderId="0" applyNumberFormat="0" applyBorder="0" applyAlignment="0" applyProtection="0"/>
    <xf numFmtId="0" fontId="10" fillId="48" borderId="0" applyNumberFormat="0" applyBorder="0" applyAlignment="0" applyProtection="0"/>
    <xf numFmtId="0" fontId="10" fillId="49" borderId="0" applyNumberFormat="0" applyBorder="0" applyAlignment="0" applyProtection="0"/>
    <xf numFmtId="0" fontId="10" fillId="38" borderId="0" applyNumberFormat="0" applyBorder="0" applyAlignment="0" applyProtection="0"/>
    <xf numFmtId="0" fontId="10" fillId="46" borderId="0" applyNumberFormat="0" applyBorder="0" applyAlignment="0" applyProtection="0"/>
    <xf numFmtId="0" fontId="10" fillId="50" borderId="0" applyNumberFormat="0" applyBorder="0" applyAlignment="0" applyProtection="0"/>
    <xf numFmtId="0" fontId="11" fillId="34" borderId="0" applyNumberFormat="0" applyBorder="0" applyAlignment="0" applyProtection="0"/>
    <xf numFmtId="0" fontId="12" fillId="51" borderId="16" applyNumberFormat="0" applyAlignment="0" applyProtection="0"/>
    <xf numFmtId="0" fontId="13" fillId="52" borderId="17" applyNumberFormat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5" fillId="35" borderId="0" applyNumberFormat="0" applyBorder="0" applyAlignment="0" applyProtection="0"/>
    <xf numFmtId="0" fontId="16" fillId="0" borderId="18" applyNumberFormat="0" applyFill="0" applyAlignment="0" applyProtection="0"/>
    <xf numFmtId="0" fontId="17" fillId="0" borderId="19" applyNumberFormat="0" applyFill="0" applyAlignment="0" applyProtection="0"/>
    <xf numFmtId="0" fontId="18" fillId="0" borderId="20" applyNumberFormat="0" applyFill="0" applyAlignment="0" applyProtection="0"/>
    <xf numFmtId="0" fontId="18" fillId="0" borderId="0" applyNumberFormat="0" applyFill="0" applyBorder="0" applyAlignment="0" applyProtection="0"/>
    <xf numFmtId="0" fontId="19" fillId="41" borderId="16" applyNumberFormat="0" applyAlignment="0" applyProtection="0"/>
    <xf numFmtId="0" fontId="20" fillId="0" borderId="21" applyNumberFormat="0" applyFill="0" applyAlignment="0" applyProtection="0"/>
    <xf numFmtId="0" fontId="21" fillId="53" borderId="0" applyNumberFormat="0" applyBorder="0" applyAlignment="0" applyProtection="0"/>
    <xf numFmtId="1" fontId="27" fillId="0" borderId="0"/>
    <xf numFmtId="1" fontId="27" fillId="0" borderId="0"/>
    <xf numFmtId="1" fontId="27" fillId="0" borderId="0"/>
    <xf numFmtId="0" fontId="1" fillId="0" borderId="0"/>
    <xf numFmtId="0" fontId="7" fillId="0" borderId="0"/>
    <xf numFmtId="0" fontId="7" fillId="0" borderId="0"/>
    <xf numFmtId="0" fontId="5" fillId="54" borderId="22" applyNumberFormat="0" applyFont="0" applyAlignment="0" applyProtection="0"/>
    <xf numFmtId="0" fontId="22" fillId="51" borderId="23" applyNumberFormat="0" applyAlignment="0" applyProtection="0"/>
    <xf numFmtId="0" fontId="26" fillId="0" borderId="0"/>
    <xf numFmtId="0" fontId="26" fillId="0" borderId="0"/>
    <xf numFmtId="0" fontId="26" fillId="0" borderId="0"/>
    <xf numFmtId="0" fontId="23" fillId="0" borderId="0" applyNumberFormat="0" applyFill="0" applyBorder="0" applyAlignment="0" applyProtection="0"/>
    <xf numFmtId="0" fontId="24" fillId="0" borderId="24" applyNumberFormat="0" applyFill="0" applyAlignment="0" applyProtection="0"/>
    <xf numFmtId="0" fontId="25" fillId="0" borderId="0" applyNumberFormat="0" applyFill="0" applyBorder="0" applyAlignment="0" applyProtection="0"/>
    <xf numFmtId="0" fontId="8" fillId="0" borderId="0"/>
    <xf numFmtId="1" fontId="27" fillId="0" borderId="0"/>
    <xf numFmtId="0" fontId="28" fillId="0" borderId="0"/>
    <xf numFmtId="0" fontId="7" fillId="0" borderId="0"/>
    <xf numFmtId="0" fontId="8" fillId="0" borderId="0"/>
    <xf numFmtId="0" fontId="26" fillId="0" borderId="0"/>
    <xf numFmtId="164" fontId="29" fillId="0" borderId="0" applyFill="0" applyBorder="0" applyProtection="0">
      <alignment horizontal="right" vertical="top"/>
    </xf>
    <xf numFmtId="164" fontId="33" fillId="0" borderId="0" applyFill="0" applyBorder="0" applyProtection="0">
      <alignment horizontal="right" vertical="top"/>
    </xf>
    <xf numFmtId="43" fontId="5" fillId="0" borderId="0" applyFont="0" applyFill="0" applyBorder="0" applyAlignment="0" applyProtection="0"/>
    <xf numFmtId="0" fontId="7" fillId="0" borderId="0"/>
    <xf numFmtId="0" fontId="39" fillId="33" borderId="0" applyNumberFormat="0" applyBorder="0" applyAlignment="0" applyProtection="0"/>
    <xf numFmtId="0" fontId="39" fillId="34" borderId="0" applyNumberFormat="0" applyBorder="0" applyAlignment="0" applyProtection="0"/>
    <xf numFmtId="0" fontId="39" fillId="35" borderId="0" applyNumberFormat="0" applyBorder="0" applyAlignment="0" applyProtection="0"/>
    <xf numFmtId="0" fontId="39" fillId="36" borderId="0" applyNumberFormat="0" applyBorder="0" applyAlignment="0" applyProtection="0"/>
    <xf numFmtId="0" fontId="39" fillId="40" borderId="0" applyNumberFormat="0" applyBorder="0" applyAlignment="0" applyProtection="0"/>
    <xf numFmtId="0" fontId="39" fillId="41" borderId="0" applyNumberFormat="0" applyBorder="0" applyAlignment="0" applyProtection="0"/>
    <xf numFmtId="0" fontId="39" fillId="42" borderId="0" applyNumberFormat="0" applyBorder="0" applyAlignment="0" applyProtection="0"/>
    <xf numFmtId="0" fontId="39" fillId="43" borderId="0" applyNumberFormat="0" applyBorder="0" applyAlignment="0" applyProtection="0"/>
    <xf numFmtId="0" fontId="39" fillId="37" borderId="0" applyNumberFormat="0" applyBorder="0" applyAlignment="0" applyProtection="0"/>
    <xf numFmtId="0" fontId="39" fillId="36" borderId="0" applyNumberFormat="0" applyBorder="0" applyAlignment="0" applyProtection="0"/>
    <xf numFmtId="0" fontId="39" fillId="42" borderId="0" applyNumberFormat="0" applyBorder="0" applyAlignment="0" applyProtection="0"/>
    <xf numFmtId="0" fontId="39" fillId="44" borderId="0" applyNumberFormat="0" applyBorder="0" applyAlignment="0" applyProtection="0"/>
    <xf numFmtId="0" fontId="40" fillId="45" borderId="0" applyNumberFormat="0" applyBorder="0" applyAlignment="0" applyProtection="0"/>
    <xf numFmtId="0" fontId="40" fillId="43" borderId="0" applyNumberFormat="0" applyBorder="0" applyAlignment="0" applyProtection="0"/>
    <xf numFmtId="0" fontId="40" fillId="37" borderId="0" applyNumberFormat="0" applyBorder="0" applyAlignment="0" applyProtection="0"/>
    <xf numFmtId="0" fontId="40" fillId="38" borderId="0" applyNumberFormat="0" applyBorder="0" applyAlignment="0" applyProtection="0"/>
    <xf numFmtId="0" fontId="40" fillId="46" borderId="0" applyNumberFormat="0" applyBorder="0" applyAlignment="0" applyProtection="0"/>
    <xf numFmtId="0" fontId="40" fillId="39" borderId="0" applyNumberFormat="0" applyBorder="0" applyAlignment="0" applyProtection="0"/>
    <xf numFmtId="0" fontId="7" fillId="0" borderId="0" applyFont="0" applyFill="0" applyBorder="0" applyAlignment="0" applyProtection="0"/>
    <xf numFmtId="0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5" fillId="0" borderId="0"/>
    <xf numFmtId="0" fontId="5" fillId="0" borderId="0"/>
    <xf numFmtId="0" fontId="40" fillId="47" borderId="0" applyNumberFormat="0" applyBorder="0" applyAlignment="0" applyProtection="0"/>
    <xf numFmtId="0" fontId="40" fillId="48" borderId="0" applyNumberFormat="0" applyBorder="0" applyAlignment="0" applyProtection="0"/>
    <xf numFmtId="0" fontId="40" fillId="49" borderId="0" applyNumberFormat="0" applyBorder="0" applyAlignment="0" applyProtection="0"/>
    <xf numFmtId="0" fontId="40" fillId="38" borderId="0" applyNumberFormat="0" applyBorder="0" applyAlignment="0" applyProtection="0"/>
    <xf numFmtId="0" fontId="40" fillId="46" borderId="0" applyNumberFormat="0" applyBorder="0" applyAlignment="0" applyProtection="0"/>
    <xf numFmtId="0" fontId="40" fillId="50" borderId="0" applyNumberFormat="0" applyBorder="0" applyAlignment="0" applyProtection="0"/>
    <xf numFmtId="0" fontId="41" fillId="41" borderId="16" applyNumberFormat="0" applyAlignment="0" applyProtection="0"/>
    <xf numFmtId="0" fontId="42" fillId="51" borderId="23" applyNumberFormat="0" applyAlignment="0" applyProtection="0"/>
    <xf numFmtId="0" fontId="43" fillId="51" borderId="16" applyNumberFormat="0" applyAlignment="0" applyProtection="0"/>
    <xf numFmtId="0" fontId="44" fillId="0" borderId="18" applyNumberFormat="0" applyFill="0" applyAlignment="0" applyProtection="0"/>
    <xf numFmtId="0" fontId="45" fillId="0" borderId="19" applyNumberFormat="0" applyFill="0" applyAlignment="0" applyProtection="0"/>
    <xf numFmtId="0" fontId="46" fillId="0" borderId="20" applyNumberFormat="0" applyFill="0" applyAlignment="0" applyProtection="0"/>
    <xf numFmtId="0" fontId="46" fillId="0" borderId="0" applyNumberFormat="0" applyFill="0" applyBorder="0" applyAlignment="0" applyProtection="0"/>
    <xf numFmtId="0" fontId="47" fillId="0" borderId="24" applyNumberFormat="0" applyFill="0" applyAlignment="0" applyProtection="0"/>
    <xf numFmtId="0" fontId="48" fillId="52" borderId="17" applyNumberFormat="0" applyAlignment="0" applyProtection="0"/>
    <xf numFmtId="0" fontId="49" fillId="0" borderId="0" applyNumberFormat="0" applyFill="0" applyBorder="0" applyAlignment="0" applyProtection="0"/>
    <xf numFmtId="0" fontId="50" fillId="53" borderId="0" applyNumberFormat="0" applyBorder="0" applyAlignment="0" applyProtection="0"/>
    <xf numFmtId="0" fontId="51" fillId="34" borderId="0" applyNumberFormat="0" applyBorder="0" applyAlignment="0" applyProtection="0"/>
    <xf numFmtId="0" fontId="52" fillId="0" borderId="0" applyNumberFormat="0" applyFill="0" applyBorder="0" applyAlignment="0" applyProtection="0"/>
    <xf numFmtId="0" fontId="7" fillId="54" borderId="22" applyNumberFormat="0" applyFont="0" applyAlignment="0" applyProtection="0"/>
    <xf numFmtId="0" fontId="53" fillId="0" borderId="21" applyNumberFormat="0" applyFill="0" applyAlignment="0" applyProtection="0"/>
    <xf numFmtId="0" fontId="54" fillId="0" borderId="0" applyNumberFormat="0" applyFill="0" applyBorder="0" applyAlignment="0" applyProtection="0"/>
    <xf numFmtId="0" fontId="55" fillId="35" borderId="0" applyNumberFormat="0" applyBorder="0" applyAlignment="0" applyProtection="0"/>
    <xf numFmtId="0" fontId="5" fillId="0" borderId="0"/>
    <xf numFmtId="0" fontId="29" fillId="0" borderId="0">
      <alignment horizontal="left" vertical="top" wrapText="1"/>
    </xf>
    <xf numFmtId="0" fontId="6" fillId="0" borderId="0"/>
    <xf numFmtId="0" fontId="58" fillId="10" borderId="0" applyNumberFormat="0" applyBorder="0" applyAlignment="0" applyProtection="0"/>
    <xf numFmtId="0" fontId="58" fillId="14" borderId="0" applyNumberFormat="0" applyBorder="0" applyAlignment="0" applyProtection="0"/>
    <xf numFmtId="0" fontId="58" fillId="18" borderId="0" applyNumberFormat="0" applyBorder="0" applyAlignment="0" applyProtection="0"/>
    <xf numFmtId="0" fontId="58" fillId="22" borderId="0" applyNumberFormat="0" applyBorder="0" applyAlignment="0" applyProtection="0"/>
    <xf numFmtId="0" fontId="58" fillId="26" borderId="0" applyNumberFormat="0" applyBorder="0" applyAlignment="0" applyProtection="0"/>
    <xf numFmtId="0" fontId="58" fillId="30" borderId="0" applyNumberFormat="0" applyBorder="0" applyAlignment="0" applyProtection="0"/>
    <xf numFmtId="0" fontId="58" fillId="11" borderId="0" applyNumberFormat="0" applyBorder="0" applyAlignment="0" applyProtection="0"/>
    <xf numFmtId="0" fontId="58" fillId="15" borderId="0" applyNumberFormat="0" applyBorder="0" applyAlignment="0" applyProtection="0"/>
    <xf numFmtId="0" fontId="58" fillId="19" borderId="0" applyNumberFormat="0" applyBorder="0" applyAlignment="0" applyProtection="0"/>
    <xf numFmtId="0" fontId="58" fillId="23" borderId="0" applyNumberFormat="0" applyBorder="0" applyAlignment="0" applyProtection="0"/>
    <xf numFmtId="0" fontId="58" fillId="27" borderId="0" applyNumberFormat="0" applyBorder="0" applyAlignment="0" applyProtection="0"/>
    <xf numFmtId="0" fontId="58" fillId="31" borderId="0" applyNumberFormat="0" applyBorder="0" applyAlignment="0" applyProtection="0"/>
    <xf numFmtId="0" fontId="59" fillId="12" borderId="0" applyNumberFormat="0" applyBorder="0" applyAlignment="0" applyProtection="0"/>
    <xf numFmtId="0" fontId="59" fillId="16" borderId="0" applyNumberFormat="0" applyBorder="0" applyAlignment="0" applyProtection="0"/>
    <xf numFmtId="0" fontId="59" fillId="20" borderId="0" applyNumberFormat="0" applyBorder="0" applyAlignment="0" applyProtection="0"/>
    <xf numFmtId="0" fontId="59" fillId="24" borderId="0" applyNumberFormat="0" applyBorder="0" applyAlignment="0" applyProtection="0"/>
    <xf numFmtId="0" fontId="59" fillId="28" borderId="0" applyNumberFormat="0" applyBorder="0" applyAlignment="0" applyProtection="0"/>
    <xf numFmtId="0" fontId="59" fillId="32" borderId="0" applyNumberFormat="0" applyBorder="0" applyAlignment="0" applyProtection="0"/>
    <xf numFmtId="0" fontId="59" fillId="9" borderId="0" applyNumberFormat="0" applyBorder="0" applyAlignment="0" applyProtection="0"/>
    <xf numFmtId="0" fontId="59" fillId="13" borderId="0" applyNumberFormat="0" applyBorder="0" applyAlignment="0" applyProtection="0"/>
    <xf numFmtId="0" fontId="59" fillId="17" borderId="0" applyNumberFormat="0" applyBorder="0" applyAlignment="0" applyProtection="0"/>
    <xf numFmtId="0" fontId="59" fillId="21" borderId="0" applyNumberFormat="0" applyBorder="0" applyAlignment="0" applyProtection="0"/>
    <xf numFmtId="0" fontId="59" fillId="25" borderId="0" applyNumberFormat="0" applyBorder="0" applyAlignment="0" applyProtection="0"/>
    <xf numFmtId="0" fontId="59" fillId="29" borderId="0" applyNumberFormat="0" applyBorder="0" applyAlignment="0" applyProtection="0"/>
    <xf numFmtId="0" fontId="60" fillId="3" borderId="0" applyNumberFormat="0" applyBorder="0" applyAlignment="0" applyProtection="0"/>
    <xf numFmtId="0" fontId="61" fillId="6" borderId="4" applyNumberFormat="0" applyAlignment="0" applyProtection="0"/>
    <xf numFmtId="0" fontId="62" fillId="7" borderId="7" applyNumberFormat="0" applyAlignment="0" applyProtection="0"/>
    <xf numFmtId="43" fontId="6" fillId="0" borderId="0" applyFont="0" applyFill="0" applyBorder="0" applyAlignment="0" applyProtection="0"/>
    <xf numFmtId="0" fontId="63" fillId="0" borderId="0" applyNumberFormat="0" applyFill="0" applyBorder="0" applyAlignment="0" applyProtection="0"/>
    <xf numFmtId="0" fontId="64" fillId="2" borderId="0" applyNumberFormat="0" applyBorder="0" applyAlignment="0" applyProtection="0"/>
    <xf numFmtId="0" fontId="65" fillId="0" borderId="1" applyNumberFormat="0" applyFill="0" applyAlignment="0" applyProtection="0"/>
    <xf numFmtId="0" fontId="66" fillId="0" borderId="2" applyNumberFormat="0" applyFill="0" applyAlignment="0" applyProtection="0"/>
    <xf numFmtId="0" fontId="67" fillId="0" borderId="3" applyNumberFormat="0" applyFill="0" applyAlignment="0" applyProtection="0"/>
    <xf numFmtId="0" fontId="67" fillId="0" borderId="0" applyNumberFormat="0" applyFill="0" applyBorder="0" applyAlignment="0" applyProtection="0"/>
    <xf numFmtId="0" fontId="68" fillId="5" borderId="4" applyNumberFormat="0" applyAlignment="0" applyProtection="0"/>
    <xf numFmtId="0" fontId="69" fillId="0" borderId="6" applyNumberFormat="0" applyFill="0" applyAlignment="0" applyProtection="0"/>
    <xf numFmtId="0" fontId="70" fillId="4" borderId="0" applyNumberFormat="0" applyBorder="0" applyAlignment="0" applyProtection="0"/>
    <xf numFmtId="0" fontId="6" fillId="0" borderId="0"/>
    <xf numFmtId="0" fontId="71" fillId="0" borderId="0"/>
    <xf numFmtId="0" fontId="29" fillId="0" borderId="0">
      <alignment horizontal="left" vertical="top" wrapText="1"/>
    </xf>
    <xf numFmtId="0" fontId="58" fillId="8" borderId="8" applyNumberFormat="0" applyFont="0" applyAlignment="0" applyProtection="0"/>
    <xf numFmtId="0" fontId="1" fillId="8" borderId="8" applyNumberFormat="0" applyFont="0" applyAlignment="0" applyProtection="0"/>
    <xf numFmtId="0" fontId="72" fillId="6" borderId="5" applyNumberFormat="0" applyAlignment="0" applyProtection="0"/>
    <xf numFmtId="0" fontId="2" fillId="0" borderId="0" applyNumberFormat="0" applyFill="0" applyBorder="0" applyAlignment="0" applyProtection="0"/>
    <xf numFmtId="0" fontId="73" fillId="0" borderId="9" applyNumberFormat="0" applyFill="0" applyAlignment="0" applyProtection="0"/>
    <xf numFmtId="0" fontId="74" fillId="0" borderId="0" applyNumberFormat="0" applyFill="0" applyBorder="0" applyAlignment="0" applyProtection="0"/>
    <xf numFmtId="0" fontId="57" fillId="0" borderId="0"/>
    <xf numFmtId="0" fontId="1" fillId="8" borderId="8" applyNumberFormat="0" applyFont="0" applyAlignment="0" applyProtection="0"/>
    <xf numFmtId="0" fontId="75" fillId="0" borderId="0" applyNumberFormat="0" applyFill="0" applyBorder="0" applyAlignment="0" applyProtection="0"/>
    <xf numFmtId="0" fontId="76" fillId="4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82" fillId="0" borderId="0"/>
    <xf numFmtId="0" fontId="2" fillId="0" borderId="0" applyNumberFormat="0" applyFill="0" applyBorder="0" applyAlignment="0" applyProtection="0"/>
    <xf numFmtId="0" fontId="83" fillId="0" borderId="1" applyNumberFormat="0" applyFill="0" applyAlignment="0" applyProtection="0"/>
    <xf numFmtId="0" fontId="84" fillId="0" borderId="2" applyNumberFormat="0" applyFill="0" applyAlignment="0" applyProtection="0"/>
    <xf numFmtId="0" fontId="85" fillId="0" borderId="3" applyNumberFormat="0" applyFill="0" applyAlignment="0" applyProtection="0"/>
    <xf numFmtId="0" fontId="85" fillId="0" borderId="0" applyNumberFormat="0" applyFill="0" applyBorder="0" applyAlignment="0" applyProtection="0"/>
    <xf numFmtId="0" fontId="86" fillId="2" borderId="0" applyNumberFormat="0" applyBorder="0" applyAlignment="0" applyProtection="0"/>
    <xf numFmtId="0" fontId="87" fillId="3" borderId="0" applyNumberFormat="0" applyBorder="0" applyAlignment="0" applyProtection="0"/>
    <xf numFmtId="0" fontId="88" fillId="5" borderId="4" applyNumberFormat="0" applyAlignment="0" applyProtection="0"/>
    <xf numFmtId="0" fontId="89" fillId="6" borderId="5" applyNumberFormat="0" applyAlignment="0" applyProtection="0"/>
    <xf numFmtId="0" fontId="90" fillId="6" borderId="4" applyNumberFormat="0" applyAlignment="0" applyProtection="0"/>
    <xf numFmtId="0" fontId="91" fillId="0" borderId="6" applyNumberFormat="0" applyFill="0" applyAlignment="0" applyProtection="0"/>
    <xf numFmtId="0" fontId="92" fillId="7" borderId="7" applyNumberFormat="0" applyAlignment="0" applyProtection="0"/>
    <xf numFmtId="0" fontId="93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95" fillId="0" borderId="9" applyNumberFormat="0" applyFill="0" applyAlignment="0" applyProtection="0"/>
    <xf numFmtId="0" fontId="3" fillId="9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</cellStyleXfs>
  <cellXfs count="195">
    <xf numFmtId="0" fontId="0" fillId="0" borderId="0" xfId="0"/>
    <xf numFmtId="0" fontId="31" fillId="0" borderId="10" xfId="0" applyFont="1" applyBorder="1" applyAlignment="1">
      <alignment horizontal="left" vertical="top" wrapText="1"/>
    </xf>
    <xf numFmtId="0" fontId="32" fillId="0" borderId="10" xfId="0" applyFont="1" applyBorder="1" applyAlignment="1">
      <alignment horizontal="left" vertical="top" wrapText="1"/>
    </xf>
    <xf numFmtId="0" fontId="31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37" fillId="0" borderId="0" xfId="0" applyFont="1"/>
    <xf numFmtId="0" fontId="36" fillId="0" borderId="0" xfId="0" applyFont="1" applyAlignment="1">
      <alignment horizontal="centerContinuous"/>
    </xf>
    <xf numFmtId="0" fontId="36" fillId="0" borderId="0" xfId="0" applyFont="1"/>
    <xf numFmtId="0" fontId="31" fillId="0" borderId="10" xfId="0" applyFont="1" applyBorder="1" applyAlignment="1">
      <alignment horizontal="center" vertical="center" wrapText="1"/>
    </xf>
    <xf numFmtId="0" fontId="37" fillId="0" borderId="0" xfId="0" applyFont="1" applyAlignment="1">
      <alignment horizontal="right" vertical="center"/>
    </xf>
    <xf numFmtId="0" fontId="38" fillId="0" borderId="10" xfId="0" applyFont="1" applyBorder="1" applyAlignment="1">
      <alignment horizontal="left" vertical="top" wrapText="1"/>
    </xf>
    <xf numFmtId="0" fontId="36" fillId="0" borderId="10" xfId="0" applyFont="1" applyBorder="1" applyAlignment="1">
      <alignment horizontal="left" vertical="top" wrapText="1"/>
    </xf>
    <xf numFmtId="164" fontId="31" fillId="0" borderId="10" xfId="0" applyNumberFormat="1" applyFont="1" applyBorder="1" applyAlignment="1">
      <alignment horizontal="center" vertical="center" wrapText="1"/>
    </xf>
    <xf numFmtId="164" fontId="32" fillId="0" borderId="10" xfId="87" applyFont="1" applyBorder="1" applyAlignment="1">
      <alignment horizontal="center" vertical="center"/>
    </xf>
    <xf numFmtId="0" fontId="56" fillId="0" borderId="0" xfId="0" applyFont="1" applyAlignment="1">
      <alignment horizontal="left" vertical="top" wrapText="1"/>
    </xf>
    <xf numFmtId="0" fontId="56" fillId="0" borderId="0" xfId="0" applyFont="1"/>
    <xf numFmtId="0" fontId="38" fillId="0" borderId="0" xfId="0" applyFont="1" applyAlignment="1">
      <alignment horizontal="left" vertical="top" wrapText="1"/>
    </xf>
    <xf numFmtId="0" fontId="56" fillId="0" borderId="10" xfId="0" applyFont="1" applyBorder="1" applyAlignment="1">
      <alignment horizontal="left" vertical="top" wrapText="1"/>
    </xf>
    <xf numFmtId="0" fontId="56" fillId="0" borderId="10" xfId="0" applyFont="1" applyBorder="1" applyAlignment="1">
      <alignment horizontal="center" vertical="top" wrapText="1"/>
    </xf>
    <xf numFmtId="0" fontId="37" fillId="0" borderId="10" xfId="0" applyFont="1" applyBorder="1" applyAlignment="1">
      <alignment horizontal="left" vertical="top" wrapText="1"/>
    </xf>
    <xf numFmtId="164" fontId="80" fillId="0" borderId="10" xfId="86" applyFont="1" applyBorder="1">
      <alignment horizontal="right" vertical="top"/>
    </xf>
    <xf numFmtId="0" fontId="56" fillId="55" borderId="0" xfId="0" applyFont="1" applyFill="1"/>
    <xf numFmtId="0" fontId="37" fillId="55" borderId="10" xfId="0" applyFont="1" applyFill="1" applyBorder="1" applyAlignment="1">
      <alignment horizontal="left" vertical="top" wrapText="1"/>
    </xf>
    <xf numFmtId="0" fontId="34" fillId="0" borderId="10" xfId="0" applyFont="1" applyBorder="1" applyAlignment="1">
      <alignment horizontal="left" vertical="top" wrapText="1"/>
    </xf>
    <xf numFmtId="0" fontId="37" fillId="0" borderId="0" xfId="0" applyFont="1" applyAlignment="1">
      <alignment vertical="center"/>
    </xf>
    <xf numFmtId="0" fontId="36" fillId="0" borderId="0" xfId="139" applyFont="1"/>
    <xf numFmtId="0" fontId="36" fillId="0" borderId="0" xfId="139" applyFont="1" applyAlignment="1">
      <alignment horizontal="right"/>
    </xf>
    <xf numFmtId="0" fontId="31" fillId="0" borderId="0" xfId="0" applyFont="1" applyAlignment="1">
      <alignment horizontal="center" vertical="top" wrapText="1"/>
    </xf>
    <xf numFmtId="0" fontId="30" fillId="0" borderId="0" xfId="0" applyFont="1" applyAlignment="1">
      <alignment horizontal="center" vertical="top"/>
    </xf>
    <xf numFmtId="0" fontId="30" fillId="0" borderId="10" xfId="0" applyFont="1" applyBorder="1" applyAlignment="1">
      <alignment horizontal="center" vertical="center" wrapText="1"/>
    </xf>
    <xf numFmtId="164" fontId="31" fillId="0" borderId="10" xfId="86" applyFont="1" applyFill="1" applyBorder="1">
      <alignment horizontal="right" vertical="top"/>
    </xf>
    <xf numFmtId="164" fontId="32" fillId="0" borderId="10" xfId="87" applyFont="1" applyFill="1" applyBorder="1">
      <alignment horizontal="right" vertical="top"/>
    </xf>
    <xf numFmtId="0" fontId="0" fillId="0" borderId="0" xfId="0" applyAlignment="1">
      <alignment wrapText="1"/>
    </xf>
    <xf numFmtId="0" fontId="36" fillId="0" borderId="0" xfId="0" applyFont="1" applyAlignment="1">
      <alignment horizontal="center" vertical="center"/>
    </xf>
    <xf numFmtId="0" fontId="3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64" fontId="31" fillId="0" borderId="10" xfId="86" applyFont="1" applyBorder="1" applyAlignment="1">
      <alignment horizontal="center" vertical="center"/>
    </xf>
    <xf numFmtId="164" fontId="31" fillId="55" borderId="10" xfId="86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5" fontId="35" fillId="0" borderId="0" xfId="88" applyNumberFormat="1" applyFont="1" applyFill="1" applyAlignment="1">
      <alignment horizontal="center" vertical="center"/>
    </xf>
    <xf numFmtId="0" fontId="77" fillId="0" borderId="10" xfId="0" applyFont="1" applyBorder="1" applyAlignment="1">
      <alignment horizontal="left" vertical="top" wrapText="1"/>
    </xf>
    <xf numFmtId="168" fontId="31" fillId="0" borderId="0" xfId="0" applyNumberFormat="1" applyFont="1" applyAlignment="1">
      <alignment horizontal="left" vertical="top" wrapText="1"/>
    </xf>
    <xf numFmtId="0" fontId="97" fillId="0" borderId="10" xfId="0" applyFont="1" applyBorder="1" applyAlignment="1">
      <alignment horizontal="left" vertical="top" wrapText="1"/>
    </xf>
    <xf numFmtId="169" fontId="98" fillId="0" borderId="10" xfId="0" applyNumberFormat="1" applyFont="1" applyBorder="1" applyAlignment="1">
      <alignment horizontal="right" vertical="top" wrapText="1"/>
    </xf>
    <xf numFmtId="3" fontId="99" fillId="0" borderId="10" xfId="0" applyNumberFormat="1" applyFont="1" applyBorder="1" applyAlignment="1">
      <alignment horizontal="right" vertical="top" wrapText="1"/>
    </xf>
    <xf numFmtId="170" fontId="98" fillId="0" borderId="10" xfId="1" applyNumberFormat="1" applyFont="1" applyBorder="1" applyAlignment="1">
      <alignment horizontal="right" vertical="top" wrapText="1"/>
    </xf>
    <xf numFmtId="165" fontId="38" fillId="0" borderId="15" xfId="1" applyNumberFormat="1" applyFont="1" applyFill="1" applyBorder="1" applyAlignment="1">
      <alignment horizontal="center" vertical="center" wrapText="1"/>
    </xf>
    <xf numFmtId="0" fontId="100" fillId="0" borderId="0" xfId="0" applyFont="1" applyAlignment="1">
      <alignment horizontal="left" vertical="top" wrapText="1"/>
    </xf>
    <xf numFmtId="0" fontId="77" fillId="0" borderId="13" xfId="0" applyFont="1" applyBorder="1"/>
    <xf numFmtId="0" fontId="56" fillId="0" borderId="10" xfId="0" applyFont="1" applyBorder="1"/>
    <xf numFmtId="0" fontId="100" fillId="0" borderId="10" xfId="0" applyFont="1" applyBorder="1"/>
    <xf numFmtId="0" fontId="100" fillId="0" borderId="0" xfId="0" applyFont="1"/>
    <xf numFmtId="43" fontId="100" fillId="0" borderId="0" xfId="0" applyNumberFormat="1" applyFont="1" applyAlignment="1">
      <alignment horizontal="left" vertical="top" wrapText="1"/>
    </xf>
    <xf numFmtId="0" fontId="97" fillId="0" borderId="10" xfId="179" applyFont="1" applyBorder="1">
      <alignment horizontal="left" vertical="top" wrapText="1"/>
    </xf>
    <xf numFmtId="168" fontId="31" fillId="0" borderId="10" xfId="0" applyNumberFormat="1" applyFont="1" applyBorder="1" applyAlignment="1">
      <alignment horizontal="center" vertical="center" wrapText="1"/>
    </xf>
    <xf numFmtId="0" fontId="36" fillId="0" borderId="0" xfId="0" applyFont="1" applyAlignment="1">
      <alignment horizontal="left" vertical="top" wrapText="1"/>
    </xf>
    <xf numFmtId="164" fontId="38" fillId="0" borderId="10" xfId="86" applyFont="1" applyBorder="1" applyAlignment="1">
      <alignment horizontal="center" vertical="center"/>
    </xf>
    <xf numFmtId="0" fontId="38" fillId="0" borderId="29" xfId="0" applyFont="1" applyBorder="1" applyAlignment="1">
      <alignment horizontal="left" vertical="center" wrapText="1"/>
    </xf>
    <xf numFmtId="164" fontId="38" fillId="55" borderId="10" xfId="87" applyFont="1" applyFill="1" applyBorder="1" applyAlignment="1">
      <alignment horizontal="center" vertical="center"/>
    </xf>
    <xf numFmtId="0" fontId="101" fillId="0" borderId="0" xfId="0" applyFont="1" applyAlignment="1">
      <alignment horizontal="left" vertical="top" wrapText="1"/>
    </xf>
    <xf numFmtId="0" fontId="101" fillId="0" borderId="0" xfId="0" applyFont="1"/>
    <xf numFmtId="0" fontId="36" fillId="0" borderId="29" xfId="0" applyFont="1" applyBorder="1" applyAlignment="1">
      <alignment horizontal="left" vertical="center" wrapText="1"/>
    </xf>
    <xf numFmtId="171" fontId="36" fillId="55" borderId="10" xfId="87" applyNumberFormat="1" applyFont="1" applyFill="1" applyBorder="1" applyAlignment="1">
      <alignment horizontal="center" vertical="center"/>
    </xf>
    <xf numFmtId="164" fontId="36" fillId="55" borderId="10" xfId="87" applyFont="1" applyFill="1" applyBorder="1" applyAlignment="1">
      <alignment horizontal="center" vertical="center"/>
    </xf>
    <xf numFmtId="0" fontId="38" fillId="0" borderId="0" xfId="0" applyFont="1" applyAlignment="1">
      <alignment horizontal="left" vertical="center" wrapText="1"/>
    </xf>
    <xf numFmtId="0" fontId="101" fillId="0" borderId="0" xfId="0" applyFont="1" applyAlignment="1">
      <alignment horizontal="left" vertical="center" wrapText="1"/>
    </xf>
    <xf numFmtId="0" fontId="36" fillId="0" borderId="13" xfId="0" applyFont="1" applyBorder="1" applyAlignment="1">
      <alignment horizontal="left" vertical="center" wrapText="1"/>
    </xf>
    <xf numFmtId="0" fontId="101" fillId="0" borderId="0" xfId="0" applyFont="1" applyAlignment="1">
      <alignment vertical="center"/>
    </xf>
    <xf numFmtId="172" fontId="36" fillId="0" borderId="13" xfId="0" applyNumberFormat="1" applyFont="1" applyBorder="1" applyAlignment="1">
      <alignment horizontal="left" vertical="center" wrapText="1"/>
    </xf>
    <xf numFmtId="172" fontId="37" fillId="0" borderId="13" xfId="0" applyNumberFormat="1" applyFont="1" applyBorder="1" applyAlignment="1">
      <alignment horizontal="left" vertical="center" wrapText="1"/>
    </xf>
    <xf numFmtId="0" fontId="100" fillId="0" borderId="0" xfId="0" applyFont="1" applyAlignment="1">
      <alignment horizontal="center" vertical="center"/>
    </xf>
    <xf numFmtId="0" fontId="100" fillId="0" borderId="0" xfId="0" applyFont="1" applyAlignment="1">
      <alignment vertical="center"/>
    </xf>
    <xf numFmtId="172" fontId="36" fillId="0" borderId="0" xfId="1" applyNumberFormat="1" applyFont="1" applyFill="1" applyAlignment="1">
      <alignment horizontal="center" vertical="center"/>
    </xf>
    <xf numFmtId="0" fontId="103" fillId="0" borderId="10" xfId="0" applyFont="1" applyBorder="1" applyAlignment="1">
      <alignment horizontal="center" vertical="center" wrapText="1"/>
    </xf>
    <xf numFmtId="172" fontId="77" fillId="0" borderId="10" xfId="0" applyNumberFormat="1" applyFont="1" applyBorder="1" applyAlignment="1">
      <alignment horizontal="center" vertical="center" wrapText="1"/>
    </xf>
    <xf numFmtId="1" fontId="104" fillId="0" borderId="15" xfId="0" applyNumberFormat="1" applyFont="1" applyBorder="1" applyAlignment="1">
      <alignment horizontal="center" vertical="center"/>
    </xf>
    <xf numFmtId="1" fontId="81" fillId="0" borderId="15" xfId="0" applyNumberFormat="1" applyFont="1" applyBorder="1" applyAlignment="1">
      <alignment horizontal="center" vertical="center"/>
    </xf>
    <xf numFmtId="168" fontId="77" fillId="56" borderId="10" xfId="0" applyNumberFormat="1" applyFont="1" applyFill="1" applyBorder="1" applyAlignment="1">
      <alignment horizontal="center" vertical="center"/>
    </xf>
    <xf numFmtId="168" fontId="38" fillId="57" borderId="10" xfId="0" applyNumberFormat="1" applyFont="1" applyFill="1" applyBorder="1" applyAlignment="1">
      <alignment horizontal="center" vertical="center"/>
    </xf>
    <xf numFmtId="0" fontId="102" fillId="55" borderId="11" xfId="0" applyFont="1" applyFill="1" applyBorder="1" applyAlignment="1">
      <alignment horizontal="center" vertical="center"/>
    </xf>
    <xf numFmtId="168" fontId="80" fillId="0" borderId="10" xfId="0" applyNumberFormat="1" applyFont="1" applyBorder="1" applyAlignment="1">
      <alignment horizontal="center" vertical="center"/>
    </xf>
    <xf numFmtId="0" fontId="100" fillId="55" borderId="0" xfId="0" applyFont="1" applyFill="1"/>
    <xf numFmtId="0" fontId="102" fillId="0" borderId="10" xfId="0" applyFont="1" applyBorder="1" applyAlignment="1">
      <alignment horizontal="center" vertical="center"/>
    </xf>
    <xf numFmtId="0" fontId="102" fillId="0" borderId="10" xfId="0" applyFont="1" applyBorder="1" applyAlignment="1">
      <alignment horizontal="center" vertical="center" wrapText="1"/>
    </xf>
    <xf numFmtId="0" fontId="101" fillId="0" borderId="10" xfId="0" applyFont="1" applyBorder="1" applyAlignment="1">
      <alignment horizontal="center" vertical="center"/>
    </xf>
    <xf numFmtId="0" fontId="98" fillId="55" borderId="10" xfId="0" applyFont="1" applyFill="1" applyBorder="1" applyAlignment="1">
      <alignment horizontal="left" vertical="center" wrapText="1"/>
    </xf>
    <xf numFmtId="168" fontId="37" fillId="0" borderId="10" xfId="0" applyNumberFormat="1" applyFont="1" applyBorder="1" applyAlignment="1">
      <alignment horizontal="center" vertical="center"/>
    </xf>
    <xf numFmtId="172" fontId="56" fillId="0" borderId="0" xfId="0" applyNumberFormat="1" applyFont="1" applyAlignment="1">
      <alignment horizontal="center" vertical="center"/>
    </xf>
    <xf numFmtId="0" fontId="105" fillId="55" borderId="10" xfId="0" applyFont="1" applyFill="1" applyBorder="1" applyAlignment="1">
      <alignment horizontal="center" vertical="center" wrapText="1"/>
    </xf>
    <xf numFmtId="0" fontId="77" fillId="0" borderId="0" xfId="0" applyFont="1" applyAlignment="1">
      <alignment horizontal="left" vertical="top" wrapText="1"/>
    </xf>
    <xf numFmtId="164" fontId="80" fillId="0" borderId="0" xfId="86" applyFont="1" applyBorder="1">
      <alignment horizontal="right" vertical="top"/>
    </xf>
    <xf numFmtId="0" fontId="36" fillId="0" borderId="10" xfId="0" applyFont="1" applyBorder="1" applyAlignment="1">
      <alignment vertical="top" wrapText="1"/>
    </xf>
    <xf numFmtId="0" fontId="36" fillId="0" borderId="10" xfId="0" applyFont="1" applyBorder="1" applyAlignment="1">
      <alignment vertical="center" wrapText="1"/>
    </xf>
    <xf numFmtId="0" fontId="37" fillId="0" borderId="10" xfId="0" applyFont="1" applyBorder="1" applyAlignment="1">
      <alignment horizontal="left" vertical="center" wrapText="1"/>
    </xf>
    <xf numFmtId="0" fontId="56" fillId="55" borderId="25" xfId="0" applyFont="1" applyFill="1" applyBorder="1" applyAlignment="1">
      <alignment horizontal="center" vertical="top" wrapText="1"/>
    </xf>
    <xf numFmtId="2" fontId="36" fillId="0" borderId="10" xfId="0" applyNumberFormat="1" applyFont="1" applyBorder="1" applyAlignment="1">
      <alignment wrapText="1"/>
    </xf>
    <xf numFmtId="0" fontId="56" fillId="55" borderId="15" xfId="0" applyFont="1" applyFill="1" applyBorder="1" applyAlignment="1">
      <alignment horizontal="center" vertical="top" wrapText="1"/>
    </xf>
    <xf numFmtId="0" fontId="36" fillId="0" borderId="10" xfId="0" applyFont="1" applyBorder="1" applyAlignment="1">
      <alignment horizontal="left" vertical="center" wrapText="1"/>
    </xf>
    <xf numFmtId="0" fontId="56" fillId="55" borderId="11" xfId="0" applyFont="1" applyFill="1" applyBorder="1" applyAlignment="1">
      <alignment horizontal="center" vertical="top" wrapText="1"/>
    </xf>
    <xf numFmtId="0" fontId="36" fillId="0" borderId="14" xfId="0" applyFont="1" applyBorder="1" applyAlignment="1">
      <alignment vertical="top" wrapText="1"/>
    </xf>
    <xf numFmtId="0" fontId="36" fillId="0" borderId="13" xfId="0" applyFont="1" applyBorder="1" applyAlignment="1">
      <alignment vertical="top" wrapText="1"/>
    </xf>
    <xf numFmtId="0" fontId="56" fillId="55" borderId="10" xfId="0" applyFont="1" applyFill="1" applyBorder="1" applyAlignment="1">
      <alignment vertical="top" wrapText="1"/>
    </xf>
    <xf numFmtId="164" fontId="36" fillId="0" borderId="10" xfId="86" applyFont="1" applyBorder="1">
      <alignment horizontal="right" vertical="top"/>
    </xf>
    <xf numFmtId="164" fontId="80" fillId="0" borderId="12" xfId="86" applyFont="1" applyBorder="1">
      <alignment horizontal="right" vertical="top"/>
    </xf>
    <xf numFmtId="164" fontId="80" fillId="0" borderId="13" xfId="86" applyFont="1" applyBorder="1">
      <alignment horizontal="right" vertical="top"/>
    </xf>
    <xf numFmtId="0" fontId="106" fillId="0" borderId="0" xfId="0" applyFont="1" applyAlignment="1">
      <alignment horizontal="center" vertical="top" wrapText="1"/>
    </xf>
    <xf numFmtId="0" fontId="38" fillId="0" borderId="0" xfId="0" applyFont="1"/>
    <xf numFmtId="0" fontId="77" fillId="55" borderId="0" xfId="0" applyFont="1" applyFill="1" applyAlignment="1">
      <alignment vertical="center" wrapText="1"/>
    </xf>
    <xf numFmtId="164" fontId="80" fillId="55" borderId="0" xfId="86" applyFont="1" applyFill="1" applyBorder="1">
      <alignment horizontal="right" vertical="top"/>
    </xf>
    <xf numFmtId="0" fontId="37" fillId="0" borderId="0" xfId="0" applyFont="1" applyAlignment="1">
      <alignment horizontal="left" vertical="top" wrapText="1"/>
    </xf>
    <xf numFmtId="0" fontId="80" fillId="0" borderId="10" xfId="0" applyFont="1" applyBorder="1" applyAlignment="1">
      <alignment horizontal="left" vertical="top" wrapText="1"/>
    </xf>
    <xf numFmtId="164" fontId="31" fillId="0" borderId="10" xfId="86" applyFont="1" applyFill="1" applyBorder="1" applyAlignment="1">
      <alignment horizontal="center" vertical="center"/>
    </xf>
    <xf numFmtId="164" fontId="80" fillId="0" borderId="10" xfId="86" applyFont="1" applyFill="1" applyBorder="1">
      <alignment horizontal="right" vertical="top"/>
    </xf>
    <xf numFmtId="167" fontId="37" fillId="0" borderId="10" xfId="86" applyNumberFormat="1" applyFont="1" applyFill="1" applyBorder="1">
      <alignment horizontal="right" vertical="top"/>
    </xf>
    <xf numFmtId="3" fontId="81" fillId="0" borderId="10" xfId="0" applyNumberFormat="1" applyFont="1" applyBorder="1" applyAlignment="1">
      <alignment horizontal="right" vertical="top" wrapText="1"/>
    </xf>
    <xf numFmtId="165" fontId="36" fillId="0" borderId="25" xfId="1" applyNumberFormat="1" applyFont="1" applyFill="1" applyBorder="1" applyAlignment="1">
      <alignment horizontal="center" vertical="center" wrapText="1"/>
    </xf>
    <xf numFmtId="165" fontId="36" fillId="0" borderId="15" xfId="1" applyNumberFormat="1" applyFont="1" applyFill="1" applyBorder="1" applyAlignment="1">
      <alignment horizontal="center" vertical="center" wrapText="1"/>
    </xf>
    <xf numFmtId="165" fontId="36" fillId="0" borderId="11" xfId="1" applyNumberFormat="1" applyFont="1" applyFill="1" applyBorder="1" applyAlignment="1">
      <alignment horizontal="center" vertical="center" wrapText="1"/>
    </xf>
    <xf numFmtId="0" fontId="37" fillId="0" borderId="0" xfId="0" applyFont="1" applyAlignment="1">
      <alignment horizontal="right" vertical="center"/>
    </xf>
    <xf numFmtId="0" fontId="32" fillId="0" borderId="0" xfId="0" applyFont="1" applyAlignment="1">
      <alignment horizontal="center" vertical="top" wrapText="1"/>
    </xf>
    <xf numFmtId="0" fontId="31" fillId="0" borderId="10" xfId="0" applyFont="1" applyBorder="1" applyAlignment="1">
      <alignment horizontal="center" vertical="center" wrapText="1"/>
    </xf>
    <xf numFmtId="0" fontId="31" fillId="0" borderId="10" xfId="0" applyFont="1" applyBorder="1" applyAlignment="1">
      <alignment horizontal="center" vertical="top" wrapText="1"/>
    </xf>
    <xf numFmtId="164" fontId="31" fillId="0" borderId="25" xfId="86" applyFont="1" applyFill="1" applyBorder="1" applyAlignment="1">
      <alignment horizontal="center" vertical="center"/>
    </xf>
    <xf numFmtId="164" fontId="31" fillId="0" borderId="15" xfId="86" applyFont="1" applyFill="1" applyBorder="1" applyAlignment="1">
      <alignment horizontal="center" vertical="center"/>
    </xf>
    <xf numFmtId="164" fontId="31" fillId="0" borderId="11" xfId="86" applyFont="1" applyFill="1" applyBorder="1" applyAlignment="1">
      <alignment horizontal="center" vertical="center"/>
    </xf>
    <xf numFmtId="0" fontId="31" fillId="0" borderId="25" xfId="0" applyFont="1" applyBorder="1" applyAlignment="1">
      <alignment horizontal="center" vertical="top" wrapText="1"/>
    </xf>
    <xf numFmtId="0" fontId="31" fillId="0" borderId="15" xfId="0" applyFont="1" applyBorder="1" applyAlignment="1">
      <alignment horizontal="center" vertical="top" wrapText="1"/>
    </xf>
    <xf numFmtId="0" fontId="31" fillId="0" borderId="11" xfId="0" applyFont="1" applyBorder="1" applyAlignment="1">
      <alignment horizontal="center" vertical="top" wrapText="1"/>
    </xf>
    <xf numFmtId="0" fontId="31" fillId="0" borderId="12" xfId="0" applyFont="1" applyBorder="1" applyAlignment="1">
      <alignment horizontal="center" vertical="top" wrapText="1"/>
    </xf>
    <xf numFmtId="0" fontId="31" fillId="0" borderId="13" xfId="0" applyFont="1" applyBorder="1" applyAlignment="1">
      <alignment horizontal="center" vertical="top" wrapText="1"/>
    </xf>
    <xf numFmtId="0" fontId="77" fillId="0" borderId="12" xfId="0" applyFont="1" applyBorder="1" applyAlignment="1">
      <alignment horizontal="center" vertical="top" wrapText="1"/>
    </xf>
    <xf numFmtId="0" fontId="77" fillId="0" borderId="13" xfId="0" applyFont="1" applyBorder="1" applyAlignment="1">
      <alignment horizontal="center" vertical="top" wrapText="1"/>
    </xf>
    <xf numFmtId="0" fontId="77" fillId="0" borderId="10" xfId="0" applyFont="1" applyBorder="1" applyAlignment="1">
      <alignment horizontal="center" vertical="top" wrapText="1"/>
    </xf>
    <xf numFmtId="0" fontId="56" fillId="0" borderId="26" xfId="0" applyFont="1" applyBorder="1" applyAlignment="1">
      <alignment horizontal="center" vertical="top" wrapText="1"/>
    </xf>
    <xf numFmtId="0" fontId="56" fillId="0" borderId="27" xfId="0" applyFont="1" applyBorder="1" applyAlignment="1">
      <alignment horizontal="center" vertical="top" wrapText="1"/>
    </xf>
    <xf numFmtId="0" fontId="56" fillId="0" borderId="28" xfId="0" applyFont="1" applyBorder="1" applyAlignment="1">
      <alignment horizontal="center" vertical="top" wrapText="1"/>
    </xf>
    <xf numFmtId="0" fontId="56" fillId="0" borderId="14" xfId="0" applyFont="1" applyBorder="1" applyAlignment="1">
      <alignment horizontal="center"/>
    </xf>
    <xf numFmtId="0" fontId="56" fillId="0" borderId="12" xfId="0" applyFont="1" applyBorder="1" applyAlignment="1">
      <alignment horizontal="center"/>
    </xf>
    <xf numFmtId="0" fontId="38" fillId="0" borderId="25" xfId="0" applyFont="1" applyBorder="1" applyAlignment="1">
      <alignment horizontal="center" vertical="top" wrapText="1"/>
    </xf>
    <xf numFmtId="0" fontId="38" fillId="0" borderId="15" xfId="0" applyFont="1" applyBorder="1" applyAlignment="1">
      <alignment horizontal="center" vertical="top" wrapText="1"/>
    </xf>
    <xf numFmtId="0" fontId="38" fillId="0" borderId="11" xfId="0" applyFont="1" applyBorder="1" applyAlignment="1">
      <alignment horizontal="center" vertical="top" wrapText="1"/>
    </xf>
    <xf numFmtId="49" fontId="38" fillId="0" borderId="25" xfId="0" applyNumberFormat="1" applyFont="1" applyBorder="1" applyAlignment="1">
      <alignment horizontal="center" vertical="top" wrapText="1"/>
    </xf>
    <xf numFmtId="49" fontId="38" fillId="0" borderId="15" xfId="0" applyNumberFormat="1" applyFont="1" applyBorder="1" applyAlignment="1">
      <alignment horizontal="center" vertical="top" wrapText="1"/>
    </xf>
    <xf numFmtId="0" fontId="32" fillId="0" borderId="25" xfId="0" applyFont="1" applyBorder="1" applyAlignment="1">
      <alignment horizontal="center" vertical="top" wrapText="1"/>
    </xf>
    <xf numFmtId="0" fontId="32" fillId="0" borderId="15" xfId="0" applyFont="1" applyBorder="1" applyAlignment="1">
      <alignment horizontal="center" vertical="top" wrapText="1"/>
    </xf>
    <xf numFmtId="0" fontId="36" fillId="0" borderId="10" xfId="0" applyFont="1" applyBorder="1" applyAlignment="1">
      <alignment horizontal="center" vertical="center" wrapText="1"/>
    </xf>
    <xf numFmtId="0" fontId="56" fillId="0" borderId="12" xfId="0" applyFont="1" applyBorder="1" applyAlignment="1">
      <alignment horizontal="center" vertical="center" wrapText="1"/>
    </xf>
    <xf numFmtId="0" fontId="56" fillId="0" borderId="13" xfId="0" applyFont="1" applyBorder="1" applyAlignment="1">
      <alignment horizontal="center" vertical="center" wrapText="1"/>
    </xf>
    <xf numFmtId="49" fontId="31" fillId="0" borderId="10" xfId="0" applyNumberFormat="1" applyFont="1" applyBorder="1" applyAlignment="1">
      <alignment horizontal="center" vertical="top" wrapText="1"/>
    </xf>
    <xf numFmtId="49" fontId="32" fillId="0" borderId="10" xfId="0" applyNumberFormat="1" applyFont="1" applyBorder="1" applyAlignment="1">
      <alignment horizontal="center" vertical="top" wrapText="1"/>
    </xf>
    <xf numFmtId="0" fontId="32" fillId="0" borderId="10" xfId="0" applyFont="1" applyBorder="1" applyAlignment="1">
      <alignment horizontal="center" vertical="top" wrapText="1"/>
    </xf>
    <xf numFmtId="49" fontId="38" fillId="0" borderId="10" xfId="0" applyNumberFormat="1" applyFont="1" applyBorder="1" applyAlignment="1">
      <alignment horizontal="center" vertical="top" wrapText="1"/>
    </xf>
    <xf numFmtId="0" fontId="38" fillId="0" borderId="10" xfId="0" applyFont="1" applyBorder="1" applyAlignment="1">
      <alignment horizontal="center" vertical="top" wrapText="1"/>
    </xf>
    <xf numFmtId="0" fontId="36" fillId="0" borderId="10" xfId="0" applyFont="1" applyBorder="1" applyAlignment="1">
      <alignment horizontal="center" vertical="top" wrapText="1"/>
    </xf>
    <xf numFmtId="0" fontId="77" fillId="0" borderId="0" xfId="0" applyFont="1" applyAlignment="1">
      <alignment horizontal="center" vertical="center" wrapText="1"/>
    </xf>
    <xf numFmtId="1" fontId="104" fillId="0" borderId="15" xfId="0" applyNumberFormat="1" applyFont="1" applyBorder="1" applyAlignment="1">
      <alignment horizontal="center" vertical="center"/>
    </xf>
    <xf numFmtId="0" fontId="105" fillId="56" borderId="14" xfId="0" applyFont="1" applyFill="1" applyBorder="1" applyAlignment="1">
      <alignment horizontal="center" vertical="center"/>
    </xf>
    <xf numFmtId="0" fontId="105" fillId="56" borderId="12" xfId="0" applyFont="1" applyFill="1" applyBorder="1" applyAlignment="1">
      <alignment horizontal="center" vertical="center"/>
    </xf>
    <xf numFmtId="0" fontId="105" fillId="56" borderId="13" xfId="0" applyFont="1" applyFill="1" applyBorder="1" applyAlignment="1">
      <alignment horizontal="center" vertical="center"/>
    </xf>
    <xf numFmtId="0" fontId="102" fillId="57" borderId="14" xfId="0" applyFont="1" applyFill="1" applyBorder="1" applyAlignment="1">
      <alignment horizontal="center" vertical="center"/>
    </xf>
    <xf numFmtId="0" fontId="102" fillId="57" borderId="12" xfId="0" applyFont="1" applyFill="1" applyBorder="1" applyAlignment="1">
      <alignment horizontal="center" vertical="center"/>
    </xf>
    <xf numFmtId="0" fontId="102" fillId="57" borderId="13" xfId="0" applyFont="1" applyFill="1" applyBorder="1" applyAlignment="1">
      <alignment horizontal="center" vertical="center"/>
    </xf>
    <xf numFmtId="0" fontId="96" fillId="55" borderId="14" xfId="0" applyFont="1" applyFill="1" applyBorder="1" applyAlignment="1">
      <alignment horizontal="center" vertical="center" wrapText="1"/>
    </xf>
    <xf numFmtId="0" fontId="96" fillId="55" borderId="12" xfId="0" applyFont="1" applyFill="1" applyBorder="1" applyAlignment="1">
      <alignment horizontal="center" vertical="center" wrapText="1"/>
    </xf>
    <xf numFmtId="0" fontId="96" fillId="55" borderId="13" xfId="0" applyFont="1" applyFill="1" applyBorder="1" applyAlignment="1">
      <alignment horizontal="center" vertical="center" wrapText="1"/>
    </xf>
    <xf numFmtId="0" fontId="103" fillId="0" borderId="10" xfId="0" applyFont="1" applyBorder="1" applyAlignment="1">
      <alignment horizontal="center" vertical="center" wrapText="1"/>
    </xf>
    <xf numFmtId="0" fontId="96" fillId="55" borderId="10" xfId="0" applyFont="1" applyFill="1" applyBorder="1" applyAlignment="1">
      <alignment horizontal="left" vertical="center" wrapText="1"/>
    </xf>
    <xf numFmtId="0" fontId="101" fillId="0" borderId="14" xfId="0" applyFont="1" applyBorder="1" applyAlignment="1">
      <alignment horizontal="center" vertical="center" wrapText="1"/>
    </xf>
    <xf numFmtId="0" fontId="101" fillId="0" borderId="12" xfId="0" applyFont="1" applyBorder="1" applyAlignment="1">
      <alignment horizontal="center" vertical="center" wrapText="1"/>
    </xf>
    <xf numFmtId="0" fontId="101" fillId="0" borderId="13" xfId="0" applyFont="1" applyBorder="1" applyAlignment="1">
      <alignment horizontal="center" vertical="center" wrapText="1"/>
    </xf>
    <xf numFmtId="0" fontId="37" fillId="0" borderId="0" xfId="0" applyFont="1" applyAlignment="1">
      <alignment horizontal="right"/>
    </xf>
    <xf numFmtId="0" fontId="102" fillId="0" borderId="0" xfId="0" applyFont="1" applyAlignment="1">
      <alignment horizontal="center" vertical="center" wrapText="1"/>
    </xf>
    <xf numFmtId="0" fontId="103" fillId="0" borderId="14" xfId="0" applyFont="1" applyBorder="1" applyAlignment="1">
      <alignment horizontal="center" vertical="center" wrapText="1"/>
    </xf>
    <xf numFmtId="0" fontId="103" fillId="0" borderId="13" xfId="0" applyFont="1" applyBorder="1" applyAlignment="1">
      <alignment horizontal="center" vertical="center" wrapText="1"/>
    </xf>
    <xf numFmtId="0" fontId="56" fillId="55" borderId="25" xfId="0" applyFont="1" applyFill="1" applyBorder="1" applyAlignment="1">
      <alignment horizontal="center" vertical="top" wrapText="1"/>
    </xf>
    <xf numFmtId="0" fontId="56" fillId="55" borderId="15" xfId="0" applyFont="1" applyFill="1" applyBorder="1" applyAlignment="1">
      <alignment horizontal="center" vertical="top" wrapText="1"/>
    </xf>
    <xf numFmtId="0" fontId="56" fillId="55" borderId="11" xfId="0" applyFont="1" applyFill="1" applyBorder="1" applyAlignment="1">
      <alignment horizontal="center" vertical="top" wrapText="1"/>
    </xf>
    <xf numFmtId="0" fontId="77" fillId="55" borderId="0" xfId="0" applyFont="1" applyFill="1" applyAlignment="1">
      <alignment horizontal="center" vertical="center" wrapText="1"/>
    </xf>
    <xf numFmtId="0" fontId="56" fillId="0" borderId="0" xfId="0" applyFont="1" applyAlignment="1">
      <alignment horizontal="center" vertical="center" wrapText="1"/>
    </xf>
    <xf numFmtId="0" fontId="77" fillId="0" borderId="10" xfId="0" applyFont="1" applyBorder="1" applyAlignment="1">
      <alignment horizontal="left" vertical="top" wrapText="1"/>
    </xf>
    <xf numFmtId="0" fontId="36" fillId="0" borderId="10" xfId="0" applyFont="1" applyBorder="1" applyAlignment="1">
      <alignment horizontal="left" vertical="center"/>
    </xf>
    <xf numFmtId="0" fontId="106" fillId="0" borderId="0" xfId="0" applyFont="1" applyAlignment="1">
      <alignment horizontal="left" vertical="top" wrapText="1"/>
    </xf>
    <xf numFmtId="0" fontId="38" fillId="0" borderId="0" xfId="0" applyFont="1" applyAlignment="1">
      <alignment horizontal="center" vertical="top"/>
    </xf>
    <xf numFmtId="0" fontId="38" fillId="0" borderId="0" xfId="0" applyFont="1" applyAlignment="1">
      <alignment horizontal="left" vertical="top" wrapText="1"/>
    </xf>
    <xf numFmtId="0" fontId="37" fillId="0" borderId="14" xfId="0" applyFont="1" applyBorder="1" applyAlignment="1">
      <alignment horizontal="left" vertical="top" wrapText="1"/>
    </xf>
    <xf numFmtId="0" fontId="37" fillId="0" borderId="13" xfId="0" applyFont="1" applyBorder="1" applyAlignment="1">
      <alignment horizontal="left" vertical="top" wrapText="1"/>
    </xf>
    <xf numFmtId="0" fontId="80" fillId="0" borderId="10" xfId="0" applyFont="1" applyBorder="1" applyAlignment="1">
      <alignment horizontal="left" vertical="top" wrapText="1"/>
    </xf>
    <xf numFmtId="0" fontId="38" fillId="0" borderId="10" xfId="0" applyFont="1" applyBorder="1" applyAlignment="1">
      <alignment horizontal="left" vertical="top" wrapText="1"/>
    </xf>
    <xf numFmtId="0" fontId="56" fillId="0" borderId="10" xfId="0" applyFont="1" applyBorder="1" applyAlignment="1">
      <alignment horizontal="center" vertical="top" wrapText="1"/>
    </xf>
    <xf numFmtId="0" fontId="56" fillId="0" borderId="12" xfId="0" applyFont="1" applyBorder="1" applyAlignment="1">
      <alignment horizontal="center" vertical="top" wrapText="1"/>
    </xf>
    <xf numFmtId="0" fontId="56" fillId="0" borderId="13" xfId="0" applyFont="1" applyBorder="1" applyAlignment="1">
      <alignment horizontal="center" vertical="top" wrapText="1"/>
    </xf>
    <xf numFmtId="0" fontId="34" fillId="0" borderId="0" xfId="0" applyFont="1" applyAlignment="1">
      <alignment horizontal="left" vertical="top" wrapText="1"/>
    </xf>
    <xf numFmtId="0" fontId="37" fillId="0" borderId="10" xfId="0" applyFont="1" applyBorder="1" applyAlignment="1">
      <alignment horizontal="left" vertical="top" wrapText="1"/>
    </xf>
    <xf numFmtId="0" fontId="56" fillId="0" borderId="0" xfId="0" applyFont="1" applyAlignment="1">
      <alignment horizontal="center" wrapText="1"/>
    </xf>
    <xf numFmtId="0" fontId="34" fillId="0" borderId="10" xfId="0" applyFont="1" applyBorder="1" applyAlignment="1">
      <alignment horizontal="left" vertical="top" wrapText="1"/>
    </xf>
  </cellXfs>
  <cellStyles count="245">
    <cellStyle name="_artabyuje" xfId="89" xr:uid="{00000000-0005-0000-0000-000000000000}"/>
    <cellStyle name="20% - Accent1" xfId="2" builtinId="30" customBuiltin="1"/>
    <cellStyle name="20% - Accent1 2" xfId="28" xr:uid="{00000000-0005-0000-0000-000002000000}"/>
    <cellStyle name="20% - Accent1 2 2" xfId="140" xr:uid="{00000000-0005-0000-0000-000003000000}"/>
    <cellStyle name="20% - Accent1 2 3" xfId="233" xr:uid="{B50C8435-1B34-4EA9-A74C-4DE4F6774F0E}"/>
    <cellStyle name="20% - Accent1 3" xfId="197" xr:uid="{00000000-0005-0000-0000-000004000000}"/>
    <cellStyle name="20% - Accent2" xfId="4" builtinId="34" customBuiltin="1"/>
    <cellStyle name="20% - Accent2 2" xfId="29" xr:uid="{00000000-0005-0000-0000-000006000000}"/>
    <cellStyle name="20% - Accent2 2 2" xfId="141" xr:uid="{00000000-0005-0000-0000-000007000000}"/>
    <cellStyle name="20% - Accent2 2 3" xfId="235" xr:uid="{0E6FB4A0-662E-4065-92CB-65D99BA1F8D4}"/>
    <cellStyle name="20% - Accent2 3" xfId="198" xr:uid="{00000000-0005-0000-0000-000008000000}"/>
    <cellStyle name="20% - Accent3" xfId="6" builtinId="38" customBuiltin="1"/>
    <cellStyle name="20% - Accent3 2" xfId="30" xr:uid="{00000000-0005-0000-0000-00000A000000}"/>
    <cellStyle name="20% - Accent3 2 2" xfId="142" xr:uid="{00000000-0005-0000-0000-00000B000000}"/>
    <cellStyle name="20% - Accent3 2 3" xfId="237" xr:uid="{AF636484-26B8-4C00-94CE-E7F7FC0C697B}"/>
    <cellStyle name="20% - Accent3 3" xfId="199" xr:uid="{00000000-0005-0000-0000-00000C000000}"/>
    <cellStyle name="20% - Accent4" xfId="8" builtinId="42" customBuiltin="1"/>
    <cellStyle name="20% - Accent4 2" xfId="31" xr:uid="{00000000-0005-0000-0000-00000E000000}"/>
    <cellStyle name="20% - Accent4 2 2" xfId="143" xr:uid="{00000000-0005-0000-0000-00000F000000}"/>
    <cellStyle name="20% - Accent4 2 3" xfId="239" xr:uid="{6C7C0F22-84DA-42BD-B7CC-539F6A5C32AD}"/>
    <cellStyle name="20% - Accent4 3" xfId="200" xr:uid="{00000000-0005-0000-0000-000010000000}"/>
    <cellStyle name="20% - Accent5" xfId="10" builtinId="46" customBuiltin="1"/>
    <cellStyle name="20% - Accent5 2" xfId="32" xr:uid="{00000000-0005-0000-0000-000012000000}"/>
    <cellStyle name="20% - Accent5 2 2" xfId="144" xr:uid="{00000000-0005-0000-0000-000013000000}"/>
    <cellStyle name="20% - Accent5 2 3" xfId="241" xr:uid="{AA761B69-3284-43C4-A36B-1AF13556628E}"/>
    <cellStyle name="20% - Accent5 3" xfId="201" xr:uid="{00000000-0005-0000-0000-000014000000}"/>
    <cellStyle name="20% - Accent6" xfId="12" builtinId="50" customBuiltin="1"/>
    <cellStyle name="20% - Accent6 2" xfId="33" xr:uid="{00000000-0005-0000-0000-000016000000}"/>
    <cellStyle name="20% - Accent6 2 2" xfId="145" xr:uid="{00000000-0005-0000-0000-000017000000}"/>
    <cellStyle name="20% - Accent6 2 3" xfId="243" xr:uid="{67A4E846-E801-46E2-93A9-406DEF5953DC}"/>
    <cellStyle name="20% - Accent6 3" xfId="202" xr:uid="{00000000-0005-0000-0000-000018000000}"/>
    <cellStyle name="20% - Акцент1" xfId="90" xr:uid="{00000000-0005-0000-0000-000019000000}"/>
    <cellStyle name="20% - Акцент2" xfId="91" xr:uid="{00000000-0005-0000-0000-00001A000000}"/>
    <cellStyle name="20% - Акцент3" xfId="92" xr:uid="{00000000-0005-0000-0000-00001B000000}"/>
    <cellStyle name="20% - Акцент4" xfId="93" xr:uid="{00000000-0005-0000-0000-00001C000000}"/>
    <cellStyle name="20% - Акцент5" xfId="94" xr:uid="{00000000-0005-0000-0000-00001D000000}"/>
    <cellStyle name="20% - Акцент6" xfId="95" xr:uid="{00000000-0005-0000-0000-00001E000000}"/>
    <cellStyle name="40% - Accent1" xfId="3" builtinId="31" customBuiltin="1"/>
    <cellStyle name="40% - Accent1 2" xfId="34" xr:uid="{00000000-0005-0000-0000-000020000000}"/>
    <cellStyle name="40% - Accent1 2 2" xfId="146" xr:uid="{00000000-0005-0000-0000-000021000000}"/>
    <cellStyle name="40% - Accent1 2 3" xfId="234" xr:uid="{A153C01E-EC4F-4802-B60F-7996D3350F89}"/>
    <cellStyle name="40% - Accent1 3" xfId="203" xr:uid="{00000000-0005-0000-0000-000022000000}"/>
    <cellStyle name="40% - Accent2" xfId="5" builtinId="35" customBuiltin="1"/>
    <cellStyle name="40% - Accent2 2" xfId="35" xr:uid="{00000000-0005-0000-0000-000024000000}"/>
    <cellStyle name="40% - Accent2 2 2" xfId="147" xr:uid="{00000000-0005-0000-0000-000025000000}"/>
    <cellStyle name="40% - Accent2 2 3" xfId="236" xr:uid="{3CF6CA63-B86C-43CB-95C5-54D1104CBD7F}"/>
    <cellStyle name="40% - Accent2 3" xfId="204" xr:uid="{00000000-0005-0000-0000-000026000000}"/>
    <cellStyle name="40% - Accent3" xfId="7" builtinId="39" customBuiltin="1"/>
    <cellStyle name="40% - Accent3 2" xfId="36" xr:uid="{00000000-0005-0000-0000-000028000000}"/>
    <cellStyle name="40% - Accent3 2 2" xfId="148" xr:uid="{00000000-0005-0000-0000-000029000000}"/>
    <cellStyle name="40% - Accent3 2 3" xfId="238" xr:uid="{9199FEC9-631B-4022-87E7-BFDB3FB45DE2}"/>
    <cellStyle name="40% - Accent3 3" xfId="205" xr:uid="{00000000-0005-0000-0000-00002A000000}"/>
    <cellStyle name="40% - Accent4" xfId="9" builtinId="43" customBuiltin="1"/>
    <cellStyle name="40% - Accent4 2" xfId="37" xr:uid="{00000000-0005-0000-0000-00002C000000}"/>
    <cellStyle name="40% - Accent4 2 2" xfId="149" xr:uid="{00000000-0005-0000-0000-00002D000000}"/>
    <cellStyle name="40% - Accent4 2 3" xfId="240" xr:uid="{46967536-480B-439F-8E3A-99BA69B5F2C3}"/>
    <cellStyle name="40% - Accent4 3" xfId="206" xr:uid="{00000000-0005-0000-0000-00002E000000}"/>
    <cellStyle name="40% - Accent5" xfId="11" builtinId="47" customBuiltin="1"/>
    <cellStyle name="40% - Accent5 2" xfId="38" xr:uid="{00000000-0005-0000-0000-000030000000}"/>
    <cellStyle name="40% - Accent5 2 2" xfId="150" xr:uid="{00000000-0005-0000-0000-000031000000}"/>
    <cellStyle name="40% - Accent5 2 3" xfId="242" xr:uid="{F861C595-6B69-4713-B327-76F8D4BCE025}"/>
    <cellStyle name="40% - Accent5 3" xfId="207" xr:uid="{00000000-0005-0000-0000-000032000000}"/>
    <cellStyle name="40% - Accent6" xfId="13" builtinId="51" customBuiltin="1"/>
    <cellStyle name="40% - Accent6 2" xfId="39" xr:uid="{00000000-0005-0000-0000-000034000000}"/>
    <cellStyle name="40% - Accent6 2 2" xfId="151" xr:uid="{00000000-0005-0000-0000-000035000000}"/>
    <cellStyle name="40% - Accent6 2 3" xfId="244" xr:uid="{823142E8-190F-4E23-9002-D6A12CC26415}"/>
    <cellStyle name="40% - Accent6 3" xfId="208" xr:uid="{00000000-0005-0000-0000-000036000000}"/>
    <cellStyle name="40% - Акцент1" xfId="96" xr:uid="{00000000-0005-0000-0000-000037000000}"/>
    <cellStyle name="40% - Акцент2" xfId="97" xr:uid="{00000000-0005-0000-0000-000038000000}"/>
    <cellStyle name="40% - Акцент3" xfId="98" xr:uid="{00000000-0005-0000-0000-000039000000}"/>
    <cellStyle name="40% - Акцент4" xfId="99" xr:uid="{00000000-0005-0000-0000-00003A000000}"/>
    <cellStyle name="40% - Акцент5" xfId="100" xr:uid="{00000000-0005-0000-0000-00003B000000}"/>
    <cellStyle name="40% - Акцент6" xfId="101" xr:uid="{00000000-0005-0000-0000-00003C000000}"/>
    <cellStyle name="60% - Accent1 2" xfId="40" xr:uid="{00000000-0005-0000-0000-00003D000000}"/>
    <cellStyle name="60% - Accent1 2 2" xfId="152" xr:uid="{00000000-0005-0000-0000-00003E000000}"/>
    <cellStyle name="60% - Accent1 3" xfId="190" xr:uid="{00000000-0005-0000-0000-00003F000000}"/>
    <cellStyle name="60% - Accent2 2" xfId="41" xr:uid="{00000000-0005-0000-0000-000040000000}"/>
    <cellStyle name="60% - Accent2 2 2" xfId="153" xr:uid="{00000000-0005-0000-0000-000041000000}"/>
    <cellStyle name="60% - Accent2 3" xfId="191" xr:uid="{00000000-0005-0000-0000-000042000000}"/>
    <cellStyle name="60% - Accent3 2" xfId="42" xr:uid="{00000000-0005-0000-0000-000043000000}"/>
    <cellStyle name="60% - Accent3 2 2" xfId="154" xr:uid="{00000000-0005-0000-0000-000044000000}"/>
    <cellStyle name="60% - Accent3 3" xfId="192" xr:uid="{00000000-0005-0000-0000-000045000000}"/>
    <cellStyle name="60% - Accent4 2" xfId="43" xr:uid="{00000000-0005-0000-0000-000046000000}"/>
    <cellStyle name="60% - Accent4 2 2" xfId="155" xr:uid="{00000000-0005-0000-0000-000047000000}"/>
    <cellStyle name="60% - Accent4 3" xfId="193" xr:uid="{00000000-0005-0000-0000-000048000000}"/>
    <cellStyle name="60% - Accent5 2" xfId="44" xr:uid="{00000000-0005-0000-0000-000049000000}"/>
    <cellStyle name="60% - Accent5 2 2" xfId="156" xr:uid="{00000000-0005-0000-0000-00004A000000}"/>
    <cellStyle name="60% - Accent5 3" xfId="194" xr:uid="{00000000-0005-0000-0000-00004B000000}"/>
    <cellStyle name="60% - Accent6 2" xfId="45" xr:uid="{00000000-0005-0000-0000-00004C000000}"/>
    <cellStyle name="60% - Accent6 2 2" xfId="157" xr:uid="{00000000-0005-0000-0000-00004D000000}"/>
    <cellStyle name="60% - Accent6 3" xfId="195" xr:uid="{00000000-0005-0000-0000-00004E000000}"/>
    <cellStyle name="60% - Акцент1" xfId="102" xr:uid="{00000000-0005-0000-0000-00004F000000}"/>
    <cellStyle name="60% - Акцент2" xfId="103" xr:uid="{00000000-0005-0000-0000-000050000000}"/>
    <cellStyle name="60% - Акцент3" xfId="104" xr:uid="{00000000-0005-0000-0000-000051000000}"/>
    <cellStyle name="60% - Акцент4" xfId="105" xr:uid="{00000000-0005-0000-0000-000052000000}"/>
    <cellStyle name="60% - Акцент5" xfId="106" xr:uid="{00000000-0005-0000-0000-000053000000}"/>
    <cellStyle name="60% - Акцент6" xfId="107" xr:uid="{00000000-0005-0000-0000-000054000000}"/>
    <cellStyle name="Accent1" xfId="114" builtinId="29" customBuiltin="1"/>
    <cellStyle name="Accent1 2" xfId="46" xr:uid="{00000000-0005-0000-0000-000056000000}"/>
    <cellStyle name="Accent1 2 2" xfId="158" xr:uid="{00000000-0005-0000-0000-000057000000}"/>
    <cellStyle name="Accent1 3" xfId="226" xr:uid="{04F5555A-213E-438A-9D32-2F93C2FC08C6}"/>
    <cellStyle name="Accent2" xfId="115" builtinId="33" customBuiltin="1"/>
    <cellStyle name="Accent2 2" xfId="47" xr:uid="{00000000-0005-0000-0000-000059000000}"/>
    <cellStyle name="Accent2 2 2" xfId="159" xr:uid="{00000000-0005-0000-0000-00005A000000}"/>
    <cellStyle name="Accent2 3" xfId="227" xr:uid="{849B19CF-DBB2-4E2C-A4F9-8B961BDE9389}"/>
    <cellStyle name="Accent3" xfId="116" builtinId="37" customBuiltin="1"/>
    <cellStyle name="Accent3 2" xfId="48" xr:uid="{00000000-0005-0000-0000-00005C000000}"/>
    <cellStyle name="Accent3 2 2" xfId="160" xr:uid="{00000000-0005-0000-0000-00005D000000}"/>
    <cellStyle name="Accent3 3" xfId="228" xr:uid="{3C833078-EDA8-4CF3-A8F5-B2BA02A4A80B}"/>
    <cellStyle name="Accent4" xfId="117" builtinId="41" customBuiltin="1"/>
    <cellStyle name="Accent4 2" xfId="49" xr:uid="{00000000-0005-0000-0000-00005F000000}"/>
    <cellStyle name="Accent4 2 2" xfId="161" xr:uid="{00000000-0005-0000-0000-000060000000}"/>
    <cellStyle name="Accent4 3" xfId="229" xr:uid="{5920188C-DCB2-4143-85BF-097424756EC2}"/>
    <cellStyle name="Accent5" xfId="118" builtinId="45" customBuiltin="1"/>
    <cellStyle name="Accent5 2" xfId="50" xr:uid="{00000000-0005-0000-0000-000062000000}"/>
    <cellStyle name="Accent5 2 2" xfId="162" xr:uid="{00000000-0005-0000-0000-000063000000}"/>
    <cellStyle name="Accent5 3" xfId="230" xr:uid="{C2F7A0D9-15A3-4405-B12D-6785771E8C4B}"/>
    <cellStyle name="Accent6" xfId="119" builtinId="49" customBuiltin="1"/>
    <cellStyle name="Accent6 2" xfId="51" xr:uid="{00000000-0005-0000-0000-000065000000}"/>
    <cellStyle name="Accent6 2 2" xfId="163" xr:uid="{00000000-0005-0000-0000-000066000000}"/>
    <cellStyle name="Accent6 3" xfId="231" xr:uid="{37046EE9-E176-4B2A-A4B1-15CFED676AF2}"/>
    <cellStyle name="Bad" xfId="131" builtinId="27" customBuiltin="1"/>
    <cellStyle name="Bad 2" xfId="52" xr:uid="{00000000-0005-0000-0000-000068000000}"/>
    <cellStyle name="Bad 2 2" xfId="164" xr:uid="{00000000-0005-0000-0000-000069000000}"/>
    <cellStyle name="Bad 3" xfId="217" xr:uid="{DD39640D-53CC-481D-9FC2-BD8431F2889B}"/>
    <cellStyle name="Calculation" xfId="122" builtinId="22" customBuiltin="1"/>
    <cellStyle name="Calculation 2" xfId="53" xr:uid="{00000000-0005-0000-0000-00006B000000}"/>
    <cellStyle name="Calculation 2 2" xfId="165" xr:uid="{00000000-0005-0000-0000-00006C000000}"/>
    <cellStyle name="Calculation 3" xfId="220" xr:uid="{07289825-6D24-400C-869D-EAAF7D90BD60}"/>
    <cellStyle name="Check Cell" xfId="128" builtinId="23" customBuiltin="1"/>
    <cellStyle name="Check Cell 2" xfId="54" xr:uid="{00000000-0005-0000-0000-00006E000000}"/>
    <cellStyle name="Check Cell 2 2" xfId="166" xr:uid="{00000000-0005-0000-0000-00006F000000}"/>
    <cellStyle name="Check Cell 3" xfId="222" xr:uid="{129CBF46-16D3-4138-A745-8EDAA43631EF}"/>
    <cellStyle name="Comma" xfId="1" builtinId="3"/>
    <cellStyle name="Comma 15" xfId="88" xr:uid="{00000000-0005-0000-0000-000071000000}"/>
    <cellStyle name="Comma 2" xfId="15" xr:uid="{00000000-0005-0000-0000-000072000000}"/>
    <cellStyle name="Comma 2 2" xfId="19" xr:uid="{00000000-0005-0000-0000-000073000000}"/>
    <cellStyle name="Comma 2 2 2" xfId="55" xr:uid="{00000000-0005-0000-0000-000074000000}"/>
    <cellStyle name="Comma 2 3" xfId="22" xr:uid="{00000000-0005-0000-0000-000075000000}"/>
    <cellStyle name="Comma 2 4" xfId="108" xr:uid="{00000000-0005-0000-0000-000076000000}"/>
    <cellStyle name="Comma 3" xfId="18" xr:uid="{00000000-0005-0000-0000-000077000000}"/>
    <cellStyle name="Comma 3 2" xfId="56" xr:uid="{00000000-0005-0000-0000-000078000000}"/>
    <cellStyle name="Comma 3 3" xfId="109" xr:uid="{00000000-0005-0000-0000-000079000000}"/>
    <cellStyle name="Comma 4" xfId="21" xr:uid="{00000000-0005-0000-0000-00007A000000}"/>
    <cellStyle name="Comma 4 2" xfId="110" xr:uid="{00000000-0005-0000-0000-00007B000000}"/>
    <cellStyle name="Comma 5" xfId="111" xr:uid="{00000000-0005-0000-0000-00007C000000}"/>
    <cellStyle name="Comma 6" xfId="167" xr:uid="{00000000-0005-0000-0000-00007D000000}"/>
    <cellStyle name="Explanatory Text" xfId="132" builtinId="53" customBuiltin="1"/>
    <cellStyle name="Explanatory Text 2" xfId="57" xr:uid="{00000000-0005-0000-0000-00007F000000}"/>
    <cellStyle name="Explanatory Text 2 2" xfId="168" xr:uid="{00000000-0005-0000-0000-000080000000}"/>
    <cellStyle name="Explanatory Text 3" xfId="224" xr:uid="{AC803CCB-CF6F-4503-92D4-39D7D19F8D44}"/>
    <cellStyle name="Good" xfId="136" builtinId="26" customBuiltin="1"/>
    <cellStyle name="Good 2" xfId="58" xr:uid="{00000000-0005-0000-0000-000082000000}"/>
    <cellStyle name="Good 2 2" xfId="169" xr:uid="{00000000-0005-0000-0000-000083000000}"/>
    <cellStyle name="Good 3" xfId="216" xr:uid="{EF1950E8-81C5-40FF-AAEE-E1B3624F3906}"/>
    <cellStyle name="Heading 1" xfId="123" builtinId="16" customBuiltin="1"/>
    <cellStyle name="Heading 1 2" xfId="59" xr:uid="{00000000-0005-0000-0000-000085000000}"/>
    <cellStyle name="Heading 1 2 2" xfId="170" xr:uid="{00000000-0005-0000-0000-000086000000}"/>
    <cellStyle name="Heading 1 3" xfId="212" xr:uid="{53FFA1A7-D93B-480F-ADFA-3F7C1287A665}"/>
    <cellStyle name="Heading 2" xfId="124" builtinId="17" customBuiltin="1"/>
    <cellStyle name="Heading 2 2" xfId="60" xr:uid="{00000000-0005-0000-0000-000088000000}"/>
    <cellStyle name="Heading 2 2 2" xfId="171" xr:uid="{00000000-0005-0000-0000-000089000000}"/>
    <cellStyle name="Heading 2 3" xfId="213" xr:uid="{156FDA3D-9FAA-4026-B35A-7FBA5D96FDB8}"/>
    <cellStyle name="Heading 3" xfId="125" builtinId="18" customBuiltin="1"/>
    <cellStyle name="Heading 3 2" xfId="61" xr:uid="{00000000-0005-0000-0000-00008B000000}"/>
    <cellStyle name="Heading 3 2 2" xfId="172" xr:uid="{00000000-0005-0000-0000-00008C000000}"/>
    <cellStyle name="Heading 3 3" xfId="214" xr:uid="{6EE46CF0-7991-45FA-A228-CD0E74DBDACD}"/>
    <cellStyle name="Heading 4" xfId="126" builtinId="19" customBuiltin="1"/>
    <cellStyle name="Heading 4 2" xfId="62" xr:uid="{00000000-0005-0000-0000-00008E000000}"/>
    <cellStyle name="Heading 4 2 2" xfId="173" xr:uid="{00000000-0005-0000-0000-00008F000000}"/>
    <cellStyle name="Heading 4 3" xfId="215" xr:uid="{7052E8E8-BE8E-4015-AF66-9D9A53B02546}"/>
    <cellStyle name="Input" xfId="120" builtinId="20" customBuiltin="1"/>
    <cellStyle name="Input 2" xfId="63" xr:uid="{00000000-0005-0000-0000-000091000000}"/>
    <cellStyle name="Input 2 2" xfId="174" xr:uid="{00000000-0005-0000-0000-000092000000}"/>
    <cellStyle name="Input 3" xfId="218" xr:uid="{285EBEE8-35CD-4EF9-946A-2429304A4BE4}"/>
    <cellStyle name="Linked Cell" xfId="134" builtinId="24" customBuiltin="1"/>
    <cellStyle name="Linked Cell 2" xfId="64" xr:uid="{00000000-0005-0000-0000-000094000000}"/>
    <cellStyle name="Linked Cell 2 2" xfId="175" xr:uid="{00000000-0005-0000-0000-000095000000}"/>
    <cellStyle name="Linked Cell 3" xfId="221" xr:uid="{24FD63A0-D8E6-4BAE-8C1D-1890FD633D8B}"/>
    <cellStyle name="Neutral 2" xfId="25" xr:uid="{00000000-0005-0000-0000-000096000000}"/>
    <cellStyle name="Neutral 2 2" xfId="176" xr:uid="{00000000-0005-0000-0000-000097000000}"/>
    <cellStyle name="Neutral 3" xfId="65" xr:uid="{00000000-0005-0000-0000-000098000000}"/>
    <cellStyle name="Neutral 4" xfId="189" xr:uid="{00000000-0005-0000-0000-000099000000}"/>
    <cellStyle name="Normal" xfId="0" builtinId="0"/>
    <cellStyle name="Normal 10" xfId="177" xr:uid="{00000000-0005-0000-0000-00009B000000}"/>
    <cellStyle name="Normal 11" xfId="137" xr:uid="{00000000-0005-0000-0000-00009C000000}"/>
    <cellStyle name="Normal 2" xfId="14" xr:uid="{00000000-0005-0000-0000-00009D000000}"/>
    <cellStyle name="Normal 2 2" xfId="66" xr:uid="{00000000-0005-0000-0000-00009E000000}"/>
    <cellStyle name="Normal 2 2 2" xfId="83" xr:uid="{00000000-0005-0000-0000-00009F000000}"/>
    <cellStyle name="Normal 2 2 3" xfId="178" xr:uid="{00000000-0005-0000-0000-0000A0000000}"/>
    <cellStyle name="Normal 2 3" xfId="67" xr:uid="{00000000-0005-0000-0000-0000A1000000}"/>
    <cellStyle name="Normal 3" xfId="17" xr:uid="{00000000-0005-0000-0000-0000A2000000}"/>
    <cellStyle name="Normal 3 2" xfId="23" xr:uid="{00000000-0005-0000-0000-0000A3000000}"/>
    <cellStyle name="Normal 3 2 2" xfId="68" xr:uid="{00000000-0005-0000-0000-0000A4000000}"/>
    <cellStyle name="Normal 3 2 3" xfId="179" xr:uid="{00000000-0005-0000-0000-0000A5000000}"/>
    <cellStyle name="Normal 3_HavelvacN2axjusakN3" xfId="26" xr:uid="{00000000-0005-0000-0000-0000A6000000}"/>
    <cellStyle name="Normal 4" xfId="20" xr:uid="{00000000-0005-0000-0000-0000A7000000}"/>
    <cellStyle name="Normal 4 2" xfId="24" xr:uid="{00000000-0005-0000-0000-0000A8000000}"/>
    <cellStyle name="Normal 5" xfId="27" xr:uid="{00000000-0005-0000-0000-0000A9000000}"/>
    <cellStyle name="Normal 5 2" xfId="69" xr:uid="{00000000-0005-0000-0000-0000AA000000}"/>
    <cellStyle name="Normal 5 3" xfId="112" xr:uid="{00000000-0005-0000-0000-0000AB000000}"/>
    <cellStyle name="Normal 6" xfId="70" xr:uid="{00000000-0005-0000-0000-0000AC000000}"/>
    <cellStyle name="Normal 6 2" xfId="113" xr:uid="{00000000-0005-0000-0000-0000AD000000}"/>
    <cellStyle name="Normal 7" xfId="71" xr:uid="{00000000-0005-0000-0000-0000AE000000}"/>
    <cellStyle name="Normal 8" xfId="82" xr:uid="{00000000-0005-0000-0000-0000AF000000}"/>
    <cellStyle name="Normal 8 2" xfId="138" xr:uid="{00000000-0005-0000-0000-0000B0000000}"/>
    <cellStyle name="Normal 9" xfId="139" xr:uid="{00000000-0005-0000-0000-0000B1000000}"/>
    <cellStyle name="Note" xfId="133" builtinId="10" customBuiltin="1"/>
    <cellStyle name="Note 2" xfId="72" xr:uid="{00000000-0005-0000-0000-0000B3000000}"/>
    <cellStyle name="Note 2 2" xfId="180" xr:uid="{00000000-0005-0000-0000-0000B4000000}"/>
    <cellStyle name="Note 2 3" xfId="232" xr:uid="{9AC8B7F7-CF39-41DF-800C-25C3CAA68C42}"/>
    <cellStyle name="Note 3" xfId="181" xr:uid="{00000000-0005-0000-0000-0000B5000000}"/>
    <cellStyle name="Note 3 2" xfId="187" xr:uid="{00000000-0005-0000-0000-0000B6000000}"/>
    <cellStyle name="Note 4" xfId="196" xr:uid="{00000000-0005-0000-0000-0000B7000000}"/>
    <cellStyle name="Note 5" xfId="209" xr:uid="{00000000-0005-0000-0000-0000B8000000}"/>
    <cellStyle name="Output" xfId="121" builtinId="21" customBuiltin="1"/>
    <cellStyle name="Output 2" xfId="73" xr:uid="{00000000-0005-0000-0000-0000BA000000}"/>
    <cellStyle name="Output 2 2" xfId="182" xr:uid="{00000000-0005-0000-0000-0000BB000000}"/>
    <cellStyle name="Output 3" xfId="219" xr:uid="{591B9D0E-AE8F-4DA8-B402-560C1DD854C5}"/>
    <cellStyle name="Percent 2" xfId="16" xr:uid="{00000000-0005-0000-0000-0000BC000000}"/>
    <cellStyle name="SN_241" xfId="86" xr:uid="{00000000-0005-0000-0000-0000BD000000}"/>
    <cellStyle name="SN_b" xfId="87" xr:uid="{00000000-0005-0000-0000-0000BE000000}"/>
    <cellStyle name="Style 1" xfId="74" xr:uid="{00000000-0005-0000-0000-0000BF000000}"/>
    <cellStyle name="Style 1 2" xfId="75" xr:uid="{00000000-0005-0000-0000-0000C0000000}"/>
    <cellStyle name="Style 1 2 2" xfId="85" xr:uid="{00000000-0005-0000-0000-0000C1000000}"/>
    <cellStyle name="Style 1_verchnakan_ax21-25_2018" xfId="76" xr:uid="{00000000-0005-0000-0000-0000C2000000}"/>
    <cellStyle name="Title" xfId="211" builtinId="15" customBuiltin="1"/>
    <cellStyle name="Title 2" xfId="77" xr:uid="{00000000-0005-0000-0000-0000C3000000}"/>
    <cellStyle name="Title 2 2" xfId="183" xr:uid="{00000000-0005-0000-0000-0000C4000000}"/>
    <cellStyle name="Title 3" xfId="188" xr:uid="{00000000-0005-0000-0000-0000C5000000}"/>
    <cellStyle name="Total" xfId="127" builtinId="25" customBuiltin="1"/>
    <cellStyle name="Total 2" xfId="78" xr:uid="{00000000-0005-0000-0000-0000C7000000}"/>
    <cellStyle name="Total 2 2" xfId="184" xr:uid="{00000000-0005-0000-0000-0000C8000000}"/>
    <cellStyle name="Total 3" xfId="225" xr:uid="{D6D84D5B-736D-4096-B50B-909A19060C17}"/>
    <cellStyle name="Warning Text" xfId="135" builtinId="11" customBuiltin="1"/>
    <cellStyle name="Warning Text 2" xfId="79" xr:uid="{00000000-0005-0000-0000-0000CA000000}"/>
    <cellStyle name="Warning Text 2 2" xfId="185" xr:uid="{00000000-0005-0000-0000-0000CB000000}"/>
    <cellStyle name="Warning Text 3" xfId="223" xr:uid="{318705D5-FEC6-444C-AEAD-B38FBB07F081}"/>
    <cellStyle name="Название" xfId="129" xr:uid="{00000000-0005-0000-0000-0000CC000000}"/>
    <cellStyle name="Нейтральный" xfId="130" xr:uid="{00000000-0005-0000-0000-0000CD000000}"/>
    <cellStyle name="Обычный 2" xfId="80" xr:uid="{00000000-0005-0000-0000-0000CE000000}"/>
    <cellStyle name="Обычный 2 2" xfId="81" xr:uid="{00000000-0005-0000-0000-0000CF000000}"/>
    <cellStyle name="Обычный 2 3" xfId="84" xr:uid="{00000000-0005-0000-0000-0000D0000000}"/>
    <cellStyle name="Обычный 3" xfId="210" xr:uid="{00000000-0005-0000-0000-0000D1000000}"/>
    <cellStyle name="Стиль 1" xfId="186" xr:uid="{00000000-0005-0000-0000-0000D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3"/>
  <sheetViews>
    <sheetView workbookViewId="0">
      <selection activeCell="D25" sqref="D25:D30"/>
    </sheetView>
  </sheetViews>
  <sheetFormatPr defaultRowHeight="15"/>
  <cols>
    <col min="2" max="2" width="12.28515625" customWidth="1"/>
    <col min="3" max="3" width="81.42578125" customWidth="1"/>
    <col min="4" max="4" width="20.7109375" customWidth="1"/>
    <col min="5" max="5" width="21" customWidth="1"/>
    <col min="6" max="6" width="21.28515625" customWidth="1"/>
    <col min="8" max="8" width="14.7109375" bestFit="1" customWidth="1"/>
    <col min="9" max="11" width="15.5703125" customWidth="1"/>
  </cols>
  <sheetData>
    <row r="1" spans="1:12" ht="17.25">
      <c r="D1" s="118" t="s">
        <v>55</v>
      </c>
      <c r="E1" s="118"/>
      <c r="F1" s="118"/>
      <c r="G1" s="24"/>
      <c r="H1" s="25"/>
    </row>
    <row r="2" spans="1:12" s="3" customFormat="1" ht="25.15" customHeight="1">
      <c r="D2" s="118" t="s">
        <v>54</v>
      </c>
      <c r="E2" s="118"/>
      <c r="F2" s="118"/>
      <c r="G2" s="24"/>
    </row>
    <row r="3" spans="1:12" s="3" customFormat="1" ht="22.15" customHeight="1">
      <c r="D3" s="118" t="s">
        <v>43</v>
      </c>
      <c r="E3" s="118"/>
      <c r="F3" s="118"/>
      <c r="G3" s="24"/>
      <c r="H3" s="26"/>
    </row>
    <row r="4" spans="1:12" s="3" customFormat="1" ht="17.25">
      <c r="D4" s="26"/>
      <c r="E4" s="26"/>
      <c r="F4" s="26"/>
      <c r="G4" s="26"/>
      <c r="H4" s="26"/>
    </row>
    <row r="5" spans="1:12" s="3" customFormat="1" ht="59.45" customHeight="1">
      <c r="A5" s="119" t="s">
        <v>82</v>
      </c>
      <c r="B5" s="119"/>
      <c r="C5" s="119"/>
      <c r="D5" s="119"/>
      <c r="E5" s="119"/>
      <c r="F5" s="119"/>
      <c r="H5" s="25"/>
      <c r="I5" s="25"/>
      <c r="J5" s="25"/>
      <c r="K5" s="25"/>
      <c r="L5" s="25"/>
    </row>
    <row r="6" spans="1:12" s="3" customFormat="1" ht="17.25">
      <c r="A6" s="27"/>
      <c r="B6" s="27"/>
      <c r="C6" s="27"/>
      <c r="D6" s="27"/>
      <c r="E6" s="27"/>
      <c r="F6" s="28" t="s">
        <v>9</v>
      </c>
    </row>
    <row r="7" spans="1:12" s="3" customFormat="1" ht="56.25" customHeight="1">
      <c r="A7" s="120" t="s">
        <v>10</v>
      </c>
      <c r="B7" s="120"/>
      <c r="C7" s="120" t="s">
        <v>11</v>
      </c>
      <c r="D7" s="128" t="s">
        <v>41</v>
      </c>
      <c r="E7" s="128"/>
      <c r="F7" s="129"/>
    </row>
    <row r="8" spans="1:12" s="3" customFormat="1" ht="18.600000000000001" customHeight="1">
      <c r="A8" s="120"/>
      <c r="B8" s="120"/>
      <c r="C8" s="120"/>
      <c r="D8" s="120" t="s">
        <v>12</v>
      </c>
      <c r="E8" s="120" t="s">
        <v>13</v>
      </c>
      <c r="F8" s="120" t="s">
        <v>14</v>
      </c>
    </row>
    <row r="9" spans="1:12" s="3" customFormat="1" ht="43.5" customHeight="1">
      <c r="A9" s="29" t="s">
        <v>15</v>
      </c>
      <c r="B9" s="29" t="s">
        <v>16</v>
      </c>
      <c r="C9" s="120"/>
      <c r="D9" s="120"/>
      <c r="E9" s="120"/>
      <c r="F9" s="120"/>
    </row>
    <row r="10" spans="1:12" s="3" customFormat="1" ht="17.25">
      <c r="A10" s="125"/>
      <c r="B10" s="125"/>
      <c r="C10" s="1" t="s">
        <v>17</v>
      </c>
      <c r="D10" s="30">
        <f>+D11+D44</f>
        <v>0</v>
      </c>
      <c r="E10" s="30">
        <f t="shared" ref="E10:F10" si="0">+E11+E44</f>
        <v>0</v>
      </c>
      <c r="F10" s="30">
        <f t="shared" si="0"/>
        <v>0</v>
      </c>
    </row>
    <row r="11" spans="1:12" s="3" customFormat="1" ht="17.25">
      <c r="A11" s="127"/>
      <c r="B11" s="127"/>
      <c r="C11" s="2" t="s">
        <v>1</v>
      </c>
      <c r="D11" s="31">
        <f>D12+D25</f>
        <v>0</v>
      </c>
      <c r="E11" s="31">
        <f t="shared" ref="E11:F11" si="1">E12+E25</f>
        <v>0</v>
      </c>
      <c r="F11" s="31">
        <f t="shared" si="1"/>
        <v>0</v>
      </c>
    </row>
    <row r="12" spans="1:12" s="3" customFormat="1" ht="17.25">
      <c r="A12" s="125">
        <v>1187</v>
      </c>
      <c r="B12" s="125"/>
      <c r="C12" s="23" t="s">
        <v>2</v>
      </c>
      <c r="D12" s="122">
        <f>+D19</f>
        <v>-600000</v>
      </c>
      <c r="E12" s="122">
        <f t="shared" ref="E12:F12" si="2">+E19</f>
        <v>-1100000</v>
      </c>
      <c r="F12" s="122">
        <f t="shared" si="2"/>
        <v>-1400707.5</v>
      </c>
    </row>
    <row r="13" spans="1:12" s="3" customFormat="1" ht="28.5" customHeight="1">
      <c r="A13" s="126"/>
      <c r="B13" s="126"/>
      <c r="C13" s="1" t="s">
        <v>56</v>
      </c>
      <c r="D13" s="123"/>
      <c r="E13" s="123"/>
      <c r="F13" s="123"/>
    </row>
    <row r="14" spans="1:12" s="3" customFormat="1" ht="26.25" customHeight="1">
      <c r="A14" s="126"/>
      <c r="B14" s="126"/>
      <c r="C14" s="23" t="s">
        <v>3</v>
      </c>
      <c r="D14" s="123"/>
      <c r="E14" s="123"/>
      <c r="F14" s="123"/>
    </row>
    <row r="15" spans="1:12" s="3" customFormat="1" ht="66" customHeight="1">
      <c r="A15" s="126"/>
      <c r="B15" s="126"/>
      <c r="C15" s="1" t="s">
        <v>68</v>
      </c>
      <c r="D15" s="123"/>
      <c r="E15" s="123"/>
      <c r="F15" s="123"/>
    </row>
    <row r="16" spans="1:12" s="3" customFormat="1" ht="17.25">
      <c r="A16" s="126"/>
      <c r="B16" s="126"/>
      <c r="C16" s="23" t="s">
        <v>4</v>
      </c>
      <c r="D16" s="123"/>
      <c r="E16" s="123"/>
      <c r="F16" s="123"/>
    </row>
    <row r="17" spans="1:6" s="3" customFormat="1" ht="34.5">
      <c r="A17" s="127"/>
      <c r="B17" s="127"/>
      <c r="C17" s="1" t="s">
        <v>57</v>
      </c>
      <c r="D17" s="124"/>
      <c r="E17" s="124"/>
      <c r="F17" s="124"/>
    </row>
    <row r="18" spans="1:6" s="3" customFormat="1" ht="17.25">
      <c r="A18" s="121" t="s">
        <v>5</v>
      </c>
      <c r="B18" s="121"/>
      <c r="C18" s="121"/>
      <c r="D18" s="121"/>
      <c r="E18" s="121"/>
      <c r="F18" s="121"/>
    </row>
    <row r="19" spans="1:6" s="3" customFormat="1" ht="17.25">
      <c r="A19" s="121"/>
      <c r="B19" s="125">
        <v>12017</v>
      </c>
      <c r="C19" s="23" t="s">
        <v>6</v>
      </c>
      <c r="D19" s="122">
        <v>-600000</v>
      </c>
      <c r="E19" s="122">
        <v>-1100000</v>
      </c>
      <c r="F19" s="122">
        <v>-1400707.5</v>
      </c>
    </row>
    <row r="20" spans="1:6" s="3" customFormat="1" ht="41.25" customHeight="1">
      <c r="A20" s="121"/>
      <c r="B20" s="126"/>
      <c r="C20" s="1" t="s">
        <v>58</v>
      </c>
      <c r="D20" s="123"/>
      <c r="E20" s="123"/>
      <c r="F20" s="123"/>
    </row>
    <row r="21" spans="1:6" s="3" customFormat="1" ht="17.25">
      <c r="A21" s="121"/>
      <c r="B21" s="126"/>
      <c r="C21" s="23" t="s">
        <v>7</v>
      </c>
      <c r="D21" s="123"/>
      <c r="E21" s="123"/>
      <c r="F21" s="123"/>
    </row>
    <row r="22" spans="1:6" s="3" customFormat="1" ht="51.75">
      <c r="A22" s="121"/>
      <c r="B22" s="126"/>
      <c r="C22" s="1" t="s">
        <v>59</v>
      </c>
      <c r="D22" s="123"/>
      <c r="E22" s="123"/>
      <c r="F22" s="123"/>
    </row>
    <row r="23" spans="1:6" s="3" customFormat="1" ht="17.25">
      <c r="A23" s="121"/>
      <c r="B23" s="126"/>
      <c r="C23" s="23" t="s">
        <v>8</v>
      </c>
      <c r="D23" s="123"/>
      <c r="E23" s="123"/>
      <c r="F23" s="123"/>
    </row>
    <row r="24" spans="1:6" s="3" customFormat="1" ht="17.25">
      <c r="A24" s="121"/>
      <c r="B24" s="127"/>
      <c r="C24" s="1" t="s">
        <v>60</v>
      </c>
      <c r="D24" s="124"/>
      <c r="E24" s="124"/>
      <c r="F24" s="124"/>
    </row>
    <row r="25" spans="1:6" s="3" customFormat="1" ht="17.25">
      <c r="A25" s="125">
        <v>1059</v>
      </c>
      <c r="B25" s="125"/>
      <c r="C25" s="23" t="s">
        <v>2</v>
      </c>
      <c r="D25" s="122">
        <f>+D38+D32</f>
        <v>600000</v>
      </c>
      <c r="E25" s="122">
        <f t="shared" ref="E25:F25" si="3">+E38+E32</f>
        <v>1100000</v>
      </c>
      <c r="F25" s="122">
        <f t="shared" si="3"/>
        <v>1400707.5</v>
      </c>
    </row>
    <row r="26" spans="1:6" s="3" customFormat="1" ht="33" customHeight="1">
      <c r="A26" s="126"/>
      <c r="B26" s="126"/>
      <c r="C26" s="1" t="s">
        <v>83</v>
      </c>
      <c r="D26" s="123"/>
      <c r="E26" s="123"/>
      <c r="F26" s="123"/>
    </row>
    <row r="27" spans="1:6" s="3" customFormat="1" ht="21" customHeight="1">
      <c r="A27" s="126"/>
      <c r="B27" s="126"/>
      <c r="C27" s="23" t="s">
        <v>3</v>
      </c>
      <c r="D27" s="123"/>
      <c r="E27" s="123"/>
      <c r="F27" s="123"/>
    </row>
    <row r="28" spans="1:6" s="3" customFormat="1" ht="20.25" customHeight="1">
      <c r="A28" s="126"/>
      <c r="B28" s="126"/>
      <c r="C28" s="1" t="s">
        <v>84</v>
      </c>
      <c r="D28" s="123"/>
      <c r="E28" s="123"/>
      <c r="F28" s="123"/>
    </row>
    <row r="29" spans="1:6" s="3" customFormat="1" ht="17.25">
      <c r="A29" s="126"/>
      <c r="B29" s="126"/>
      <c r="C29" s="23" t="s">
        <v>4</v>
      </c>
      <c r="D29" s="123"/>
      <c r="E29" s="123"/>
      <c r="F29" s="123"/>
    </row>
    <row r="30" spans="1:6" s="3" customFormat="1" ht="86.25">
      <c r="A30" s="127"/>
      <c r="B30" s="127"/>
      <c r="C30" s="1" t="s">
        <v>85</v>
      </c>
      <c r="D30" s="124"/>
      <c r="E30" s="124"/>
      <c r="F30" s="124"/>
    </row>
    <row r="31" spans="1:6" s="3" customFormat="1" ht="17.25">
      <c r="A31" s="121" t="s">
        <v>5</v>
      </c>
      <c r="B31" s="121"/>
      <c r="C31" s="121"/>
      <c r="D31" s="121"/>
      <c r="E31" s="121"/>
      <c r="F31" s="121"/>
    </row>
    <row r="32" spans="1:6" s="3" customFormat="1" ht="17.25">
      <c r="A32" s="121"/>
      <c r="B32" s="125">
        <v>11010</v>
      </c>
      <c r="C32" s="23" t="s">
        <v>6</v>
      </c>
      <c r="D32" s="122">
        <v>3700</v>
      </c>
      <c r="E32" s="122">
        <v>15000</v>
      </c>
      <c r="F32" s="122">
        <v>40900</v>
      </c>
    </row>
    <row r="33" spans="1:8" s="3" customFormat="1" ht="38.25" customHeight="1">
      <c r="A33" s="121"/>
      <c r="B33" s="126"/>
      <c r="C33" s="1" t="s">
        <v>86</v>
      </c>
      <c r="D33" s="123"/>
      <c r="E33" s="123"/>
      <c r="F33" s="123"/>
    </row>
    <row r="34" spans="1:8" s="3" customFormat="1" ht="17.25">
      <c r="A34" s="121"/>
      <c r="B34" s="126"/>
      <c r="C34" s="23" t="s">
        <v>7</v>
      </c>
      <c r="D34" s="123"/>
      <c r="E34" s="123"/>
      <c r="F34" s="123"/>
    </row>
    <row r="35" spans="1:8" s="3" customFormat="1" ht="51.75">
      <c r="A35" s="121"/>
      <c r="B35" s="126"/>
      <c r="C35" s="1" t="s">
        <v>69</v>
      </c>
      <c r="D35" s="123"/>
      <c r="E35" s="123"/>
      <c r="F35" s="123"/>
    </row>
    <row r="36" spans="1:8" s="3" customFormat="1" ht="17.25">
      <c r="A36" s="121"/>
      <c r="B36" s="126"/>
      <c r="C36" s="23" t="s">
        <v>8</v>
      </c>
      <c r="D36" s="123"/>
      <c r="E36" s="123"/>
      <c r="F36" s="123"/>
    </row>
    <row r="37" spans="1:8" s="3" customFormat="1" ht="17.25">
      <c r="A37" s="121"/>
      <c r="B37" s="127"/>
      <c r="C37" s="1" t="s">
        <v>70</v>
      </c>
      <c r="D37" s="124"/>
      <c r="E37" s="124"/>
      <c r="F37" s="124"/>
    </row>
    <row r="38" spans="1:8" s="3" customFormat="1" ht="17.25">
      <c r="A38" s="121"/>
      <c r="B38" s="125">
        <v>12003</v>
      </c>
      <c r="C38" s="23" t="s">
        <v>6</v>
      </c>
      <c r="D38" s="122">
        <v>596300</v>
      </c>
      <c r="E38" s="122">
        <v>1085000</v>
      </c>
      <c r="F38" s="122">
        <v>1359807.5</v>
      </c>
    </row>
    <row r="39" spans="1:8" s="3" customFormat="1" ht="53.25" customHeight="1">
      <c r="A39" s="121"/>
      <c r="B39" s="126"/>
      <c r="C39" s="1" t="s">
        <v>87</v>
      </c>
      <c r="D39" s="123"/>
      <c r="E39" s="123"/>
      <c r="F39" s="123"/>
    </row>
    <row r="40" spans="1:8" s="3" customFormat="1" ht="17.25">
      <c r="A40" s="121"/>
      <c r="B40" s="126"/>
      <c r="C40" s="23" t="s">
        <v>7</v>
      </c>
      <c r="D40" s="123"/>
      <c r="E40" s="123"/>
      <c r="F40" s="123"/>
    </row>
    <row r="41" spans="1:8" s="3" customFormat="1" ht="69">
      <c r="A41" s="121"/>
      <c r="B41" s="126"/>
      <c r="C41" s="1" t="s">
        <v>88</v>
      </c>
      <c r="D41" s="123"/>
      <c r="E41" s="123"/>
      <c r="F41" s="123"/>
      <c r="H41" s="41"/>
    </row>
    <row r="42" spans="1:8" s="3" customFormat="1" ht="17.25">
      <c r="A42" s="121"/>
      <c r="B42" s="126"/>
      <c r="C42" s="23" t="s">
        <v>8</v>
      </c>
      <c r="D42" s="123"/>
      <c r="E42" s="123"/>
      <c r="F42" s="123"/>
    </row>
    <row r="43" spans="1:8" s="3" customFormat="1" ht="17.25">
      <c r="A43" s="121"/>
      <c r="B43" s="127"/>
      <c r="C43" s="1" t="s">
        <v>60</v>
      </c>
      <c r="D43" s="124"/>
      <c r="E43" s="124"/>
      <c r="F43" s="124"/>
    </row>
    <row r="44" spans="1:8" s="47" customFormat="1" ht="22.5" customHeight="1">
      <c r="A44" s="130" t="s">
        <v>89</v>
      </c>
      <c r="B44" s="130"/>
      <c r="C44" s="131"/>
      <c r="D44" s="46">
        <f>+D45</f>
        <v>0</v>
      </c>
      <c r="E44" s="46">
        <f t="shared" ref="E44:F44" si="4">+E45</f>
        <v>0</v>
      </c>
      <c r="F44" s="46">
        <f t="shared" si="4"/>
        <v>0</v>
      </c>
    </row>
    <row r="45" spans="1:8" s="47" customFormat="1" ht="16.5" customHeight="1">
      <c r="A45" s="132" t="s">
        <v>90</v>
      </c>
      <c r="B45" s="133"/>
      <c r="C45" s="19" t="s">
        <v>2</v>
      </c>
      <c r="D45" s="115">
        <f t="shared" ref="D45:F45" si="5">+D52+D58</f>
        <v>0</v>
      </c>
      <c r="E45" s="115">
        <f t="shared" si="5"/>
        <v>0</v>
      </c>
      <c r="F45" s="115">
        <f t="shared" si="5"/>
        <v>0</v>
      </c>
    </row>
    <row r="46" spans="1:8" s="47" customFormat="1" ht="17.25" customHeight="1">
      <c r="A46" s="132"/>
      <c r="B46" s="134"/>
      <c r="C46" s="17" t="s">
        <v>91</v>
      </c>
      <c r="D46" s="116"/>
      <c r="E46" s="116"/>
      <c r="F46" s="116"/>
    </row>
    <row r="47" spans="1:8" s="47" customFormat="1" ht="16.5" customHeight="1">
      <c r="A47" s="132"/>
      <c r="B47" s="134"/>
      <c r="C47" s="19" t="s">
        <v>3</v>
      </c>
      <c r="D47" s="116"/>
      <c r="E47" s="116"/>
      <c r="F47" s="116"/>
    </row>
    <row r="48" spans="1:8" s="47" customFormat="1" ht="38.25" customHeight="1">
      <c r="A48" s="132"/>
      <c r="B48" s="134"/>
      <c r="C48" s="17" t="s">
        <v>92</v>
      </c>
      <c r="D48" s="116"/>
      <c r="E48" s="116"/>
      <c r="F48" s="116"/>
    </row>
    <row r="49" spans="1:8" s="47" customFormat="1" ht="18.75" customHeight="1">
      <c r="A49" s="132"/>
      <c r="B49" s="134"/>
      <c r="C49" s="19" t="s">
        <v>4</v>
      </c>
      <c r="D49" s="116"/>
      <c r="E49" s="116"/>
      <c r="F49" s="116"/>
    </row>
    <row r="50" spans="1:8" s="47" customFormat="1" ht="42.75" customHeight="1">
      <c r="A50" s="132"/>
      <c r="B50" s="135"/>
      <c r="C50" s="17" t="s">
        <v>93</v>
      </c>
      <c r="D50" s="117"/>
      <c r="E50" s="117"/>
      <c r="F50" s="117"/>
    </row>
    <row r="51" spans="1:8" s="51" customFormat="1" ht="15.75" customHeight="1">
      <c r="A51" s="132"/>
      <c r="B51" s="48"/>
      <c r="C51" s="136" t="s">
        <v>94</v>
      </c>
      <c r="D51" s="137"/>
      <c r="E51" s="49"/>
      <c r="F51" s="50"/>
    </row>
    <row r="52" spans="1:8" s="47" customFormat="1" ht="21" customHeight="1">
      <c r="A52" s="132"/>
      <c r="B52" s="138" t="s">
        <v>95</v>
      </c>
      <c r="C52" s="19" t="s">
        <v>6</v>
      </c>
      <c r="D52" s="115">
        <v>600000</v>
      </c>
      <c r="E52" s="115">
        <v>1100000</v>
      </c>
      <c r="F52" s="115">
        <v>1400707.5</v>
      </c>
    </row>
    <row r="53" spans="1:8" s="47" customFormat="1" ht="21" customHeight="1">
      <c r="A53" s="132"/>
      <c r="B53" s="139"/>
      <c r="C53" s="17" t="s">
        <v>91</v>
      </c>
      <c r="D53" s="116"/>
      <c r="E53" s="116"/>
      <c r="F53" s="116"/>
    </row>
    <row r="54" spans="1:8" s="47" customFormat="1" ht="21.75" customHeight="1">
      <c r="A54" s="132"/>
      <c r="B54" s="139"/>
      <c r="C54" s="19" t="s">
        <v>7</v>
      </c>
      <c r="D54" s="116"/>
      <c r="E54" s="116"/>
      <c r="F54" s="116"/>
    </row>
    <row r="55" spans="1:8" s="47" customFormat="1" ht="69">
      <c r="A55" s="132"/>
      <c r="B55" s="139"/>
      <c r="C55" s="17" t="s">
        <v>96</v>
      </c>
      <c r="D55" s="116"/>
      <c r="E55" s="116"/>
      <c r="F55" s="116"/>
      <c r="H55" s="52"/>
    </row>
    <row r="56" spans="1:8" s="47" customFormat="1" ht="18" customHeight="1">
      <c r="A56" s="132"/>
      <c r="B56" s="139"/>
      <c r="C56" s="19" t="s">
        <v>8</v>
      </c>
      <c r="D56" s="116"/>
      <c r="E56" s="116"/>
      <c r="F56" s="116"/>
    </row>
    <row r="57" spans="1:8" s="47" customFormat="1" ht="18" customHeight="1">
      <c r="A57" s="132"/>
      <c r="B57" s="140"/>
      <c r="C57" s="53" t="s">
        <v>97</v>
      </c>
      <c r="D57" s="117"/>
      <c r="E57" s="117"/>
      <c r="F57" s="117"/>
    </row>
    <row r="58" spans="1:8" s="47" customFormat="1" ht="21" customHeight="1">
      <c r="A58" s="132"/>
      <c r="B58" s="138" t="s">
        <v>95</v>
      </c>
      <c r="C58" s="19" t="s">
        <v>6</v>
      </c>
      <c r="D58" s="115">
        <v>-600000</v>
      </c>
      <c r="E58" s="115">
        <v>-1100000</v>
      </c>
      <c r="F58" s="115">
        <v>-1400707.5</v>
      </c>
    </row>
    <row r="59" spans="1:8" s="47" customFormat="1" ht="21" customHeight="1">
      <c r="A59" s="132"/>
      <c r="B59" s="139"/>
      <c r="C59" s="17" t="s">
        <v>91</v>
      </c>
      <c r="D59" s="116"/>
      <c r="E59" s="116"/>
      <c r="F59" s="116"/>
    </row>
    <row r="60" spans="1:8" s="47" customFormat="1" ht="21.75" customHeight="1">
      <c r="A60" s="132"/>
      <c r="B60" s="139"/>
      <c r="C60" s="19" t="s">
        <v>7</v>
      </c>
      <c r="D60" s="116"/>
      <c r="E60" s="116"/>
      <c r="F60" s="116"/>
    </row>
    <row r="61" spans="1:8" s="47" customFormat="1" ht="69">
      <c r="A61" s="132"/>
      <c r="B61" s="139"/>
      <c r="C61" s="17" t="s">
        <v>96</v>
      </c>
      <c r="D61" s="116"/>
      <c r="E61" s="116"/>
      <c r="F61" s="116"/>
      <c r="H61" s="52"/>
    </row>
    <row r="62" spans="1:8" s="47" customFormat="1" ht="18" customHeight="1">
      <c r="A62" s="132"/>
      <c r="B62" s="139"/>
      <c r="C62" s="19" t="s">
        <v>8</v>
      </c>
      <c r="D62" s="116"/>
      <c r="E62" s="116"/>
      <c r="F62" s="116"/>
    </row>
    <row r="63" spans="1:8" s="47" customFormat="1" ht="18" customHeight="1">
      <c r="A63" s="132"/>
      <c r="B63" s="140"/>
      <c r="C63" s="53" t="s">
        <v>97</v>
      </c>
      <c r="D63" s="117"/>
      <c r="E63" s="117"/>
      <c r="F63" s="117"/>
    </row>
  </sheetData>
  <mergeCells count="54">
    <mergeCell ref="F45:F50"/>
    <mergeCell ref="A38:A43"/>
    <mergeCell ref="B38:B43"/>
    <mergeCell ref="D38:D43"/>
    <mergeCell ref="E38:E43"/>
    <mergeCell ref="A44:C44"/>
    <mergeCell ref="A45:A63"/>
    <mergeCell ref="B45:B50"/>
    <mergeCell ref="D45:D50"/>
    <mergeCell ref="E45:E50"/>
    <mergeCell ref="C51:D51"/>
    <mergeCell ref="B52:B57"/>
    <mergeCell ref="D52:D57"/>
    <mergeCell ref="E52:E57"/>
    <mergeCell ref="F52:F57"/>
    <mergeCell ref="B58:B63"/>
    <mergeCell ref="A25:A30"/>
    <mergeCell ref="B25:B30"/>
    <mergeCell ref="D25:D30"/>
    <mergeCell ref="E25:E30"/>
    <mergeCell ref="F25:F30"/>
    <mergeCell ref="F38:F43"/>
    <mergeCell ref="A31:F31"/>
    <mergeCell ref="A32:A37"/>
    <mergeCell ref="B32:B37"/>
    <mergeCell ref="D32:D37"/>
    <mergeCell ref="E32:E37"/>
    <mergeCell ref="F32:F37"/>
    <mergeCell ref="D2:F2"/>
    <mergeCell ref="D3:F3"/>
    <mergeCell ref="B10:B11"/>
    <mergeCell ref="D19:D24"/>
    <mergeCell ref="A19:A24"/>
    <mergeCell ref="B12:B17"/>
    <mergeCell ref="A10:A11"/>
    <mergeCell ref="E19:E24"/>
    <mergeCell ref="F19:F24"/>
    <mergeCell ref="B19:B24"/>
    <mergeCell ref="D58:D63"/>
    <mergeCell ref="E58:E63"/>
    <mergeCell ref="F58:F63"/>
    <mergeCell ref="D1:F1"/>
    <mergeCell ref="A5:F5"/>
    <mergeCell ref="D8:D9"/>
    <mergeCell ref="E8:E9"/>
    <mergeCell ref="A18:F18"/>
    <mergeCell ref="F8:F9"/>
    <mergeCell ref="A7:B8"/>
    <mergeCell ref="C7:C9"/>
    <mergeCell ref="D12:D17"/>
    <mergeCell ref="A12:A17"/>
    <mergeCell ref="E12:E17"/>
    <mergeCell ref="F12:F17"/>
    <mergeCell ref="D7:F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77"/>
  <sheetViews>
    <sheetView topLeftCell="A7" zoomScale="84" zoomScaleNormal="84" workbookViewId="0">
      <selection activeCell="J30" sqref="J30"/>
    </sheetView>
  </sheetViews>
  <sheetFormatPr defaultRowHeight="17.25"/>
  <cols>
    <col min="4" max="4" width="10" customWidth="1"/>
    <col min="5" max="5" width="15.28515625" customWidth="1"/>
    <col min="6" max="6" width="61.5703125" style="15" customWidth="1"/>
    <col min="7" max="7" width="20.85546875" style="38" customWidth="1"/>
    <col min="8" max="8" width="21.7109375" style="38" customWidth="1"/>
    <col min="9" max="9" width="18.140625" style="38" customWidth="1"/>
    <col min="10" max="10" width="78.140625" customWidth="1"/>
  </cols>
  <sheetData>
    <row r="1" spans="1:9">
      <c r="G1" s="33"/>
      <c r="H1" s="118" t="s">
        <v>42</v>
      </c>
      <c r="I1" s="118"/>
    </row>
    <row r="2" spans="1:9">
      <c r="G2" s="118" t="s">
        <v>54</v>
      </c>
      <c r="H2" s="118"/>
      <c r="I2" s="118"/>
    </row>
    <row r="3" spans="1:9" ht="18" customHeight="1">
      <c r="A3" s="3"/>
      <c r="B3" s="3"/>
      <c r="C3" s="3"/>
      <c r="D3" s="3"/>
      <c r="E3" s="3"/>
      <c r="F3" s="55"/>
      <c r="G3" s="118" t="s">
        <v>43</v>
      </c>
      <c r="H3" s="118"/>
      <c r="I3" s="118"/>
    </row>
    <row r="4" spans="1:9">
      <c r="A4" s="3"/>
      <c r="B4" s="3"/>
      <c r="C4" s="3"/>
      <c r="D4" s="3"/>
      <c r="E4" s="3"/>
      <c r="F4" s="55"/>
      <c r="G4" s="34"/>
      <c r="H4" s="34"/>
      <c r="I4" s="34"/>
    </row>
    <row r="5" spans="1:9" ht="43.15" customHeight="1">
      <c r="A5" s="119" t="s">
        <v>98</v>
      </c>
      <c r="B5" s="119"/>
      <c r="C5" s="119"/>
      <c r="D5" s="119"/>
      <c r="E5" s="119"/>
      <c r="F5" s="119"/>
      <c r="G5" s="119"/>
      <c r="H5" s="119"/>
      <c r="I5" s="119"/>
    </row>
    <row r="6" spans="1:9">
      <c r="A6" s="4"/>
      <c r="B6" s="4"/>
      <c r="C6" s="4"/>
      <c r="D6" s="4"/>
      <c r="E6" s="4"/>
      <c r="F6" s="14"/>
      <c r="G6" s="35"/>
      <c r="H6" s="35"/>
      <c r="I6" s="39" t="s">
        <v>0</v>
      </c>
    </row>
    <row r="7" spans="1:9" ht="56.25" customHeight="1">
      <c r="A7" s="120" t="s">
        <v>32</v>
      </c>
      <c r="B7" s="120"/>
      <c r="C7" s="120"/>
      <c r="D7" s="120" t="s">
        <v>10</v>
      </c>
      <c r="E7" s="120"/>
      <c r="F7" s="145" t="s">
        <v>33</v>
      </c>
      <c r="G7" s="146" t="s">
        <v>41</v>
      </c>
      <c r="H7" s="146"/>
      <c r="I7" s="147"/>
    </row>
    <row r="8" spans="1:9" ht="15" customHeight="1">
      <c r="A8" s="120"/>
      <c r="B8" s="120"/>
      <c r="C8" s="120"/>
      <c r="D8" s="120"/>
      <c r="E8" s="120"/>
      <c r="F8" s="145"/>
      <c r="G8" s="120" t="s">
        <v>12</v>
      </c>
      <c r="H8" s="120" t="s">
        <v>13</v>
      </c>
      <c r="I8" s="120" t="s">
        <v>14</v>
      </c>
    </row>
    <row r="9" spans="1:9" ht="38.450000000000003" customHeight="1">
      <c r="A9" s="8" t="s">
        <v>34</v>
      </c>
      <c r="B9" s="8" t="s">
        <v>35</v>
      </c>
      <c r="C9" s="8" t="s">
        <v>36</v>
      </c>
      <c r="D9" s="8" t="s">
        <v>15</v>
      </c>
      <c r="E9" s="8" t="s">
        <v>16</v>
      </c>
      <c r="F9" s="145"/>
      <c r="G9" s="120"/>
      <c r="H9" s="120"/>
      <c r="I9" s="120"/>
    </row>
    <row r="10" spans="1:9">
      <c r="A10" s="125"/>
      <c r="B10" s="121"/>
      <c r="C10" s="121"/>
      <c r="D10" s="121"/>
      <c r="E10" s="121"/>
      <c r="F10" s="10" t="s">
        <v>31</v>
      </c>
      <c r="G10" s="13">
        <f>G12+G51</f>
        <v>0</v>
      </c>
      <c r="H10" s="13">
        <f t="shared" ref="H10:I10" si="0">H12+H51</f>
        <v>0</v>
      </c>
      <c r="I10" s="13">
        <f t="shared" si="0"/>
        <v>0</v>
      </c>
    </row>
    <row r="11" spans="1:9">
      <c r="A11" s="126"/>
      <c r="B11" s="121"/>
      <c r="C11" s="121"/>
      <c r="D11" s="121"/>
      <c r="E11" s="121"/>
      <c r="F11" s="10" t="s">
        <v>30</v>
      </c>
      <c r="G11" s="8"/>
      <c r="H11" s="8"/>
      <c r="I11" s="8"/>
    </row>
    <row r="12" spans="1:9">
      <c r="A12" s="126"/>
      <c r="B12" s="121"/>
      <c r="C12" s="121"/>
      <c r="D12" s="121"/>
      <c r="E12" s="121"/>
      <c r="F12" s="10" t="s">
        <v>67</v>
      </c>
      <c r="G12" s="12">
        <f>+G14</f>
        <v>0</v>
      </c>
      <c r="H12" s="12">
        <f t="shared" ref="H12:I12" si="1">+H14</f>
        <v>0</v>
      </c>
      <c r="I12" s="12">
        <f t="shared" si="1"/>
        <v>0</v>
      </c>
    </row>
    <row r="13" spans="1:9">
      <c r="A13" s="127"/>
      <c r="B13" s="121"/>
      <c r="C13" s="121"/>
      <c r="D13" s="121"/>
      <c r="E13" s="121"/>
      <c r="F13" s="10" t="s">
        <v>30</v>
      </c>
      <c r="G13" s="8"/>
      <c r="H13" s="8"/>
      <c r="I13" s="8"/>
    </row>
    <row r="14" spans="1:9">
      <c r="A14" s="141" t="s">
        <v>47</v>
      </c>
      <c r="B14" s="121"/>
      <c r="C14" s="121"/>
      <c r="D14" s="121"/>
      <c r="E14" s="121"/>
      <c r="F14" s="10" t="s">
        <v>46</v>
      </c>
      <c r="G14" s="12">
        <f>+G16</f>
        <v>0</v>
      </c>
      <c r="H14" s="12">
        <f t="shared" ref="H14" si="2">+H16</f>
        <v>0</v>
      </c>
      <c r="I14" s="12">
        <f t="shared" ref="I14" si="3">+I16</f>
        <v>0</v>
      </c>
    </row>
    <row r="15" spans="1:9">
      <c r="A15" s="142"/>
      <c r="B15" s="121"/>
      <c r="C15" s="121"/>
      <c r="D15" s="121"/>
      <c r="E15" s="121"/>
      <c r="F15" s="11" t="s">
        <v>30</v>
      </c>
      <c r="G15" s="8"/>
      <c r="H15" s="8"/>
      <c r="I15" s="8"/>
    </row>
    <row r="16" spans="1:9" ht="34.5">
      <c r="A16" s="142"/>
      <c r="B16" s="143" t="s">
        <v>37</v>
      </c>
      <c r="C16" s="121"/>
      <c r="D16" s="121"/>
      <c r="E16" s="121"/>
      <c r="F16" s="10" t="s">
        <v>38</v>
      </c>
      <c r="G16" s="13">
        <f>+G18</f>
        <v>0</v>
      </c>
      <c r="H16" s="13">
        <f>+H18</f>
        <v>0</v>
      </c>
      <c r="I16" s="13">
        <f t="shared" ref="I16" si="4">+I18</f>
        <v>0</v>
      </c>
    </row>
    <row r="17" spans="1:10">
      <c r="A17" s="142"/>
      <c r="B17" s="144"/>
      <c r="C17" s="121"/>
      <c r="D17" s="121"/>
      <c r="E17" s="121"/>
      <c r="F17" s="11" t="s">
        <v>30</v>
      </c>
      <c r="G17" s="8"/>
      <c r="H17" s="8"/>
      <c r="I17" s="8"/>
    </row>
    <row r="18" spans="1:10">
      <c r="A18" s="142"/>
      <c r="B18" s="144"/>
      <c r="C18" s="143" t="s">
        <v>39</v>
      </c>
      <c r="D18" s="121"/>
      <c r="E18" s="121"/>
      <c r="F18" s="10" t="s">
        <v>40</v>
      </c>
      <c r="G18" s="13">
        <f>+G20+G40</f>
        <v>0</v>
      </c>
      <c r="H18" s="13">
        <f t="shared" ref="H18:I18" si="5">+H20+H40</f>
        <v>0</v>
      </c>
      <c r="I18" s="13">
        <f t="shared" si="5"/>
        <v>0</v>
      </c>
    </row>
    <row r="19" spans="1:10">
      <c r="A19" s="142"/>
      <c r="B19" s="144"/>
      <c r="C19" s="144"/>
      <c r="D19" s="121"/>
      <c r="E19" s="121"/>
      <c r="F19" s="11" t="s">
        <v>30</v>
      </c>
      <c r="G19" s="8"/>
      <c r="H19" s="8"/>
      <c r="I19" s="8"/>
    </row>
    <row r="20" spans="1:10" ht="18.75" customHeight="1">
      <c r="A20" s="142"/>
      <c r="B20" s="144"/>
      <c r="C20" s="144"/>
      <c r="D20" s="138">
        <v>1059</v>
      </c>
      <c r="E20" s="125"/>
      <c r="F20" s="11" t="s">
        <v>83</v>
      </c>
      <c r="G20" s="54">
        <f>+G22+G31</f>
        <v>600000</v>
      </c>
      <c r="H20" s="54">
        <f t="shared" ref="H20:I20" si="6">+H22+H31</f>
        <v>1100000</v>
      </c>
      <c r="I20" s="54">
        <f t="shared" si="6"/>
        <v>1400707.5</v>
      </c>
    </row>
    <row r="21" spans="1:10">
      <c r="A21" s="142"/>
      <c r="B21" s="144"/>
      <c r="C21" s="144"/>
      <c r="D21" s="139"/>
      <c r="E21" s="127"/>
      <c r="F21" s="11" t="s">
        <v>30</v>
      </c>
      <c r="G21" s="8"/>
      <c r="H21" s="8"/>
      <c r="I21" s="8"/>
    </row>
    <row r="22" spans="1:10" ht="57.75" customHeight="1">
      <c r="A22" s="142"/>
      <c r="B22" s="144"/>
      <c r="C22" s="144"/>
      <c r="D22" s="139"/>
      <c r="E22" s="121">
        <v>11010</v>
      </c>
      <c r="F22" s="11" t="s">
        <v>86</v>
      </c>
      <c r="G22" s="111">
        <f t="shared" ref="G22:I22" si="7">+G24</f>
        <v>3700</v>
      </c>
      <c r="H22" s="111">
        <f t="shared" si="7"/>
        <v>15000</v>
      </c>
      <c r="I22" s="111">
        <f t="shared" si="7"/>
        <v>40900</v>
      </c>
    </row>
    <row r="23" spans="1:10">
      <c r="A23" s="142"/>
      <c r="B23" s="144"/>
      <c r="C23" s="144"/>
      <c r="D23" s="139"/>
      <c r="E23" s="121"/>
      <c r="F23" s="11" t="s">
        <v>48</v>
      </c>
      <c r="G23" s="111"/>
      <c r="H23" s="111"/>
      <c r="I23" s="111"/>
    </row>
    <row r="24" spans="1:10">
      <c r="A24" s="142"/>
      <c r="B24" s="144"/>
      <c r="C24" s="144"/>
      <c r="D24" s="139"/>
      <c r="E24" s="121"/>
      <c r="F24" s="11" t="s">
        <v>1</v>
      </c>
      <c r="G24" s="111">
        <f>+G26</f>
        <v>3700</v>
      </c>
      <c r="H24" s="111">
        <f>+H26</f>
        <v>15000</v>
      </c>
      <c r="I24" s="111">
        <f>+I26</f>
        <v>40900</v>
      </c>
    </row>
    <row r="25" spans="1:10" ht="38.25" customHeight="1">
      <c r="A25" s="142"/>
      <c r="B25" s="144"/>
      <c r="C25" s="144"/>
      <c r="D25" s="139"/>
      <c r="E25" s="121"/>
      <c r="F25" s="11" t="s">
        <v>49</v>
      </c>
      <c r="G25" s="111"/>
      <c r="H25" s="111"/>
      <c r="I25" s="111"/>
    </row>
    <row r="26" spans="1:10">
      <c r="A26" s="142"/>
      <c r="B26" s="144"/>
      <c r="C26" s="144"/>
      <c r="D26" s="139"/>
      <c r="E26" s="121"/>
      <c r="F26" s="11" t="s">
        <v>31</v>
      </c>
      <c r="G26" s="111">
        <f>+G27</f>
        <v>3700</v>
      </c>
      <c r="H26" s="111">
        <f>+H27</f>
        <v>15000</v>
      </c>
      <c r="I26" s="111">
        <f>+I27</f>
        <v>40900</v>
      </c>
      <c r="J26" s="42"/>
    </row>
    <row r="27" spans="1:10">
      <c r="A27" s="142"/>
      <c r="B27" s="144"/>
      <c r="C27" s="144"/>
      <c r="D27" s="139"/>
      <c r="E27" s="121"/>
      <c r="F27" s="11" t="s">
        <v>50</v>
      </c>
      <c r="G27" s="111">
        <f t="shared" ref="G27:I29" si="8">+G28</f>
        <v>3700</v>
      </c>
      <c r="H27" s="111">
        <f t="shared" si="8"/>
        <v>15000</v>
      </c>
      <c r="I27" s="111">
        <f t="shared" si="8"/>
        <v>40900</v>
      </c>
      <c r="J27" s="42"/>
    </row>
    <row r="28" spans="1:10">
      <c r="A28" s="142"/>
      <c r="B28" s="144"/>
      <c r="C28" s="144"/>
      <c r="D28" s="139"/>
      <c r="E28" s="121"/>
      <c r="F28" s="11" t="s">
        <v>51</v>
      </c>
      <c r="G28" s="111">
        <f t="shared" si="8"/>
        <v>3700</v>
      </c>
      <c r="H28" s="111">
        <f t="shared" si="8"/>
        <v>15000</v>
      </c>
      <c r="I28" s="111">
        <f t="shared" si="8"/>
        <v>40900</v>
      </c>
    </row>
    <row r="29" spans="1:10" ht="34.5">
      <c r="A29" s="142"/>
      <c r="B29" s="144"/>
      <c r="C29" s="144"/>
      <c r="D29" s="139"/>
      <c r="E29" s="121"/>
      <c r="F29" s="11" t="s">
        <v>52</v>
      </c>
      <c r="G29" s="111">
        <f t="shared" si="8"/>
        <v>3700</v>
      </c>
      <c r="H29" s="111">
        <f t="shared" si="8"/>
        <v>15000</v>
      </c>
      <c r="I29" s="111">
        <f t="shared" si="8"/>
        <v>40900</v>
      </c>
    </row>
    <row r="30" spans="1:10" ht="32.25" customHeight="1">
      <c r="A30" s="142"/>
      <c r="B30" s="144"/>
      <c r="C30" s="144"/>
      <c r="D30" s="139"/>
      <c r="E30" s="121"/>
      <c r="F30" s="15" t="s">
        <v>75</v>
      </c>
      <c r="G30" s="111">
        <f>+'Հավելված 1'!D32</f>
        <v>3700</v>
      </c>
      <c r="H30" s="111">
        <f>+'Հավելված 1'!E32</f>
        <v>15000</v>
      </c>
      <c r="I30" s="111">
        <f>+'Հավելված 1'!F32</f>
        <v>40900</v>
      </c>
      <c r="J30" s="32"/>
    </row>
    <row r="31" spans="1:10" ht="69">
      <c r="A31" s="142"/>
      <c r="B31" s="144"/>
      <c r="C31" s="144"/>
      <c r="D31" s="139"/>
      <c r="E31" s="121">
        <v>12003</v>
      </c>
      <c r="F31" s="1" t="s">
        <v>87</v>
      </c>
      <c r="G31" s="111">
        <f t="shared" ref="G31:I31" si="9">+G33</f>
        <v>596300</v>
      </c>
      <c r="H31" s="111">
        <f t="shared" si="9"/>
        <v>1085000</v>
      </c>
      <c r="I31" s="111">
        <f t="shared" si="9"/>
        <v>1359807.5</v>
      </c>
    </row>
    <row r="32" spans="1:10">
      <c r="A32" s="142"/>
      <c r="B32" s="144"/>
      <c r="C32" s="144"/>
      <c r="D32" s="139"/>
      <c r="E32" s="121"/>
      <c r="F32" s="11" t="s">
        <v>48</v>
      </c>
      <c r="G32" s="111"/>
      <c r="H32" s="111"/>
      <c r="I32" s="111"/>
    </row>
    <row r="33" spans="1:10">
      <c r="A33" s="142"/>
      <c r="B33" s="144"/>
      <c r="C33" s="144"/>
      <c r="D33" s="139"/>
      <c r="E33" s="121"/>
      <c r="F33" s="11" t="s">
        <v>1</v>
      </c>
      <c r="G33" s="111">
        <f>+G35</f>
        <v>596300</v>
      </c>
      <c r="H33" s="111">
        <f>+H35</f>
        <v>1085000</v>
      </c>
      <c r="I33" s="111">
        <f>+I35</f>
        <v>1359807.5</v>
      </c>
    </row>
    <row r="34" spans="1:10" ht="38.25" customHeight="1">
      <c r="A34" s="142"/>
      <c r="B34" s="144"/>
      <c r="C34" s="144"/>
      <c r="D34" s="139"/>
      <c r="E34" s="121"/>
      <c r="F34" s="11" t="s">
        <v>49</v>
      </c>
      <c r="G34" s="111"/>
      <c r="H34" s="111"/>
      <c r="I34" s="111"/>
    </row>
    <row r="35" spans="1:10">
      <c r="A35" s="142"/>
      <c r="B35" s="144"/>
      <c r="C35" s="144"/>
      <c r="D35" s="139"/>
      <c r="E35" s="121"/>
      <c r="F35" s="11" t="s">
        <v>31</v>
      </c>
      <c r="G35" s="111">
        <f>+G36</f>
        <v>596300</v>
      </c>
      <c r="H35" s="111">
        <f>+H36</f>
        <v>1085000</v>
      </c>
      <c r="I35" s="111">
        <f>+I36</f>
        <v>1359807.5</v>
      </c>
    </row>
    <row r="36" spans="1:10">
      <c r="A36" s="142"/>
      <c r="B36" s="144"/>
      <c r="C36" s="144"/>
      <c r="D36" s="139"/>
      <c r="E36" s="121"/>
      <c r="F36" s="11" t="s">
        <v>50</v>
      </c>
      <c r="G36" s="111">
        <f t="shared" ref="G36:I38" si="10">+G37</f>
        <v>596300</v>
      </c>
      <c r="H36" s="111">
        <f t="shared" si="10"/>
        <v>1085000</v>
      </c>
      <c r="I36" s="111">
        <f t="shared" si="10"/>
        <v>1359807.5</v>
      </c>
    </row>
    <row r="37" spans="1:10" ht="21.75" customHeight="1">
      <c r="A37" s="142"/>
      <c r="B37" s="144"/>
      <c r="C37" s="144"/>
      <c r="D37" s="139"/>
      <c r="E37" s="121"/>
      <c r="F37" s="11" t="s">
        <v>72</v>
      </c>
      <c r="G37" s="111">
        <f t="shared" si="10"/>
        <v>596300</v>
      </c>
      <c r="H37" s="111">
        <f t="shared" si="10"/>
        <v>1085000</v>
      </c>
      <c r="I37" s="111">
        <f t="shared" si="10"/>
        <v>1359807.5</v>
      </c>
    </row>
    <row r="38" spans="1:10" ht="34.5">
      <c r="A38" s="142"/>
      <c r="B38" s="144"/>
      <c r="C38" s="144"/>
      <c r="D38" s="139"/>
      <c r="E38" s="121"/>
      <c r="F38" s="11" t="s">
        <v>73</v>
      </c>
      <c r="G38" s="111">
        <f t="shared" si="10"/>
        <v>596300</v>
      </c>
      <c r="H38" s="111">
        <f t="shared" si="10"/>
        <v>1085000</v>
      </c>
      <c r="I38" s="111">
        <f t="shared" si="10"/>
        <v>1359807.5</v>
      </c>
    </row>
    <row r="39" spans="1:10">
      <c r="A39" s="142"/>
      <c r="B39" s="144"/>
      <c r="C39" s="144"/>
      <c r="D39" s="140"/>
      <c r="E39" s="121"/>
      <c r="F39" s="11" t="s">
        <v>74</v>
      </c>
      <c r="G39" s="111">
        <f>+'Հավելված 1'!D38</f>
        <v>596300</v>
      </c>
      <c r="H39" s="111">
        <f>+'Հավելված 1'!E38</f>
        <v>1085000</v>
      </c>
      <c r="I39" s="111">
        <f>+'Հավելված 1'!F38</f>
        <v>1359807.5</v>
      </c>
      <c r="J39" s="32">
        <f>+G30*3/100</f>
        <v>111</v>
      </c>
    </row>
    <row r="40" spans="1:10">
      <c r="A40" s="142"/>
      <c r="B40" s="144"/>
      <c r="C40" s="144"/>
      <c r="D40" s="138">
        <v>1187</v>
      </c>
      <c r="E40" s="125"/>
      <c r="F40" s="10" t="s">
        <v>56</v>
      </c>
      <c r="G40" s="13">
        <f>+G42</f>
        <v>-600000</v>
      </c>
      <c r="H40" s="13">
        <f t="shared" ref="H40:I40" si="11">+H42</f>
        <v>-1100000</v>
      </c>
      <c r="I40" s="13">
        <f t="shared" si="11"/>
        <v>-1400707.5</v>
      </c>
    </row>
    <row r="41" spans="1:10">
      <c r="A41" s="142"/>
      <c r="B41" s="144"/>
      <c r="C41" s="144"/>
      <c r="D41" s="139"/>
      <c r="E41" s="127"/>
      <c r="F41" s="11" t="s">
        <v>30</v>
      </c>
      <c r="G41" s="8"/>
      <c r="H41" s="8"/>
      <c r="I41" s="8"/>
    </row>
    <row r="42" spans="1:10" ht="51.75">
      <c r="A42" s="142"/>
      <c r="B42" s="144"/>
      <c r="C42" s="144"/>
      <c r="D42" s="139"/>
      <c r="E42" s="121">
        <v>12017</v>
      </c>
      <c r="F42" s="11" t="s">
        <v>58</v>
      </c>
      <c r="G42" s="36">
        <f t="shared" ref="G42:I42" si="12">+G44</f>
        <v>-600000</v>
      </c>
      <c r="H42" s="36">
        <f t="shared" si="12"/>
        <v>-1100000</v>
      </c>
      <c r="I42" s="36">
        <f t="shared" si="12"/>
        <v>-1400707.5</v>
      </c>
    </row>
    <row r="43" spans="1:10">
      <c r="A43" s="142"/>
      <c r="B43" s="144"/>
      <c r="C43" s="144"/>
      <c r="D43" s="139"/>
      <c r="E43" s="121"/>
      <c r="F43" s="11" t="s">
        <v>48</v>
      </c>
      <c r="G43" s="36"/>
      <c r="H43" s="36"/>
      <c r="I43" s="36"/>
    </row>
    <row r="44" spans="1:10">
      <c r="A44" s="142"/>
      <c r="B44" s="144"/>
      <c r="C44" s="144"/>
      <c r="D44" s="139"/>
      <c r="E44" s="121"/>
      <c r="F44" s="11" t="s">
        <v>1</v>
      </c>
      <c r="G44" s="36">
        <f>+G46</f>
        <v>-600000</v>
      </c>
      <c r="H44" s="36">
        <f>+H46</f>
        <v>-1100000</v>
      </c>
      <c r="I44" s="36">
        <f>+I46</f>
        <v>-1400707.5</v>
      </c>
    </row>
    <row r="45" spans="1:10" ht="38.25" customHeight="1">
      <c r="A45" s="142"/>
      <c r="B45" s="144"/>
      <c r="C45" s="144"/>
      <c r="D45" s="139"/>
      <c r="E45" s="121"/>
      <c r="F45" s="11" t="s">
        <v>49</v>
      </c>
      <c r="G45" s="36"/>
      <c r="H45" s="36"/>
      <c r="I45" s="36"/>
    </row>
    <row r="46" spans="1:10">
      <c r="A46" s="142"/>
      <c r="B46" s="144"/>
      <c r="C46" s="144"/>
      <c r="D46" s="139"/>
      <c r="E46" s="121"/>
      <c r="F46" s="11" t="s">
        <v>31</v>
      </c>
      <c r="G46" s="36">
        <f>+G47</f>
        <v>-600000</v>
      </c>
      <c r="H46" s="36">
        <f>+H47</f>
        <v>-1100000</v>
      </c>
      <c r="I46" s="36">
        <f>+I47</f>
        <v>-1400707.5</v>
      </c>
    </row>
    <row r="47" spans="1:10">
      <c r="A47" s="142"/>
      <c r="B47" s="144"/>
      <c r="C47" s="144"/>
      <c r="D47" s="139"/>
      <c r="E47" s="121"/>
      <c r="F47" s="11" t="s">
        <v>50</v>
      </c>
      <c r="G47" s="36">
        <f t="shared" ref="G47:I47" si="13">+G48</f>
        <v>-600000</v>
      </c>
      <c r="H47" s="36">
        <f t="shared" si="13"/>
        <v>-1100000</v>
      </c>
      <c r="I47" s="36">
        <f t="shared" si="13"/>
        <v>-1400707.5</v>
      </c>
    </row>
    <row r="48" spans="1:10">
      <c r="A48" s="142"/>
      <c r="B48" s="144"/>
      <c r="C48" s="144"/>
      <c r="D48" s="139"/>
      <c r="E48" s="121"/>
      <c r="F48" s="11" t="s">
        <v>71</v>
      </c>
      <c r="G48" s="36">
        <f t="shared" ref="G48:I49" si="14">+G49</f>
        <v>-600000</v>
      </c>
      <c r="H48" s="36">
        <f t="shared" si="14"/>
        <v>-1100000</v>
      </c>
      <c r="I48" s="36">
        <f t="shared" si="14"/>
        <v>-1400707.5</v>
      </c>
    </row>
    <row r="49" spans="1:15" ht="34.5">
      <c r="A49" s="142"/>
      <c r="B49" s="144"/>
      <c r="C49" s="144"/>
      <c r="D49" s="139"/>
      <c r="E49" s="121"/>
      <c r="F49" s="11" t="s">
        <v>61</v>
      </c>
      <c r="G49" s="36">
        <f t="shared" si="14"/>
        <v>-600000</v>
      </c>
      <c r="H49" s="36">
        <f t="shared" si="14"/>
        <v>-1100000</v>
      </c>
      <c r="I49" s="36">
        <f t="shared" si="14"/>
        <v>-1400707.5</v>
      </c>
    </row>
    <row r="50" spans="1:15" ht="34.5">
      <c r="A50" s="142"/>
      <c r="B50" s="144"/>
      <c r="C50" s="144"/>
      <c r="D50" s="139"/>
      <c r="E50" s="121"/>
      <c r="F50" s="11" t="s">
        <v>62</v>
      </c>
      <c r="G50" s="37">
        <f>+'Հավելված 1'!D19</f>
        <v>-600000</v>
      </c>
      <c r="H50" s="37">
        <f>+'Հավելված 1'!E19</f>
        <v>-1100000</v>
      </c>
      <c r="I50" s="37">
        <f>+'Հավելված 1'!F19</f>
        <v>-1400707.5</v>
      </c>
      <c r="J50" s="32">
        <v>1400707.5</v>
      </c>
    </row>
    <row r="51" spans="1:15">
      <c r="A51" s="148"/>
      <c r="B51" s="149"/>
      <c r="C51" s="150"/>
      <c r="D51" s="138"/>
      <c r="E51" s="125"/>
      <c r="F51" s="16" t="s">
        <v>89</v>
      </c>
      <c r="G51" s="56">
        <f t="shared" ref="G51:I51" si="15">+G53</f>
        <v>0</v>
      </c>
      <c r="H51" s="56">
        <f t="shared" si="15"/>
        <v>0</v>
      </c>
      <c r="I51" s="56">
        <f t="shared" si="15"/>
        <v>0</v>
      </c>
    </row>
    <row r="52" spans="1:15">
      <c r="A52" s="148"/>
      <c r="B52" s="149"/>
      <c r="C52" s="150"/>
      <c r="D52" s="139"/>
      <c r="E52" s="126"/>
      <c r="F52" s="16" t="s">
        <v>30</v>
      </c>
      <c r="G52" s="36"/>
      <c r="H52" s="36"/>
      <c r="I52" s="36"/>
    </row>
    <row r="53" spans="1:15" s="59" customFormat="1" ht="37.5" customHeight="1">
      <c r="A53" s="151" t="s">
        <v>99</v>
      </c>
      <c r="B53" s="149"/>
      <c r="C53" s="150"/>
      <c r="D53" s="139"/>
      <c r="E53" s="126"/>
      <c r="F53" s="57" t="s">
        <v>100</v>
      </c>
      <c r="G53" s="58">
        <f>+G55</f>
        <v>0</v>
      </c>
      <c r="H53" s="58">
        <f>+H55</f>
        <v>0</v>
      </c>
      <c r="I53" s="58">
        <f>+I55</f>
        <v>0</v>
      </c>
      <c r="L53" s="60"/>
      <c r="M53" s="60"/>
      <c r="N53" s="60"/>
      <c r="O53" s="60"/>
    </row>
    <row r="54" spans="1:15" s="59" customFormat="1" ht="18.75" customHeight="1">
      <c r="A54" s="151"/>
      <c r="B54" s="149"/>
      <c r="C54" s="150"/>
      <c r="D54" s="139"/>
      <c r="E54" s="126"/>
      <c r="F54" s="61" t="s">
        <v>30</v>
      </c>
      <c r="G54" s="62"/>
      <c r="H54" s="62"/>
      <c r="I54" s="62"/>
      <c r="L54" s="60"/>
      <c r="M54" s="60"/>
      <c r="N54" s="60"/>
      <c r="O54" s="60"/>
    </row>
    <row r="55" spans="1:15" s="59" customFormat="1" ht="37.5" customHeight="1">
      <c r="A55" s="151"/>
      <c r="B55" s="152" t="s">
        <v>39</v>
      </c>
      <c r="C55" s="150"/>
      <c r="D55" s="139"/>
      <c r="E55" s="126"/>
      <c r="F55" s="57" t="s">
        <v>101</v>
      </c>
      <c r="G55" s="63">
        <f>+G57</f>
        <v>0</v>
      </c>
      <c r="H55" s="63">
        <f>+H57</f>
        <v>0</v>
      </c>
      <c r="I55" s="63">
        <f>+I57</f>
        <v>0</v>
      </c>
    </row>
    <row r="56" spans="1:15" s="59" customFormat="1" ht="15.75" customHeight="1">
      <c r="A56" s="151"/>
      <c r="B56" s="152"/>
      <c r="C56" s="150"/>
      <c r="D56" s="139"/>
      <c r="E56" s="126"/>
      <c r="F56" s="61" t="s">
        <v>30</v>
      </c>
      <c r="G56" s="62"/>
      <c r="H56" s="62"/>
      <c r="I56" s="62"/>
    </row>
    <row r="57" spans="1:15" s="65" customFormat="1" ht="23.25" customHeight="1">
      <c r="A57" s="151"/>
      <c r="B57" s="152"/>
      <c r="C57" s="152" t="s">
        <v>39</v>
      </c>
      <c r="D57" s="139"/>
      <c r="E57" s="126"/>
      <c r="F57" s="64" t="s">
        <v>91</v>
      </c>
      <c r="G57" s="63">
        <f>+G59</f>
        <v>0</v>
      </c>
      <c r="H57" s="63">
        <f>+H59</f>
        <v>0</v>
      </c>
      <c r="I57" s="63">
        <f>+I59</f>
        <v>0</v>
      </c>
    </row>
    <row r="58" spans="1:15" s="65" customFormat="1" ht="16.5" customHeight="1">
      <c r="A58" s="151"/>
      <c r="B58" s="152"/>
      <c r="C58" s="152"/>
      <c r="D58" s="140"/>
      <c r="E58" s="126"/>
      <c r="F58" s="66" t="s">
        <v>30</v>
      </c>
      <c r="G58" s="62"/>
      <c r="H58" s="62"/>
      <c r="I58" s="62"/>
    </row>
    <row r="59" spans="1:15" s="65" customFormat="1" ht="18" customHeight="1">
      <c r="A59" s="151"/>
      <c r="B59" s="152"/>
      <c r="C59" s="152"/>
      <c r="D59" s="153">
        <v>1139</v>
      </c>
      <c r="E59" s="126"/>
      <c r="F59" s="66" t="s">
        <v>91</v>
      </c>
      <c r="G59" s="63">
        <f t="shared" ref="G59:I59" si="16">+G61+G69</f>
        <v>0</v>
      </c>
      <c r="H59" s="63">
        <f t="shared" si="16"/>
        <v>0</v>
      </c>
      <c r="I59" s="63">
        <f t="shared" si="16"/>
        <v>0</v>
      </c>
    </row>
    <row r="60" spans="1:15" s="65" customFormat="1" ht="17.25" customHeight="1">
      <c r="A60" s="151"/>
      <c r="B60" s="152"/>
      <c r="C60" s="152"/>
      <c r="D60" s="153"/>
      <c r="E60" s="127"/>
      <c r="F60" s="66" t="s">
        <v>30</v>
      </c>
      <c r="G60" s="63"/>
      <c r="H60" s="63"/>
      <c r="I60" s="63"/>
    </row>
    <row r="61" spans="1:15" s="67" customFormat="1" ht="23.25" customHeight="1">
      <c r="A61" s="151"/>
      <c r="B61" s="152"/>
      <c r="C61" s="152"/>
      <c r="D61" s="153"/>
      <c r="E61" s="153">
        <v>11001</v>
      </c>
      <c r="F61" s="66" t="s">
        <v>91</v>
      </c>
      <c r="G61" s="63">
        <f>+G63</f>
        <v>600000</v>
      </c>
      <c r="H61" s="63">
        <f>+H63</f>
        <v>1100000</v>
      </c>
      <c r="I61" s="63">
        <f>+I63</f>
        <v>1400707.5</v>
      </c>
    </row>
    <row r="62" spans="1:15" s="67" customFormat="1" ht="24" customHeight="1">
      <c r="A62" s="151"/>
      <c r="B62" s="152"/>
      <c r="C62" s="152"/>
      <c r="D62" s="153"/>
      <c r="E62" s="153"/>
      <c r="F62" s="68" t="s">
        <v>102</v>
      </c>
      <c r="G62" s="63"/>
      <c r="H62" s="63"/>
      <c r="I62" s="63"/>
    </row>
    <row r="63" spans="1:15" s="67" customFormat="1" ht="18" customHeight="1">
      <c r="A63" s="151"/>
      <c r="B63" s="152"/>
      <c r="C63" s="152"/>
      <c r="D63" s="153"/>
      <c r="E63" s="153"/>
      <c r="F63" s="69" t="s">
        <v>89</v>
      </c>
      <c r="G63" s="63">
        <f>+G65</f>
        <v>600000</v>
      </c>
      <c r="H63" s="63">
        <f>+H65</f>
        <v>1100000</v>
      </c>
      <c r="I63" s="63">
        <f>+I65</f>
        <v>1400707.5</v>
      </c>
    </row>
    <row r="64" spans="1:15" s="67" customFormat="1" ht="35.25" customHeight="1">
      <c r="A64" s="151"/>
      <c r="B64" s="152"/>
      <c r="C64" s="152"/>
      <c r="D64" s="153"/>
      <c r="E64" s="153"/>
      <c r="F64" s="68" t="s">
        <v>103</v>
      </c>
      <c r="G64" s="63"/>
      <c r="H64" s="63"/>
      <c r="I64" s="63"/>
    </row>
    <row r="65" spans="1:10" s="67" customFormat="1" ht="18" customHeight="1">
      <c r="A65" s="151"/>
      <c r="B65" s="152"/>
      <c r="C65" s="152"/>
      <c r="D65" s="153"/>
      <c r="E65" s="153"/>
      <c r="F65" s="68" t="s">
        <v>104</v>
      </c>
      <c r="G65" s="63">
        <f>+G66</f>
        <v>600000</v>
      </c>
      <c r="H65" s="63">
        <f>+H66</f>
        <v>1100000</v>
      </c>
      <c r="I65" s="63">
        <f>+I66</f>
        <v>1400707.5</v>
      </c>
    </row>
    <row r="66" spans="1:10" s="67" customFormat="1" ht="20.25" customHeight="1">
      <c r="A66" s="151"/>
      <c r="B66" s="152"/>
      <c r="C66" s="152"/>
      <c r="D66" s="153"/>
      <c r="E66" s="153"/>
      <c r="F66" s="68" t="s">
        <v>105</v>
      </c>
      <c r="G66" s="63">
        <f>G67</f>
        <v>600000</v>
      </c>
      <c r="H66" s="63">
        <f>H67</f>
        <v>1100000</v>
      </c>
      <c r="I66" s="63">
        <f>I67</f>
        <v>1400707.5</v>
      </c>
    </row>
    <row r="67" spans="1:10" s="67" customFormat="1" ht="21.75" customHeight="1">
      <c r="A67" s="151"/>
      <c r="B67" s="152"/>
      <c r="C67" s="152"/>
      <c r="D67" s="153"/>
      <c r="E67" s="153"/>
      <c r="F67" s="68" t="s">
        <v>106</v>
      </c>
      <c r="G67" s="63">
        <f>+G68</f>
        <v>600000</v>
      </c>
      <c r="H67" s="63">
        <f>+H68</f>
        <v>1100000</v>
      </c>
      <c r="I67" s="63">
        <f>+I68</f>
        <v>1400707.5</v>
      </c>
    </row>
    <row r="68" spans="1:10" s="67" customFormat="1" ht="18.75" customHeight="1">
      <c r="A68" s="151"/>
      <c r="B68" s="152"/>
      <c r="C68" s="152"/>
      <c r="D68" s="153"/>
      <c r="E68" s="153"/>
      <c r="F68" s="68" t="s">
        <v>107</v>
      </c>
      <c r="G68" s="63">
        <v>600000</v>
      </c>
      <c r="H68" s="63">
        <v>1100000</v>
      </c>
      <c r="I68" s="63">
        <v>1400707.5</v>
      </c>
    </row>
    <row r="69" spans="1:10" s="67" customFormat="1" ht="23.25" customHeight="1">
      <c r="A69" s="151"/>
      <c r="B69" s="152"/>
      <c r="C69" s="152"/>
      <c r="D69" s="153"/>
      <c r="E69" s="153">
        <v>11001</v>
      </c>
      <c r="F69" s="66" t="s">
        <v>91</v>
      </c>
      <c r="G69" s="63">
        <f>+G71</f>
        <v>-600000</v>
      </c>
      <c r="H69" s="63">
        <f>+H71</f>
        <v>-1100000</v>
      </c>
      <c r="I69" s="63">
        <f>+I71</f>
        <v>-1400707.5</v>
      </c>
    </row>
    <row r="70" spans="1:10" s="67" customFormat="1" ht="24" customHeight="1">
      <c r="A70" s="151"/>
      <c r="B70" s="152"/>
      <c r="C70" s="152"/>
      <c r="D70" s="153"/>
      <c r="E70" s="153"/>
      <c r="F70" s="68" t="s">
        <v>102</v>
      </c>
      <c r="G70" s="63"/>
      <c r="H70" s="63"/>
      <c r="I70" s="63"/>
    </row>
    <row r="71" spans="1:10" s="67" customFormat="1" ht="18" customHeight="1">
      <c r="A71" s="151"/>
      <c r="B71" s="152"/>
      <c r="C71" s="152"/>
      <c r="D71" s="153"/>
      <c r="E71" s="153"/>
      <c r="F71" s="69" t="s">
        <v>89</v>
      </c>
      <c r="G71" s="63">
        <f>+G73</f>
        <v>-600000</v>
      </c>
      <c r="H71" s="63">
        <f>+H73</f>
        <v>-1100000</v>
      </c>
      <c r="I71" s="63">
        <f>+I73</f>
        <v>-1400707.5</v>
      </c>
    </row>
    <row r="72" spans="1:10" s="67" customFormat="1" ht="35.25" customHeight="1">
      <c r="A72" s="151"/>
      <c r="B72" s="152"/>
      <c r="C72" s="152"/>
      <c r="D72" s="153"/>
      <c r="E72" s="153"/>
      <c r="F72" s="68" t="s">
        <v>103</v>
      </c>
      <c r="G72" s="63"/>
      <c r="H72" s="63"/>
      <c r="I72" s="63"/>
    </row>
    <row r="73" spans="1:10" s="67" customFormat="1" ht="18" customHeight="1">
      <c r="A73" s="151"/>
      <c r="B73" s="152"/>
      <c r="C73" s="152"/>
      <c r="D73" s="153"/>
      <c r="E73" s="153"/>
      <c r="F73" s="68" t="s">
        <v>104</v>
      </c>
      <c r="G73" s="63">
        <f>+G74</f>
        <v>-600000</v>
      </c>
      <c r="H73" s="63">
        <f>+H74</f>
        <v>-1100000</v>
      </c>
      <c r="I73" s="63">
        <f>+I74</f>
        <v>-1400707.5</v>
      </c>
    </row>
    <row r="74" spans="1:10" s="67" customFormat="1" ht="20.25" customHeight="1">
      <c r="A74" s="151"/>
      <c r="B74" s="152"/>
      <c r="C74" s="152"/>
      <c r="D74" s="153"/>
      <c r="E74" s="153"/>
      <c r="F74" s="68" t="s">
        <v>105</v>
      </c>
      <c r="G74" s="63">
        <f>G75</f>
        <v>-600000</v>
      </c>
      <c r="H74" s="63">
        <f>H75</f>
        <v>-1100000</v>
      </c>
      <c r="I74" s="63">
        <f>I75</f>
        <v>-1400707.5</v>
      </c>
    </row>
    <row r="75" spans="1:10" s="67" customFormat="1" ht="21.75" customHeight="1">
      <c r="A75" s="151"/>
      <c r="B75" s="152"/>
      <c r="C75" s="152"/>
      <c r="D75" s="153"/>
      <c r="E75" s="153"/>
      <c r="F75" s="68" t="s">
        <v>106</v>
      </c>
      <c r="G75" s="63">
        <f>+G76</f>
        <v>-600000</v>
      </c>
      <c r="H75" s="63">
        <f>+H76</f>
        <v>-1100000</v>
      </c>
      <c r="I75" s="63">
        <f>+I76</f>
        <v>-1400707.5</v>
      </c>
    </row>
    <row r="76" spans="1:10" s="67" customFormat="1" ht="18.75" customHeight="1">
      <c r="A76" s="151"/>
      <c r="B76" s="152"/>
      <c r="C76" s="152"/>
      <c r="D76" s="153"/>
      <c r="E76" s="153"/>
      <c r="F76" s="68" t="s">
        <v>107</v>
      </c>
      <c r="G76" s="63">
        <v>-600000</v>
      </c>
      <c r="H76" s="63">
        <v>-1100000</v>
      </c>
      <c r="I76" s="63">
        <v>-1400707.5</v>
      </c>
    </row>
    <row r="77" spans="1:10">
      <c r="J77">
        <f>+J50-40900</f>
        <v>1359807.5</v>
      </c>
    </row>
  </sheetData>
  <mergeCells count="37">
    <mergeCell ref="A51:A52"/>
    <mergeCell ref="B51:B54"/>
    <mergeCell ref="C51:C56"/>
    <mergeCell ref="D51:D58"/>
    <mergeCell ref="E51:E60"/>
    <mergeCell ref="A53:A76"/>
    <mergeCell ref="B55:B76"/>
    <mergeCell ref="C57:C76"/>
    <mergeCell ref="D59:D76"/>
    <mergeCell ref="E61:E68"/>
    <mergeCell ref="E69:E76"/>
    <mergeCell ref="E10:E19"/>
    <mergeCell ref="E40:E41"/>
    <mergeCell ref="E42:E50"/>
    <mergeCell ref="E20:E21"/>
    <mergeCell ref="E22:E30"/>
    <mergeCell ref="E31:E39"/>
    <mergeCell ref="H1:I1"/>
    <mergeCell ref="G2:I2"/>
    <mergeCell ref="G3:I3"/>
    <mergeCell ref="F7:F9"/>
    <mergeCell ref="A5:I5"/>
    <mergeCell ref="H8:H9"/>
    <mergeCell ref="I8:I9"/>
    <mergeCell ref="D7:E8"/>
    <mergeCell ref="G8:G9"/>
    <mergeCell ref="G7:I7"/>
    <mergeCell ref="A7:C8"/>
    <mergeCell ref="B10:B15"/>
    <mergeCell ref="C10:C17"/>
    <mergeCell ref="A10:A13"/>
    <mergeCell ref="D10:D19"/>
    <mergeCell ref="A14:A50"/>
    <mergeCell ref="B16:B50"/>
    <mergeCell ref="C18:C50"/>
    <mergeCell ref="D40:D50"/>
    <mergeCell ref="D20:D39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978284-46F9-4E17-BF61-EF1E4669E739}">
  <dimension ref="B1:O14"/>
  <sheetViews>
    <sheetView topLeftCell="B1" workbookViewId="0">
      <selection activeCell="B5" sqref="B5:H5"/>
    </sheetView>
  </sheetViews>
  <sheetFormatPr defaultColWidth="9.140625" defaultRowHeight="17.25"/>
  <cols>
    <col min="1" max="1" width="0.140625" style="51" customWidth="1"/>
    <col min="2" max="3" width="8.7109375" style="70" customWidth="1"/>
    <col min="4" max="4" width="7.140625" style="71" customWidth="1"/>
    <col min="5" max="5" width="6" style="71" customWidth="1"/>
    <col min="6" max="6" width="49" style="71" customWidth="1"/>
    <col min="7" max="7" width="81.28515625" style="70" customWidth="1"/>
    <col min="8" max="8" width="39" style="87" customWidth="1"/>
    <col min="9" max="16384" width="9.140625" style="51"/>
  </cols>
  <sheetData>
    <row r="1" spans="2:15">
      <c r="F1" s="7"/>
      <c r="G1" s="170" t="s">
        <v>44</v>
      </c>
      <c r="H1" s="170"/>
      <c r="I1" s="5"/>
      <c r="J1" s="5"/>
    </row>
    <row r="2" spans="2:15">
      <c r="F2" s="170" t="s">
        <v>54</v>
      </c>
      <c r="G2" s="170"/>
      <c r="H2" s="170"/>
      <c r="I2" s="5"/>
      <c r="J2" s="5"/>
    </row>
    <row r="3" spans="2:15">
      <c r="F3" s="7"/>
      <c r="G3" s="170" t="s">
        <v>43</v>
      </c>
      <c r="H3" s="170"/>
      <c r="I3" s="5"/>
      <c r="J3" s="5"/>
    </row>
    <row r="5" spans="2:15" ht="50.45" customHeight="1">
      <c r="B5" s="171" t="s">
        <v>116</v>
      </c>
      <c r="C5" s="171"/>
      <c r="D5" s="171"/>
      <c r="E5" s="171"/>
      <c r="F5" s="171"/>
      <c r="G5" s="171"/>
      <c r="H5" s="171"/>
      <c r="I5" s="7"/>
      <c r="J5" s="6"/>
      <c r="K5" s="7"/>
      <c r="L5" s="7"/>
      <c r="M5" s="7"/>
      <c r="N5" s="60"/>
      <c r="O5" s="60"/>
    </row>
    <row r="6" spans="2:15" ht="16.5" customHeight="1">
      <c r="H6" s="72" t="s">
        <v>0</v>
      </c>
      <c r="I6" s="7"/>
      <c r="J6" s="7"/>
      <c r="K6" s="7"/>
      <c r="L6" s="7"/>
      <c r="M6" s="7"/>
      <c r="N6"/>
      <c r="O6"/>
    </row>
    <row r="7" spans="2:15" ht="34.5" customHeight="1">
      <c r="B7" s="172" t="s">
        <v>108</v>
      </c>
      <c r="C7" s="173"/>
      <c r="D7" s="165" t="s">
        <v>109</v>
      </c>
      <c r="E7" s="165"/>
      <c r="F7" s="165"/>
      <c r="G7" s="165" t="s">
        <v>110</v>
      </c>
      <c r="H7" s="74" t="s">
        <v>111</v>
      </c>
      <c r="I7" s="154"/>
      <c r="J7" s="154"/>
      <c r="K7" s="154"/>
      <c r="L7" s="154"/>
      <c r="M7" s="154"/>
      <c r="N7" s="154"/>
      <c r="O7" s="154"/>
    </row>
    <row r="8" spans="2:15" ht="72" customHeight="1">
      <c r="B8" s="73" t="s">
        <v>112</v>
      </c>
      <c r="C8" s="73" t="s">
        <v>113</v>
      </c>
      <c r="D8" s="165"/>
      <c r="E8" s="165"/>
      <c r="F8" s="165"/>
      <c r="G8" s="165"/>
      <c r="H8" s="74" t="s">
        <v>118</v>
      </c>
    </row>
    <row r="9" spans="2:15" ht="12.75" customHeight="1">
      <c r="B9" s="75">
        <v>1</v>
      </c>
      <c r="C9" s="75">
        <v>2</v>
      </c>
      <c r="D9" s="155">
        <v>3</v>
      </c>
      <c r="E9" s="155"/>
      <c r="F9" s="155"/>
      <c r="G9" s="75">
        <v>4</v>
      </c>
      <c r="H9" s="76">
        <v>5</v>
      </c>
    </row>
    <row r="10" spans="2:15" ht="30.6" customHeight="1">
      <c r="B10" s="156" t="s">
        <v>114</v>
      </c>
      <c r="C10" s="157"/>
      <c r="D10" s="157"/>
      <c r="E10" s="157"/>
      <c r="F10" s="157"/>
      <c r="G10" s="158"/>
      <c r="H10" s="77">
        <f>+H11</f>
        <v>40900</v>
      </c>
    </row>
    <row r="11" spans="2:15" ht="33" customHeight="1">
      <c r="B11" s="159" t="s">
        <v>115</v>
      </c>
      <c r="C11" s="160"/>
      <c r="D11" s="160"/>
      <c r="E11" s="160"/>
      <c r="F11" s="160"/>
      <c r="G11" s="161"/>
      <c r="H11" s="78">
        <f>+H12</f>
        <v>40900</v>
      </c>
    </row>
    <row r="12" spans="2:15" s="81" customFormat="1" ht="36" customHeight="1">
      <c r="B12" s="88">
        <v>1059</v>
      </c>
      <c r="C12" s="162" t="s">
        <v>117</v>
      </c>
      <c r="D12" s="163"/>
      <c r="E12" s="163"/>
      <c r="F12" s="164"/>
      <c r="G12" s="79"/>
      <c r="H12" s="80">
        <f>+H13</f>
        <v>40900</v>
      </c>
    </row>
    <row r="13" spans="2:15" ht="60.75" customHeight="1">
      <c r="B13" s="165"/>
      <c r="C13" s="82">
        <v>11010</v>
      </c>
      <c r="D13" s="166" t="s">
        <v>86</v>
      </c>
      <c r="E13" s="166"/>
      <c r="F13" s="166"/>
      <c r="G13" s="83" t="s">
        <v>115</v>
      </c>
      <c r="H13" s="80">
        <f>+H14</f>
        <v>40900</v>
      </c>
    </row>
    <row r="14" spans="2:15" ht="40.5" customHeight="1">
      <c r="B14" s="165"/>
      <c r="C14" s="84"/>
      <c r="D14" s="167"/>
      <c r="E14" s="168"/>
      <c r="F14" s="169"/>
      <c r="G14" s="85" t="s">
        <v>119</v>
      </c>
      <c r="H14" s="86">
        <v>40900</v>
      </c>
    </row>
  </sheetData>
  <mergeCells count="15">
    <mergeCell ref="B13:B14"/>
    <mergeCell ref="D13:F13"/>
    <mergeCell ref="D14:F14"/>
    <mergeCell ref="G1:H1"/>
    <mergeCell ref="F2:H2"/>
    <mergeCell ref="G3:H3"/>
    <mergeCell ref="B5:H5"/>
    <mergeCell ref="B7:C7"/>
    <mergeCell ref="D7:F8"/>
    <mergeCell ref="G7:G8"/>
    <mergeCell ref="I7:O7"/>
    <mergeCell ref="D9:F9"/>
    <mergeCell ref="B10:G10"/>
    <mergeCell ref="B11:G11"/>
    <mergeCell ref="C12:F1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77"/>
  <sheetViews>
    <sheetView tabSelected="1" topLeftCell="D46" workbookViewId="0">
      <selection activeCell="G52" sqref="G52"/>
    </sheetView>
  </sheetViews>
  <sheetFormatPr defaultColWidth="9.140625" defaultRowHeight="17.25"/>
  <cols>
    <col min="1" max="1" width="27" style="15" customWidth="1"/>
    <col min="2" max="2" width="69.5703125" style="15" customWidth="1"/>
    <col min="3" max="3" width="19.5703125" style="15" customWidth="1"/>
    <col min="4" max="4" width="15.7109375" style="15" customWidth="1"/>
    <col min="5" max="5" width="16.42578125" style="15" customWidth="1"/>
    <col min="6" max="6" width="64.85546875" style="15" customWidth="1"/>
    <col min="7" max="9" width="9.140625" style="15"/>
    <col min="10" max="10" width="27.7109375" style="15" customWidth="1"/>
    <col min="11" max="16384" width="9.140625" style="15"/>
  </cols>
  <sheetData>
    <row r="1" spans="1:9">
      <c r="A1" s="14"/>
      <c r="B1" s="14"/>
      <c r="D1" s="7"/>
      <c r="E1" s="9" t="s">
        <v>133</v>
      </c>
      <c r="F1" s="7"/>
      <c r="G1" s="7"/>
    </row>
    <row r="2" spans="1:9" ht="24" customHeight="1">
      <c r="A2" s="14"/>
      <c r="B2" s="14"/>
      <c r="C2" s="170" t="s">
        <v>54</v>
      </c>
      <c r="D2" s="170"/>
      <c r="E2" s="170"/>
      <c r="F2" s="7"/>
      <c r="G2" s="7"/>
    </row>
    <row r="3" spans="1:9">
      <c r="A3" s="14"/>
      <c r="B3" s="14"/>
      <c r="C3" s="7"/>
      <c r="D3" s="170" t="s">
        <v>43</v>
      </c>
      <c r="E3" s="170"/>
      <c r="F3" s="7"/>
      <c r="G3" s="7"/>
    </row>
    <row r="4" spans="1:9">
      <c r="A4" s="14"/>
      <c r="B4" s="14"/>
      <c r="D4" s="7"/>
      <c r="E4" s="9"/>
      <c r="F4" s="7"/>
      <c r="G4" s="7"/>
    </row>
    <row r="5" spans="1:9" ht="61.15" customHeight="1">
      <c r="A5" s="178" t="s">
        <v>120</v>
      </c>
      <c r="B5" s="178"/>
      <c r="C5" s="178"/>
      <c r="D5" s="178"/>
      <c r="E5" s="178"/>
      <c r="F5" s="7"/>
      <c r="G5" s="6"/>
    </row>
    <row r="6" spans="1:9">
      <c r="A6" s="14"/>
      <c r="B6" s="14"/>
      <c r="C6" s="14"/>
      <c r="D6" s="14"/>
      <c r="E6" s="14"/>
      <c r="F6" s="7"/>
      <c r="G6" s="5"/>
      <c r="H6" s="7"/>
    </row>
    <row r="7" spans="1:9">
      <c r="A7" s="182" t="s">
        <v>18</v>
      </c>
      <c r="B7" s="182"/>
      <c r="C7" s="182"/>
      <c r="D7" s="182"/>
      <c r="E7" s="182"/>
      <c r="F7" s="7"/>
      <c r="G7" s="6"/>
      <c r="H7" s="7"/>
      <c r="I7" s="7"/>
    </row>
    <row r="8" spans="1:9" ht="26.45" customHeight="1">
      <c r="A8" s="183" t="s">
        <v>19</v>
      </c>
      <c r="B8" s="183"/>
      <c r="C8" s="183"/>
      <c r="D8" s="183"/>
      <c r="E8" s="183"/>
      <c r="F8" s="7"/>
      <c r="G8" s="7"/>
      <c r="H8" s="7"/>
      <c r="I8" s="7"/>
    </row>
    <row r="9" spans="1:9">
      <c r="A9" s="16" t="s">
        <v>20</v>
      </c>
      <c r="B9" s="183" t="s">
        <v>21</v>
      </c>
      <c r="C9" s="183"/>
      <c r="D9" s="183"/>
      <c r="E9" s="183"/>
    </row>
    <row r="10" spans="1:9">
      <c r="A10" s="19">
        <v>1059</v>
      </c>
      <c r="B10" s="192" t="s">
        <v>83</v>
      </c>
      <c r="C10" s="192"/>
      <c r="D10" s="192"/>
      <c r="E10" s="192"/>
    </row>
    <row r="11" spans="1:9">
      <c r="A11" s="109"/>
      <c r="B11" s="109"/>
      <c r="C11" s="109"/>
      <c r="D11" s="109"/>
      <c r="E11" s="109"/>
    </row>
    <row r="12" spans="1:9" ht="36" customHeight="1">
      <c r="A12" s="187" t="s">
        <v>22</v>
      </c>
      <c r="B12" s="187"/>
      <c r="C12" s="187"/>
      <c r="D12" s="187"/>
      <c r="E12" s="187"/>
    </row>
    <row r="13" spans="1:9" ht="37.5" customHeight="1">
      <c r="A13" s="17" t="s">
        <v>23</v>
      </c>
      <c r="B13" s="19">
        <v>1059</v>
      </c>
      <c r="C13" s="189" t="s">
        <v>136</v>
      </c>
      <c r="D13" s="189"/>
      <c r="E13" s="190"/>
    </row>
    <row r="14" spans="1:9" ht="34.5">
      <c r="A14" s="17" t="s">
        <v>24</v>
      </c>
      <c r="B14" s="22">
        <v>11010</v>
      </c>
      <c r="C14" s="18" t="s">
        <v>12</v>
      </c>
      <c r="D14" s="18" t="s">
        <v>13</v>
      </c>
      <c r="E14" s="18" t="s">
        <v>14</v>
      </c>
    </row>
    <row r="15" spans="1:9" ht="51.75">
      <c r="A15" s="17" t="s">
        <v>25</v>
      </c>
      <c r="B15" s="19" t="s">
        <v>121</v>
      </c>
      <c r="C15" s="17"/>
      <c r="D15" s="17"/>
      <c r="E15" s="17"/>
    </row>
    <row r="16" spans="1:9" ht="74.25" customHeight="1">
      <c r="A16" s="17" t="s">
        <v>26</v>
      </c>
      <c r="B16" s="19" t="s">
        <v>69</v>
      </c>
      <c r="C16" s="17"/>
      <c r="D16" s="17"/>
      <c r="E16" s="17"/>
    </row>
    <row r="17" spans="1:5" ht="21.75" customHeight="1">
      <c r="A17" s="17" t="s">
        <v>27</v>
      </c>
      <c r="B17" s="19" t="s">
        <v>70</v>
      </c>
      <c r="C17" s="17"/>
      <c r="D17" s="17"/>
      <c r="E17" s="17"/>
    </row>
    <row r="18" spans="1:5" ht="86.25">
      <c r="A18" s="17" t="s">
        <v>76</v>
      </c>
      <c r="B18" s="19" t="s">
        <v>78</v>
      </c>
      <c r="C18" s="17"/>
      <c r="D18" s="17"/>
      <c r="E18" s="17"/>
    </row>
    <row r="19" spans="1:5">
      <c r="A19" s="188" t="s">
        <v>28</v>
      </c>
      <c r="B19" s="188"/>
      <c r="C19" s="17"/>
      <c r="D19" s="17"/>
      <c r="E19" s="17"/>
    </row>
    <row r="20" spans="1:5">
      <c r="A20" s="191" t="s">
        <v>81</v>
      </c>
      <c r="B20" s="191"/>
      <c r="C20" s="113">
        <v>17000</v>
      </c>
      <c r="D20" s="114"/>
      <c r="E20" s="113">
        <v>17000</v>
      </c>
    </row>
    <row r="21" spans="1:5">
      <c r="A21" s="179" t="s">
        <v>29</v>
      </c>
      <c r="B21" s="179"/>
      <c r="C21" s="112">
        <f>+'Հավելված 1'!D32</f>
        <v>3700</v>
      </c>
      <c r="D21" s="112">
        <f>+'Հավելված 1'!E32</f>
        <v>15000</v>
      </c>
      <c r="E21" s="112">
        <f>+'Հավելված 1'!F32</f>
        <v>40900</v>
      </c>
    </row>
    <row r="22" spans="1:5">
      <c r="A22" s="89"/>
      <c r="B22" s="89"/>
      <c r="C22" s="108"/>
      <c r="D22" s="108"/>
      <c r="E22" s="108"/>
    </row>
    <row r="23" spans="1:5">
      <c r="A23" s="89"/>
      <c r="B23" s="89"/>
      <c r="C23" s="108"/>
      <c r="D23" s="108"/>
      <c r="E23" s="108"/>
    </row>
    <row r="24" spans="1:5" ht="54.75" customHeight="1">
      <c r="A24" s="17" t="s">
        <v>23</v>
      </c>
      <c r="B24" s="19">
        <v>1059</v>
      </c>
      <c r="C24" s="188" t="s">
        <v>137</v>
      </c>
      <c r="D24" s="188"/>
      <c r="E24" s="188"/>
    </row>
    <row r="25" spans="1:5" ht="34.5">
      <c r="A25" s="17" t="s">
        <v>24</v>
      </c>
      <c r="B25" s="22">
        <v>12003</v>
      </c>
      <c r="C25" s="18" t="s">
        <v>12</v>
      </c>
      <c r="D25" s="18" t="s">
        <v>13</v>
      </c>
      <c r="E25" s="18" t="s">
        <v>14</v>
      </c>
    </row>
    <row r="26" spans="1:5" ht="69">
      <c r="A26" s="17" t="s">
        <v>25</v>
      </c>
      <c r="B26" s="19" t="s">
        <v>87</v>
      </c>
      <c r="C26" s="17"/>
      <c r="D26" s="17"/>
      <c r="E26" s="17"/>
    </row>
    <row r="27" spans="1:5" ht="69">
      <c r="A27" s="17" t="s">
        <v>26</v>
      </c>
      <c r="B27" s="19" t="s">
        <v>88</v>
      </c>
      <c r="C27" s="17"/>
      <c r="D27" s="17"/>
      <c r="E27" s="17"/>
    </row>
    <row r="28" spans="1:5" ht="21.75" customHeight="1">
      <c r="A28" s="17" t="s">
        <v>27</v>
      </c>
      <c r="B28" s="19" t="s">
        <v>60</v>
      </c>
      <c r="C28" s="17"/>
      <c r="D28" s="17"/>
      <c r="E28" s="17"/>
    </row>
    <row r="29" spans="1:5" ht="86.25">
      <c r="A29" s="17" t="s">
        <v>76</v>
      </c>
      <c r="B29" s="19" t="s">
        <v>78</v>
      </c>
      <c r="C29" s="17"/>
      <c r="D29" s="17"/>
      <c r="E29" s="17"/>
    </row>
    <row r="30" spans="1:5">
      <c r="A30" s="188" t="s">
        <v>28</v>
      </c>
      <c r="B30" s="188"/>
      <c r="C30" s="17"/>
      <c r="D30" s="17"/>
      <c r="E30" s="17"/>
    </row>
    <row r="31" spans="1:5">
      <c r="A31" s="194" t="s">
        <v>79</v>
      </c>
      <c r="B31" s="194"/>
      <c r="C31" s="113">
        <v>12700</v>
      </c>
      <c r="D31" s="114"/>
      <c r="E31" s="113">
        <v>12700</v>
      </c>
    </row>
    <row r="32" spans="1:5">
      <c r="A32" s="194" t="s">
        <v>80</v>
      </c>
      <c r="B32" s="194"/>
      <c r="C32" s="113">
        <v>1500</v>
      </c>
      <c r="D32" s="114"/>
      <c r="E32" s="113">
        <v>1500</v>
      </c>
    </row>
    <row r="33" spans="1:9">
      <c r="A33" s="194" t="s">
        <v>138</v>
      </c>
      <c r="B33" s="194"/>
      <c r="C33" s="113">
        <v>2800</v>
      </c>
      <c r="D33" s="114"/>
      <c r="E33" s="113">
        <v>2800</v>
      </c>
    </row>
    <row r="34" spans="1:9">
      <c r="A34" s="179" t="s">
        <v>29</v>
      </c>
      <c r="B34" s="179"/>
      <c r="C34" s="112">
        <f>+'Հավելված 1'!D38</f>
        <v>596300</v>
      </c>
      <c r="D34" s="112">
        <f>+'Հավելված 1'!E38</f>
        <v>1085000</v>
      </c>
      <c r="E34" s="112">
        <f>+'Հավելված 1'!F38</f>
        <v>1359807.5</v>
      </c>
    </row>
    <row r="35" spans="1:9">
      <c r="A35" s="89"/>
      <c r="B35" s="89"/>
      <c r="C35" s="90"/>
      <c r="D35" s="90"/>
      <c r="E35" s="90"/>
    </row>
    <row r="36" spans="1:9">
      <c r="A36" s="14"/>
      <c r="B36" s="14"/>
      <c r="C36" s="14"/>
      <c r="D36" s="14"/>
      <c r="E36" s="14"/>
      <c r="F36" s="193" t="s">
        <v>45</v>
      </c>
      <c r="G36" s="193"/>
      <c r="H36" s="193"/>
      <c r="I36" s="193"/>
    </row>
    <row r="37" spans="1:9">
      <c r="A37" s="16" t="s">
        <v>20</v>
      </c>
      <c r="B37" s="183" t="s">
        <v>21</v>
      </c>
      <c r="C37" s="183"/>
      <c r="D37" s="183"/>
      <c r="E37" s="183"/>
    </row>
    <row r="38" spans="1:9" ht="45.75" customHeight="1">
      <c r="A38" s="110">
        <v>1187</v>
      </c>
      <c r="B38" s="186" t="s">
        <v>56</v>
      </c>
      <c r="C38" s="186"/>
      <c r="D38" s="186"/>
      <c r="E38" s="186"/>
    </row>
    <row r="39" spans="1:9">
      <c r="A39" s="14"/>
      <c r="B39" s="14"/>
      <c r="C39" s="14"/>
      <c r="D39" s="14"/>
      <c r="E39" s="14"/>
    </row>
    <row r="40" spans="1:9">
      <c r="A40" s="187" t="s">
        <v>22</v>
      </c>
      <c r="B40" s="187"/>
      <c r="C40" s="187"/>
      <c r="D40" s="187"/>
      <c r="E40" s="187"/>
    </row>
    <row r="41" spans="1:9" ht="54.75" customHeight="1">
      <c r="A41" s="17" t="s">
        <v>23</v>
      </c>
      <c r="B41" s="19">
        <v>1187</v>
      </c>
      <c r="C41" s="189" t="s">
        <v>53</v>
      </c>
      <c r="D41" s="189"/>
      <c r="E41" s="190"/>
    </row>
    <row r="42" spans="1:9" ht="34.5">
      <c r="A42" s="17" t="s">
        <v>24</v>
      </c>
      <c r="B42" s="22">
        <v>12017</v>
      </c>
      <c r="C42" s="18" t="s">
        <v>12</v>
      </c>
      <c r="D42" s="18" t="s">
        <v>13</v>
      </c>
      <c r="E42" s="18" t="s">
        <v>14</v>
      </c>
    </row>
    <row r="43" spans="1:9" ht="51.75">
      <c r="A43" s="17" t="s">
        <v>25</v>
      </c>
      <c r="B43" s="19" t="s">
        <v>63</v>
      </c>
      <c r="C43" s="17"/>
      <c r="D43" s="17"/>
      <c r="E43" s="17"/>
    </row>
    <row r="44" spans="1:9" ht="74.25" customHeight="1">
      <c r="A44" s="17" t="s">
        <v>26</v>
      </c>
      <c r="B44" s="19" t="s">
        <v>64</v>
      </c>
      <c r="C44" s="17"/>
      <c r="D44" s="17"/>
      <c r="E44" s="17"/>
    </row>
    <row r="45" spans="1:9" ht="24" customHeight="1">
      <c r="A45" s="17" t="s">
        <v>27</v>
      </c>
      <c r="B45" s="19" t="s">
        <v>65</v>
      </c>
      <c r="C45" s="17"/>
      <c r="D45" s="17"/>
      <c r="E45" s="17"/>
    </row>
    <row r="46" spans="1:9" ht="86.25">
      <c r="A46" s="17" t="s">
        <v>76</v>
      </c>
      <c r="B46" s="19" t="s">
        <v>66</v>
      </c>
      <c r="C46" s="17"/>
      <c r="D46" s="17"/>
      <c r="E46" s="17"/>
    </row>
    <row r="47" spans="1:9">
      <c r="A47" s="188" t="s">
        <v>28</v>
      </c>
      <c r="B47" s="188"/>
      <c r="C47" s="17"/>
      <c r="D47" s="17"/>
      <c r="E47" s="17"/>
    </row>
    <row r="48" spans="1:9">
      <c r="A48" s="184" t="s">
        <v>77</v>
      </c>
      <c r="B48" s="185"/>
      <c r="C48" s="43">
        <v>-8000</v>
      </c>
      <c r="D48" s="44"/>
      <c r="E48" s="45">
        <v>-18825</v>
      </c>
    </row>
    <row r="49" spans="1:9">
      <c r="A49" s="179" t="s">
        <v>29</v>
      </c>
      <c r="B49" s="179"/>
      <c r="C49" s="20">
        <f>+'Հավելված 1'!D19</f>
        <v>-600000</v>
      </c>
      <c r="D49" s="20">
        <f>+'Հավելված 1'!E19</f>
        <v>-1100000</v>
      </c>
      <c r="E49" s="20">
        <f>+'Հավելված 1'!F19</f>
        <v>-1400707.5</v>
      </c>
    </row>
    <row r="50" spans="1:9">
      <c r="A50" s="14"/>
      <c r="B50" s="14"/>
      <c r="C50" s="14"/>
      <c r="D50" s="14"/>
      <c r="E50" s="14"/>
      <c r="F50" s="193" t="s">
        <v>45</v>
      </c>
      <c r="G50" s="193"/>
      <c r="H50" s="193"/>
      <c r="I50" s="193"/>
    </row>
    <row r="51" spans="1:9">
      <c r="A51" s="89"/>
      <c r="B51" s="89"/>
      <c r="C51" s="90"/>
      <c r="D51" s="90"/>
      <c r="E51" s="90"/>
    </row>
    <row r="52" spans="1:9" s="51" customFormat="1" ht="84.75" customHeight="1">
      <c r="A52" s="177" t="s">
        <v>134</v>
      </c>
      <c r="B52" s="177"/>
      <c r="C52" s="177"/>
      <c r="D52" s="177"/>
      <c r="E52" s="177"/>
      <c r="F52" s="107"/>
      <c r="G52" s="107"/>
    </row>
    <row r="53" spans="1:9" s="51" customFormat="1">
      <c r="A53" s="15"/>
      <c r="B53" s="15"/>
      <c r="C53" s="15"/>
      <c r="D53" s="15"/>
      <c r="E53" s="15"/>
      <c r="F53" s="15"/>
      <c r="G53" s="15"/>
    </row>
    <row r="54" spans="1:9" s="51" customFormat="1">
      <c r="A54" s="15"/>
      <c r="B54" s="15"/>
      <c r="C54" s="15"/>
      <c r="D54" s="15"/>
      <c r="E54" s="15"/>
      <c r="F54" s="15"/>
      <c r="G54" s="15"/>
    </row>
    <row r="55" spans="1:9" s="51" customFormat="1">
      <c r="A55" s="181" t="s">
        <v>89</v>
      </c>
      <c r="B55" s="181"/>
      <c r="C55" s="181"/>
      <c r="D55" s="181"/>
      <c r="E55" s="181"/>
      <c r="F55" s="181"/>
      <c r="G55" s="21"/>
    </row>
    <row r="56" spans="1:9" s="51" customFormat="1">
      <c r="A56" s="105"/>
      <c r="B56" s="105"/>
      <c r="C56" s="105"/>
      <c r="D56" s="105"/>
      <c r="E56" s="105"/>
      <c r="F56" s="105"/>
      <c r="G56" s="21"/>
    </row>
    <row r="57" spans="1:9" s="51" customFormat="1">
      <c r="A57" s="106" t="s">
        <v>135</v>
      </c>
      <c r="B57" s="7"/>
      <c r="C57" s="7"/>
      <c r="D57" s="7"/>
      <c r="E57" s="7"/>
      <c r="F57" s="7"/>
      <c r="G57" s="7"/>
    </row>
    <row r="58" spans="1:9">
      <c r="A58" s="40"/>
      <c r="B58" s="40"/>
      <c r="C58" s="103"/>
      <c r="D58" s="103"/>
      <c r="E58" s="104"/>
    </row>
    <row r="59" spans="1:9">
      <c r="A59" s="40"/>
      <c r="B59" s="40"/>
      <c r="C59" s="103"/>
      <c r="D59" s="103"/>
      <c r="E59" s="104"/>
    </row>
    <row r="60" spans="1:9" ht="57" customHeight="1">
      <c r="A60" s="91" t="s">
        <v>122</v>
      </c>
      <c r="B60" s="19">
        <v>1139</v>
      </c>
      <c r="C60" s="146" t="s">
        <v>118</v>
      </c>
      <c r="D60" s="146"/>
      <c r="E60" s="147"/>
    </row>
    <row r="61" spans="1:9" ht="34.5">
      <c r="A61" s="92" t="s">
        <v>123</v>
      </c>
      <c r="B61" s="93">
        <v>11001</v>
      </c>
      <c r="C61" s="18" t="s">
        <v>12</v>
      </c>
      <c r="D61" s="18" t="s">
        <v>13</v>
      </c>
      <c r="E61" s="18" t="s">
        <v>14</v>
      </c>
    </row>
    <row r="62" spans="1:9" ht="34.5">
      <c r="A62" s="92" t="s">
        <v>124</v>
      </c>
      <c r="B62" s="92" t="s">
        <v>125</v>
      </c>
      <c r="C62" s="94"/>
      <c r="D62" s="174"/>
      <c r="E62" s="174"/>
    </row>
    <row r="63" spans="1:9" ht="69">
      <c r="A63" s="92" t="s">
        <v>126</v>
      </c>
      <c r="B63" s="95" t="s">
        <v>127</v>
      </c>
      <c r="C63" s="96"/>
      <c r="D63" s="175"/>
      <c r="E63" s="175"/>
    </row>
    <row r="64" spans="1:9">
      <c r="A64" s="92" t="s">
        <v>128</v>
      </c>
      <c r="B64" s="92" t="s">
        <v>129</v>
      </c>
      <c r="C64" s="96"/>
      <c r="D64" s="175"/>
      <c r="E64" s="175"/>
    </row>
    <row r="65" spans="1:5" ht="51.75">
      <c r="A65" s="97" t="s">
        <v>130</v>
      </c>
      <c r="B65" s="92" t="s">
        <v>89</v>
      </c>
      <c r="C65" s="98"/>
      <c r="D65" s="176"/>
      <c r="E65" s="176"/>
    </row>
    <row r="66" spans="1:5">
      <c r="A66" s="99"/>
      <c r="B66" s="100" t="s">
        <v>131</v>
      </c>
      <c r="C66" s="101"/>
      <c r="D66" s="101"/>
      <c r="E66" s="101"/>
    </row>
    <row r="67" spans="1:5">
      <c r="A67" s="180" t="s">
        <v>132</v>
      </c>
      <c r="B67" s="180"/>
      <c r="C67" s="102">
        <f>+'Հավելված 1'!D52</f>
        <v>600000</v>
      </c>
      <c r="D67" s="102">
        <f>+'Հավելված 1'!E52</f>
        <v>1100000</v>
      </c>
      <c r="E67" s="102">
        <f>+'Հավելված 1'!F52</f>
        <v>1400707.5</v>
      </c>
    </row>
    <row r="68" spans="1:5">
      <c r="A68" s="7"/>
      <c r="B68" s="7"/>
    </row>
    <row r="69" spans="1:5" ht="57" customHeight="1">
      <c r="A69" s="91" t="s">
        <v>122</v>
      </c>
      <c r="B69" s="19">
        <v>1139</v>
      </c>
      <c r="C69" s="146" t="s">
        <v>53</v>
      </c>
      <c r="D69" s="146"/>
      <c r="E69" s="147"/>
    </row>
    <row r="70" spans="1:5" ht="34.5">
      <c r="A70" s="92" t="s">
        <v>123</v>
      </c>
      <c r="B70" s="93">
        <v>11001</v>
      </c>
      <c r="C70" s="18" t="s">
        <v>12</v>
      </c>
      <c r="D70" s="18" t="s">
        <v>13</v>
      </c>
      <c r="E70" s="18" t="s">
        <v>14</v>
      </c>
    </row>
    <row r="71" spans="1:5" ht="34.5">
      <c r="A71" s="92" t="s">
        <v>124</v>
      </c>
      <c r="B71" s="92" t="s">
        <v>125</v>
      </c>
      <c r="C71" s="94"/>
      <c r="D71" s="174"/>
      <c r="E71" s="174"/>
    </row>
    <row r="72" spans="1:5" ht="69">
      <c r="A72" s="92" t="s">
        <v>126</v>
      </c>
      <c r="B72" s="95" t="s">
        <v>127</v>
      </c>
      <c r="C72" s="96"/>
      <c r="D72" s="175"/>
      <c r="E72" s="175"/>
    </row>
    <row r="73" spans="1:5" ht="35.25" customHeight="1">
      <c r="A73" s="92" t="s">
        <v>128</v>
      </c>
      <c r="B73" s="92" t="s">
        <v>129</v>
      </c>
      <c r="C73" s="96"/>
      <c r="D73" s="175"/>
      <c r="E73" s="175"/>
    </row>
    <row r="74" spans="1:5" ht="51.75">
      <c r="A74" s="97" t="s">
        <v>130</v>
      </c>
      <c r="B74" s="92" t="s">
        <v>89</v>
      </c>
      <c r="C74" s="98"/>
      <c r="D74" s="176"/>
      <c r="E74" s="176"/>
    </row>
    <row r="75" spans="1:5">
      <c r="A75" s="99"/>
      <c r="B75" s="100" t="s">
        <v>131</v>
      </c>
      <c r="C75" s="101"/>
      <c r="D75" s="101"/>
      <c r="E75" s="101"/>
    </row>
    <row r="76" spans="1:5">
      <c r="A76" s="180" t="s">
        <v>132</v>
      </c>
      <c r="B76" s="180"/>
      <c r="C76" s="102">
        <f>+'Հավելված 1'!D58</f>
        <v>-600000</v>
      </c>
      <c r="D76" s="102">
        <f>+'Հավելված 1'!E58</f>
        <v>-1100000</v>
      </c>
      <c r="E76" s="102">
        <f>+'Հավելված 1'!F58</f>
        <v>-1400707.5</v>
      </c>
    </row>
    <row r="77" spans="1:5">
      <c r="A77" s="14"/>
      <c r="B77" s="14"/>
      <c r="C77" s="14"/>
      <c r="D77" s="14"/>
      <c r="E77" s="14"/>
    </row>
  </sheetData>
  <mergeCells count="37">
    <mergeCell ref="A20:B20"/>
    <mergeCell ref="A21:B21"/>
    <mergeCell ref="B9:E9"/>
    <mergeCell ref="B10:E10"/>
    <mergeCell ref="F50:I50"/>
    <mergeCell ref="A12:E12"/>
    <mergeCell ref="A19:B19"/>
    <mergeCell ref="C13:E13"/>
    <mergeCell ref="C24:E24"/>
    <mergeCell ref="A30:B30"/>
    <mergeCell ref="A34:B34"/>
    <mergeCell ref="A31:B31"/>
    <mergeCell ref="A32:B32"/>
    <mergeCell ref="A33:B33"/>
    <mergeCell ref="F36:I36"/>
    <mergeCell ref="A76:B76"/>
    <mergeCell ref="A55:F55"/>
    <mergeCell ref="C60:E60"/>
    <mergeCell ref="D62:D65"/>
    <mergeCell ref="E62:E65"/>
    <mergeCell ref="A67:B67"/>
    <mergeCell ref="C2:E2"/>
    <mergeCell ref="D3:E3"/>
    <mergeCell ref="C69:E69"/>
    <mergeCell ref="D71:D74"/>
    <mergeCell ref="E71:E74"/>
    <mergeCell ref="A52:E52"/>
    <mergeCell ref="A5:E5"/>
    <mergeCell ref="A49:B49"/>
    <mergeCell ref="A7:E7"/>
    <mergeCell ref="A8:E8"/>
    <mergeCell ref="A48:B48"/>
    <mergeCell ref="B37:E37"/>
    <mergeCell ref="B38:E38"/>
    <mergeCell ref="A40:E40"/>
    <mergeCell ref="A47:B47"/>
    <mergeCell ref="C41:E41"/>
  </mergeCells>
  <phoneticPr fontId="7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Հավելված 1</vt:lpstr>
      <vt:lpstr>Հավելված 2</vt:lpstr>
      <vt:lpstr>Հավելված 3</vt:lpstr>
      <vt:lpstr>Հավելված4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https://mul2.gov.am/tasks/974941/oneclick/havelvacner (2) (2).xlsx?token=3936372c375e74e19fbdce144d2d917e</cp:keywords>
  <cp:lastModifiedBy>Qnarik A. Mantashova</cp:lastModifiedBy>
  <cp:lastPrinted>2024-03-19T05:54:34Z</cp:lastPrinted>
  <dcterms:created xsi:type="dcterms:W3CDTF">2023-03-09T21:03:30Z</dcterms:created>
  <dcterms:modified xsi:type="dcterms:W3CDTF">2024-04-03T07:24:56Z</dcterms:modified>
</cp:coreProperties>
</file>