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Կառավարության որոշումներ ելից\2024\Վարչապետի աշխատակազմ\Ե-14355-2024 ՊԱԳ ԱՊԱՀՈՎ\"/>
    </mc:Choice>
  </mc:AlternateContent>
  <xr:revisionPtr revIDLastSave="0" documentId="13_ncr:1_{6FABF53A-25FE-4ACA-87D1-8BC4107A9F7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43" r:id="rId1"/>
    <sheet name="2" sheetId="44" r:id="rId2"/>
    <sheet name="3" sheetId="71" r:id="rId3"/>
    <sheet name="4" sheetId="26" r:id="rId4"/>
    <sheet name="5" sheetId="72" r:id="rId5"/>
    <sheet name="6" sheetId="27" r:id="rId6"/>
    <sheet name="7" sheetId="69" r:id="rId7"/>
    <sheet name="8" sheetId="70" r:id="rId8"/>
  </sheets>
  <externalReferences>
    <externalReference r:id="rId9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'2'!$6:$8</definedName>
    <definedName name="_xlnm.Print_Titles" localSheetId="3">'4'!$7:$8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44" l="1"/>
  <c r="F31" i="44"/>
  <c r="F24" i="44"/>
  <c r="E24" i="44"/>
  <c r="E10" i="44"/>
  <c r="E9" i="44"/>
  <c r="J180" i="26"/>
  <c r="J171" i="26"/>
  <c r="I171" i="26"/>
  <c r="J13" i="70"/>
  <c r="J11" i="70" s="1"/>
  <c r="J14" i="70"/>
  <c r="J12" i="70"/>
  <c r="J17" i="70"/>
  <c r="J16" i="70" s="1"/>
  <c r="F19" i="71"/>
  <c r="G19" i="71"/>
  <c r="H19" i="71"/>
  <c r="I19" i="71"/>
  <c r="F11" i="71"/>
  <c r="G11" i="71"/>
  <c r="G10" i="71" s="1"/>
  <c r="H11" i="71"/>
  <c r="I11" i="71"/>
  <c r="H10" i="71"/>
  <c r="I10" i="71"/>
  <c r="F10" i="71" l="1"/>
  <c r="E43" i="27"/>
  <c r="E41" i="69" s="1"/>
  <c r="D43" i="27"/>
  <c r="D41" i="69" s="1"/>
  <c r="G28" i="72"/>
  <c r="E25" i="72"/>
  <c r="E23" i="72" s="1"/>
  <c r="E21" i="72" s="1"/>
  <c r="F23" i="72"/>
  <c r="F21" i="72" s="1"/>
  <c r="E11" i="72"/>
  <c r="E13" i="72"/>
  <c r="F19" i="72"/>
  <c r="G19" i="72"/>
  <c r="E19" i="72"/>
  <c r="F17" i="72"/>
  <c r="G17" i="72"/>
  <c r="E17" i="72"/>
  <c r="E15" i="72"/>
  <c r="F16" i="72"/>
  <c r="G16" i="72" s="1"/>
  <c r="G15" i="72" s="1"/>
  <c r="G13" i="72" s="1"/>
  <c r="G11" i="72" s="1"/>
  <c r="G20" i="72"/>
  <c r="G18" i="72"/>
  <c r="F18" i="72"/>
  <c r="F20" i="72"/>
  <c r="G27" i="72"/>
  <c r="F27" i="72"/>
  <c r="E27" i="72"/>
  <c r="F25" i="72"/>
  <c r="I179" i="26"/>
  <c r="I178" i="26" s="1"/>
  <c r="I177" i="26" s="1"/>
  <c r="I176" i="26" s="1"/>
  <c r="I174" i="26" s="1"/>
  <c r="I172" i="26" s="1"/>
  <c r="H179" i="26"/>
  <c r="H178" i="26" s="1"/>
  <c r="H177" i="26" s="1"/>
  <c r="H176" i="26" s="1"/>
  <c r="H174" i="26" s="1"/>
  <c r="H172" i="26" s="1"/>
  <c r="E14" i="71"/>
  <c r="F15" i="71"/>
  <c r="G15" i="71"/>
  <c r="H15" i="71"/>
  <c r="E22" i="71"/>
  <c r="G26" i="72" s="1"/>
  <c r="G25" i="72" s="1"/>
  <c r="E24" i="71"/>
  <c r="E23" i="71" s="1"/>
  <c r="F23" i="71"/>
  <c r="G23" i="71"/>
  <c r="H23" i="71"/>
  <c r="I23" i="71"/>
  <c r="F15" i="72" l="1"/>
  <c r="F13" i="72" s="1"/>
  <c r="F11" i="72" s="1"/>
  <c r="G23" i="72"/>
  <c r="G21" i="72" s="1"/>
  <c r="E21" i="71" l="1"/>
  <c r="E19" i="71" s="1"/>
  <c r="I21" i="71"/>
  <c r="H21" i="71"/>
  <c r="G21" i="71"/>
  <c r="F21" i="71"/>
  <c r="E37" i="44"/>
  <c r="E132" i="27"/>
  <c r="E121" i="69" s="1"/>
  <c r="F132" i="27"/>
  <c r="F121" i="69" s="1"/>
  <c r="D132" i="27"/>
  <c r="D121" i="69" s="1"/>
  <c r="E110" i="27"/>
  <c r="E160" i="69" s="1"/>
  <c r="F110" i="27"/>
  <c r="F160" i="69" s="1"/>
  <c r="D110" i="27"/>
  <c r="D160" i="69" s="1"/>
  <c r="E77" i="27"/>
  <c r="E75" i="69" s="1"/>
  <c r="F77" i="27"/>
  <c r="F75" i="69" s="1"/>
  <c r="D77" i="27"/>
  <c r="D75" i="69" s="1"/>
  <c r="E64" i="27"/>
  <c r="E62" i="69" s="1"/>
  <c r="F64" i="27"/>
  <c r="F62" i="69" s="1"/>
  <c r="D64" i="27"/>
  <c r="D62" i="69" s="1"/>
  <c r="E55" i="27"/>
  <c r="E53" i="69" s="1"/>
  <c r="F55" i="27"/>
  <c r="F53" i="69" s="1"/>
  <c r="D55" i="27"/>
  <c r="D53" i="69" s="1"/>
  <c r="D32" i="27"/>
  <c r="D30" i="69" s="1"/>
  <c r="E18" i="27"/>
  <c r="E18" i="69" s="1"/>
  <c r="F18" i="27"/>
  <c r="F18" i="69" s="1"/>
  <c r="D18" i="27"/>
  <c r="D18" i="69" s="1"/>
  <c r="H171" i="26"/>
  <c r="I154" i="26"/>
  <c r="J154" i="26"/>
  <c r="H154" i="26"/>
  <c r="I145" i="26"/>
  <c r="J145" i="26"/>
  <c r="H145" i="26"/>
  <c r="I104" i="26"/>
  <c r="J104" i="26"/>
  <c r="H104" i="26"/>
  <c r="I95" i="26"/>
  <c r="J95" i="26"/>
  <c r="H95" i="26"/>
  <c r="I86" i="26"/>
  <c r="J86" i="26"/>
  <c r="H86" i="26"/>
  <c r="I75" i="26"/>
  <c r="I73" i="26" s="1"/>
  <c r="I72" i="26" s="1"/>
  <c r="I71" i="26" s="1"/>
  <c r="I69" i="26" s="1"/>
  <c r="I67" i="26" s="1"/>
  <c r="I65" i="26" s="1"/>
  <c r="J75" i="26"/>
  <c r="J73" i="26" s="1"/>
  <c r="J72" i="26" s="1"/>
  <c r="J71" i="26" s="1"/>
  <c r="J69" i="26" s="1"/>
  <c r="J67" i="26" s="1"/>
  <c r="J65" i="26" s="1"/>
  <c r="H75" i="26"/>
  <c r="H73" i="26" s="1"/>
  <c r="H72" i="26" s="1"/>
  <c r="H71" i="26" s="1"/>
  <c r="H69" i="26" s="1"/>
  <c r="H67" i="26" s="1"/>
  <c r="H65" i="26" s="1"/>
  <c r="I58" i="26"/>
  <c r="J58" i="26"/>
  <c r="I43" i="26"/>
  <c r="J43" i="26"/>
  <c r="H43" i="26"/>
  <c r="I28" i="26"/>
  <c r="J28" i="26"/>
  <c r="H28" i="26"/>
  <c r="J10" i="70"/>
  <c r="J9" i="70" s="1"/>
  <c r="J8" i="70" s="1"/>
  <c r="J179" i="26" l="1"/>
  <c r="J178" i="26" s="1"/>
  <c r="J177" i="26" s="1"/>
  <c r="J176" i="26" s="1"/>
  <c r="J174" i="26" s="1"/>
  <c r="J172" i="26" s="1"/>
  <c r="F43" i="27"/>
  <c r="F41" i="69" l="1"/>
  <c r="J26" i="26" l="1"/>
  <c r="J25" i="26" s="1"/>
  <c r="J24" i="26" s="1"/>
  <c r="J22" i="26" s="1"/>
  <c r="J20" i="26" s="1"/>
  <c r="J18" i="26" s="1"/>
  <c r="I26" i="26"/>
  <c r="I25" i="26" s="1"/>
  <c r="I24" i="26" s="1"/>
  <c r="I22" i="26" s="1"/>
  <c r="I20" i="26" s="1"/>
  <c r="I18" i="26" s="1"/>
  <c r="H26" i="26"/>
  <c r="H25" i="26" s="1"/>
  <c r="H24" i="26" s="1"/>
  <c r="H22" i="26" s="1"/>
  <c r="H20" i="26" s="1"/>
  <c r="H18" i="26" s="1"/>
  <c r="J93" i="26"/>
  <c r="J92" i="26" s="1"/>
  <c r="J91" i="26" s="1"/>
  <c r="J89" i="26" s="1"/>
  <c r="J87" i="26" s="1"/>
  <c r="I93" i="26"/>
  <c r="I92" i="26" s="1"/>
  <c r="I91" i="26" s="1"/>
  <c r="I89" i="26" s="1"/>
  <c r="I87" i="26" s="1"/>
  <c r="H93" i="26"/>
  <c r="H92" i="26" s="1"/>
  <c r="H91" i="26" s="1"/>
  <c r="H89" i="26" s="1"/>
  <c r="H87" i="26" s="1"/>
  <c r="I16" i="26" l="1"/>
  <c r="I14" i="26"/>
  <c r="J14" i="26"/>
  <c r="J16" i="26"/>
  <c r="H14" i="26"/>
  <c r="H16" i="26"/>
  <c r="J152" i="26"/>
  <c r="J151" i="26" s="1"/>
  <c r="J150" i="26" s="1"/>
  <c r="J148" i="26" s="1"/>
  <c r="J146" i="26" s="1"/>
  <c r="I152" i="26"/>
  <c r="I151" i="26" s="1"/>
  <c r="I150" i="26" s="1"/>
  <c r="I148" i="26" s="1"/>
  <c r="I146" i="26" s="1"/>
  <c r="H152" i="26"/>
  <c r="H151" i="26" s="1"/>
  <c r="H150" i="26" s="1"/>
  <c r="H148" i="26" s="1"/>
  <c r="H146" i="26" s="1"/>
  <c r="J143" i="26"/>
  <c r="J142" i="26" s="1"/>
  <c r="J141" i="26" s="1"/>
  <c r="J139" i="26" s="1"/>
  <c r="J137" i="26" s="1"/>
  <c r="I143" i="26"/>
  <c r="I142" i="26" s="1"/>
  <c r="I141" i="26" s="1"/>
  <c r="I139" i="26" s="1"/>
  <c r="I137" i="26" s="1"/>
  <c r="H143" i="26"/>
  <c r="H142" i="26" s="1"/>
  <c r="H141" i="26" s="1"/>
  <c r="H139" i="26" s="1"/>
  <c r="H137" i="26" s="1"/>
  <c r="H135" i="26" s="1"/>
  <c r="H133" i="26" s="1"/>
  <c r="H131" i="26" s="1"/>
  <c r="I135" i="26" l="1"/>
  <c r="I133" i="26" s="1"/>
  <c r="I131" i="26" s="1"/>
  <c r="J135" i="26"/>
  <c r="J133" i="26" s="1"/>
  <c r="J131" i="26" s="1"/>
  <c r="F100" i="44" l="1"/>
  <c r="F10" i="44" s="1"/>
  <c r="G100" i="44"/>
  <c r="D13" i="43" s="1"/>
  <c r="F75" i="44"/>
  <c r="G75" i="44"/>
  <c r="D12" i="43" s="1"/>
  <c r="F62" i="44"/>
  <c r="G62" i="44"/>
  <c r="D11" i="43" s="1"/>
  <c r="F43" i="44"/>
  <c r="G43" i="44"/>
  <c r="F11" i="44"/>
  <c r="G11" i="44"/>
  <c r="E125" i="44"/>
  <c r="E100" i="44"/>
  <c r="E75" i="44"/>
  <c r="E62" i="44"/>
  <c r="E43" i="44"/>
  <c r="E11" i="44"/>
  <c r="E18" i="71"/>
  <c r="E17" i="71" s="1"/>
  <c r="I17" i="71"/>
  <c r="H17" i="71"/>
  <c r="G17" i="71"/>
  <c r="F17" i="71"/>
  <c r="I16" i="71"/>
  <c r="I13" i="71"/>
  <c r="H13" i="71"/>
  <c r="G13" i="71"/>
  <c r="F13" i="71"/>
  <c r="E13" i="71"/>
  <c r="E11" i="71" s="1"/>
  <c r="H170" i="26"/>
  <c r="H169" i="26" s="1"/>
  <c r="H168" i="26" s="1"/>
  <c r="H167" i="26" s="1"/>
  <c r="H165" i="26" s="1"/>
  <c r="H163" i="26" s="1"/>
  <c r="E10" i="71" l="1"/>
  <c r="H161" i="26"/>
  <c r="H159" i="26" s="1"/>
  <c r="H157" i="26" s="1"/>
  <c r="H155" i="26" s="1"/>
  <c r="E16" i="71"/>
  <c r="E15" i="71" s="1"/>
  <c r="I15" i="71"/>
  <c r="F9" i="72"/>
  <c r="G9" i="72"/>
  <c r="E9" i="72"/>
  <c r="G31" i="44" l="1"/>
  <c r="G24" i="44" s="1"/>
  <c r="G10" i="44" s="1"/>
  <c r="E32" i="27"/>
  <c r="I170" i="26"/>
  <c r="I169" i="26" s="1"/>
  <c r="I168" i="26" s="1"/>
  <c r="I167" i="26" s="1"/>
  <c r="I165" i="26" s="1"/>
  <c r="I163" i="26" s="1"/>
  <c r="I161" i="26" s="1"/>
  <c r="I159" i="26" s="1"/>
  <c r="I157" i="26" s="1"/>
  <c r="I155" i="26" s="1"/>
  <c r="I130" i="26"/>
  <c r="I128" i="26" s="1"/>
  <c r="I127" i="26" s="1"/>
  <c r="I126" i="26" s="1"/>
  <c r="I124" i="26" s="1"/>
  <c r="I122" i="26" s="1"/>
  <c r="I120" i="26" s="1"/>
  <c r="J130" i="26"/>
  <c r="J128" i="26" s="1"/>
  <c r="J127" i="26" s="1"/>
  <c r="J126" i="26" s="1"/>
  <c r="J124" i="26" s="1"/>
  <c r="J122" i="26" s="1"/>
  <c r="J120" i="26" s="1"/>
  <c r="H130" i="26"/>
  <c r="H128" i="26" s="1"/>
  <c r="H127" i="26" s="1"/>
  <c r="H126" i="26" s="1"/>
  <c r="H124" i="26" s="1"/>
  <c r="H122" i="26" s="1"/>
  <c r="H120" i="26" s="1"/>
  <c r="I119" i="26"/>
  <c r="I117" i="26" s="1"/>
  <c r="I116" i="26" s="1"/>
  <c r="I115" i="26" s="1"/>
  <c r="I113" i="26" s="1"/>
  <c r="I111" i="26" s="1"/>
  <c r="I109" i="26" s="1"/>
  <c r="J119" i="26"/>
  <c r="J117" i="26" s="1"/>
  <c r="J116" i="26" s="1"/>
  <c r="J115" i="26" s="1"/>
  <c r="J113" i="26" s="1"/>
  <c r="J111" i="26" s="1"/>
  <c r="H119" i="26"/>
  <c r="H117" i="26" s="1"/>
  <c r="H116" i="26" s="1"/>
  <c r="H115" i="26" s="1"/>
  <c r="H113" i="26" s="1"/>
  <c r="H111" i="26" s="1"/>
  <c r="I102" i="26"/>
  <c r="I101" i="26" s="1"/>
  <c r="I100" i="26" s="1"/>
  <c r="I98" i="26" s="1"/>
  <c r="I96" i="26" s="1"/>
  <c r="J102" i="26"/>
  <c r="J101" i="26" s="1"/>
  <c r="J100" i="26" s="1"/>
  <c r="J98" i="26" s="1"/>
  <c r="J96" i="26" s="1"/>
  <c r="H102" i="26"/>
  <c r="H101" i="26" s="1"/>
  <c r="H100" i="26" s="1"/>
  <c r="H98" i="26" s="1"/>
  <c r="H96" i="26" s="1"/>
  <c r="I84" i="26"/>
  <c r="I83" i="26" s="1"/>
  <c r="I82" i="26" s="1"/>
  <c r="I80" i="26" s="1"/>
  <c r="I78" i="26" s="1"/>
  <c r="J84" i="26"/>
  <c r="J83" i="26" s="1"/>
  <c r="J82" i="26" s="1"/>
  <c r="J80" i="26" s="1"/>
  <c r="J78" i="26" s="1"/>
  <c r="H84" i="26"/>
  <c r="H83" i="26" s="1"/>
  <c r="H82" i="26" s="1"/>
  <c r="H80" i="26" s="1"/>
  <c r="H78" i="26" s="1"/>
  <c r="I56" i="26"/>
  <c r="I55" i="26" s="1"/>
  <c r="I54" i="26" s="1"/>
  <c r="I52" i="26" s="1"/>
  <c r="I50" i="26" s="1"/>
  <c r="I48" i="26" s="1"/>
  <c r="I46" i="26" s="1"/>
  <c r="I44" i="26" s="1"/>
  <c r="J56" i="26"/>
  <c r="J55" i="26" s="1"/>
  <c r="J54" i="26" s="1"/>
  <c r="J52" i="26" s="1"/>
  <c r="J50" i="26" s="1"/>
  <c r="J48" i="26" s="1"/>
  <c r="J46" i="26" s="1"/>
  <c r="J44" i="26" s="1"/>
  <c r="H58" i="26"/>
  <c r="H56" i="26" s="1"/>
  <c r="H55" i="26" s="1"/>
  <c r="H54" i="26" s="1"/>
  <c r="H52" i="26" s="1"/>
  <c r="H50" i="26" s="1"/>
  <c r="H48" i="26" s="1"/>
  <c r="H46" i="26" s="1"/>
  <c r="H44" i="26" s="1"/>
  <c r="E156" i="27"/>
  <c r="E145" i="69" s="1"/>
  <c r="F156" i="27"/>
  <c r="F145" i="69" s="1"/>
  <c r="D156" i="27"/>
  <c r="D145" i="69" s="1"/>
  <c r="E143" i="27"/>
  <c r="E132" i="69" s="1"/>
  <c r="F143" i="27"/>
  <c r="F132" i="69" s="1"/>
  <c r="D143" i="27"/>
  <c r="D132" i="69" s="1"/>
  <c r="E123" i="27"/>
  <c r="F123" i="27"/>
  <c r="F112" i="69" s="1"/>
  <c r="D123" i="27"/>
  <c r="D112" i="69" s="1"/>
  <c r="E101" i="27"/>
  <c r="E99" i="69" s="1"/>
  <c r="F101" i="27"/>
  <c r="F99" i="69" s="1"/>
  <c r="D101" i="27"/>
  <c r="D99" i="69" s="1"/>
  <c r="E90" i="27"/>
  <c r="F90" i="27"/>
  <c r="D90" i="27"/>
  <c r="G125" i="44"/>
  <c r="F125" i="44"/>
  <c r="F9" i="44" s="1"/>
  <c r="E112" i="69" l="1"/>
  <c r="E30" i="69"/>
  <c r="F32" i="27"/>
  <c r="J170" i="26"/>
  <c r="J169" i="26" s="1"/>
  <c r="J168" i="26" s="1"/>
  <c r="J167" i="26" s="1"/>
  <c r="J165" i="26" s="1"/>
  <c r="J163" i="26" s="1"/>
  <c r="J161" i="26" s="1"/>
  <c r="J159" i="26" s="1"/>
  <c r="J157" i="26" s="1"/>
  <c r="J155" i="26" s="1"/>
  <c r="D10" i="43"/>
  <c r="D14" i="43"/>
  <c r="D88" i="69"/>
  <c r="F88" i="69"/>
  <c r="E88" i="69"/>
  <c r="I105" i="26"/>
  <c r="J76" i="26"/>
  <c r="J61" i="26" s="1"/>
  <c r="I76" i="26"/>
  <c r="I61" i="26" s="1"/>
  <c r="I59" i="26" s="1"/>
  <c r="H76" i="26"/>
  <c r="H61" i="26" s="1"/>
  <c r="H109" i="26"/>
  <c r="H105" i="26" s="1"/>
  <c r="J109" i="26"/>
  <c r="J105" i="26" s="1"/>
  <c r="I107" i="26"/>
  <c r="D9" i="43" l="1"/>
  <c r="F30" i="69"/>
  <c r="G9" i="44"/>
  <c r="J59" i="26"/>
  <c r="I63" i="26"/>
  <c r="H59" i="26"/>
  <c r="J63" i="26"/>
  <c r="H63" i="26"/>
  <c r="H107" i="26"/>
  <c r="J107" i="26"/>
  <c r="H41" i="26" l="1"/>
  <c r="H40" i="26" s="1"/>
  <c r="H39" i="26" s="1"/>
  <c r="H37" i="26" s="1"/>
  <c r="H35" i="26" s="1"/>
  <c r="H33" i="26" s="1"/>
  <c r="H31" i="26" s="1"/>
  <c r="H29" i="26" s="1"/>
  <c r="H12" i="26" s="1"/>
  <c r="H10" i="26" s="1"/>
  <c r="H9" i="26" s="1"/>
  <c r="I41" i="26"/>
  <c r="I40" i="26" s="1"/>
  <c r="I39" i="26" s="1"/>
  <c r="I37" i="26" s="1"/>
  <c r="I35" i="26" s="1"/>
  <c r="I33" i="26" s="1"/>
  <c r="I31" i="26" s="1"/>
  <c r="I29" i="26" s="1"/>
  <c r="I12" i="26" s="1"/>
  <c r="I10" i="26" s="1"/>
  <c r="I9" i="26" s="1"/>
  <c r="J41" i="26"/>
  <c r="J40" i="26" s="1"/>
  <c r="J39" i="26" s="1"/>
  <c r="J37" i="26" s="1"/>
  <c r="J35" i="26" s="1"/>
  <c r="J33" i="26" s="1"/>
  <c r="J31" i="26" s="1"/>
  <c r="J29" i="26" s="1"/>
  <c r="J12" i="26" s="1"/>
  <c r="J10" i="26" s="1"/>
  <c r="J9" i="26" s="1"/>
</calcChain>
</file>

<file path=xl/sharedStrings.xml><?xml version="1.0" encoding="utf-8"?>
<sst xmlns="http://schemas.openxmlformats.org/spreadsheetml/2006/main" count="1004" uniqueCount="281">
  <si>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</si>
  <si>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</si>
  <si>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</si>
  <si>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</si>
  <si>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</si>
  <si>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</si>
  <si>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</si>
  <si>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</si>
  <si>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</si>
  <si>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</si>
  <si>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</si>
  <si>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</si>
  <si>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</si>
  <si>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</si>
  <si>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</si>
  <si>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</si>
  <si>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</si>
  <si>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</si>
  <si>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</si>
  <si>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</si>
  <si>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</si>
  <si>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>Հավելված  № 1</t>
  </si>
  <si>
    <t>Հավելված  № 4</t>
  </si>
  <si>
    <t>01</t>
  </si>
  <si>
    <t xml:space="preserve">այդ թվում` </t>
  </si>
  <si>
    <t>Ծրագրի անվանումը</t>
  </si>
  <si>
    <t>Ընդամենը</t>
  </si>
  <si>
    <t>07</t>
  </si>
  <si>
    <t>ԱՌՈՂՋԱՊԱՀՈՒԹՅՈՒՆ</t>
  </si>
  <si>
    <t>Հավելված  № 2</t>
  </si>
  <si>
    <t xml:space="preserve">Ծրագրի դասիչը </t>
  </si>
  <si>
    <t xml:space="preserve"> Միջոցառման տեսակը</t>
  </si>
  <si>
    <t xml:space="preserve"> Ծառայությունների մատուցում</t>
  </si>
  <si>
    <t>Ցուցանիշների փոփոխությունները
(ավելացումը նշված է դրական նշանով, իսկ նվազեցումը` փակագծերում)</t>
  </si>
  <si>
    <t>հազար դրամ</t>
  </si>
  <si>
    <t>03</t>
  </si>
  <si>
    <t xml:space="preserve"> Հիվանդանոցային ծառայություններ</t>
  </si>
  <si>
    <t xml:space="preserve"> Սոցիալապես անապահով և առանձին խմբերի անձանց բժշկական օգնություն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</si>
  <si>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</si>
  <si>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</si>
  <si>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</si>
  <si>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</si>
  <si>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</si>
  <si>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</si>
  <si>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</si>
  <si>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</si>
  <si>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>02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</si>
  <si>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</si>
  <si>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</si>
  <si>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</si>
  <si>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</si>
  <si>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</si>
  <si>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ՀՀ գնումների մասին օրենսդրությանը համապատասխան ընտրված կազմակերպություններ 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</si>
  <si>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</si>
  <si>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</si>
  <si>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</si>
  <si>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</si>
  <si>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</si>
  <si>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</si>
  <si>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</si>
  <si>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ՄԱՍ 1. ՊԵՏԱԿԱՆ ՄԱՐՄՆԻ ԳԾՈՎ ԱՐԴՅՈՒՆՔԱՅԻՆ (ԿԱՏԱՐՈՂԱԿԱՆ) ՑՈՒՑԱՆԻՇՆԵՐԸ</t>
  </si>
  <si>
    <t>ՀՀ կառավարության 2024 թվականի</t>
  </si>
  <si>
    <t>__________ «____» -ի</t>
  </si>
  <si>
    <t>№ ----------Ն որոշման</t>
  </si>
  <si>
    <t>№ ---------- Ն որոշման</t>
  </si>
  <si>
    <t>ՀՀ կառավարության  2024 թվականի</t>
  </si>
  <si>
    <t xml:space="preserve"> Առաջին կիսամյակ</t>
  </si>
  <si>
    <t xml:space="preserve"> Ինն ամիս</t>
  </si>
  <si>
    <t>«ՀԱՅԱՍՏԱՆԻ ՀԱՆՐԱՊԵՏՈՒԹՅԱՆ 2024 ԹՎԱԿԱՆԻ ՊԵՏԱԿԱՆ ԲՅՈՒՋԵԻ ՄԱՍԻՆ» ՀԱՅԱՍՏԱՆԻ ՀԱՆՐԱՊԵՏՈՒԹՅԱՆ ՕՐԵՆՔԻ N 1 ՀԱՎԵԼՎԱԾԻ N 1 ԱՂՅՈՒՍԱԿՈՒՄ ԿԱՏԱՐՎՈՂ ՓՈՓՈԽՈՒԹՅՈՒՆՆԵՐԸ</t>
  </si>
  <si>
    <t>ՀՀ կառավարություն</t>
  </si>
  <si>
    <t xml:space="preserve"> Ծրագրի միջոցառումները </t>
  </si>
  <si>
    <t xml:space="preserve"> Ծրագրի դասիչը` </t>
  </si>
  <si>
    <t>Սոցիալապես անապահով և առանձին խմբերի անձանց բժշկական օգնություն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</si>
  <si>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</si>
  <si>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</si>
  <si>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 Վարակիչ հիվանդությունների կանխարգելման ծրագիր</t>
  </si>
  <si>
    <t xml:space="preserve"> Ոչ վարակիչ հիվանդությունների բժշկական օգնության ապահովում</t>
  </si>
  <si>
    <t xml:space="preserve"> Շտապ բժշկական օգնություն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</si>
  <si>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</si>
  <si>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</si>
  <si>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</si>
  <si>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Շտապ բժշկական օգնության իրականացում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</si>
  <si>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</si>
  <si>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</si>
  <si>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</si>
  <si>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</si>
  <si>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Ուռուցքաբանական և արյունաբանական հիվանդությունների բժշկական օգնության ծառայություններ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</si>
  <si>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</si>
  <si>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Սոցիալապես անապահով և հատուկ խմբերում ընդգրկվածներին բժշկական օգնության ծառայություններ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</si>
  <si>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</si>
  <si>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Փոխպատվաստման ծառայություններ</t>
  </si>
  <si>
    <t xml:space="preserve"> Մարդու օրգանների և ոսկրածուծի փոխպատվաստման ծառայությունների իրականացում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</si>
  <si>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</si>
  <si>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</si>
  <si>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</si>
  <si>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</si>
  <si>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Արտահիվանդանոցային ծառայություններ</t>
  </si>
  <si>
    <t xml:space="preserve"> Մասնագիտացված բժշկական ծառայություններ</t>
  </si>
  <si>
    <t>04</t>
  </si>
  <si>
    <t xml:space="preserve"> Պարաբժշկական ծառայություններ</t>
  </si>
  <si>
    <t xml:space="preserve"> Մասնագիտացված հիվանդանոցային ծառայություններ</t>
  </si>
  <si>
    <t>Հավելված  № 6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</si>
  <si>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</si>
  <si>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</si>
  <si>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Միջոցառումն իրականացնողի անվանումը </t>
  </si>
  <si>
    <t xml:space="preserve">Ոչ վարակիչ հիվանդությունների բժշկական օգնության ապահովում </t>
  </si>
  <si>
    <t xml:space="preserve"> 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</si>
  <si>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</si>
  <si>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</si>
  <si>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</si>
  <si>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</si>
  <si>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</si>
  <si>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</si>
  <si>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</si>
  <si>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</si>
  <si>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</si>
  <si>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</si>
  <si>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 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</si>
  <si>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</si>
  <si>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</si>
  <si>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 Ոսկրածուծի փոխպատվաստում, դեպք </t>
  </si>
  <si>
    <t xml:space="preserve">Վարակիչ հիվանդությունների կանխարգելման ծրագիր </t>
  </si>
  <si>
    <t>ՀՀ Առողջապահության նախարարություն</t>
  </si>
  <si>
    <t>ՀԱՅԱՍՏԱՆԻ ՀԱՆՐԱՊԵՏՈՒԹՅԱՆ ԿԱՌԱՎԱՐՈՒԹՅԱՆ 2023 ԹՎԱԿԱՆԻ ԴԵԿՏԵՄԲԵՐԻ 28-Ի N 2323-Ն ՈՐՈՇՄԱՆ N  9.1 ՀԱՎԵԼՎԱԾԻ 9.1.58 ԱՂՅՈՒՍԱԿՈՒՄ ԿԱՏԱՐՎՈՂ ՓՈՓՈԽՈՒԹՅՈՒՆՆԵՐԸ  ԵՎ ԼՐԱՑՈՒՄՆԵՐԸ</t>
  </si>
  <si>
    <t>«ՀԱՅԱՍՏԱՆԻ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2323-Ն ՈՐՈՇՄԱՆ № 5 ՀԱՎԵԼՎԱԾԻ № 1 ԱՂՅՈՒՍԱԿՈՒՄ ԿԱՏԱՐՎՈՂ ՓՈՓՈԽՈՒԹՅՈՒՆՆԵՐԸ</t>
  </si>
  <si>
    <t>ՀԱՅԱՍՏԱՆԻ ՀԱՆՐԱՊԵՏՈՒԹՅԱՆ ԿԱՌԱՎԱՐՈՒԹՅԱՆ 2023 ԹՎԱԿԱՆԻ ԴԵԿՏԵՄԲԵՐԻ 28-Ի № 2323-Ն ՈՐՈՇՄԱՆ NN 3 և 4 ՀԱՎԵԼՎԱԾՆԵՐՈՒՄ ԿԱՏԱՐՎՈՂ ՓՈՓՈԽՈՒԹՅՈՒՆՆԵՐԸ</t>
  </si>
  <si>
    <t xml:space="preserve"> 1208 </t>
  </si>
  <si>
    <t xml:space="preserve"> 11003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</si>
  <si>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</si>
  <si>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</si>
  <si>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</si>
  <si>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 xml:space="preserve"> Շտապ բժշկական օգնության գծով կանչերի թիվ, հատ </t>
  </si>
  <si>
    <t>ՀՀ կառավարության պահուստային ֆոնդ</t>
  </si>
  <si>
    <t>այդ թվում ըստ կատարողների</t>
  </si>
  <si>
    <t xml:space="preserve">Միջոցառման տեսակը` </t>
  </si>
  <si>
    <t>Միջոցառման վրա կատարվող ծախսը (հազար դրամ)</t>
  </si>
  <si>
    <t xml:space="preserve">ՀԱՅԱՍՏԱՆԻ ՀԱՆՐԱՊԵՏՈՒԹՅԱՆ ԿԱՌԱՎԱՐՈՒԹՅԱՆ 2023 ԹՎԱԿԱՆԻ ԴԵԿՏԵՄԲԵՐԻ 28-Ի N 2323-Ն ՈՐՈՇՄԱՆ N  9.1 ՀԱՎԵԼՎԱԾԻ 9.1.8 ԱՂՅՈՒՍԱԿՈՒՄ ԿԱՏԱՐՎՈՂ ՓՈՓՈԽՈՒԹՅՈՒՆՆԵՐԸ  </t>
  </si>
  <si>
    <t xml:space="preserve">ՀԱՅԱՍՏԱՆԻ ՀԱՆՐԱՊԵՏՈՒԹՅԱՆ ԿԱՌԱՎԱՐՈՒԹՅԱՆ 2023 ԹՎԱԿԱՆԻ ԴԵԿՏԵՄԲԵՐԻ 28-Ի N 2323-Ն ՈՐՈՇՄԱՆ N 9 ՀԱՎԵԼՎԱԾԻ 9.8 ԱՂՅՈՒՍԱԿՈՒՄ ԿԱՏԱՐՎՈՂ ՓՈՓՈԽՈՒԹՅՈՒՆՆԵՐԸ </t>
  </si>
  <si>
    <t xml:space="preserve">Ծրագրի անվանումը </t>
  </si>
  <si>
    <t>Առողջապահության ոլորտում պետական քաղաքականության մշակում, ծրագրերի համակարգում և մոնիտորինգ</t>
  </si>
  <si>
    <t>Ծրագրի նպատակը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</si>
  <si>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</si>
  <si>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Վերջնական արդյունքի նկարագրությունը</t>
  </si>
  <si>
    <t xml:space="preserve"> Առողջապահության ոլորտում իրականացվող ծրագրերի ազդեցության և արդյունավետության բարելավում</t>
  </si>
  <si>
    <t>Միջոցառման անվանումը</t>
  </si>
  <si>
    <t>Միջոցառման նկարագրությունը</t>
  </si>
  <si>
    <t>Միջոցառման տեսակը</t>
  </si>
  <si>
    <t xml:space="preserve"> Առողջապահական կազմակերպությունների վերազինում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</si>
  <si>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</si>
  <si>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 xml:space="preserve"> Պետական մարմինների կողմից օգտագործվող ոչ ֆինանսական ակտիվների հետ գործառնություններ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</si>
  <si>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</si>
  <si>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վերազինում</t>
  </si>
  <si>
    <t>Պետական մարմինների կողմից օգտագործվող ոչ ֆինանսական ակտիվների հետ գործառնություններ</t>
  </si>
  <si>
    <t>31002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</si>
  <si>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</si>
  <si>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</si>
  <si>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</si>
  <si>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</si>
  <si>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31003</t>
  </si>
  <si>
    <t xml:space="preserve"> ՇԵՆՔԵՐ ԵՎ ՇԻՆՈՒԹՅՈՒՆՆԵՐ</t>
  </si>
  <si>
    <t xml:space="preserve"> - Շենքերի և շինությունների կապիտալ վերանորոգում</t>
  </si>
  <si>
    <t>06</t>
  </si>
  <si>
    <t xml:space="preserve"> ՀՀ կառավարության 2024 թվականի                                                                                     </t>
  </si>
  <si>
    <t xml:space="preserve">   __________ «____» -ի</t>
  </si>
  <si>
    <t>N_____  -Ն որոշման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</si>
  <si>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</si>
  <si>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</si>
  <si>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</si>
  <si>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փոփոխությունները (ավելացումները նշված են դրական նշանով, իսկ նվազեցումները` փակագծերում)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</si>
  <si>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</si>
  <si>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</si>
  <si>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</si>
  <si>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քարտեզագրական աշխատանքներ</t>
  </si>
  <si>
    <t>Ոչ
ֆինանսական
այլ ակտիվների
ձեռքբերում</t>
  </si>
  <si>
    <t>ՀՀ ԱՌՈՂՋԱՊԱՀՈՒԹՅԱՆ ՆԱԽԱՐԱՐՈՒԹՅՈՒՆ</t>
  </si>
  <si>
    <t>Առողջապահական կազմակերպությունների վերազինում</t>
  </si>
  <si>
    <t>այդ թվում`</t>
  </si>
  <si>
    <t>ՀՀ Արագածոտնի մարզ</t>
  </si>
  <si>
    <t>ՀՀ Արարատի մարզ</t>
  </si>
  <si>
    <t>ՀՀ Արարատի մարզի «Արտաշատի բժշկական կենտրոն» ՓԲԸ պոլիկլինիկա</t>
  </si>
  <si>
    <t>ՀՀ Արմավիրի մարզ</t>
  </si>
  <si>
    <t>ՀՀ Սյունիքի մարզ</t>
  </si>
  <si>
    <t>ՀՀ Շիրակի մարզ</t>
  </si>
  <si>
    <t>ՀՀ Շիրակի մարզի «Գյումրու թիվ 1 պոլիկլինիկա» ՓԲԸ</t>
  </si>
  <si>
    <t>Առաջին կիսամյակ</t>
  </si>
  <si>
    <t>Ինն ամիս</t>
  </si>
  <si>
    <t xml:space="preserve"> այդ թվում՛</t>
  </si>
  <si>
    <t xml:space="preserve"> 31002</t>
  </si>
  <si>
    <t xml:space="preserve"> այդ թվում`ըստ ուղղությունների</t>
  </si>
  <si>
    <t>ՀՀ Արագածոտնի մարզի «Թալինի բժշկական կենտրոն» ՓԲԸ</t>
  </si>
  <si>
    <t>այդ թվում՝ ըստ կատարողների</t>
  </si>
  <si>
    <t xml:space="preserve">Ակտիվն օգտագործող կազմակերպության (ների) անվանում(ներ)ը </t>
  </si>
  <si>
    <t xml:space="preserve"> Առողջապահական կազմակերպությունների վերազինում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</si>
  <si>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</si>
  <si>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 xml:space="preserve"> Պետական մարմինների կողմից օգտագործվող ոչ ֆինանսական ակտիվների հետ գործառնություններ </t>
  </si>
  <si>
    <t xml:space="preserve"> Բժշկական կազմակերպություններ </t>
  </si>
  <si>
    <t xml:space="preserve"> Վերազինվող բուժհաստատությունների քանակ 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</si>
  <si>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</si>
  <si>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ՀՀ գնումների մասին օրենսդրությանը համապատասխան ընտրված կազմակերպություններ </t>
  </si>
  <si>
    <t>Հավելված № 3</t>
  </si>
  <si>
    <t>1126</t>
  </si>
  <si>
    <t>Առողջապահություն (այլ դասերին չպատկանող)</t>
  </si>
  <si>
    <t xml:space="preserve"> Առողջապահություն (այլ դասերին չպատկանող)</t>
  </si>
  <si>
    <t xml:space="preserve"> Առողջության համապարփակ ապահովագրությանն (ԱՀԱ) ուղղված միջոցառումներ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</si>
  <si>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</si>
  <si>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</si>
  <si>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</si>
  <si>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</si>
  <si>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</si>
  <si>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</si>
  <si>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</si>
  <si>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</si>
  <si>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</si>
  <si>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</si>
  <si>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Առողջության առաջնային պահպանում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</si>
  <si>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</si>
  <si>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</si>
  <si>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Ըստ փաստացի կատարողականի փոխհատուցվող ամբուլատոր-պոլիկլինիկական բժշկական օգնության ծառայություններ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</si>
  <si>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</t>
  </si>
  <si>
    <t xml:space="preserve"> 1202 </t>
  </si>
  <si>
    <t xml:space="preserve"> 11006 </t>
  </si>
  <si>
    <t xml:space="preserve"> Առողջության համապարփակ ապահովագրությանն (ԱՀԱ) ուղղված միջոցառումներ </t>
  </si>
  <si>
    <t xml:space="preserve"> ԱՀԱ  համակարգի ներդրման նպատակով միջազգային կառույցների կողմից «Համընդհանուր առողջապահական ծածկույթի աջակցման ծրագրի» համար տրվող աջակցության շրջանակներում սահմանված արդյունքերի (DLI-ների) ապահովման դիմաց կատարվող հատկացումներ </t>
  </si>
  <si>
    <t xml:space="preserve"> Մոր և մանկան բժշկական ծառայություններ</t>
  </si>
  <si>
    <t xml:space="preserve"> Ընդհանուր բնույթի բժշկական ծառայություններ</t>
  </si>
  <si>
    <t xml:space="preserve"> ՀՀ կառավարություն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</si>
  <si>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</si>
  <si>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</si>
  <si>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</si>
  <si>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1200 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</si>
  <si>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</si>
  <si>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</si>
  <si>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Երեխաներին բժշկական օգնության ծառայություններ </t>
  </si>
  <si>
    <t xml:space="preserve"> Երեխաների (0-18 տարեկան երեխաներին) հիվանդանոցային բժշկական օգնության իրականացում (հետազոտում, ախտորոշում, բուժում) </t>
  </si>
  <si>
    <t xml:space="preserve"> Ըստ փաստացի կատարողականի փոխհատուցվող ամբուլատոր-պոլիկլինիկական բժշկական օգնության ծառայություններ </t>
  </si>
  <si>
    <t xml:space="preserve"> Հիվանդությունների կանխարգելում, հայտնաբերում, բուժում, նեղ մասնագիտացված ամբուլատոր ծառայություններ, լաբորատոր-գործիքային հետազոտություններ, զորակոչային և նախազորակոչային տարիքի անձանց բուժման և փորձաքննության ամբուլատոր ծառայություններ 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</si>
  <si>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</si>
  <si>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</si>
  <si>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ՀԱՅԱՍՏԱՆԻ ՀԱՆՐԱՊԵՏՈՒԹՅԱՆ ԿԱՌԱՎԱՐՈՒԹՅԱՆ 2024 ԹՎԱԿԱՆԻ ԴԵԿՏԵՄԲԵՐԻ 28-Ի  № 2323-Ն ՈՐՈՇՄԱՆ № 10 ՀԱՎԵԼՎԱԾՈՒՄ ԿԱՏԱՐՎՈՂ ՓՈՓՈԽՈՒԹՅՈՒՆՆԵՐԸ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</si>
  <si>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</si>
  <si>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</si>
  <si>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</si>
  <si>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</si>
  <si>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</si>
  <si>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</si>
  <si>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</si>
  <si>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</si>
  <si>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</si>
  <si>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</si>
  <si>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1126  31002</t>
  </si>
  <si>
    <t xml:space="preserve"> </t>
  </si>
  <si>
    <t xml:space="preserve"> ՄԱՍ I. Ա Պ Ր Ա Ն Ք Ն Ե Ր</t>
  </si>
  <si>
    <t xml:space="preserve"> 33141174-7</t>
  </si>
  <si>
    <t xml:space="preserve">  բժշկական սարքերի հավաքածուներ</t>
  </si>
  <si>
    <t xml:space="preserve"> ԷԱՃ</t>
  </si>
  <si>
    <t xml:space="preserve"> հատ</t>
  </si>
  <si>
    <t xml:space="preserve"> 1126  31003</t>
  </si>
  <si>
    <t xml:space="preserve"> Առողջապահական կազմակերպությունների կառուցում, վերակառուցում</t>
  </si>
  <si>
    <t xml:space="preserve"> ՄԱՍ II.  ԱՇԽԱՏԱՆՔՆԵՐ</t>
  </si>
  <si>
    <t>վերակառուցման աշխատանքներ</t>
  </si>
  <si>
    <t xml:space="preserve"> ԲՄ</t>
  </si>
  <si>
    <t xml:space="preserve"> դրամ</t>
  </si>
  <si>
    <t>45451700-7</t>
  </si>
  <si>
    <t>Հավելված № 8</t>
  </si>
  <si>
    <t>Հավելված № 5</t>
  </si>
  <si>
    <t>Առաջին
 կիսամյակ</t>
  </si>
  <si>
    <t>Հավելված  № 7</t>
  </si>
  <si>
    <t>Առաջին 
կիսամյակ</t>
  </si>
  <si>
    <t>Հվկակ Արտաշատ</t>
  </si>
  <si>
    <t>Թալին</t>
  </si>
  <si>
    <t xml:space="preserve"> 33911110-1</t>
  </si>
  <si>
    <t xml:space="preserve">  դիահերձման գործիքների հավաքածու</t>
  </si>
  <si>
    <t xml:space="preserve"> գհ</t>
  </si>
  <si>
    <t>Կապան դիահ</t>
  </si>
  <si>
    <t>«ՀԱՅԱՍՏԱՆԻ ՀԱՆՐԱՊԵՏՈՒԹՅԱՆ 2024 ԹՎԱԿԱՆԻ ՊԵՏԱԿԱՆ ԲՅՈՒՋԵԻ ՄԱՍԻՆ» ՀԱՅԱՍՏԱՆԻ ՀԱՆՐԱՊԵՏՈՒԹՅԱՆ ՕՐԵՆՔԻ № 1 ՀԱՎԵԼՎԱԾԻ № 3 ԱՂՅՈՒՍԱԿՈՒՄ ԿԱՏԱՐՎՈՂ ՓՈՓՈԽՈՒԹՅՈՒՆՆԵՐԸ</t>
  </si>
  <si>
    <t>ՀՀ Արմավիրի մարզի «Զարիշատ(Արամ) Մարտինի Մկրտչյանի անվան Արմավիրի բժշկական կենտրոն» ՓԲԸ պոլիկլինիկա</t>
  </si>
  <si>
    <t>«Դատաբժշկական գիտագործնական կենտրոն» ՊՈԱԿ-ի Կապանի դիահերձարան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</si>
  <si>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</t>
  </si>
  <si>
    <t xml:space="preserve"> 33141174-8</t>
  </si>
  <si>
    <t xml:space="preserve"> Նոր կառուցվող կազմակերպությունների թիվ, հատ </t>
  </si>
  <si>
    <t xml:space="preserve"> Կառուցվող այլ առողջապահական կազմակերպություններ, այդ թվում պոլիկլինիկաներ,թիվ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</si>
</sst>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#,##0.0;\ \(#,##0.0\)"/>
    <numFmt numFmtId="171" formatCode="_-* #,##0.00\ _A_M_D_-;\-* #,##0.00\ _A_M_D_-;_-* &quot;-&quot;??\ _A_M_D_-;_-@_-"/>
    <numFmt numFmtId="172" formatCode="_-* #,##0.0\ _A_M_D_-;\-* #,##0.0\ _A_M_D_-;_-* &quot;-&quot;?\ _A_M_D_-;_-@_-"/>
    <numFmt numFmtId="173" formatCode="#,##0.00;\ \(#,##0.00\)"/>
    <numFmt numFmtId="174" formatCode="_(* #,##0_);_(* \(#,##0\);_(* &quot;-&quot;??_);_(@_)"/>
  </numFmts>
  <fonts count="6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color theme="1"/>
      <name val="GHEA Grapalat"/>
      <family val="3"/>
    </font>
    <font>
      <b/>
      <i/>
      <sz val="9"/>
      <name val="GHEA Grapalat"/>
      <family val="3"/>
    </font>
    <font>
      <sz val="9"/>
      <color rgb="FFFF000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sz val="9"/>
      <color indexed="8"/>
      <name val="GHEA Grapalat"/>
      <family val="3"/>
    </font>
    <font>
      <b/>
      <sz val="9"/>
      <color rgb="FFFF0000"/>
      <name val="GHEA Grapalat"/>
      <family val="3"/>
    </font>
    <font>
      <b/>
      <u/>
      <sz val="9"/>
      <name val="GHEA Grapalat"/>
      <family val="3"/>
    </font>
    <font>
      <i/>
      <sz val="8"/>
      <name val="GHEA Grapalat"/>
      <family val="2"/>
    </font>
    <font>
      <i/>
      <sz val="9"/>
      <name val="GHEA Grapalat"/>
      <family val="2"/>
    </font>
    <font>
      <i/>
      <sz val="8"/>
      <name val="GHEA Grapalat"/>
      <family val="3"/>
    </font>
    <font>
      <b/>
      <sz val="9"/>
      <name val="Calibri"/>
      <family val="2"/>
      <charset val="1"/>
      <scheme val="minor"/>
    </font>
    <font>
      <sz val="9"/>
      <name val="Calibri"/>
      <family val="2"/>
      <charset val="1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0" fontId="41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50" fillId="0" borderId="0"/>
    <xf numFmtId="43" fontId="1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51" fillId="0" borderId="0"/>
    <xf numFmtId="171" fontId="41" fillId="0" borderId="0" applyFont="0" applyFill="0" applyBorder="0" applyAlignment="0" applyProtection="0"/>
    <xf numFmtId="168" fontId="57" fillId="0" borderId="0" applyFill="0" applyBorder="0" applyProtection="0">
      <alignment horizontal="right" vertical="top"/>
    </xf>
  </cellStyleXfs>
  <cellXfs count="296">
    <xf numFmtId="0" fontId="0" fillId="0" borderId="0" xfId="0"/>
    <xf numFmtId="0" fontId="45" fillId="0" borderId="0" xfId="0" applyFont="1" applyAlignment="1">
      <alignment vertical="center"/>
    </xf>
    <xf numFmtId="0" fontId="45" fillId="24" borderId="0" xfId="0" applyFont="1" applyFill="1" applyAlignment="1">
      <alignment horizontal="center" vertical="center"/>
    </xf>
    <xf numFmtId="0" fontId="45" fillId="0" borderId="0" xfId="0" applyFont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0" fontId="44" fillId="24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170" fontId="45" fillId="24" borderId="10" xfId="0" applyNumberFormat="1" applyFont="1" applyFill="1" applyBorder="1" applyAlignment="1">
      <alignment horizontal="center" vertical="center" wrapText="1"/>
    </xf>
    <xf numFmtId="170" fontId="45" fillId="24" borderId="10" xfId="0" applyNumberFormat="1" applyFont="1" applyFill="1" applyBorder="1" applyAlignment="1">
      <alignment horizontal="center" vertical="center"/>
    </xf>
    <xf numFmtId="0" fontId="46" fillId="0" borderId="10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 wrapText="1"/>
    </xf>
    <xf numFmtId="170" fontId="46" fillId="0" borderId="10" xfId="0" applyNumberFormat="1" applyFont="1" applyBorder="1" applyAlignment="1">
      <alignment horizontal="center" vertical="center" wrapText="1"/>
    </xf>
    <xf numFmtId="170" fontId="46" fillId="24" borderId="10" xfId="0" applyNumberFormat="1" applyFont="1" applyFill="1" applyBorder="1" applyAlignment="1">
      <alignment horizontal="center" vertical="center" wrapText="1"/>
    </xf>
    <xf numFmtId="0" fontId="45" fillId="24" borderId="0" xfId="0" applyFont="1" applyFill="1" applyAlignment="1">
      <alignment horizontal="left" vertical="center"/>
    </xf>
    <xf numFmtId="0" fontId="45" fillId="0" borderId="0" xfId="109" applyFont="1" applyAlignment="1">
      <alignment horizontal="center" vertical="center"/>
    </xf>
    <xf numFmtId="166" fontId="45" fillId="0" borderId="0" xfId="109" applyNumberFormat="1" applyFont="1" applyAlignment="1">
      <alignment horizontal="center" vertical="center"/>
    </xf>
    <xf numFmtId="0" fontId="45" fillId="0" borderId="0" xfId="0" applyFont="1" applyFill="1" applyAlignment="1">
      <alignment vertical="center"/>
    </xf>
    <xf numFmtId="170" fontId="46" fillId="24" borderId="10" xfId="99" applyNumberFormat="1" applyFont="1" applyFill="1" applyBorder="1" applyAlignment="1">
      <alignment horizontal="center" vertical="center" wrapText="1"/>
    </xf>
    <xf numFmtId="0" fontId="45" fillId="0" borderId="10" xfId="99" applyFont="1" applyBorder="1" applyAlignment="1">
      <alignment vertical="center"/>
    </xf>
    <xf numFmtId="170" fontId="45" fillId="0" borderId="10" xfId="0" applyNumberFormat="1" applyFont="1" applyFill="1" applyBorder="1" applyAlignment="1">
      <alignment horizontal="center" vertical="center"/>
    </xf>
    <xf numFmtId="0" fontId="46" fillId="0" borderId="10" xfId="99" applyFont="1" applyBorder="1" applyAlignment="1">
      <alignment vertical="center"/>
    </xf>
    <xf numFmtId="170" fontId="46" fillId="0" borderId="10" xfId="99" applyNumberFormat="1" applyFont="1" applyBorder="1" applyAlignment="1">
      <alignment horizontal="center" vertical="center" wrapText="1"/>
    </xf>
    <xf numFmtId="170" fontId="45" fillId="24" borderId="10" xfId="99" applyNumberFormat="1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45" fillId="0" borderId="10" xfId="0" applyFont="1" applyBorder="1" applyAlignment="1">
      <alignment vertical="center"/>
    </xf>
    <xf numFmtId="0" fontId="44" fillId="24" borderId="10" xfId="0" applyFont="1" applyFill="1" applyBorder="1" applyAlignment="1">
      <alignment horizontal="center" vertical="center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44" fillId="24" borderId="0" xfId="0" applyFont="1" applyFill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167" fontId="48" fillId="24" borderId="14" xfId="99" applyNumberFormat="1" applyFont="1" applyFill="1" applyBorder="1" applyAlignment="1">
      <alignment horizontal="center" vertical="center" wrapText="1"/>
    </xf>
    <xf numFmtId="167" fontId="48" fillId="24" borderId="15" xfId="99" applyNumberFormat="1" applyFont="1" applyFill="1" applyBorder="1" applyAlignment="1">
      <alignment horizontal="center" vertical="center" wrapText="1"/>
    </xf>
    <xf numFmtId="0" fontId="46" fillId="24" borderId="13" xfId="0" applyFont="1" applyFill="1" applyBorder="1" applyAlignment="1">
      <alignment horizontal="left" vertical="center" wrapText="1"/>
    </xf>
    <xf numFmtId="0" fontId="45" fillId="24" borderId="13" xfId="0" applyFont="1" applyFill="1" applyBorder="1" applyAlignment="1">
      <alignment horizontal="left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left" vertical="center" wrapText="1"/>
    </xf>
    <xf numFmtId="170" fontId="46" fillId="25" borderId="10" xfId="0" applyNumberFormat="1" applyFont="1" applyFill="1" applyBorder="1" applyAlignment="1">
      <alignment horizontal="center" vertical="center" wrapText="1"/>
    </xf>
    <xf numFmtId="43" fontId="48" fillId="24" borderId="10" xfId="0" applyNumberFormat="1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6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6" fillId="0" borderId="0" xfId="99" applyFont="1" applyBorder="1" applyAlignment="1">
      <alignment vertical="top"/>
    </xf>
    <xf numFmtId="0" fontId="46" fillId="25" borderId="10" xfId="0" applyFont="1" applyFill="1" applyBorder="1" applyAlignment="1">
      <alignment horizontal="center" vertical="center" wrapText="1"/>
    </xf>
    <xf numFmtId="0" fontId="45" fillId="0" borderId="0" xfId="109" applyFont="1" applyAlignment="1">
      <alignment vertical="center"/>
    </xf>
    <xf numFmtId="0" fontId="49" fillId="0" borderId="0" xfId="109" applyFont="1" applyAlignment="1">
      <alignment vertical="center"/>
    </xf>
    <xf numFmtId="170" fontId="45" fillId="0" borderId="10" xfId="22" applyNumberFormat="1" applyFont="1" applyBorder="1" applyAlignment="1">
      <alignment horizontal="center" vertical="center"/>
    </xf>
    <xf numFmtId="0" fontId="46" fillId="24" borderId="21" xfId="0" applyFont="1" applyFill="1" applyBorder="1" applyAlignment="1">
      <alignment horizontal="center" vertical="center" wrapText="1"/>
    </xf>
    <xf numFmtId="0" fontId="46" fillId="24" borderId="0" xfId="0" applyFont="1" applyFill="1" applyBorder="1" applyAlignment="1">
      <alignment horizontal="center" vertical="center" wrapText="1"/>
    </xf>
    <xf numFmtId="0" fontId="44" fillId="24" borderId="24" xfId="0" applyFont="1" applyFill="1" applyBorder="1" applyAlignment="1">
      <alignment horizontal="right" vertical="center" wrapText="1"/>
    </xf>
    <xf numFmtId="0" fontId="46" fillId="24" borderId="10" xfId="0" applyFont="1" applyFill="1" applyBorder="1" applyAlignment="1">
      <alignment vertical="center" wrapText="1"/>
    </xf>
    <xf numFmtId="0" fontId="53" fillId="0" borderId="10" xfId="0" applyFont="1" applyBorder="1" applyAlignment="1">
      <alignment horizontal="center" vertical="center" wrapText="1"/>
    </xf>
    <xf numFmtId="169" fontId="46" fillId="24" borderId="10" xfId="99" applyNumberFormat="1" applyFont="1" applyFill="1" applyBorder="1" applyAlignment="1">
      <alignment horizontal="center" vertical="center" wrapText="1"/>
    </xf>
    <xf numFmtId="166" fontId="45" fillId="0" borderId="0" xfId="0" applyNumberFormat="1" applyFont="1" applyAlignment="1">
      <alignment vertical="center"/>
    </xf>
    <xf numFmtId="0" fontId="46" fillId="24" borderId="10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0" fontId="46" fillId="24" borderId="16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top" wrapText="1"/>
    </xf>
    <xf numFmtId="0" fontId="45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5" fillId="24" borderId="0" xfId="0" applyFont="1" applyFill="1" applyAlignment="1">
      <alignment vertical="center"/>
    </xf>
    <xf numFmtId="170" fontId="49" fillId="0" borderId="10" xfId="109" applyNumberFormat="1" applyFont="1" applyBorder="1" applyAlignment="1">
      <alignment vertical="center"/>
    </xf>
    <xf numFmtId="0" fontId="54" fillId="0" borderId="10" xfId="0" applyFont="1" applyBorder="1" applyAlignment="1">
      <alignment horizontal="left" vertical="center" wrapText="1"/>
    </xf>
    <xf numFmtId="169" fontId="46" fillId="24" borderId="10" xfId="0" applyNumberFormat="1" applyFont="1" applyFill="1" applyBorder="1" applyAlignment="1">
      <alignment horizontal="center" vertical="center"/>
    </xf>
    <xf numFmtId="169" fontId="45" fillId="0" borderId="10" xfId="0" applyNumberFormat="1" applyFont="1" applyBorder="1" applyAlignment="1">
      <alignment vertical="center"/>
    </xf>
    <xf numFmtId="169" fontId="46" fillId="0" borderId="10" xfId="99" applyNumberFormat="1" applyFont="1" applyBorder="1" applyAlignment="1">
      <alignment horizontal="center" vertical="center" wrapText="1"/>
    </xf>
    <xf numFmtId="169" fontId="45" fillId="0" borderId="10" xfId="99" applyNumberFormat="1" applyFont="1" applyBorder="1" applyAlignment="1">
      <alignment horizontal="center" vertical="center" wrapText="1"/>
    </xf>
    <xf numFmtId="0" fontId="44" fillId="0" borderId="0" xfId="109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0" xfId="0" applyFont="1" applyAlignment="1">
      <alignment horizontal="center" vertical="center" wrapText="1"/>
    </xf>
    <xf numFmtId="49" fontId="46" fillId="24" borderId="10" xfId="0" applyNumberFormat="1" applyFont="1" applyFill="1" applyBorder="1" applyAlignment="1">
      <alignment horizontal="center" vertical="center" wrapText="1"/>
    </xf>
    <xf numFmtId="166" fontId="4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170" fontId="46" fillId="0" borderId="10" xfId="0" applyNumberFormat="1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6" fillId="24" borderId="10" xfId="112" applyFont="1" applyFill="1" applyBorder="1" applyAlignment="1">
      <alignment horizontal="left" vertical="center" wrapText="1"/>
    </xf>
    <xf numFmtId="170" fontId="46" fillId="24" borderId="10" xfId="0" applyNumberFormat="1" applyFont="1" applyFill="1" applyBorder="1" applyAlignment="1">
      <alignment horizontal="center" vertical="center"/>
    </xf>
    <xf numFmtId="0" fontId="46" fillId="24" borderId="0" xfId="0" applyFont="1" applyFill="1" applyAlignment="1">
      <alignment vertical="center" wrapText="1"/>
    </xf>
    <xf numFmtId="0" fontId="44" fillId="24" borderId="10" xfId="111" applyFont="1" applyFill="1" applyBorder="1" applyAlignment="1">
      <alignment horizontal="center" vertical="center" wrapText="1"/>
    </xf>
    <xf numFmtId="170" fontId="45" fillId="0" borderId="10" xfId="0" applyNumberFormat="1" applyFont="1" applyBorder="1" applyAlignment="1">
      <alignment horizontal="center" vertical="center"/>
    </xf>
    <xf numFmtId="0" fontId="48" fillId="24" borderId="10" xfId="111" applyFont="1" applyFill="1" applyBorder="1" applyAlignment="1">
      <alignment horizontal="left" vertical="center" wrapText="1"/>
    </xf>
    <xf numFmtId="0" fontId="45" fillId="24" borderId="0" xfId="0" applyFont="1" applyFill="1" applyAlignment="1">
      <alignment vertical="center" wrapText="1"/>
    </xf>
    <xf numFmtId="0" fontId="46" fillId="24" borderId="11" xfId="111" applyFont="1" applyFill="1" applyBorder="1" applyAlignment="1">
      <alignment horizontal="center" vertical="center" wrapText="1"/>
    </xf>
    <xf numFmtId="0" fontId="44" fillId="24" borderId="10" xfId="0" applyFont="1" applyFill="1" applyBorder="1" applyAlignment="1">
      <alignment horizontal="center" vertical="center" wrapText="1"/>
    </xf>
    <xf numFmtId="0" fontId="44" fillId="24" borderId="10" xfId="113" applyFont="1" applyFill="1" applyBorder="1" applyAlignment="1">
      <alignment vertical="center" wrapText="1"/>
    </xf>
    <xf numFmtId="0" fontId="48" fillId="24" borderId="0" xfId="0" applyFont="1" applyFill="1" applyAlignment="1">
      <alignment vertical="center" wrapText="1"/>
    </xf>
    <xf numFmtId="0" fontId="45" fillId="0" borderId="0" xfId="0" applyFont="1" applyAlignment="1">
      <alignment horizontal="center" vertical="center"/>
    </xf>
    <xf numFmtId="4" fontId="45" fillId="0" borderId="0" xfId="0" applyNumberFormat="1" applyFont="1" applyAlignment="1">
      <alignment horizontal="center" vertical="center"/>
    </xf>
    <xf numFmtId="0" fontId="45" fillId="0" borderId="0" xfId="0" applyFont="1"/>
    <xf numFmtId="169" fontId="45" fillId="0" borderId="10" xfId="110" applyNumberFormat="1" applyFont="1" applyFill="1" applyBorder="1" applyAlignment="1">
      <alignment horizontal="center" vertical="center" wrapText="1"/>
    </xf>
    <xf numFmtId="0" fontId="46" fillId="0" borderId="0" xfId="0" applyFont="1"/>
    <xf numFmtId="172" fontId="46" fillId="0" borderId="0" xfId="0" applyNumberFormat="1" applyFont="1"/>
    <xf numFmtId="169" fontId="45" fillId="0" borderId="10" xfId="0" applyNumberFormat="1" applyFont="1" applyBorder="1" applyAlignment="1">
      <alignment horizontal="center" vertical="center" wrapText="1"/>
    </xf>
    <xf numFmtId="172" fontId="45" fillId="0" borderId="0" xfId="0" applyNumberFormat="1" applyFont="1" applyAlignment="1">
      <alignment horizontal="left" vertical="center" wrapText="1"/>
    </xf>
    <xf numFmtId="169" fontId="46" fillId="0" borderId="10" xfId="107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172" fontId="46" fillId="0" borderId="0" xfId="0" applyNumberFormat="1" applyFont="1" applyAlignment="1">
      <alignment horizontal="left" vertical="center" wrapText="1"/>
    </xf>
    <xf numFmtId="169" fontId="48" fillId="0" borderId="10" xfId="118" applyNumberFormat="1" applyFont="1" applyFill="1" applyBorder="1" applyAlignment="1">
      <alignment horizontal="center" vertical="center"/>
    </xf>
    <xf numFmtId="173" fontId="45" fillId="0" borderId="0" xfId="0" applyNumberFormat="1" applyFont="1" applyAlignment="1">
      <alignment horizontal="left" vertical="center" wrapText="1"/>
    </xf>
    <xf numFmtId="171" fontId="45" fillId="0" borderId="0" xfId="0" applyNumberFormat="1" applyFont="1" applyAlignment="1">
      <alignment horizontal="left" vertical="center" wrapText="1"/>
    </xf>
    <xf numFmtId="169" fontId="44" fillId="0" borderId="10" xfId="118" applyNumberFormat="1" applyFont="1" applyBorder="1" applyAlignment="1">
      <alignment horizontal="center" vertical="center"/>
    </xf>
    <xf numFmtId="169" fontId="48" fillId="0" borderId="10" xfId="118" applyNumberFormat="1" applyFont="1" applyBorder="1" applyAlignment="1">
      <alignment horizontal="center" vertical="center"/>
    </xf>
    <xf numFmtId="169" fontId="44" fillId="0" borderId="10" xfId="118" applyNumberFormat="1" applyFont="1" applyFill="1" applyBorder="1" applyAlignment="1">
      <alignment horizontal="center" vertical="center"/>
    </xf>
    <xf numFmtId="169" fontId="48" fillId="0" borderId="10" xfId="99" applyNumberFormat="1" applyFont="1" applyBorder="1" applyAlignment="1">
      <alignment horizontal="center" vertical="center" wrapText="1"/>
    </xf>
    <xf numFmtId="172" fontId="48" fillId="0" borderId="0" xfId="0" applyNumberFormat="1" applyFont="1" applyAlignment="1">
      <alignment horizontal="left" vertical="center" wrapText="1"/>
    </xf>
    <xf numFmtId="4" fontId="45" fillId="0" borderId="0" xfId="0" applyNumberFormat="1" applyFont="1" applyAlignment="1">
      <alignment horizontal="left" vertical="center" wrapText="1"/>
    </xf>
    <xf numFmtId="169" fontId="45" fillId="0" borderId="10" xfId="0" applyNumberFormat="1" applyFont="1" applyBorder="1" applyAlignment="1">
      <alignment horizontal="center"/>
    </xf>
    <xf numFmtId="169" fontId="44" fillId="24" borderId="10" xfId="114" applyNumberFormat="1" applyFont="1" applyFill="1" applyBorder="1" applyAlignment="1">
      <alignment horizontal="center" vertical="center"/>
    </xf>
    <xf numFmtId="169" fontId="44" fillId="24" borderId="10" xfId="115" applyNumberFormat="1" applyFont="1" applyFill="1" applyBorder="1" applyAlignment="1">
      <alignment horizontal="center" vertical="center"/>
    </xf>
    <xf numFmtId="169" fontId="45" fillId="0" borderId="0" xfId="0" applyNumberFormat="1" applyFont="1" applyAlignment="1">
      <alignment horizontal="center"/>
    </xf>
    <xf numFmtId="170" fontId="46" fillId="0" borderId="10" xfId="22" applyNumberFormat="1" applyFont="1" applyBorder="1" applyAlignment="1">
      <alignment horizontal="center" vertical="center"/>
    </xf>
    <xf numFmtId="170" fontId="45" fillId="0" borderId="10" xfId="109" applyNumberFormat="1" applyFont="1" applyBorder="1" applyAlignment="1">
      <alignment vertical="center"/>
    </xf>
    <xf numFmtId="0" fontId="44" fillId="0" borderId="13" xfId="0" applyFont="1" applyBorder="1" applyAlignment="1">
      <alignment horizontal="left" vertical="center" wrapText="1"/>
    </xf>
    <xf numFmtId="170" fontId="45" fillId="24" borderId="10" xfId="22" applyNumberFormat="1" applyFont="1" applyFill="1" applyBorder="1" applyAlignment="1">
      <alignment horizontal="center" vertical="center"/>
    </xf>
    <xf numFmtId="0" fontId="44" fillId="0" borderId="19" xfId="0" applyFont="1" applyBorder="1" applyAlignment="1">
      <alignment horizontal="left" vertical="center" wrapText="1"/>
    </xf>
    <xf numFmtId="166" fontId="45" fillId="0" borderId="0" xfId="109" applyNumberFormat="1" applyFont="1" applyAlignment="1">
      <alignment vertical="center"/>
    </xf>
    <xf numFmtId="167" fontId="45" fillId="0" borderId="0" xfId="109" applyNumberFormat="1" applyFont="1" applyAlignment="1">
      <alignment horizontal="center" vertical="center"/>
    </xf>
    <xf numFmtId="167" fontId="45" fillId="0" borderId="0" xfId="109" applyNumberFormat="1" applyFont="1" applyAlignment="1">
      <alignment vertical="center"/>
    </xf>
    <xf numFmtId="0" fontId="45" fillId="0" borderId="0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horizontal="center" vertical="center"/>
    </xf>
    <xf numFmtId="0" fontId="46" fillId="24" borderId="10" xfId="99" applyFont="1" applyFill="1" applyBorder="1" applyAlignment="1">
      <alignment vertical="center"/>
    </xf>
    <xf numFmtId="0" fontId="46" fillId="0" borderId="0" xfId="0" applyFont="1" applyFill="1" applyAlignment="1">
      <alignment vertical="center"/>
    </xf>
    <xf numFmtId="0" fontId="45" fillId="24" borderId="10" xfId="99" applyFont="1" applyFill="1" applyBorder="1" applyAlignment="1">
      <alignment vertical="center"/>
    </xf>
    <xf numFmtId="0" fontId="46" fillId="0" borderId="0" xfId="0" applyFont="1" applyFill="1" applyAlignment="1">
      <alignment horizontal="center" vertical="top"/>
    </xf>
    <xf numFmtId="0" fontId="45" fillId="0" borderId="0" xfId="0" applyFont="1" applyFill="1" applyAlignment="1">
      <alignment horizontal="center" vertical="center"/>
    </xf>
    <xf numFmtId="0" fontId="45" fillId="0" borderId="16" xfId="0" applyFont="1" applyBorder="1" applyAlignment="1">
      <alignment horizontal="left" vertical="center" wrapText="1"/>
    </xf>
    <xf numFmtId="0" fontId="45" fillId="0" borderId="10" xfId="0" applyFont="1" applyBorder="1" applyAlignment="1">
      <alignment horizontal="center" vertical="center"/>
    </xf>
    <xf numFmtId="169" fontId="48" fillId="0" borderId="10" xfId="0" applyNumberFormat="1" applyFont="1" applyBorder="1" applyAlignment="1">
      <alignment horizontal="center" vertical="center"/>
    </xf>
    <xf numFmtId="0" fontId="48" fillId="0" borderId="19" xfId="0" applyFont="1" applyBorder="1" applyAlignment="1">
      <alignment horizontal="left" vertical="center" wrapText="1"/>
    </xf>
    <xf numFmtId="0" fontId="48" fillId="0" borderId="18" xfId="0" applyFont="1" applyBorder="1" applyAlignment="1">
      <alignment horizontal="left" vertical="center" wrapText="1"/>
    </xf>
    <xf numFmtId="169" fontId="48" fillId="0" borderId="14" xfId="0" applyNumberFormat="1" applyFont="1" applyBorder="1" applyAlignment="1">
      <alignment horizontal="center" vertical="center"/>
    </xf>
    <xf numFmtId="169" fontId="48" fillId="0" borderId="15" xfId="0" applyNumberFormat="1" applyFont="1" applyBorder="1" applyAlignment="1">
      <alignment horizontal="center" vertical="center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170" fontId="46" fillId="0" borderId="10" xfId="107" applyNumberFormat="1" applyFont="1" applyFill="1" applyBorder="1" applyAlignment="1">
      <alignment horizontal="center" vertical="center"/>
    </xf>
    <xf numFmtId="0" fontId="45" fillId="0" borderId="10" xfId="0" applyFont="1" applyBorder="1" applyAlignment="1">
      <alignment horizontal="left" vertical="center" wrapText="1"/>
    </xf>
    <xf numFmtId="170" fontId="45" fillId="0" borderId="10" xfId="107" applyNumberFormat="1" applyFont="1" applyBorder="1" applyAlignment="1">
      <alignment horizontal="right" vertical="center"/>
    </xf>
    <xf numFmtId="170" fontId="45" fillId="0" borderId="10" xfId="107" applyNumberFormat="1" applyFont="1" applyFill="1" applyBorder="1" applyAlignment="1">
      <alignment horizontal="center" vertical="center"/>
    </xf>
    <xf numFmtId="173" fontId="45" fillId="0" borderId="10" xfId="107" applyNumberFormat="1" applyFont="1" applyFill="1" applyBorder="1" applyAlignment="1">
      <alignment horizontal="center" vertical="center"/>
    </xf>
    <xf numFmtId="0" fontId="45" fillId="24" borderId="0" xfId="0" applyFont="1" applyFill="1" applyAlignment="1">
      <alignment horizontal="center" vertical="center" wrapText="1"/>
    </xf>
    <xf numFmtId="0" fontId="46" fillId="0" borderId="13" xfId="0" applyFont="1" applyBorder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6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vertical="top" wrapText="1"/>
    </xf>
    <xf numFmtId="169" fontId="44" fillId="0" borderId="10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vertical="center" wrapText="1"/>
    </xf>
    <xf numFmtId="0" fontId="45" fillId="0" borderId="13" xfId="0" applyFont="1" applyBorder="1" applyAlignment="1">
      <alignment horizontal="left" vertical="center" wrapText="1"/>
    </xf>
    <xf numFmtId="0" fontId="44" fillId="24" borderId="10" xfId="96" applyFont="1" applyFill="1" applyBorder="1" applyAlignment="1">
      <alignment horizontal="left" vertical="center" wrapText="1"/>
    </xf>
    <xf numFmtId="0" fontId="60" fillId="24" borderId="0" xfId="113" applyFont="1" applyFill="1"/>
    <xf numFmtId="0" fontId="61" fillId="24" borderId="0" xfId="113" applyFont="1" applyFill="1"/>
    <xf numFmtId="0" fontId="53" fillId="0" borderId="16" xfId="0" applyFont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168" fontId="45" fillId="24" borderId="10" xfId="107" applyFont="1" applyFill="1" applyBorder="1" applyAlignment="1">
      <alignment horizontal="right" vertical="center"/>
    </xf>
    <xf numFmtId="168" fontId="45" fillId="24" borderId="10" xfId="107" applyFont="1" applyFill="1" applyBorder="1" applyAlignment="1">
      <alignment horizontal="center" vertical="center"/>
    </xf>
    <xf numFmtId="0" fontId="45" fillId="24" borderId="0" xfId="0" applyFont="1" applyFill="1" applyAlignment="1">
      <alignment horizontal="left" vertical="center" wrapText="1"/>
    </xf>
    <xf numFmtId="170" fontId="46" fillId="25" borderId="10" xfId="107" applyNumberFormat="1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left" vertical="center" wrapText="1"/>
    </xf>
    <xf numFmtId="170" fontId="46" fillId="25" borderId="10" xfId="107" applyNumberFormat="1" applyFont="1" applyFill="1" applyBorder="1" applyAlignment="1">
      <alignment horizontal="right" vertical="center"/>
    </xf>
    <xf numFmtId="0" fontId="46" fillId="25" borderId="10" xfId="0" applyFont="1" applyFill="1" applyBorder="1" applyAlignment="1">
      <alignment horizontal="center" vertical="center" wrapText="1"/>
    </xf>
    <xf numFmtId="174" fontId="44" fillId="0" borderId="10" xfId="0" applyNumberFormat="1" applyFont="1" applyBorder="1" applyAlignment="1">
      <alignment horizontal="center" vertical="center"/>
    </xf>
    <xf numFmtId="0" fontId="46" fillId="24" borderId="23" xfId="0" applyFont="1" applyFill="1" applyBorder="1" applyAlignment="1">
      <alignment horizontal="center" vertical="center" wrapText="1"/>
    </xf>
    <xf numFmtId="0" fontId="46" fillId="24" borderId="17" xfId="0" applyFont="1" applyFill="1" applyBorder="1" applyAlignment="1">
      <alignment horizontal="center" vertical="center" wrapText="1"/>
    </xf>
    <xf numFmtId="0" fontId="46" fillId="24" borderId="24" xfId="0" applyFont="1" applyFill="1" applyBorder="1" applyAlignment="1">
      <alignment horizontal="center" vertical="center" wrapText="1"/>
    </xf>
    <xf numFmtId="0" fontId="46" fillId="24" borderId="13" xfId="0" applyFont="1" applyFill="1" applyBorder="1" applyAlignment="1">
      <alignment horizontal="left" vertical="center"/>
    </xf>
    <xf numFmtId="0" fontId="46" fillId="24" borderId="15" xfId="0" applyFont="1" applyFill="1" applyBorder="1" applyAlignment="1">
      <alignment horizontal="left" vertical="center"/>
    </xf>
    <xf numFmtId="0" fontId="44" fillId="0" borderId="19" xfId="99" applyFont="1" applyBorder="1" applyAlignment="1">
      <alignment horizontal="right" vertical="center"/>
    </xf>
    <xf numFmtId="0" fontId="44" fillId="0" borderId="20" xfId="99" applyFont="1" applyBorder="1" applyAlignment="1">
      <alignment horizontal="right" vertical="center"/>
    </xf>
    <xf numFmtId="0" fontId="44" fillId="0" borderId="18" xfId="99" applyFont="1" applyBorder="1" applyAlignment="1">
      <alignment horizontal="right" vertical="center"/>
    </xf>
    <xf numFmtId="0" fontId="44" fillId="0" borderId="21" xfId="99" applyFont="1" applyBorder="1" applyAlignment="1">
      <alignment horizontal="right" vertical="center"/>
    </xf>
    <xf numFmtId="0" fontId="44" fillId="0" borderId="0" xfId="99" applyFont="1" applyBorder="1" applyAlignment="1">
      <alignment horizontal="right" vertical="center"/>
    </xf>
    <xf numFmtId="0" fontId="44" fillId="0" borderId="22" xfId="99" applyFont="1" applyBorder="1" applyAlignment="1">
      <alignment horizontal="right" vertical="center"/>
    </xf>
    <xf numFmtId="0" fontId="44" fillId="0" borderId="23" xfId="99" applyFont="1" applyFill="1" applyBorder="1" applyAlignment="1">
      <alignment horizontal="right" vertical="center"/>
    </xf>
    <xf numFmtId="0" fontId="44" fillId="0" borderId="17" xfId="99" applyFont="1" applyFill="1" applyBorder="1" applyAlignment="1">
      <alignment horizontal="right" vertical="center"/>
    </xf>
    <xf numFmtId="0" fontId="44" fillId="0" borderId="24" xfId="99" applyFont="1" applyFill="1" applyBorder="1" applyAlignment="1">
      <alignment horizontal="right" vertical="center"/>
    </xf>
    <xf numFmtId="0" fontId="44" fillId="24" borderId="13" xfId="0" applyFont="1" applyFill="1" applyBorder="1" applyAlignment="1">
      <alignment horizontal="right" vertical="center" wrapText="1"/>
    </xf>
    <xf numFmtId="0" fontId="44" fillId="24" borderId="14" xfId="0" applyFont="1" applyFill="1" applyBorder="1" applyAlignment="1">
      <alignment horizontal="right" vertical="center" wrapText="1"/>
    </xf>
    <xf numFmtId="0" fontId="44" fillId="24" borderId="15" xfId="0" applyFont="1" applyFill="1" applyBorder="1" applyAlignment="1">
      <alignment horizontal="right" vertical="center" wrapText="1"/>
    </xf>
    <xf numFmtId="0" fontId="55" fillId="24" borderId="10" xfId="0" applyFont="1" applyFill="1" applyBorder="1" applyAlignment="1">
      <alignment horizontal="center" vertical="center" wrapText="1"/>
    </xf>
    <xf numFmtId="0" fontId="46" fillId="24" borderId="16" xfId="0" applyFont="1" applyFill="1" applyBorder="1" applyAlignment="1">
      <alignment horizontal="center" vertical="center" wrapText="1"/>
    </xf>
    <xf numFmtId="0" fontId="46" fillId="24" borderId="11" xfId="0" applyFont="1" applyFill="1" applyBorder="1" applyAlignment="1">
      <alignment horizontal="center" vertical="center" wrapText="1"/>
    </xf>
    <xf numFmtId="0" fontId="46" fillId="24" borderId="12" xfId="0" applyFont="1" applyFill="1" applyBorder="1" applyAlignment="1">
      <alignment horizontal="center" vertical="center" wrapText="1"/>
    </xf>
    <xf numFmtId="0" fontId="45" fillId="24" borderId="16" xfId="0" applyFont="1" applyFill="1" applyBorder="1" applyAlignment="1">
      <alignment horizontal="center" vertical="center"/>
    </xf>
    <xf numFmtId="0" fontId="45" fillId="24" borderId="11" xfId="0" applyFont="1" applyFill="1" applyBorder="1" applyAlignment="1">
      <alignment horizontal="center" vertical="center"/>
    </xf>
    <xf numFmtId="0" fontId="45" fillId="24" borderId="12" xfId="0" applyFont="1" applyFill="1" applyBorder="1" applyAlignment="1">
      <alignment horizontal="center" vertical="center"/>
    </xf>
    <xf numFmtId="0" fontId="46" fillId="0" borderId="16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24" borderId="16" xfId="0" applyFont="1" applyFill="1" applyBorder="1" applyAlignment="1">
      <alignment horizontal="center" vertical="center"/>
    </xf>
    <xf numFmtId="0" fontId="46" fillId="24" borderId="11" xfId="0" applyFont="1" applyFill="1" applyBorder="1" applyAlignment="1">
      <alignment horizontal="center" vertical="center"/>
    </xf>
    <xf numFmtId="0" fontId="46" fillId="24" borderId="12" xfId="0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center" vertical="center" wrapText="1"/>
    </xf>
    <xf numFmtId="0" fontId="46" fillId="24" borderId="13" xfId="0" applyFont="1" applyFill="1" applyBorder="1" applyAlignment="1">
      <alignment horizontal="center" vertical="center" wrapText="1"/>
    </xf>
    <xf numFmtId="0" fontId="46" fillId="24" borderId="14" xfId="0" applyFont="1" applyFill="1" applyBorder="1" applyAlignment="1">
      <alignment horizontal="center" vertical="center" wrapText="1"/>
    </xf>
    <xf numFmtId="0" fontId="46" fillId="24" borderId="15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right" vertical="center"/>
    </xf>
    <xf numFmtId="0" fontId="44" fillId="0" borderId="20" xfId="0" applyFont="1" applyBorder="1" applyAlignment="1">
      <alignment horizontal="right" vertical="center"/>
    </xf>
    <xf numFmtId="0" fontId="44" fillId="0" borderId="18" xfId="0" applyFont="1" applyBorder="1" applyAlignment="1">
      <alignment horizontal="right" vertical="center"/>
    </xf>
    <xf numFmtId="0" fontId="44" fillId="0" borderId="21" xfId="0" applyFont="1" applyBorder="1" applyAlignment="1">
      <alignment horizontal="right" vertical="center"/>
    </xf>
    <xf numFmtId="0" fontId="44" fillId="0" borderId="0" xfId="0" applyFont="1" applyBorder="1" applyAlignment="1">
      <alignment horizontal="right" vertical="center"/>
    </xf>
    <xf numFmtId="0" fontId="44" fillId="0" borderId="22" xfId="0" applyFont="1" applyBorder="1" applyAlignment="1">
      <alignment horizontal="right" vertical="center"/>
    </xf>
    <xf numFmtId="0" fontId="44" fillId="0" borderId="23" xfId="0" applyFont="1" applyBorder="1" applyAlignment="1">
      <alignment horizontal="right" vertical="center"/>
    </xf>
    <xf numFmtId="0" fontId="44" fillId="0" borderId="17" xfId="0" applyFont="1" applyBorder="1" applyAlignment="1">
      <alignment horizontal="right" vertical="center"/>
    </xf>
    <xf numFmtId="0" fontId="44" fillId="0" borderId="24" xfId="0" applyFont="1" applyBorder="1" applyAlignment="1">
      <alignment horizontal="right" vertical="center"/>
    </xf>
    <xf numFmtId="169" fontId="44" fillId="0" borderId="13" xfId="110" applyNumberFormat="1" applyFont="1" applyFill="1" applyBorder="1" applyAlignment="1">
      <alignment horizontal="right" vertical="center"/>
    </xf>
    <xf numFmtId="169" fontId="44" fillId="0" borderId="14" xfId="110" applyNumberFormat="1" applyFont="1" applyFill="1" applyBorder="1" applyAlignment="1">
      <alignment horizontal="right" vertical="center"/>
    </xf>
    <xf numFmtId="169" fontId="44" fillId="0" borderId="15" xfId="110" applyNumberFormat="1" applyFont="1" applyFill="1" applyBorder="1" applyAlignment="1">
      <alignment horizontal="right" vertical="center"/>
    </xf>
    <xf numFmtId="0" fontId="46" fillId="24" borderId="16" xfId="0" applyFont="1" applyFill="1" applyBorder="1" applyAlignment="1">
      <alignment horizontal="center" vertical="top"/>
    </xf>
    <xf numFmtId="0" fontId="46" fillId="24" borderId="11" xfId="0" applyFont="1" applyFill="1" applyBorder="1" applyAlignment="1">
      <alignment horizontal="center" vertical="top"/>
    </xf>
    <xf numFmtId="0" fontId="46" fillId="24" borderId="12" xfId="0" applyFont="1" applyFill="1" applyBorder="1" applyAlignment="1">
      <alignment horizontal="center" vertical="top"/>
    </xf>
    <xf numFmtId="0" fontId="44" fillId="0" borderId="0" xfId="109" applyFont="1" applyAlignment="1">
      <alignment horizontal="right" vertical="center" wrapText="1"/>
    </xf>
    <xf numFmtId="0" fontId="46" fillId="24" borderId="16" xfId="111" applyFont="1" applyFill="1" applyBorder="1" applyAlignment="1">
      <alignment horizontal="center" vertical="center" wrapText="1"/>
    </xf>
    <xf numFmtId="0" fontId="46" fillId="24" borderId="11" xfId="111" applyFont="1" applyFill="1" applyBorder="1" applyAlignment="1">
      <alignment horizontal="center" vertical="center" wrapText="1"/>
    </xf>
    <xf numFmtId="49" fontId="46" fillId="24" borderId="10" xfId="0" applyNumberFormat="1" applyFont="1" applyFill="1" applyBorder="1" applyAlignment="1">
      <alignment horizontal="center" vertical="center" wrapText="1"/>
    </xf>
    <xf numFmtId="166" fontId="46" fillId="24" borderId="10" xfId="0" applyNumberFormat="1" applyFont="1" applyFill="1" applyBorder="1" applyAlignment="1">
      <alignment horizontal="center" vertical="center" wrapText="1"/>
    </xf>
    <xf numFmtId="49" fontId="46" fillId="0" borderId="10" xfId="99" applyNumberFormat="1" applyFont="1" applyBorder="1" applyAlignment="1">
      <alignment horizontal="center" vertical="top"/>
    </xf>
    <xf numFmtId="49" fontId="46" fillId="0" borderId="10" xfId="99" applyNumberFormat="1" applyFont="1" applyBorder="1" applyAlignment="1">
      <alignment horizontal="center" vertical="top" wrapText="1"/>
    </xf>
    <xf numFmtId="0" fontId="46" fillId="0" borderId="10" xfId="99" applyFont="1" applyBorder="1" applyAlignment="1">
      <alignment horizontal="center" vertical="top"/>
    </xf>
    <xf numFmtId="0" fontId="46" fillId="0" borderId="13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/>
    </xf>
    <xf numFmtId="0" fontId="46" fillId="0" borderId="15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0" fontId="44" fillId="0" borderId="21" xfId="0" applyFont="1" applyFill="1" applyBorder="1" applyAlignment="1">
      <alignment horizontal="right" vertical="center" wrapText="1"/>
    </xf>
    <xf numFmtId="0" fontId="44" fillId="0" borderId="0" xfId="0" applyFont="1" applyFill="1" applyBorder="1" applyAlignment="1">
      <alignment horizontal="right" vertical="center" wrapText="1"/>
    </xf>
    <xf numFmtId="0" fontId="44" fillId="0" borderId="22" xfId="0" applyFont="1" applyFill="1" applyBorder="1" applyAlignment="1">
      <alignment horizontal="right" vertical="center" wrapText="1"/>
    </xf>
    <xf numFmtId="0" fontId="44" fillId="0" borderId="19" xfId="0" applyFont="1" applyFill="1" applyBorder="1" applyAlignment="1">
      <alignment horizontal="right" vertical="center"/>
    </xf>
    <xf numFmtId="0" fontId="44" fillId="0" borderId="20" xfId="0" applyFont="1" applyFill="1" applyBorder="1" applyAlignment="1">
      <alignment horizontal="right" vertical="center"/>
    </xf>
    <xf numFmtId="0" fontId="44" fillId="0" borderId="18" xfId="0" applyFont="1" applyFill="1" applyBorder="1" applyAlignment="1">
      <alignment horizontal="right" vertical="center"/>
    </xf>
    <xf numFmtId="0" fontId="44" fillId="0" borderId="21" xfId="0" applyFont="1" applyFill="1" applyBorder="1" applyAlignment="1">
      <alignment horizontal="right" vertical="center"/>
    </xf>
    <xf numFmtId="0" fontId="44" fillId="0" borderId="0" xfId="0" applyFont="1" applyFill="1" applyBorder="1" applyAlignment="1">
      <alignment horizontal="right" vertical="center"/>
    </xf>
    <xf numFmtId="0" fontId="44" fillId="0" borderId="22" xfId="0" applyFont="1" applyFill="1" applyBorder="1" applyAlignment="1">
      <alignment horizontal="right" vertical="center"/>
    </xf>
    <xf numFmtId="0" fontId="46" fillId="0" borderId="16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46" fillId="0" borderId="10" xfId="99" applyFont="1" applyBorder="1" applyAlignment="1">
      <alignment horizontal="center" vertical="center"/>
    </xf>
    <xf numFmtId="169" fontId="47" fillId="0" borderId="10" xfId="110" applyNumberFormat="1" applyFont="1" applyFill="1" applyBorder="1" applyAlignment="1">
      <alignment horizontal="right" vertical="center"/>
    </xf>
    <xf numFmtId="169" fontId="46" fillId="24" borderId="13" xfId="0" applyNumberFormat="1" applyFont="1" applyFill="1" applyBorder="1" applyAlignment="1">
      <alignment horizontal="center" vertical="center" wrapText="1"/>
    </xf>
    <xf numFmtId="169" fontId="46" fillId="24" borderId="14" xfId="0" applyNumberFormat="1" applyFont="1" applyFill="1" applyBorder="1" applyAlignment="1">
      <alignment horizontal="center" vertical="center" wrapText="1"/>
    </xf>
    <xf numFmtId="169" fontId="46" fillId="24" borderId="15" xfId="0" applyNumberFormat="1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top"/>
    </xf>
    <xf numFmtId="0" fontId="48" fillId="0" borderId="1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46" fillId="25" borderId="13" xfId="0" applyFont="1" applyFill="1" applyBorder="1" applyAlignment="1">
      <alignment horizontal="left" vertical="center" wrapText="1"/>
    </xf>
    <xf numFmtId="0" fontId="46" fillId="25" borderId="14" xfId="0" applyFont="1" applyFill="1" applyBorder="1" applyAlignment="1">
      <alignment horizontal="left" vertical="center" wrapText="1"/>
    </xf>
    <xf numFmtId="0" fontId="46" fillId="25" borderId="15" xfId="0" applyFont="1" applyFill="1" applyBorder="1" applyAlignment="1">
      <alignment horizontal="left" vertical="center" wrapText="1"/>
    </xf>
    <xf numFmtId="0" fontId="46" fillId="0" borderId="13" xfId="0" applyFont="1" applyBorder="1" applyAlignment="1">
      <alignment horizontal="left" vertical="center" wrapText="1"/>
    </xf>
    <xf numFmtId="0" fontId="46" fillId="0" borderId="14" xfId="0" applyFont="1" applyBorder="1" applyAlignment="1">
      <alignment horizontal="left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4" fillId="24" borderId="19" xfId="0" applyFont="1" applyFill="1" applyBorder="1" applyAlignment="1">
      <alignment horizontal="right" vertical="center"/>
    </xf>
    <xf numFmtId="0" fontId="44" fillId="24" borderId="20" xfId="0" applyFont="1" applyFill="1" applyBorder="1" applyAlignment="1">
      <alignment horizontal="right" vertical="center"/>
    </xf>
    <xf numFmtId="0" fontId="44" fillId="24" borderId="18" xfId="0" applyFont="1" applyFill="1" applyBorder="1" applyAlignment="1">
      <alignment horizontal="right" vertical="center"/>
    </xf>
    <xf numFmtId="0" fontId="44" fillId="24" borderId="21" xfId="0" applyFont="1" applyFill="1" applyBorder="1" applyAlignment="1">
      <alignment horizontal="right" vertical="center"/>
    </xf>
    <xf numFmtId="0" fontId="44" fillId="24" borderId="0" xfId="0" applyFont="1" applyFill="1" applyBorder="1" applyAlignment="1">
      <alignment horizontal="right" vertical="center"/>
    </xf>
    <xf numFmtId="0" fontId="44" fillId="24" borderId="22" xfId="0" applyFont="1" applyFill="1" applyBorder="1" applyAlignment="1">
      <alignment horizontal="right" vertical="center"/>
    </xf>
    <xf numFmtId="0" fontId="44" fillId="24" borderId="23" xfId="0" applyFont="1" applyFill="1" applyBorder="1" applyAlignment="1">
      <alignment horizontal="right" vertical="center"/>
    </xf>
    <xf numFmtId="0" fontId="44" fillId="24" borderId="17" xfId="0" applyFont="1" applyFill="1" applyBorder="1" applyAlignment="1">
      <alignment horizontal="right" vertical="center"/>
    </xf>
    <xf numFmtId="0" fontId="44" fillId="24" borderId="24" xfId="0" applyFont="1" applyFill="1" applyBorder="1" applyAlignment="1">
      <alignment horizontal="right" vertical="center"/>
    </xf>
    <xf numFmtId="0" fontId="46" fillId="25" borderId="13" xfId="0" applyFont="1" applyFill="1" applyBorder="1" applyAlignment="1">
      <alignment horizontal="center" vertical="center"/>
    </xf>
    <xf numFmtId="0" fontId="46" fillId="25" borderId="14" xfId="0" applyFont="1" applyFill="1" applyBorder="1" applyAlignment="1">
      <alignment horizontal="center" vertical="center"/>
    </xf>
    <xf numFmtId="0" fontId="46" fillId="25" borderId="15" xfId="0" applyFont="1" applyFill="1" applyBorder="1" applyAlignment="1">
      <alignment horizontal="center" vertical="center"/>
    </xf>
    <xf numFmtId="0" fontId="58" fillId="24" borderId="10" xfId="0" applyFont="1" applyFill="1" applyBorder="1" applyAlignment="1">
      <alignment horizontal="left" vertical="top" wrapText="1"/>
    </xf>
    <xf numFmtId="0" fontId="46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45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6" fillId="25" borderId="10" xfId="0" applyFont="1" applyFill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6" fillId="25" borderId="10" xfId="0" applyFont="1" applyFill="1" applyBorder="1" applyAlignment="1">
      <alignment horizontal="left" vertical="center" wrapText="1"/>
    </xf>
    <xf numFmtId="0" fontId="59" fillId="0" borderId="0" xfId="109" applyFont="1" applyAlignment="1">
      <alignment horizontal="right" vertical="center" wrapText="1"/>
    </xf>
  </cellXfs>
  <cellStyles count="119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7" xr:uid="{00000000-0005-0000-0000-00002F000000}"/>
    <cellStyle name="Comma 11" xfId="115" xr:uid="{00000000-0005-0000-0000-000030000000}"/>
    <cellStyle name="Comma 15" xfId="110" xr:uid="{00000000-0005-0000-0000-000031000000}"/>
    <cellStyle name="Comma 2" xfId="20" xr:uid="{00000000-0005-0000-0000-000032000000}"/>
    <cellStyle name="Comma 2 2" xfId="21" xr:uid="{00000000-0005-0000-0000-000033000000}"/>
    <cellStyle name="Comma 2 3" xfId="114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 3" xfId="113" xr:uid="{00000000-0005-0000-0000-000045000000}"/>
    <cellStyle name="Normal 11" xfId="109" xr:uid="{00000000-0005-0000-0000-000046000000}"/>
    <cellStyle name="Normal 11 3" xfId="112" xr:uid="{00000000-0005-0000-0000-000047000000}"/>
    <cellStyle name="Normal 13" xfId="116" xr:uid="{00000000-0005-0000-0000-000048000000}"/>
    <cellStyle name="Normal 2" xfId="25" xr:uid="{00000000-0005-0000-0000-000049000000}"/>
    <cellStyle name="Normal 2 2" xfId="97" xr:uid="{00000000-0005-0000-0000-00004A000000}"/>
    <cellStyle name="Normal 2 3" xfId="96" xr:uid="{00000000-0005-0000-0000-00004B000000}"/>
    <cellStyle name="Normal 2 4" xfId="111" xr:uid="{00000000-0005-0000-0000-00004C000000}"/>
    <cellStyle name="Normal 3" xfId="26" xr:uid="{00000000-0005-0000-0000-00004D000000}"/>
    <cellStyle name="Normal 4" xfId="27" xr:uid="{00000000-0005-0000-0000-00004E000000}"/>
    <cellStyle name="Normal 4 2" xfId="28" xr:uid="{00000000-0005-0000-0000-00004F000000}"/>
    <cellStyle name="Normal 4 3" xfId="98" xr:uid="{00000000-0005-0000-0000-000050000000}"/>
    <cellStyle name="Normal 5" xfId="29" xr:uid="{00000000-0005-0000-0000-000051000000}"/>
    <cellStyle name="Normal 5 2" xfId="99" xr:uid="{00000000-0005-0000-0000-000052000000}"/>
    <cellStyle name="Normal 6" xfId="30" xr:uid="{00000000-0005-0000-0000-000053000000}"/>
    <cellStyle name="Normal 7" xfId="31" xr:uid="{00000000-0005-0000-0000-000054000000}"/>
    <cellStyle name="Normal 8" xfId="105" xr:uid="{00000000-0005-0000-0000-000055000000}"/>
    <cellStyle name="Normal 9" xfId="108" xr:uid="{00000000-0005-0000-0000-000056000000}"/>
    <cellStyle name="Note 2" xfId="100" xr:uid="{00000000-0005-0000-0000-000057000000}"/>
    <cellStyle name="Output 2" xfId="101" xr:uid="{00000000-0005-0000-0000-000058000000}"/>
    <cellStyle name="Percent 2" xfId="32" xr:uid="{00000000-0005-0000-0000-000059000000}"/>
    <cellStyle name="SN_241" xfId="107" xr:uid="{00000000-0005-0000-0000-00005A000000}"/>
    <cellStyle name="SN_it" xfId="118" xr:uid="{3D684B4F-F40A-4C6E-B9C8-D261CD660592}"/>
    <cellStyle name="Style 1" xfId="33" xr:uid="{00000000-0005-0000-0000-00005C000000}"/>
    <cellStyle name="Title 2" xfId="102" xr:uid="{00000000-0005-0000-0000-00005D000000}"/>
    <cellStyle name="Total 2" xfId="103" xr:uid="{00000000-0005-0000-0000-00005E000000}"/>
    <cellStyle name="Warning Text 2" xfId="104" xr:uid="{00000000-0005-0000-0000-00005F000000}"/>
    <cellStyle name="Акцент1" xfId="34" xr:uid="{00000000-0005-0000-0000-000060000000}"/>
    <cellStyle name="Акцент2" xfId="35" xr:uid="{00000000-0005-0000-0000-000061000000}"/>
    <cellStyle name="Акцент3" xfId="36" xr:uid="{00000000-0005-0000-0000-000062000000}"/>
    <cellStyle name="Акцент4" xfId="37" xr:uid="{00000000-0005-0000-0000-000063000000}"/>
    <cellStyle name="Акцент5" xfId="38" xr:uid="{00000000-0005-0000-0000-000064000000}"/>
    <cellStyle name="Акцент6" xfId="39" xr:uid="{00000000-0005-0000-0000-000065000000}"/>
    <cellStyle name="Ввод " xfId="40" xr:uid="{00000000-0005-0000-0000-000066000000}"/>
    <cellStyle name="Вывод" xfId="41" xr:uid="{00000000-0005-0000-0000-000067000000}"/>
    <cellStyle name="Вычисление" xfId="42" xr:uid="{00000000-0005-0000-0000-000068000000}"/>
    <cellStyle name="Заголовок 1" xfId="43" xr:uid="{00000000-0005-0000-0000-000069000000}"/>
    <cellStyle name="Заголовок 2" xfId="44" xr:uid="{00000000-0005-0000-0000-00006A000000}"/>
    <cellStyle name="Заголовок 3" xfId="45" xr:uid="{00000000-0005-0000-0000-00006B000000}"/>
    <cellStyle name="Заголовок 4" xfId="46" xr:uid="{00000000-0005-0000-0000-00006C000000}"/>
    <cellStyle name="Итог" xfId="47" xr:uid="{00000000-0005-0000-0000-00006D000000}"/>
    <cellStyle name="Контрольная ячейка" xfId="48" xr:uid="{00000000-0005-0000-0000-00006E000000}"/>
    <cellStyle name="Название" xfId="49" xr:uid="{00000000-0005-0000-0000-00006F000000}"/>
    <cellStyle name="Нейтральный" xfId="50" xr:uid="{00000000-0005-0000-0000-000070000000}"/>
    <cellStyle name="Плохой" xfId="51" xr:uid="{00000000-0005-0000-0000-000071000000}"/>
    <cellStyle name="Пояснение" xfId="52" xr:uid="{00000000-0005-0000-0000-000072000000}"/>
    <cellStyle name="Примечание" xfId="53" xr:uid="{00000000-0005-0000-0000-000073000000}"/>
    <cellStyle name="Связанная ячейка" xfId="54" xr:uid="{00000000-0005-0000-0000-000074000000}"/>
    <cellStyle name="Текст предупреждения" xfId="55" xr:uid="{00000000-0005-0000-0000-000075000000}"/>
    <cellStyle name="Хороший" xfId="56" xr:uid="{00000000-0005-0000-0000-00007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3+++++++-&#1392;&#1377;&#1406;&#1381;&#1388;&#1406;&#1377;&#13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</sheetNames>
    <sheetDataSet>
      <sheetData sheetId="0"/>
      <sheetData sheetId="1"/>
      <sheetData sheetId="2"/>
      <sheetData sheetId="3"/>
      <sheetData sheetId="4"/>
      <sheetData sheetId="5">
        <row r="21">
          <cell r="G21">
            <v>-250000</v>
          </cell>
        </row>
        <row r="25">
          <cell r="E25">
            <v>0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4"/>
  <sheetViews>
    <sheetView workbookViewId="0">
      <selection activeCell="D6" sqref="D6"/>
    </sheetView>
  </sheetViews>
  <sheetFormatPr defaultRowHeight="13.5" x14ac:dyDescent="0.2"/>
  <cols>
    <col min="1" max="1" width="1.42578125" style="1" customWidth="1"/>
    <col min="2" max="2" width="14.85546875" style="1" customWidth="1"/>
    <col min="3" max="3" width="64.28515625" style="1" customWidth="1"/>
    <col min="4" max="4" width="33.85546875" style="1" customWidth="1"/>
    <col min="5" max="5" width="9.85546875" style="1" customWidth="1"/>
    <col min="6" max="6" width="11.28515625" style="1" customWidth="1"/>
    <col min="7" max="7" width="13.28515625" style="1" customWidth="1"/>
    <col min="8" max="8" width="9.42578125" style="1" bestFit="1" customWidth="1"/>
    <col min="9" max="16384" width="9.140625" style="1"/>
  </cols>
  <sheetData>
    <row r="1" spans="2:9" ht="14.1" customHeight="1" x14ac:dyDescent="0.2">
      <c r="B1" s="180" t="s">
        <v>21</v>
      </c>
      <c r="C1" s="181"/>
      <c r="D1" s="182"/>
    </row>
    <row r="2" spans="2:9" ht="14.1" customHeight="1" x14ac:dyDescent="0.2">
      <c r="B2" s="183" t="s">
        <v>61</v>
      </c>
      <c r="C2" s="184"/>
      <c r="D2" s="185"/>
    </row>
    <row r="3" spans="2:9" ht="14.1" customHeight="1" x14ac:dyDescent="0.2">
      <c r="B3" s="183" t="s">
        <v>62</v>
      </c>
      <c r="C3" s="184"/>
      <c r="D3" s="185"/>
    </row>
    <row r="4" spans="2:9" ht="14.1" customHeight="1" x14ac:dyDescent="0.2">
      <c r="B4" s="186" t="s">
        <v>64</v>
      </c>
      <c r="C4" s="187"/>
      <c r="D4" s="188"/>
    </row>
    <row r="5" spans="2:9" ht="43.5" customHeight="1" x14ac:dyDescent="0.2">
      <c r="B5" s="175" t="s">
        <v>68</v>
      </c>
      <c r="C5" s="176"/>
      <c r="D5" s="177"/>
    </row>
    <row r="6" spans="2:9" ht="22.5" customHeight="1" x14ac:dyDescent="0.2">
      <c r="B6" s="55"/>
      <c r="C6" s="56"/>
      <c r="D6" s="57" t="s">
        <v>34</v>
      </c>
    </row>
    <row r="7" spans="2:9" ht="60.75" customHeight="1" x14ac:dyDescent="0.2">
      <c r="B7" s="64" t="s">
        <v>1</v>
      </c>
      <c r="C7" s="64" t="s">
        <v>25</v>
      </c>
      <c r="D7" s="66" t="s">
        <v>33</v>
      </c>
    </row>
    <row r="8" spans="2:9" ht="19.5" customHeight="1" x14ac:dyDescent="0.2">
      <c r="B8" s="58"/>
      <c r="C8" s="58"/>
      <c r="D8" s="59" t="s">
        <v>0</v>
      </c>
    </row>
    <row r="9" spans="2:9" ht="15.95" customHeight="1" x14ac:dyDescent="0.2">
      <c r="B9" s="178" t="s">
        <v>26</v>
      </c>
      <c r="C9" s="179"/>
      <c r="D9" s="60">
        <f>+D10+D11+D12+D13+D14</f>
        <v>0</v>
      </c>
    </row>
    <row r="10" spans="2:9" ht="30.75" customHeight="1" x14ac:dyDescent="0.2">
      <c r="B10" s="8">
        <v>1126</v>
      </c>
      <c r="C10" s="4" t="s">
        <v>139</v>
      </c>
      <c r="D10" s="54">
        <f>+'2'!G24</f>
        <v>-550000</v>
      </c>
    </row>
    <row r="11" spans="2:9" ht="27.75" customHeight="1" x14ac:dyDescent="0.2">
      <c r="B11" s="8">
        <v>1201</v>
      </c>
      <c r="C11" s="4" t="s">
        <v>77</v>
      </c>
      <c r="D11" s="54">
        <f>+'2'!G62</f>
        <v>400000</v>
      </c>
      <c r="H11" s="61"/>
    </row>
    <row r="12" spans="2:9" ht="27.75" customHeight="1" x14ac:dyDescent="0.2">
      <c r="B12" s="8">
        <v>1202</v>
      </c>
      <c r="C12" s="4" t="s">
        <v>76</v>
      </c>
      <c r="D12" s="54">
        <f>+'2'!G75</f>
        <v>-1650000</v>
      </c>
      <c r="G12" s="61"/>
      <c r="H12" s="61"/>
      <c r="I12" s="61"/>
    </row>
    <row r="13" spans="2:9" ht="27.75" customHeight="1" x14ac:dyDescent="0.2">
      <c r="B13" s="8">
        <v>1207</v>
      </c>
      <c r="C13" s="7" t="s">
        <v>72</v>
      </c>
      <c r="D13" s="54">
        <f>+'2'!G100</f>
        <v>1700000</v>
      </c>
    </row>
    <row r="14" spans="2:9" ht="27.75" customHeight="1" x14ac:dyDescent="0.2">
      <c r="B14" s="8">
        <v>1208</v>
      </c>
      <c r="C14" s="4" t="s">
        <v>75</v>
      </c>
      <c r="D14" s="54">
        <f>+'2'!G125</f>
        <v>100000</v>
      </c>
    </row>
  </sheetData>
  <mergeCells count="6">
    <mergeCell ref="B5:D5"/>
    <mergeCell ref="B9:C9"/>
    <mergeCell ref="B1:D1"/>
    <mergeCell ref="B2:D2"/>
    <mergeCell ref="B4:D4"/>
    <mergeCell ref="B3:D3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R137"/>
  <sheetViews>
    <sheetView tabSelected="1" workbookViewId="0">
      <selection activeCell="N10" sqref="N10"/>
    </sheetView>
  </sheetViews>
  <sheetFormatPr defaultRowHeight="13.5" x14ac:dyDescent="0.2"/>
  <cols>
    <col min="1" max="1" width="2" style="2" customWidth="1"/>
    <col min="2" max="2" width="9.7109375" style="2" customWidth="1"/>
    <col min="3" max="3" width="13.28515625" style="2" customWidth="1"/>
    <col min="4" max="4" width="85" style="17" customWidth="1"/>
    <col min="5" max="5" width="14.42578125" style="2" customWidth="1"/>
    <col min="6" max="6" width="14.140625" style="2" customWidth="1"/>
    <col min="7" max="7" width="16.28515625" style="2" customWidth="1"/>
    <col min="8" max="8" width="9.140625" style="2" customWidth="1"/>
    <col min="9" max="9" width="9.140625" style="2"/>
    <col min="10" max="10" width="11.85546875" style="2" bestFit="1" customWidth="1"/>
    <col min="11" max="12" width="11.7109375" style="2" customWidth="1"/>
    <col min="13" max="16384" width="9.140625" style="2"/>
  </cols>
  <sheetData>
    <row r="1" spans="2:23" ht="14.1" customHeight="1" x14ac:dyDescent="0.2">
      <c r="B1" s="211" t="s">
        <v>29</v>
      </c>
      <c r="C1" s="212"/>
      <c r="D1" s="212"/>
      <c r="E1" s="212"/>
      <c r="F1" s="212"/>
      <c r="G1" s="213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pans="2:23" ht="14.1" customHeight="1" x14ac:dyDescent="0.2">
      <c r="B2" s="214" t="s">
        <v>61</v>
      </c>
      <c r="C2" s="215"/>
      <c r="D2" s="215"/>
      <c r="E2" s="215"/>
      <c r="F2" s="215"/>
      <c r="G2" s="216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pans="2:23" ht="14.1" customHeight="1" x14ac:dyDescent="0.2">
      <c r="B3" s="214" t="s">
        <v>62</v>
      </c>
      <c r="C3" s="215"/>
      <c r="D3" s="215"/>
      <c r="E3" s="215"/>
      <c r="F3" s="215"/>
      <c r="G3" s="216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2:23" ht="14.1" customHeight="1" x14ac:dyDescent="0.2">
      <c r="B4" s="217" t="s">
        <v>63</v>
      </c>
      <c r="C4" s="218"/>
      <c r="D4" s="218"/>
      <c r="E4" s="218"/>
      <c r="F4" s="218"/>
      <c r="G4" s="219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2:23" ht="51" customHeight="1" x14ac:dyDescent="0.2">
      <c r="B5" s="206" t="s">
        <v>124</v>
      </c>
      <c r="C5" s="207"/>
      <c r="D5" s="207"/>
      <c r="E5" s="207"/>
      <c r="F5" s="207"/>
      <c r="G5" s="20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2:23" ht="17.25" customHeight="1" x14ac:dyDescent="0.2">
      <c r="B6" s="189" t="s">
        <v>34</v>
      </c>
      <c r="C6" s="190"/>
      <c r="D6" s="190"/>
      <c r="E6" s="190"/>
      <c r="F6" s="190"/>
      <c r="G6" s="191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2:23" ht="66" customHeight="1" x14ac:dyDescent="0.2">
      <c r="B7" s="209" t="s">
        <v>1</v>
      </c>
      <c r="C7" s="209"/>
      <c r="D7" s="205" t="s">
        <v>17</v>
      </c>
      <c r="E7" s="207" t="s">
        <v>33</v>
      </c>
      <c r="F7" s="207"/>
      <c r="G7" s="20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</row>
    <row r="8" spans="2:23" ht="31.5" customHeight="1" x14ac:dyDescent="0.2">
      <c r="B8" s="63" t="s">
        <v>14</v>
      </c>
      <c r="C8" s="63" t="s">
        <v>15</v>
      </c>
      <c r="D8" s="205"/>
      <c r="E8" s="14" t="s">
        <v>66</v>
      </c>
      <c r="F8" s="14" t="s">
        <v>67</v>
      </c>
      <c r="G8" s="70" t="s">
        <v>0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2:23" ht="19.5" customHeight="1" x14ac:dyDescent="0.2">
      <c r="B9" s="8"/>
      <c r="C9" s="8"/>
      <c r="D9" s="6" t="s">
        <v>16</v>
      </c>
      <c r="E9" s="15">
        <f>+E10</f>
        <v>0</v>
      </c>
      <c r="F9" s="15">
        <f t="shared" ref="F9:G9" si="0">+F10</f>
        <v>0</v>
      </c>
      <c r="G9" s="15">
        <f t="shared" si="0"/>
        <v>0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2:23" ht="19.5" customHeight="1" x14ac:dyDescent="0.2">
      <c r="B10" s="42"/>
      <c r="C10" s="42"/>
      <c r="D10" s="43" t="s">
        <v>19</v>
      </c>
      <c r="E10" s="44">
        <f>+E11+E24+E43+E62+E75+E100+E125</f>
        <v>0</v>
      </c>
      <c r="F10" s="44">
        <f t="shared" ref="F10:G10" si="1">+F11+F24+F43+F62+F75+F100+F125</f>
        <v>0</v>
      </c>
      <c r="G10" s="44">
        <f t="shared" si="1"/>
        <v>0</v>
      </c>
      <c r="H10" s="18"/>
      <c r="I10" s="18"/>
      <c r="J10" s="12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2:23" s="52" customFormat="1" ht="18" customHeight="1" x14ac:dyDescent="0.2">
      <c r="B11" s="210">
        <v>1099</v>
      </c>
      <c r="C11" s="210"/>
      <c r="D11" s="69" t="s">
        <v>38</v>
      </c>
      <c r="E11" s="122">
        <f>+E18</f>
        <v>0</v>
      </c>
      <c r="F11" s="122">
        <f t="shared" ref="F11:G11" si="2">+F18</f>
        <v>-708000</v>
      </c>
      <c r="G11" s="122">
        <f t="shared" si="2"/>
        <v>0</v>
      </c>
      <c r="J11" s="129"/>
    </row>
    <row r="12" spans="2:23" s="52" customFormat="1" x14ac:dyDescent="0.2">
      <c r="B12" s="210"/>
      <c r="C12" s="210"/>
      <c r="D12" s="10" t="s">
        <v>214</v>
      </c>
      <c r="E12" s="123"/>
      <c r="F12" s="123"/>
      <c r="G12" s="123"/>
    </row>
    <row r="13" spans="2:23" s="52" customFormat="1" x14ac:dyDescent="0.2">
      <c r="B13" s="210"/>
      <c r="C13" s="210"/>
      <c r="D13" s="69" t="s">
        <v>39</v>
      </c>
      <c r="E13" s="123"/>
      <c r="F13" s="123"/>
      <c r="G13" s="123"/>
      <c r="J13" s="129"/>
    </row>
    <row r="14" spans="2:23" s="52" customFormat="1" ht="42" customHeight="1" x14ac:dyDescent="0.2">
      <c r="B14" s="210"/>
      <c r="C14" s="210"/>
      <c r="D14" s="9" t="s">
        <v>215</v>
      </c>
      <c r="E14" s="123"/>
      <c r="F14" s="123"/>
      <c r="G14" s="123"/>
    </row>
    <row r="15" spans="2:23" s="52" customFormat="1" ht="18.75" customHeight="1" x14ac:dyDescent="0.2">
      <c r="B15" s="210"/>
      <c r="C15" s="210"/>
      <c r="D15" s="69" t="s">
        <v>40</v>
      </c>
      <c r="E15" s="123"/>
      <c r="F15" s="123"/>
      <c r="G15" s="123"/>
    </row>
    <row r="16" spans="2:23" s="52" customFormat="1" ht="54" x14ac:dyDescent="0.2">
      <c r="B16" s="210"/>
      <c r="C16" s="210"/>
      <c r="D16" s="9" t="s">
        <v>216</v>
      </c>
      <c r="E16" s="123"/>
      <c r="F16" s="123"/>
      <c r="G16" s="123"/>
      <c r="J16" s="129"/>
    </row>
    <row r="17" spans="2:12" s="52" customFormat="1" x14ac:dyDescent="0.2">
      <c r="B17" s="210" t="s">
        <v>18</v>
      </c>
      <c r="C17" s="210"/>
      <c r="D17" s="210"/>
      <c r="E17" s="123"/>
      <c r="F17" s="123"/>
      <c r="G17" s="123"/>
    </row>
    <row r="18" spans="2:12" s="52" customFormat="1" ht="19.5" customHeight="1" x14ac:dyDescent="0.2">
      <c r="B18" s="194"/>
      <c r="C18" s="193">
        <v>11001</v>
      </c>
      <c r="D18" s="69" t="s">
        <v>41</v>
      </c>
      <c r="E18" s="125">
        <v>0</v>
      </c>
      <c r="F18" s="125">
        <v>-708000</v>
      </c>
      <c r="G18" s="125">
        <v>0</v>
      </c>
    </row>
    <row r="19" spans="2:12" s="52" customFormat="1" ht="32.25" customHeight="1" x14ac:dyDescent="0.2">
      <c r="B19" s="194"/>
      <c r="C19" s="194"/>
      <c r="D19" s="10" t="s">
        <v>217</v>
      </c>
      <c r="E19" s="123"/>
      <c r="F19" s="123"/>
      <c r="G19" s="123"/>
    </row>
    <row r="20" spans="2:12" s="52" customFormat="1" ht="21.75" customHeight="1" x14ac:dyDescent="0.2">
      <c r="B20" s="194"/>
      <c r="C20" s="194"/>
      <c r="D20" s="69" t="s">
        <v>42</v>
      </c>
      <c r="E20" s="123"/>
      <c r="F20" s="123"/>
      <c r="G20" s="123"/>
    </row>
    <row r="21" spans="2:12" s="52" customFormat="1" ht="40.5" customHeight="1" x14ac:dyDescent="0.2">
      <c r="B21" s="194"/>
      <c r="C21" s="194"/>
      <c r="D21" s="9" t="s">
        <v>218</v>
      </c>
      <c r="E21" s="123"/>
      <c r="F21" s="123"/>
      <c r="G21" s="123"/>
    </row>
    <row r="22" spans="2:12" s="52" customFormat="1" x14ac:dyDescent="0.2">
      <c r="B22" s="194"/>
      <c r="C22" s="194"/>
      <c r="D22" s="69" t="s">
        <v>31</v>
      </c>
      <c r="E22" s="123"/>
      <c r="F22" s="123"/>
      <c r="G22" s="123"/>
    </row>
    <row r="23" spans="2:12" s="52" customFormat="1" ht="15.75" customHeight="1" x14ac:dyDescent="0.2">
      <c r="B23" s="195"/>
      <c r="C23" s="195"/>
      <c r="D23" s="9" t="s">
        <v>32</v>
      </c>
      <c r="E23" s="123"/>
      <c r="F23" s="123"/>
      <c r="G23" s="123"/>
      <c r="J23" s="127"/>
      <c r="L23" s="127"/>
    </row>
    <row r="24" spans="2:12" s="52" customFormat="1" ht="18" customHeight="1" x14ac:dyDescent="0.2">
      <c r="B24" s="210">
        <v>1126</v>
      </c>
      <c r="C24" s="210"/>
      <c r="D24" s="68" t="s">
        <v>138</v>
      </c>
      <c r="E24" s="122">
        <f>+E31+E37</f>
        <v>0</v>
      </c>
      <c r="F24" s="122">
        <f t="shared" ref="F24:G24" si="3">+F31+F37</f>
        <v>-371658.4</v>
      </c>
      <c r="G24" s="122">
        <f t="shared" si="3"/>
        <v>-550000</v>
      </c>
    </row>
    <row r="25" spans="2:12" s="52" customFormat="1" ht="27" x14ac:dyDescent="0.2">
      <c r="B25" s="210"/>
      <c r="C25" s="210"/>
      <c r="D25" s="13" t="s">
        <v>139</v>
      </c>
      <c r="E25" s="123"/>
      <c r="F25" s="123"/>
      <c r="G25" s="123"/>
    </row>
    <row r="26" spans="2:12" s="52" customFormat="1" x14ac:dyDescent="0.2">
      <c r="B26" s="210"/>
      <c r="C26" s="210"/>
      <c r="D26" s="68" t="s">
        <v>140</v>
      </c>
      <c r="E26" s="123"/>
      <c r="F26" s="123"/>
      <c r="G26" s="123"/>
    </row>
    <row r="27" spans="2:12" s="52" customFormat="1" ht="42" customHeight="1" x14ac:dyDescent="0.2">
      <c r="B27" s="210"/>
      <c r="C27" s="210"/>
      <c r="D27" s="4" t="s">
        <v>141</v>
      </c>
      <c r="E27" s="123"/>
      <c r="F27" s="123"/>
      <c r="G27" s="123"/>
    </row>
    <row r="28" spans="2:12" s="52" customFormat="1" ht="18.75" customHeight="1" x14ac:dyDescent="0.2">
      <c r="B28" s="210"/>
      <c r="C28" s="210"/>
      <c r="D28" s="68" t="s">
        <v>142</v>
      </c>
      <c r="E28" s="123"/>
      <c r="F28" s="123"/>
      <c r="G28" s="123"/>
    </row>
    <row r="29" spans="2:12" s="52" customFormat="1" ht="27" x14ac:dyDescent="0.2">
      <c r="B29" s="210"/>
      <c r="C29" s="210"/>
      <c r="D29" s="4" t="s">
        <v>143</v>
      </c>
      <c r="E29" s="123"/>
      <c r="F29" s="123"/>
      <c r="G29" s="123"/>
    </row>
    <row r="30" spans="2:12" s="52" customFormat="1" x14ac:dyDescent="0.2">
      <c r="B30" s="210" t="s">
        <v>18</v>
      </c>
      <c r="C30" s="210"/>
      <c r="D30" s="210"/>
      <c r="E30" s="123"/>
      <c r="F30" s="123"/>
      <c r="G30" s="123"/>
    </row>
    <row r="31" spans="2:12" s="52" customFormat="1" ht="19.5" customHeight="1" x14ac:dyDescent="0.2">
      <c r="B31" s="194"/>
      <c r="C31" s="193">
        <v>31002</v>
      </c>
      <c r="D31" s="124" t="s">
        <v>144</v>
      </c>
      <c r="E31" s="125">
        <v>0</v>
      </c>
      <c r="F31" s="125">
        <f>+'3'!E11</f>
        <v>-371658.4</v>
      </c>
      <c r="G31" s="125">
        <f>+F31</f>
        <v>-371658.4</v>
      </c>
    </row>
    <row r="32" spans="2:12" s="52" customFormat="1" ht="18" customHeight="1" x14ac:dyDescent="0.2">
      <c r="B32" s="194"/>
      <c r="C32" s="194"/>
      <c r="D32" s="13" t="s">
        <v>147</v>
      </c>
      <c r="E32" s="123"/>
      <c r="F32" s="123"/>
      <c r="G32" s="123"/>
    </row>
    <row r="33" spans="2:44" s="52" customFormat="1" ht="18.75" customHeight="1" x14ac:dyDescent="0.2">
      <c r="B33" s="194"/>
      <c r="C33" s="194"/>
      <c r="D33" s="124" t="s">
        <v>145</v>
      </c>
      <c r="E33" s="123"/>
      <c r="F33" s="123"/>
      <c r="G33" s="123"/>
    </row>
    <row r="34" spans="2:44" s="52" customFormat="1" ht="40.5" customHeight="1" x14ac:dyDescent="0.2">
      <c r="B34" s="194"/>
      <c r="C34" s="194"/>
      <c r="D34" s="4" t="s">
        <v>148</v>
      </c>
      <c r="E34" s="123"/>
      <c r="F34" s="123"/>
      <c r="G34" s="123"/>
    </row>
    <row r="35" spans="2:44" s="52" customFormat="1" x14ac:dyDescent="0.2">
      <c r="B35" s="194"/>
      <c r="C35" s="194"/>
      <c r="D35" s="126" t="s">
        <v>146</v>
      </c>
      <c r="E35" s="123"/>
      <c r="F35" s="123"/>
      <c r="G35" s="123"/>
    </row>
    <row r="36" spans="2:44" s="52" customFormat="1" ht="15.75" customHeight="1" x14ac:dyDescent="0.2">
      <c r="B36" s="195"/>
      <c r="C36" s="195"/>
      <c r="D36" s="4" t="s">
        <v>149</v>
      </c>
      <c r="E36" s="123"/>
      <c r="F36" s="123"/>
      <c r="G36" s="123"/>
      <c r="J36" s="127"/>
      <c r="L36" s="127"/>
    </row>
    <row r="37" spans="2:44" s="53" customFormat="1" ht="19.5" customHeight="1" x14ac:dyDescent="0.2">
      <c r="B37" s="192"/>
      <c r="C37" s="193">
        <v>31003</v>
      </c>
      <c r="D37" s="124" t="s">
        <v>144</v>
      </c>
      <c r="E37" s="125">
        <f>+'[1]6'!E25</f>
        <v>0</v>
      </c>
      <c r="F37" s="125">
        <v>0</v>
      </c>
      <c r="G37" s="125">
        <f>+'3'!E19</f>
        <v>-178341.59999999998</v>
      </c>
    </row>
    <row r="38" spans="2:44" s="53" customFormat="1" x14ac:dyDescent="0.2">
      <c r="B38" s="192"/>
      <c r="C38" s="194"/>
      <c r="D38" s="154" t="s">
        <v>150</v>
      </c>
      <c r="E38" s="73"/>
      <c r="F38" s="73"/>
      <c r="G38" s="73"/>
    </row>
    <row r="39" spans="2:44" s="53" customFormat="1" x14ac:dyDescent="0.2">
      <c r="B39" s="192"/>
      <c r="C39" s="194"/>
      <c r="D39" s="124" t="s">
        <v>145</v>
      </c>
      <c r="E39" s="73"/>
      <c r="F39" s="73"/>
      <c r="G39" s="73"/>
    </row>
    <row r="40" spans="2:44" s="53" customFormat="1" ht="34.5" customHeight="1" x14ac:dyDescent="0.2">
      <c r="B40" s="192"/>
      <c r="C40" s="194"/>
      <c r="D40" s="161" t="s">
        <v>151</v>
      </c>
      <c r="E40" s="73"/>
      <c r="F40" s="73"/>
      <c r="G40" s="73"/>
    </row>
    <row r="41" spans="2:44" s="53" customFormat="1" x14ac:dyDescent="0.2">
      <c r="B41" s="192"/>
      <c r="C41" s="194"/>
      <c r="D41" s="126" t="s">
        <v>146</v>
      </c>
      <c r="E41" s="73"/>
      <c r="F41" s="73"/>
      <c r="G41" s="73"/>
    </row>
    <row r="42" spans="2:44" s="53" customFormat="1" ht="27" x14ac:dyDescent="0.2">
      <c r="B42" s="192"/>
      <c r="C42" s="195"/>
      <c r="D42" s="161" t="s">
        <v>152</v>
      </c>
      <c r="E42" s="123"/>
      <c r="F42" s="123"/>
      <c r="G42" s="123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</row>
    <row r="43" spans="2:44" ht="19.5" customHeight="1" x14ac:dyDescent="0.2">
      <c r="B43" s="202">
        <v>1200</v>
      </c>
      <c r="C43" s="196"/>
      <c r="D43" s="69" t="s">
        <v>38</v>
      </c>
      <c r="E43" s="16">
        <f>+E50+E56</f>
        <v>0</v>
      </c>
      <c r="F43" s="16">
        <f t="shared" ref="F43:G43" si="4">+F50+F56</f>
        <v>-1000000</v>
      </c>
      <c r="G43" s="16">
        <f t="shared" si="4"/>
        <v>0</v>
      </c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2:44" ht="16.5" customHeight="1" x14ac:dyDescent="0.2">
      <c r="B44" s="203"/>
      <c r="C44" s="197"/>
      <c r="D44" s="10" t="s">
        <v>205</v>
      </c>
      <c r="E44" s="12"/>
      <c r="F44" s="12"/>
      <c r="G44" s="12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2:44" ht="14.25" customHeight="1" x14ac:dyDescent="0.2">
      <c r="B45" s="203"/>
      <c r="C45" s="197"/>
      <c r="D45" s="69" t="s">
        <v>39</v>
      </c>
      <c r="E45" s="12"/>
      <c r="F45" s="12"/>
      <c r="G45" s="12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2:44" ht="30" customHeight="1" x14ac:dyDescent="0.2">
      <c r="B46" s="203"/>
      <c r="C46" s="197"/>
      <c r="D46" s="9" t="s">
        <v>206</v>
      </c>
      <c r="E46" s="12"/>
      <c r="F46" s="12"/>
      <c r="G46" s="12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2:44" ht="15" customHeight="1" x14ac:dyDescent="0.2">
      <c r="B47" s="203"/>
      <c r="C47" s="197"/>
      <c r="D47" s="69" t="s">
        <v>40</v>
      </c>
      <c r="E47" s="12"/>
      <c r="F47" s="12"/>
      <c r="G47" s="12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2:44" ht="33.75" customHeight="1" x14ac:dyDescent="0.2">
      <c r="B48" s="204"/>
      <c r="C48" s="198"/>
      <c r="D48" s="9" t="s">
        <v>207</v>
      </c>
      <c r="E48" s="12"/>
      <c r="F48" s="12"/>
      <c r="G48" s="12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2:23" ht="19.5" customHeight="1" x14ac:dyDescent="0.2">
      <c r="B49" s="205" t="s">
        <v>18</v>
      </c>
      <c r="C49" s="205"/>
      <c r="D49" s="206"/>
      <c r="E49" s="12"/>
      <c r="F49" s="12"/>
      <c r="G49" s="12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2:23" ht="19.5" customHeight="1" x14ac:dyDescent="0.2">
      <c r="B50" s="196"/>
      <c r="C50" s="199">
        <v>11001</v>
      </c>
      <c r="D50" s="69" t="s">
        <v>41</v>
      </c>
      <c r="E50" s="11">
        <v>0</v>
      </c>
      <c r="F50" s="11">
        <v>-600000</v>
      </c>
      <c r="G50" s="11">
        <v>0</v>
      </c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2:23" ht="18" customHeight="1" x14ac:dyDescent="0.2">
      <c r="B51" s="197"/>
      <c r="C51" s="200"/>
      <c r="D51" s="10" t="s">
        <v>208</v>
      </c>
      <c r="E51" s="12"/>
      <c r="F51" s="12"/>
      <c r="G51" s="12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2:23" ht="15" customHeight="1" x14ac:dyDescent="0.2">
      <c r="B52" s="197"/>
      <c r="C52" s="200"/>
      <c r="D52" s="69" t="s">
        <v>42</v>
      </c>
      <c r="E52" s="12"/>
      <c r="F52" s="12"/>
      <c r="G52" s="12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2:23" ht="30" customHeight="1" x14ac:dyDescent="0.2">
      <c r="B53" s="197"/>
      <c r="C53" s="200"/>
      <c r="D53" s="9" t="s">
        <v>209</v>
      </c>
      <c r="E53" s="12"/>
      <c r="F53" s="12"/>
      <c r="G53" s="12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2:23" ht="15" customHeight="1" x14ac:dyDescent="0.2">
      <c r="B54" s="197"/>
      <c r="C54" s="200"/>
      <c r="D54" s="69" t="s">
        <v>31</v>
      </c>
      <c r="E54" s="12"/>
      <c r="F54" s="12"/>
      <c r="G54" s="12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2:23" ht="15" customHeight="1" x14ac:dyDescent="0.2">
      <c r="B55" s="198"/>
      <c r="C55" s="201"/>
      <c r="D55" s="9" t="s">
        <v>32</v>
      </c>
      <c r="E55" s="12"/>
      <c r="F55" s="12"/>
      <c r="G55" s="12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2:23" ht="19.5" customHeight="1" x14ac:dyDescent="0.2">
      <c r="B56" s="196"/>
      <c r="C56" s="199">
        <v>11003</v>
      </c>
      <c r="D56" s="69" t="s">
        <v>41</v>
      </c>
      <c r="E56" s="11">
        <v>0</v>
      </c>
      <c r="F56" s="11">
        <v>-400000</v>
      </c>
      <c r="G56" s="11">
        <v>0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</row>
    <row r="57" spans="2:23" ht="18" customHeight="1" x14ac:dyDescent="0.2">
      <c r="B57" s="197"/>
      <c r="C57" s="200"/>
      <c r="D57" s="10" t="s">
        <v>210</v>
      </c>
      <c r="E57" s="12"/>
      <c r="F57" s="12"/>
      <c r="G57" s="12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</row>
    <row r="58" spans="2:23" ht="15" customHeight="1" x14ac:dyDescent="0.2">
      <c r="B58" s="197"/>
      <c r="C58" s="200"/>
      <c r="D58" s="69" t="s">
        <v>42</v>
      </c>
      <c r="E58" s="12"/>
      <c r="F58" s="12"/>
      <c r="G58" s="12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 spans="2:23" ht="30" customHeight="1" x14ac:dyDescent="0.2">
      <c r="B59" s="197"/>
      <c r="C59" s="200"/>
      <c r="D59" s="9" t="s">
        <v>211</v>
      </c>
      <c r="E59" s="12"/>
      <c r="F59" s="12"/>
      <c r="G59" s="12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</row>
    <row r="60" spans="2:23" ht="15" customHeight="1" x14ac:dyDescent="0.2">
      <c r="B60" s="197"/>
      <c r="C60" s="200"/>
      <c r="D60" s="69" t="s">
        <v>31</v>
      </c>
      <c r="E60" s="12"/>
      <c r="F60" s="12"/>
      <c r="G60" s="12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</row>
    <row r="61" spans="2:23" ht="15" customHeight="1" x14ac:dyDescent="0.2">
      <c r="B61" s="198"/>
      <c r="C61" s="201"/>
      <c r="D61" s="9" t="s">
        <v>32</v>
      </c>
      <c r="E61" s="12"/>
      <c r="F61" s="12"/>
      <c r="G61" s="12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</row>
    <row r="62" spans="2:23" ht="14.25" customHeight="1" x14ac:dyDescent="0.2">
      <c r="B62" s="202">
        <v>1201</v>
      </c>
      <c r="C62" s="196"/>
      <c r="D62" s="68" t="s">
        <v>38</v>
      </c>
      <c r="E62" s="16">
        <f>+E69</f>
        <v>0</v>
      </c>
      <c r="F62" s="16">
        <f t="shared" ref="F62:G62" si="5">+F69</f>
        <v>400000</v>
      </c>
      <c r="G62" s="16">
        <f t="shared" si="5"/>
        <v>400000</v>
      </c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</row>
    <row r="63" spans="2:23" ht="21.75" customHeight="1" x14ac:dyDescent="0.2">
      <c r="B63" s="203"/>
      <c r="C63" s="197"/>
      <c r="D63" s="13" t="s">
        <v>77</v>
      </c>
      <c r="E63" s="12"/>
      <c r="F63" s="12"/>
      <c r="G63" s="12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</row>
    <row r="64" spans="2:23" ht="14.25" customHeight="1" x14ac:dyDescent="0.2">
      <c r="B64" s="203"/>
      <c r="C64" s="197"/>
      <c r="D64" s="68" t="s">
        <v>39</v>
      </c>
      <c r="E64" s="12"/>
      <c r="F64" s="12"/>
      <c r="G64" s="12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</row>
    <row r="65" spans="2:24" ht="30" customHeight="1" x14ac:dyDescent="0.2">
      <c r="B65" s="203"/>
      <c r="C65" s="197"/>
      <c r="D65" s="4" t="s">
        <v>78</v>
      </c>
      <c r="E65" s="12"/>
      <c r="F65" s="12"/>
      <c r="G65" s="12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</row>
    <row r="66" spans="2:24" ht="15" customHeight="1" x14ac:dyDescent="0.2">
      <c r="B66" s="203"/>
      <c r="C66" s="197"/>
      <c r="D66" s="68" t="s">
        <v>40</v>
      </c>
      <c r="E66" s="12"/>
      <c r="F66" s="12"/>
      <c r="G66" s="12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</row>
    <row r="67" spans="2:24" ht="33.75" customHeight="1" x14ac:dyDescent="0.2">
      <c r="B67" s="204"/>
      <c r="C67" s="198"/>
      <c r="D67" s="4" t="s">
        <v>79</v>
      </c>
      <c r="E67" s="12"/>
      <c r="F67" s="12"/>
      <c r="G67" s="12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 spans="2:24" ht="19.5" customHeight="1" x14ac:dyDescent="0.2">
      <c r="B68" s="205" t="s">
        <v>18</v>
      </c>
      <c r="C68" s="205"/>
      <c r="D68" s="206"/>
      <c r="E68" s="12"/>
      <c r="F68" s="12"/>
      <c r="G68" s="12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</row>
    <row r="69" spans="2:24" ht="19.5" customHeight="1" x14ac:dyDescent="0.2">
      <c r="B69" s="196"/>
      <c r="C69" s="199">
        <v>11001</v>
      </c>
      <c r="D69" s="68" t="s">
        <v>41</v>
      </c>
      <c r="E69" s="11">
        <v>0</v>
      </c>
      <c r="F69" s="11">
        <v>400000</v>
      </c>
      <c r="G69" s="11">
        <v>400000</v>
      </c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</row>
    <row r="70" spans="2:24" ht="18" customHeight="1" x14ac:dyDescent="0.2">
      <c r="B70" s="197"/>
      <c r="C70" s="200"/>
      <c r="D70" s="13" t="s">
        <v>80</v>
      </c>
      <c r="E70" s="12"/>
      <c r="F70" s="12"/>
      <c r="G70" s="12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</row>
    <row r="71" spans="2:24" ht="15" customHeight="1" x14ac:dyDescent="0.2">
      <c r="B71" s="197"/>
      <c r="C71" s="200"/>
      <c r="D71" s="68" t="s">
        <v>42</v>
      </c>
      <c r="E71" s="12"/>
      <c r="F71" s="12"/>
      <c r="G71" s="12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 spans="2:24" ht="20.25" customHeight="1" x14ac:dyDescent="0.2">
      <c r="B72" s="197"/>
      <c r="C72" s="200"/>
      <c r="D72" s="4" t="s">
        <v>81</v>
      </c>
      <c r="E72" s="12"/>
      <c r="F72" s="12"/>
      <c r="G72" s="12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</row>
    <row r="73" spans="2:24" ht="15" customHeight="1" x14ac:dyDescent="0.2">
      <c r="B73" s="197"/>
      <c r="C73" s="200"/>
      <c r="D73" s="68" t="s">
        <v>31</v>
      </c>
      <c r="E73" s="12"/>
      <c r="F73" s="12"/>
      <c r="G73" s="12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</row>
    <row r="74" spans="2:24" ht="15" customHeight="1" x14ac:dyDescent="0.2">
      <c r="B74" s="198"/>
      <c r="C74" s="201"/>
      <c r="D74" s="4" t="s">
        <v>32</v>
      </c>
      <c r="E74" s="12"/>
      <c r="F74" s="12"/>
      <c r="G74" s="12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</row>
    <row r="75" spans="2:24" ht="19.5" customHeight="1" x14ac:dyDescent="0.2">
      <c r="B75" s="205">
        <v>1202</v>
      </c>
      <c r="C75" s="205"/>
      <c r="D75" s="68" t="s">
        <v>38</v>
      </c>
      <c r="E75" s="16">
        <f>+E82+E88+E94</f>
        <v>0</v>
      </c>
      <c r="F75" s="16">
        <f t="shared" ref="F75:G75" si="6">+F82+F88+F94</f>
        <v>713000</v>
      </c>
      <c r="G75" s="16">
        <f t="shared" si="6"/>
        <v>-1650000</v>
      </c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</row>
    <row r="76" spans="2:24" ht="15" customHeight="1" x14ac:dyDescent="0.2">
      <c r="B76" s="205"/>
      <c r="C76" s="205"/>
      <c r="D76" s="13" t="s">
        <v>76</v>
      </c>
      <c r="E76" s="12"/>
      <c r="F76" s="12"/>
      <c r="G76" s="12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 spans="2:24" ht="15" customHeight="1" x14ac:dyDescent="0.2">
      <c r="B77" s="205"/>
      <c r="C77" s="205"/>
      <c r="D77" s="68" t="s">
        <v>39</v>
      </c>
      <c r="E77" s="12"/>
      <c r="F77" s="12"/>
      <c r="G77" s="12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</row>
    <row r="78" spans="2:24" ht="33.75" customHeight="1" x14ac:dyDescent="0.2">
      <c r="B78" s="205"/>
      <c r="C78" s="205"/>
      <c r="D78" s="4" t="s">
        <v>82</v>
      </c>
      <c r="E78" s="12"/>
      <c r="F78" s="12"/>
      <c r="G78" s="12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</row>
    <row r="79" spans="2:24" ht="15.75" customHeight="1" x14ac:dyDescent="0.2">
      <c r="B79" s="205"/>
      <c r="C79" s="205"/>
      <c r="D79" s="68" t="s">
        <v>40</v>
      </c>
      <c r="E79" s="12"/>
      <c r="F79" s="12"/>
      <c r="G79" s="12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</row>
    <row r="80" spans="2:24" ht="22.5" customHeight="1" x14ac:dyDescent="0.2">
      <c r="B80" s="205"/>
      <c r="C80" s="205"/>
      <c r="D80" s="4" t="s">
        <v>83</v>
      </c>
      <c r="E80" s="12"/>
      <c r="F80" s="12"/>
      <c r="G80" s="12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</row>
    <row r="81" spans="2:24" ht="19.5" customHeight="1" x14ac:dyDescent="0.2">
      <c r="B81" s="205" t="s">
        <v>18</v>
      </c>
      <c r="C81" s="205"/>
      <c r="D81" s="205"/>
      <c r="E81" s="12"/>
      <c r="F81" s="12"/>
      <c r="G81" s="12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</row>
    <row r="82" spans="2:24" x14ac:dyDescent="0.2">
      <c r="B82" s="196"/>
      <c r="C82" s="199">
        <v>11001</v>
      </c>
      <c r="D82" s="68" t="s">
        <v>41</v>
      </c>
      <c r="E82" s="11">
        <v>0</v>
      </c>
      <c r="F82" s="11">
        <v>500000</v>
      </c>
      <c r="G82" s="11">
        <v>500000</v>
      </c>
      <c r="H82" s="18"/>
      <c r="I82" s="19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</row>
    <row r="83" spans="2:24" ht="17.25" customHeight="1" x14ac:dyDescent="0.2">
      <c r="B83" s="197"/>
      <c r="C83" s="200"/>
      <c r="D83" s="13" t="s">
        <v>84</v>
      </c>
      <c r="E83" s="12"/>
      <c r="F83" s="12"/>
      <c r="G83" s="12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</row>
    <row r="84" spans="2:24" ht="18.75" customHeight="1" x14ac:dyDescent="0.2">
      <c r="B84" s="197"/>
      <c r="C84" s="200"/>
      <c r="D84" s="68" t="s">
        <v>42</v>
      </c>
      <c r="E84" s="12"/>
      <c r="F84" s="12"/>
      <c r="G84" s="12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</row>
    <row r="85" spans="2:24" ht="30" customHeight="1" x14ac:dyDescent="0.2">
      <c r="B85" s="197"/>
      <c r="C85" s="200"/>
      <c r="D85" s="4" t="s">
        <v>85</v>
      </c>
      <c r="E85" s="12"/>
      <c r="F85" s="12"/>
      <c r="G85" s="12"/>
      <c r="H85" s="18"/>
      <c r="I85" s="18"/>
      <c r="J85" s="19"/>
      <c r="K85" s="19"/>
      <c r="L85" s="19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</row>
    <row r="86" spans="2:24" x14ac:dyDescent="0.2">
      <c r="B86" s="197"/>
      <c r="C86" s="200"/>
      <c r="D86" s="68" t="s">
        <v>31</v>
      </c>
      <c r="E86" s="12"/>
      <c r="F86" s="12"/>
      <c r="G86" s="12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</row>
    <row r="87" spans="2:24" x14ac:dyDescent="0.2">
      <c r="B87" s="198"/>
      <c r="C87" s="201"/>
      <c r="D87" s="4" t="s">
        <v>32</v>
      </c>
      <c r="E87" s="12"/>
      <c r="F87" s="12"/>
      <c r="G87" s="12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</row>
    <row r="88" spans="2:24" x14ac:dyDescent="0.2">
      <c r="B88" s="196"/>
      <c r="C88" s="199">
        <v>11004</v>
      </c>
      <c r="D88" s="68" t="s">
        <v>41</v>
      </c>
      <c r="E88" s="11">
        <v>0</v>
      </c>
      <c r="F88" s="11">
        <v>213000</v>
      </c>
      <c r="G88" s="11">
        <v>300000</v>
      </c>
      <c r="H88" s="18"/>
      <c r="I88" s="19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</row>
    <row r="89" spans="2:24" ht="21" customHeight="1" x14ac:dyDescent="0.2">
      <c r="B89" s="197"/>
      <c r="C89" s="200"/>
      <c r="D89" s="13" t="s">
        <v>86</v>
      </c>
      <c r="E89" s="12"/>
      <c r="F89" s="12"/>
      <c r="G89" s="12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</row>
    <row r="90" spans="2:24" ht="18.75" customHeight="1" x14ac:dyDescent="0.2">
      <c r="B90" s="197"/>
      <c r="C90" s="200"/>
      <c r="D90" s="68" t="s">
        <v>42</v>
      </c>
      <c r="E90" s="12"/>
      <c r="F90" s="12"/>
      <c r="G90" s="12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</row>
    <row r="91" spans="2:24" ht="33" customHeight="1" x14ac:dyDescent="0.2">
      <c r="B91" s="197"/>
      <c r="C91" s="200"/>
      <c r="D91" s="4" t="s">
        <v>87</v>
      </c>
      <c r="E91" s="12"/>
      <c r="F91" s="12"/>
      <c r="G91" s="12"/>
      <c r="H91" s="18"/>
      <c r="I91" s="18"/>
      <c r="J91" s="19"/>
      <c r="K91" s="19"/>
      <c r="L91" s="19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</row>
    <row r="92" spans="2:24" x14ac:dyDescent="0.2">
      <c r="B92" s="197"/>
      <c r="C92" s="200"/>
      <c r="D92" s="68" t="s">
        <v>31</v>
      </c>
      <c r="E92" s="12"/>
      <c r="F92" s="12"/>
      <c r="G92" s="12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</row>
    <row r="93" spans="2:24" x14ac:dyDescent="0.2">
      <c r="B93" s="198"/>
      <c r="C93" s="201"/>
      <c r="D93" s="4" t="s">
        <v>32</v>
      </c>
      <c r="E93" s="12"/>
      <c r="F93" s="12"/>
      <c r="G93" s="12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</row>
    <row r="94" spans="2:24" x14ac:dyDescent="0.2">
      <c r="B94" s="196"/>
      <c r="C94" s="199">
        <v>11006</v>
      </c>
      <c r="D94" s="68" t="s">
        <v>41</v>
      </c>
      <c r="E94" s="11">
        <v>0</v>
      </c>
      <c r="F94" s="11">
        <v>0</v>
      </c>
      <c r="G94" s="11">
        <v>-2450000</v>
      </c>
      <c r="H94" s="18"/>
      <c r="I94" s="19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</row>
    <row r="95" spans="2:24" ht="21" customHeight="1" x14ac:dyDescent="0.2">
      <c r="B95" s="197"/>
      <c r="C95" s="200"/>
      <c r="D95" s="13" t="s">
        <v>203</v>
      </c>
      <c r="E95" s="12"/>
      <c r="F95" s="12"/>
      <c r="G95" s="12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</row>
    <row r="96" spans="2:24" ht="18.75" customHeight="1" x14ac:dyDescent="0.2">
      <c r="B96" s="197"/>
      <c r="C96" s="200"/>
      <c r="D96" s="68" t="s">
        <v>42</v>
      </c>
      <c r="E96" s="12"/>
      <c r="F96" s="12"/>
      <c r="G96" s="12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</row>
    <row r="97" spans="2:24" ht="44.25" customHeight="1" x14ac:dyDescent="0.2">
      <c r="B97" s="197"/>
      <c r="C97" s="200"/>
      <c r="D97" s="4" t="s">
        <v>204</v>
      </c>
      <c r="E97" s="12"/>
      <c r="F97" s="12"/>
      <c r="G97" s="12"/>
      <c r="H97" s="18"/>
      <c r="I97" s="18"/>
      <c r="J97" s="19"/>
      <c r="K97" s="19"/>
      <c r="L97" s="19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</row>
    <row r="98" spans="2:24" x14ac:dyDescent="0.2">
      <c r="B98" s="197"/>
      <c r="C98" s="200"/>
      <c r="D98" s="68" t="s">
        <v>31</v>
      </c>
      <c r="E98" s="12"/>
      <c r="F98" s="12"/>
      <c r="G98" s="12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</row>
    <row r="99" spans="2:24" x14ac:dyDescent="0.2">
      <c r="B99" s="198"/>
      <c r="C99" s="201"/>
      <c r="D99" s="4" t="s">
        <v>32</v>
      </c>
      <c r="E99" s="12"/>
      <c r="F99" s="12"/>
      <c r="G99" s="12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</row>
    <row r="100" spans="2:24" ht="19.5" customHeight="1" x14ac:dyDescent="0.2">
      <c r="B100" s="205">
        <v>1207</v>
      </c>
      <c r="C100" s="205"/>
      <c r="D100" s="5" t="s">
        <v>38</v>
      </c>
      <c r="E100" s="16">
        <f>+E107+E113+E119</f>
        <v>0</v>
      </c>
      <c r="F100" s="16">
        <f t="shared" ref="F100:G100" si="7">+F107+F113+F119</f>
        <v>866658.39999999991</v>
      </c>
      <c r="G100" s="16">
        <f t="shared" si="7"/>
        <v>1700000</v>
      </c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</row>
    <row r="101" spans="2:24" ht="15" customHeight="1" x14ac:dyDescent="0.2">
      <c r="B101" s="205"/>
      <c r="C101" s="205"/>
      <c r="D101" s="6" t="s">
        <v>37</v>
      </c>
      <c r="E101" s="12"/>
      <c r="F101" s="12"/>
      <c r="G101" s="12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</row>
    <row r="102" spans="2:24" ht="15" customHeight="1" x14ac:dyDescent="0.2">
      <c r="B102" s="205"/>
      <c r="C102" s="205"/>
      <c r="D102" s="5" t="s">
        <v>39</v>
      </c>
      <c r="E102" s="12"/>
      <c r="F102" s="12"/>
      <c r="G102" s="12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</row>
    <row r="103" spans="2:24" ht="46.5" customHeight="1" x14ac:dyDescent="0.2">
      <c r="B103" s="205"/>
      <c r="C103" s="205"/>
      <c r="D103" s="7" t="s">
        <v>47</v>
      </c>
      <c r="E103" s="12"/>
      <c r="F103" s="12"/>
      <c r="G103" s="12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</row>
    <row r="104" spans="2:24" ht="15.75" customHeight="1" x14ac:dyDescent="0.2">
      <c r="B104" s="205"/>
      <c r="C104" s="205"/>
      <c r="D104" s="5" t="s">
        <v>40</v>
      </c>
      <c r="E104" s="12"/>
      <c r="F104" s="12"/>
      <c r="G104" s="12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</row>
    <row r="105" spans="2:24" ht="42" customHeight="1" x14ac:dyDescent="0.2">
      <c r="B105" s="205"/>
      <c r="C105" s="205"/>
      <c r="D105" s="7" t="s">
        <v>48</v>
      </c>
      <c r="E105" s="12"/>
      <c r="F105" s="12"/>
      <c r="G105" s="12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</row>
    <row r="106" spans="2:24" ht="19.5" customHeight="1" x14ac:dyDescent="0.2">
      <c r="B106" s="205" t="s">
        <v>18</v>
      </c>
      <c r="C106" s="205"/>
      <c r="D106" s="205"/>
      <c r="E106" s="12"/>
      <c r="F106" s="12"/>
      <c r="G106" s="12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</row>
    <row r="107" spans="2:24" ht="19.5" customHeight="1" x14ac:dyDescent="0.2">
      <c r="B107" s="196"/>
      <c r="C107" s="199">
        <v>11001</v>
      </c>
      <c r="D107" s="68" t="s">
        <v>41</v>
      </c>
      <c r="E107" s="11">
        <v>0</v>
      </c>
      <c r="F107" s="11">
        <v>1321658.3999999999</v>
      </c>
      <c r="G107" s="11">
        <v>1500000</v>
      </c>
      <c r="H107" s="18"/>
      <c r="I107" s="19"/>
      <c r="J107" s="12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</row>
    <row r="108" spans="2:24" ht="33" customHeight="1" x14ac:dyDescent="0.2">
      <c r="B108" s="197"/>
      <c r="C108" s="200"/>
      <c r="D108" s="13" t="s">
        <v>88</v>
      </c>
      <c r="E108" s="12"/>
      <c r="F108" s="12"/>
      <c r="G108" s="12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</row>
    <row r="109" spans="2:24" ht="18.75" customHeight="1" x14ac:dyDescent="0.2">
      <c r="B109" s="197"/>
      <c r="C109" s="200"/>
      <c r="D109" s="68" t="s">
        <v>42</v>
      </c>
      <c r="E109" s="12"/>
      <c r="F109" s="12"/>
      <c r="G109" s="12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</row>
    <row r="110" spans="2:24" ht="43.5" customHeight="1" x14ac:dyDescent="0.2">
      <c r="B110" s="197"/>
      <c r="C110" s="200"/>
      <c r="D110" s="4" t="s">
        <v>89</v>
      </c>
      <c r="E110" s="12"/>
      <c r="F110" s="12"/>
      <c r="G110" s="12"/>
      <c r="H110" s="18"/>
      <c r="I110" s="18"/>
      <c r="J110" s="19"/>
      <c r="K110" s="19"/>
      <c r="L110" s="19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</row>
    <row r="111" spans="2:24" x14ac:dyDescent="0.2">
      <c r="B111" s="197"/>
      <c r="C111" s="200"/>
      <c r="D111" s="68" t="s">
        <v>31</v>
      </c>
      <c r="E111" s="12"/>
      <c r="F111" s="12"/>
      <c r="G111" s="12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</row>
    <row r="112" spans="2:24" x14ac:dyDescent="0.2">
      <c r="B112" s="198"/>
      <c r="C112" s="201"/>
      <c r="D112" s="4" t="s">
        <v>32</v>
      </c>
      <c r="E112" s="12"/>
      <c r="F112" s="12"/>
      <c r="G112" s="12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</row>
    <row r="113" spans="2:24" ht="15" customHeight="1" x14ac:dyDescent="0.2">
      <c r="B113" s="196"/>
      <c r="C113" s="199">
        <v>11003</v>
      </c>
      <c r="D113" s="69" t="s">
        <v>41</v>
      </c>
      <c r="E113" s="11">
        <v>0</v>
      </c>
      <c r="F113" s="11">
        <v>-600000</v>
      </c>
      <c r="G113" s="11">
        <v>0</v>
      </c>
      <c r="H113" s="18"/>
      <c r="I113" s="19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</row>
    <row r="114" spans="2:24" ht="33" customHeight="1" x14ac:dyDescent="0.2">
      <c r="B114" s="197"/>
      <c r="C114" s="200"/>
      <c r="D114" s="10" t="s">
        <v>212</v>
      </c>
      <c r="E114" s="12"/>
      <c r="F114" s="12"/>
      <c r="G114" s="12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</row>
    <row r="115" spans="2:24" ht="18.75" customHeight="1" x14ac:dyDescent="0.2">
      <c r="B115" s="197"/>
      <c r="C115" s="200"/>
      <c r="D115" s="69" t="s">
        <v>42</v>
      </c>
      <c r="E115" s="12"/>
      <c r="F115" s="12"/>
      <c r="G115" s="12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</row>
    <row r="116" spans="2:24" ht="30.75" customHeight="1" x14ac:dyDescent="0.2">
      <c r="B116" s="197"/>
      <c r="C116" s="200"/>
      <c r="D116" s="9" t="s">
        <v>213</v>
      </c>
      <c r="E116" s="12"/>
      <c r="F116" s="12"/>
      <c r="G116" s="12"/>
      <c r="H116" s="18"/>
      <c r="I116" s="18"/>
      <c r="J116" s="19"/>
      <c r="K116" s="19"/>
      <c r="L116" s="19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</row>
    <row r="117" spans="2:24" x14ac:dyDescent="0.2">
      <c r="B117" s="197"/>
      <c r="C117" s="200"/>
      <c r="D117" s="69" t="s">
        <v>31</v>
      </c>
      <c r="E117" s="12"/>
      <c r="F117" s="12"/>
      <c r="G117" s="12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</row>
    <row r="118" spans="2:24" x14ac:dyDescent="0.2">
      <c r="B118" s="198"/>
      <c r="C118" s="201"/>
      <c r="D118" s="9" t="s">
        <v>32</v>
      </c>
      <c r="E118" s="12"/>
      <c r="F118" s="12"/>
      <c r="G118" s="12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</row>
    <row r="119" spans="2:24" x14ac:dyDescent="0.2">
      <c r="B119" s="196"/>
      <c r="C119" s="199">
        <v>11007</v>
      </c>
      <c r="D119" s="68" t="s">
        <v>41</v>
      </c>
      <c r="E119" s="11">
        <v>0</v>
      </c>
      <c r="F119" s="11">
        <v>145000</v>
      </c>
      <c r="G119" s="11">
        <v>200000</v>
      </c>
      <c r="H119" s="18"/>
      <c r="I119" s="19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</row>
    <row r="120" spans="2:24" ht="18" customHeight="1" x14ac:dyDescent="0.2">
      <c r="B120" s="197"/>
      <c r="C120" s="200"/>
      <c r="D120" s="13" t="s">
        <v>90</v>
      </c>
      <c r="E120" s="12"/>
      <c r="F120" s="12"/>
      <c r="G120" s="12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</row>
    <row r="121" spans="2:24" ht="18.75" customHeight="1" x14ac:dyDescent="0.2">
      <c r="B121" s="197"/>
      <c r="C121" s="200"/>
      <c r="D121" s="68" t="s">
        <v>42</v>
      </c>
      <c r="E121" s="12"/>
      <c r="F121" s="12"/>
      <c r="G121" s="12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</row>
    <row r="122" spans="2:24" ht="16.5" customHeight="1" x14ac:dyDescent="0.2">
      <c r="B122" s="197"/>
      <c r="C122" s="200"/>
      <c r="D122" s="4" t="s">
        <v>91</v>
      </c>
      <c r="E122" s="12"/>
      <c r="F122" s="12"/>
      <c r="G122" s="12"/>
      <c r="H122" s="18"/>
      <c r="I122" s="18"/>
      <c r="J122" s="19"/>
      <c r="K122" s="19"/>
      <c r="L122" s="19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</row>
    <row r="123" spans="2:24" x14ac:dyDescent="0.2">
      <c r="B123" s="197"/>
      <c r="C123" s="200"/>
      <c r="D123" s="68" t="s">
        <v>31</v>
      </c>
      <c r="E123" s="12"/>
      <c r="F123" s="12"/>
      <c r="G123" s="12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</row>
    <row r="124" spans="2:24" x14ac:dyDescent="0.2">
      <c r="B124" s="198"/>
      <c r="C124" s="201"/>
      <c r="D124" s="4" t="s">
        <v>32</v>
      </c>
      <c r="E124" s="12"/>
      <c r="F124" s="12"/>
      <c r="G124" s="12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</row>
    <row r="125" spans="2:24" ht="19.5" customHeight="1" x14ac:dyDescent="0.2">
      <c r="B125" s="205">
        <v>1208</v>
      </c>
      <c r="C125" s="205"/>
      <c r="D125" s="68" t="s">
        <v>38</v>
      </c>
      <c r="E125" s="16">
        <f>+E132</f>
        <v>0</v>
      </c>
      <c r="F125" s="16">
        <f t="shared" ref="F125:G125" si="8">+F132</f>
        <v>100000</v>
      </c>
      <c r="G125" s="16">
        <f t="shared" si="8"/>
        <v>100000</v>
      </c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</row>
    <row r="126" spans="2:24" ht="15" customHeight="1" x14ac:dyDescent="0.2">
      <c r="B126" s="205"/>
      <c r="C126" s="205"/>
      <c r="D126" s="13" t="s">
        <v>75</v>
      </c>
      <c r="E126" s="12"/>
      <c r="F126" s="12"/>
      <c r="G126" s="12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</row>
    <row r="127" spans="2:24" ht="15" customHeight="1" x14ac:dyDescent="0.2">
      <c r="B127" s="205"/>
      <c r="C127" s="205"/>
      <c r="D127" s="68" t="s">
        <v>39</v>
      </c>
      <c r="E127" s="12"/>
      <c r="F127" s="12"/>
      <c r="G127" s="12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</row>
    <row r="128" spans="2:24" ht="46.5" customHeight="1" x14ac:dyDescent="0.2">
      <c r="B128" s="205"/>
      <c r="C128" s="205"/>
      <c r="D128" s="4" t="s">
        <v>92</v>
      </c>
      <c r="E128" s="12"/>
      <c r="F128" s="12"/>
      <c r="G128" s="12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</row>
    <row r="129" spans="2:24" ht="15.75" customHeight="1" x14ac:dyDescent="0.2">
      <c r="B129" s="205"/>
      <c r="C129" s="205"/>
      <c r="D129" s="68" t="s">
        <v>40</v>
      </c>
      <c r="E129" s="12"/>
      <c r="F129" s="12"/>
      <c r="G129" s="12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</row>
    <row r="130" spans="2:24" ht="33.75" customHeight="1" x14ac:dyDescent="0.2">
      <c r="B130" s="205"/>
      <c r="C130" s="205"/>
      <c r="D130" s="4" t="s">
        <v>93</v>
      </c>
      <c r="E130" s="12"/>
      <c r="F130" s="12"/>
      <c r="G130" s="12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</row>
    <row r="131" spans="2:24" ht="19.5" customHeight="1" x14ac:dyDescent="0.2">
      <c r="B131" s="205" t="s">
        <v>18</v>
      </c>
      <c r="C131" s="205"/>
      <c r="D131" s="205"/>
      <c r="E131" s="12"/>
      <c r="F131" s="12"/>
      <c r="G131" s="12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</row>
    <row r="132" spans="2:24" x14ac:dyDescent="0.2">
      <c r="B132" s="196"/>
      <c r="C132" s="199">
        <v>11003</v>
      </c>
      <c r="D132" s="68" t="s">
        <v>41</v>
      </c>
      <c r="E132" s="11">
        <v>0</v>
      </c>
      <c r="F132" s="11">
        <v>100000</v>
      </c>
      <c r="G132" s="11">
        <v>100000</v>
      </c>
      <c r="H132" s="18"/>
      <c r="I132" s="19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</row>
    <row r="133" spans="2:24" ht="20.25" customHeight="1" x14ac:dyDescent="0.2">
      <c r="B133" s="197"/>
      <c r="C133" s="200"/>
      <c r="D133" s="13" t="s">
        <v>94</v>
      </c>
      <c r="E133" s="12"/>
      <c r="F133" s="12"/>
      <c r="G133" s="12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</row>
    <row r="134" spans="2:24" ht="18.75" customHeight="1" x14ac:dyDescent="0.2">
      <c r="B134" s="197"/>
      <c r="C134" s="200"/>
      <c r="D134" s="68" t="s">
        <v>42</v>
      </c>
      <c r="E134" s="12"/>
      <c r="F134" s="12"/>
      <c r="G134" s="12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</row>
    <row r="135" spans="2:24" ht="31.5" customHeight="1" x14ac:dyDescent="0.2">
      <c r="B135" s="197"/>
      <c r="C135" s="200"/>
      <c r="D135" s="4" t="s">
        <v>95</v>
      </c>
      <c r="E135" s="12"/>
      <c r="F135" s="12"/>
      <c r="G135" s="12"/>
      <c r="H135" s="18"/>
      <c r="I135" s="18"/>
      <c r="J135" s="19"/>
      <c r="K135" s="19"/>
      <c r="L135" s="19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</row>
    <row r="136" spans="2:24" ht="19.5" customHeight="1" x14ac:dyDescent="0.2">
      <c r="B136" s="197"/>
      <c r="C136" s="200"/>
      <c r="D136" s="68" t="s">
        <v>31</v>
      </c>
      <c r="E136" s="12"/>
      <c r="F136" s="12"/>
      <c r="G136" s="12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</row>
    <row r="137" spans="2:24" ht="19.5" customHeight="1" x14ac:dyDescent="0.2">
      <c r="B137" s="198"/>
      <c r="C137" s="201"/>
      <c r="D137" s="4" t="s">
        <v>32</v>
      </c>
      <c r="E137" s="12"/>
      <c r="F137" s="12"/>
      <c r="G137" s="12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</row>
  </sheetData>
  <mergeCells count="56">
    <mergeCell ref="B132:B137"/>
    <mergeCell ref="C132:C137"/>
    <mergeCell ref="B113:B118"/>
    <mergeCell ref="C113:C118"/>
    <mergeCell ref="C31:C36"/>
    <mergeCell ref="B119:B124"/>
    <mergeCell ref="C119:C124"/>
    <mergeCell ref="B125:B130"/>
    <mergeCell ref="C125:C130"/>
    <mergeCell ref="B131:D131"/>
    <mergeCell ref="B100:B105"/>
    <mergeCell ref="C100:C105"/>
    <mergeCell ref="B106:D106"/>
    <mergeCell ref="B107:B112"/>
    <mergeCell ref="C107:C112"/>
    <mergeCell ref="B69:B74"/>
    <mergeCell ref="B17:D17"/>
    <mergeCell ref="B18:B23"/>
    <mergeCell ref="C18:C23"/>
    <mergeCell ref="B1:G1"/>
    <mergeCell ref="B2:G2"/>
    <mergeCell ref="B3:G3"/>
    <mergeCell ref="B4:G4"/>
    <mergeCell ref="B5:G5"/>
    <mergeCell ref="B75:B80"/>
    <mergeCell ref="C75:C80"/>
    <mergeCell ref="B81:D81"/>
    <mergeCell ref="C69:C74"/>
    <mergeCell ref="E7:G7"/>
    <mergeCell ref="B7:C7"/>
    <mergeCell ref="D7:D8"/>
    <mergeCell ref="B68:D68"/>
    <mergeCell ref="B62:B67"/>
    <mergeCell ref="C62:C67"/>
    <mergeCell ref="B24:B29"/>
    <mergeCell ref="C24:C29"/>
    <mergeCell ref="B30:D30"/>
    <mergeCell ref="B31:B36"/>
    <mergeCell ref="B11:B16"/>
    <mergeCell ref="C11:C16"/>
    <mergeCell ref="B6:G6"/>
    <mergeCell ref="B37:B42"/>
    <mergeCell ref="C37:C42"/>
    <mergeCell ref="B94:B99"/>
    <mergeCell ref="C94:C99"/>
    <mergeCell ref="B43:B48"/>
    <mergeCell ref="C43:C48"/>
    <mergeCell ref="B49:D49"/>
    <mergeCell ref="B50:B55"/>
    <mergeCell ref="C50:C55"/>
    <mergeCell ref="B56:B61"/>
    <mergeCell ref="C56:C61"/>
    <mergeCell ref="B88:B93"/>
    <mergeCell ref="C88:C93"/>
    <mergeCell ref="C82:C87"/>
    <mergeCell ref="B82:B87"/>
  </mergeCells>
  <pageMargins left="0.15748031496063" right="0.15748031496063" top="0.31496062992126" bottom="0.15748031496063" header="0.31496062992126" footer="0.15748031496063"/>
  <pageSetup paperSize="9" scale="95"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E8237-CA60-45C1-BF41-11F1F264CE31}">
  <dimension ref="B1:IO24"/>
  <sheetViews>
    <sheetView topLeftCell="A4" workbookViewId="0">
      <selection activeCell="E19" sqref="E19"/>
    </sheetView>
  </sheetViews>
  <sheetFormatPr defaultRowHeight="13.5" x14ac:dyDescent="0.2"/>
  <cols>
    <col min="1" max="1" width="1.85546875" style="1" customWidth="1"/>
    <col min="2" max="2" width="11.5703125" style="98" customWidth="1"/>
    <col min="3" max="3" width="11.7109375" style="98" customWidth="1"/>
    <col min="4" max="4" width="61.28515625" style="1" customWidth="1"/>
    <col min="5" max="6" width="16.5703125" style="98" customWidth="1"/>
    <col min="7" max="7" width="20" style="98" customWidth="1"/>
    <col min="8" max="8" width="20.85546875" style="98" customWidth="1"/>
    <col min="9" max="9" width="16.5703125" style="98" customWidth="1"/>
    <col min="10" max="10" width="9.140625" style="1"/>
    <col min="11" max="11" width="10.5703125" style="1" bestFit="1" customWidth="1"/>
    <col min="12" max="12" width="10.85546875" style="1" bestFit="1" customWidth="1"/>
    <col min="13" max="16384" width="9.140625" style="1"/>
  </cols>
  <sheetData>
    <row r="1" spans="2:249" s="49" customFormat="1" ht="16.5" customHeight="1" x14ac:dyDescent="0.2">
      <c r="B1" s="226" t="s">
        <v>199</v>
      </c>
      <c r="C1" s="226"/>
      <c r="D1" s="226"/>
      <c r="E1" s="226"/>
      <c r="F1" s="226"/>
      <c r="G1" s="226"/>
      <c r="H1" s="226"/>
      <c r="I1" s="226"/>
      <c r="J1" s="79"/>
      <c r="K1" s="80"/>
      <c r="L1" s="81"/>
      <c r="M1" s="81"/>
      <c r="N1" s="81"/>
      <c r="O1" s="81"/>
      <c r="P1" s="81"/>
      <c r="Q1" s="80"/>
      <c r="R1" s="81"/>
      <c r="S1" s="81"/>
      <c r="T1" s="81"/>
      <c r="U1" s="81"/>
      <c r="V1" s="81"/>
      <c r="W1" s="81"/>
      <c r="X1" s="81"/>
      <c r="Y1" s="80"/>
      <c r="Z1" s="81"/>
      <c r="AA1" s="81"/>
      <c r="AB1" s="81"/>
      <c r="AC1" s="81"/>
      <c r="AD1" s="81"/>
      <c r="AE1" s="81"/>
      <c r="AF1" s="81"/>
      <c r="AG1" s="80"/>
      <c r="AH1" s="81"/>
      <c r="AI1" s="81"/>
      <c r="AJ1" s="81"/>
      <c r="AK1" s="81"/>
      <c r="AL1" s="81"/>
      <c r="AM1" s="81"/>
      <c r="AN1" s="81"/>
      <c r="AO1" s="80"/>
      <c r="AP1" s="81"/>
      <c r="AQ1" s="81"/>
      <c r="AR1" s="81"/>
      <c r="AS1" s="81"/>
      <c r="AT1" s="81"/>
      <c r="AU1" s="81"/>
      <c r="AV1" s="81"/>
      <c r="AW1" s="80"/>
      <c r="AX1" s="81"/>
      <c r="AY1" s="81"/>
      <c r="AZ1" s="81"/>
      <c r="BA1" s="81"/>
      <c r="BB1" s="81"/>
      <c r="BC1" s="81"/>
      <c r="BD1" s="81"/>
      <c r="BE1" s="80"/>
      <c r="BF1" s="81"/>
      <c r="BG1" s="81"/>
      <c r="BH1" s="81"/>
      <c r="BI1" s="81"/>
      <c r="BJ1" s="81"/>
      <c r="BK1" s="81"/>
      <c r="BL1" s="81"/>
      <c r="BM1" s="80"/>
      <c r="BN1" s="81"/>
      <c r="BO1" s="81"/>
      <c r="BP1" s="81"/>
      <c r="BQ1" s="81"/>
      <c r="BR1" s="81"/>
      <c r="BS1" s="81"/>
      <c r="BT1" s="81"/>
      <c r="BU1" s="80"/>
      <c r="BV1" s="81"/>
      <c r="BW1" s="81"/>
      <c r="BX1" s="81"/>
      <c r="BY1" s="81"/>
      <c r="BZ1" s="81"/>
      <c r="CA1" s="81"/>
      <c r="CB1" s="81"/>
      <c r="CC1" s="80"/>
      <c r="CD1" s="81"/>
      <c r="CE1" s="81"/>
      <c r="CF1" s="81"/>
      <c r="CG1" s="81"/>
      <c r="CH1" s="81"/>
      <c r="CI1" s="81"/>
      <c r="CJ1" s="81"/>
      <c r="CK1" s="80"/>
      <c r="CL1" s="81"/>
      <c r="CM1" s="81"/>
      <c r="CN1" s="81"/>
      <c r="CO1" s="81"/>
      <c r="CP1" s="81"/>
      <c r="CQ1" s="81"/>
      <c r="CR1" s="81"/>
      <c r="CS1" s="80"/>
      <c r="CT1" s="81"/>
      <c r="CU1" s="81"/>
      <c r="CV1" s="81"/>
      <c r="CW1" s="81"/>
      <c r="CX1" s="81"/>
      <c r="CY1" s="81"/>
      <c r="CZ1" s="81"/>
      <c r="DA1" s="80"/>
      <c r="DB1" s="81"/>
      <c r="DC1" s="81"/>
      <c r="DD1" s="81"/>
      <c r="DE1" s="81"/>
      <c r="DF1" s="81"/>
      <c r="DG1" s="81"/>
      <c r="DH1" s="81"/>
      <c r="DI1" s="80"/>
      <c r="DJ1" s="81"/>
      <c r="DK1" s="81"/>
      <c r="DL1" s="81"/>
      <c r="DM1" s="81"/>
      <c r="DN1" s="81"/>
      <c r="DO1" s="81"/>
      <c r="DP1" s="81"/>
      <c r="DQ1" s="80"/>
      <c r="DR1" s="81"/>
      <c r="DS1" s="81"/>
      <c r="DT1" s="81"/>
      <c r="DU1" s="81"/>
      <c r="DV1" s="81"/>
      <c r="DW1" s="81"/>
      <c r="DX1" s="81"/>
      <c r="DY1" s="80"/>
      <c r="DZ1" s="81"/>
      <c r="EA1" s="81"/>
      <c r="EB1" s="81"/>
      <c r="EC1" s="81"/>
      <c r="ED1" s="81"/>
      <c r="EE1" s="81"/>
      <c r="EF1" s="81"/>
      <c r="EG1" s="80"/>
      <c r="EH1" s="81"/>
      <c r="EI1" s="81"/>
      <c r="EJ1" s="81"/>
      <c r="EK1" s="81"/>
      <c r="EL1" s="81"/>
      <c r="EM1" s="81"/>
      <c r="EN1" s="81"/>
      <c r="EO1" s="80"/>
      <c r="EP1" s="81"/>
      <c r="EQ1" s="81"/>
      <c r="ER1" s="81"/>
      <c r="ES1" s="81"/>
      <c r="ET1" s="81"/>
      <c r="EU1" s="81"/>
      <c r="EV1" s="81"/>
      <c r="EW1" s="80"/>
      <c r="EX1" s="81"/>
      <c r="EY1" s="81"/>
      <c r="EZ1" s="81"/>
      <c r="FA1" s="81"/>
      <c r="FB1" s="81"/>
      <c r="FC1" s="81"/>
      <c r="FD1" s="81"/>
      <c r="FE1" s="80"/>
      <c r="FF1" s="81"/>
      <c r="FG1" s="81"/>
      <c r="FH1" s="81"/>
      <c r="FI1" s="81"/>
      <c r="FJ1" s="81"/>
      <c r="FK1" s="81"/>
      <c r="FL1" s="81"/>
      <c r="FM1" s="80"/>
      <c r="FN1" s="81"/>
      <c r="FO1" s="81"/>
      <c r="FP1" s="81"/>
      <c r="FQ1" s="81"/>
      <c r="FR1" s="81"/>
      <c r="FS1" s="81"/>
      <c r="FT1" s="81"/>
      <c r="FU1" s="80"/>
      <c r="FV1" s="81"/>
      <c r="FW1" s="81"/>
      <c r="FX1" s="81"/>
      <c r="FY1" s="81"/>
      <c r="FZ1" s="81"/>
      <c r="GA1" s="81"/>
      <c r="GB1" s="81"/>
      <c r="GC1" s="80"/>
      <c r="GD1" s="81"/>
      <c r="GE1" s="81"/>
      <c r="GF1" s="81"/>
      <c r="GG1" s="81"/>
      <c r="GH1" s="81"/>
      <c r="GI1" s="81"/>
      <c r="GJ1" s="81"/>
      <c r="GK1" s="80"/>
      <c r="GL1" s="81"/>
      <c r="GM1" s="81"/>
      <c r="GN1" s="81"/>
      <c r="GO1" s="81"/>
      <c r="GP1" s="81"/>
      <c r="GQ1" s="81"/>
      <c r="GR1" s="81"/>
      <c r="GS1" s="80"/>
      <c r="GT1" s="81"/>
      <c r="GU1" s="81"/>
      <c r="GV1" s="81"/>
      <c r="GW1" s="81"/>
      <c r="GX1" s="81"/>
      <c r="GY1" s="81"/>
      <c r="GZ1" s="81"/>
      <c r="HA1" s="80"/>
      <c r="HB1" s="81"/>
      <c r="HC1" s="81"/>
      <c r="HD1" s="81"/>
      <c r="HE1" s="81"/>
      <c r="HF1" s="81"/>
      <c r="HG1" s="81"/>
      <c r="HH1" s="81"/>
      <c r="HI1" s="80"/>
      <c r="HJ1" s="81"/>
      <c r="HK1" s="81"/>
      <c r="HL1" s="81"/>
      <c r="HM1" s="81"/>
      <c r="HN1" s="81"/>
      <c r="HO1" s="81"/>
      <c r="HP1" s="81"/>
      <c r="HQ1" s="80"/>
      <c r="HR1" s="81"/>
      <c r="HS1" s="81"/>
      <c r="HT1" s="81"/>
      <c r="HU1" s="81"/>
      <c r="HV1" s="81"/>
      <c r="HW1" s="81"/>
      <c r="HX1" s="81"/>
      <c r="HY1" s="80"/>
      <c r="HZ1" s="81"/>
      <c r="IA1" s="81"/>
      <c r="IB1" s="81"/>
      <c r="IC1" s="81"/>
      <c r="ID1" s="81"/>
      <c r="IE1" s="81"/>
      <c r="IF1" s="81"/>
      <c r="IG1" s="80"/>
      <c r="IH1" s="81"/>
      <c r="II1" s="81"/>
      <c r="IJ1" s="81"/>
      <c r="IK1" s="81"/>
      <c r="IL1" s="81"/>
      <c r="IM1" s="81"/>
      <c r="IN1" s="81"/>
      <c r="IO1" s="80"/>
    </row>
    <row r="2" spans="2:249" s="49" customFormat="1" ht="16.5" customHeight="1" x14ac:dyDescent="0.2">
      <c r="B2" s="226" t="s">
        <v>162</v>
      </c>
      <c r="C2" s="226"/>
      <c r="D2" s="226"/>
      <c r="E2" s="226"/>
      <c r="F2" s="226"/>
      <c r="G2" s="226"/>
      <c r="H2" s="226"/>
      <c r="I2" s="226"/>
      <c r="J2" s="79"/>
      <c r="K2" s="80"/>
      <c r="L2" s="81"/>
      <c r="M2" s="81"/>
      <c r="N2" s="81"/>
      <c r="O2" s="81"/>
      <c r="P2" s="81"/>
      <c r="Q2" s="80"/>
      <c r="R2" s="81"/>
      <c r="S2" s="81"/>
      <c r="T2" s="81"/>
      <c r="U2" s="81"/>
      <c r="V2" s="81"/>
      <c r="W2" s="81"/>
      <c r="X2" s="81"/>
      <c r="Y2" s="80"/>
      <c r="Z2" s="81"/>
      <c r="AA2" s="81"/>
      <c r="AB2" s="81"/>
      <c r="AC2" s="81"/>
      <c r="AD2" s="81"/>
      <c r="AE2" s="81"/>
      <c r="AF2" s="81"/>
      <c r="AG2" s="80"/>
      <c r="AH2" s="81"/>
      <c r="AI2" s="81"/>
      <c r="AJ2" s="81"/>
      <c r="AK2" s="81"/>
      <c r="AL2" s="81"/>
      <c r="AM2" s="81"/>
      <c r="AN2" s="81"/>
      <c r="AO2" s="80"/>
      <c r="AP2" s="81"/>
      <c r="AQ2" s="81"/>
      <c r="AR2" s="81"/>
      <c r="AS2" s="81"/>
      <c r="AT2" s="81"/>
      <c r="AU2" s="81"/>
      <c r="AV2" s="81"/>
      <c r="AW2" s="80"/>
      <c r="AX2" s="81"/>
      <c r="AY2" s="81"/>
      <c r="AZ2" s="81"/>
      <c r="BA2" s="81"/>
      <c r="BB2" s="81"/>
      <c r="BC2" s="81"/>
      <c r="BD2" s="81"/>
      <c r="BE2" s="80"/>
      <c r="BF2" s="81"/>
      <c r="BG2" s="81"/>
      <c r="BH2" s="81"/>
      <c r="BI2" s="81"/>
      <c r="BJ2" s="81"/>
      <c r="BK2" s="81"/>
      <c r="BL2" s="81"/>
      <c r="BM2" s="80"/>
      <c r="BN2" s="81"/>
      <c r="BO2" s="81"/>
      <c r="BP2" s="81"/>
      <c r="BQ2" s="81"/>
      <c r="BR2" s="81"/>
      <c r="BS2" s="81"/>
      <c r="BT2" s="81"/>
      <c r="BU2" s="80"/>
      <c r="BV2" s="81"/>
      <c r="BW2" s="81"/>
      <c r="BX2" s="81"/>
      <c r="BY2" s="81"/>
      <c r="BZ2" s="81"/>
      <c r="CA2" s="81"/>
      <c r="CB2" s="81"/>
      <c r="CC2" s="80"/>
      <c r="CD2" s="81"/>
      <c r="CE2" s="81"/>
      <c r="CF2" s="81"/>
      <c r="CG2" s="81"/>
      <c r="CH2" s="81"/>
      <c r="CI2" s="81"/>
      <c r="CJ2" s="81"/>
      <c r="CK2" s="80"/>
      <c r="CL2" s="81"/>
      <c r="CM2" s="81"/>
      <c r="CN2" s="81"/>
      <c r="CO2" s="81"/>
      <c r="CP2" s="81"/>
      <c r="CQ2" s="81"/>
      <c r="CR2" s="81"/>
      <c r="CS2" s="80"/>
      <c r="CT2" s="81"/>
      <c r="CU2" s="81"/>
      <c r="CV2" s="81"/>
      <c r="CW2" s="81"/>
      <c r="CX2" s="81"/>
      <c r="CY2" s="81"/>
      <c r="CZ2" s="81"/>
      <c r="DA2" s="80"/>
      <c r="DB2" s="81"/>
      <c r="DC2" s="81"/>
      <c r="DD2" s="81"/>
      <c r="DE2" s="81"/>
      <c r="DF2" s="81"/>
      <c r="DG2" s="81"/>
      <c r="DH2" s="81"/>
      <c r="DI2" s="80"/>
      <c r="DJ2" s="81"/>
      <c r="DK2" s="81"/>
      <c r="DL2" s="81"/>
      <c r="DM2" s="81"/>
      <c r="DN2" s="81"/>
      <c r="DO2" s="81"/>
      <c r="DP2" s="81"/>
      <c r="DQ2" s="80"/>
      <c r="DR2" s="81"/>
      <c r="DS2" s="81"/>
      <c r="DT2" s="81"/>
      <c r="DU2" s="81"/>
      <c r="DV2" s="81"/>
      <c r="DW2" s="81"/>
      <c r="DX2" s="81"/>
      <c r="DY2" s="80"/>
      <c r="DZ2" s="81"/>
      <c r="EA2" s="81"/>
      <c r="EB2" s="81"/>
      <c r="EC2" s="81"/>
      <c r="ED2" s="81"/>
      <c r="EE2" s="81"/>
      <c r="EF2" s="81"/>
      <c r="EG2" s="80"/>
      <c r="EH2" s="81"/>
      <c r="EI2" s="81"/>
      <c r="EJ2" s="81"/>
      <c r="EK2" s="81"/>
      <c r="EL2" s="81"/>
      <c r="EM2" s="81"/>
      <c r="EN2" s="81"/>
      <c r="EO2" s="80"/>
      <c r="EP2" s="81"/>
      <c r="EQ2" s="81"/>
      <c r="ER2" s="81"/>
      <c r="ES2" s="81"/>
      <c r="ET2" s="81"/>
      <c r="EU2" s="81"/>
      <c r="EV2" s="81"/>
      <c r="EW2" s="80"/>
      <c r="EX2" s="81"/>
      <c r="EY2" s="81"/>
      <c r="EZ2" s="81"/>
      <c r="FA2" s="81"/>
      <c r="FB2" s="81"/>
      <c r="FC2" s="81"/>
      <c r="FD2" s="81"/>
      <c r="FE2" s="80"/>
      <c r="FF2" s="81"/>
      <c r="FG2" s="81"/>
      <c r="FH2" s="81"/>
      <c r="FI2" s="81"/>
      <c r="FJ2" s="81"/>
      <c r="FK2" s="81"/>
      <c r="FL2" s="81"/>
      <c r="FM2" s="80"/>
      <c r="FN2" s="81"/>
      <c r="FO2" s="81"/>
      <c r="FP2" s="81"/>
      <c r="FQ2" s="81"/>
      <c r="FR2" s="81"/>
      <c r="FS2" s="81"/>
      <c r="FT2" s="81"/>
      <c r="FU2" s="80"/>
      <c r="FV2" s="81"/>
      <c r="FW2" s="81"/>
      <c r="FX2" s="81"/>
      <c r="FY2" s="81"/>
      <c r="FZ2" s="81"/>
      <c r="GA2" s="81"/>
      <c r="GB2" s="81"/>
      <c r="GC2" s="80"/>
      <c r="GD2" s="81"/>
      <c r="GE2" s="81"/>
      <c r="GF2" s="81"/>
      <c r="GG2" s="81"/>
      <c r="GH2" s="81"/>
      <c r="GI2" s="81"/>
      <c r="GJ2" s="81"/>
      <c r="GK2" s="80"/>
      <c r="GL2" s="81"/>
      <c r="GM2" s="81"/>
      <c r="GN2" s="81"/>
      <c r="GO2" s="81"/>
      <c r="GP2" s="81"/>
      <c r="GQ2" s="81"/>
      <c r="GR2" s="81"/>
      <c r="GS2" s="80"/>
      <c r="GT2" s="81"/>
      <c r="GU2" s="81"/>
      <c r="GV2" s="81"/>
      <c r="GW2" s="81"/>
      <c r="GX2" s="81"/>
      <c r="GY2" s="81"/>
      <c r="GZ2" s="81"/>
      <c r="HA2" s="80"/>
      <c r="HB2" s="81"/>
      <c r="HC2" s="81"/>
      <c r="HD2" s="81"/>
      <c r="HE2" s="81"/>
      <c r="HF2" s="81"/>
      <c r="HG2" s="81"/>
      <c r="HH2" s="81"/>
      <c r="HI2" s="80"/>
      <c r="HJ2" s="81"/>
      <c r="HK2" s="81"/>
      <c r="HL2" s="81"/>
      <c r="HM2" s="81"/>
      <c r="HN2" s="81"/>
      <c r="HO2" s="81"/>
      <c r="HP2" s="81"/>
      <c r="HQ2" s="80"/>
      <c r="HR2" s="81"/>
      <c r="HS2" s="81"/>
      <c r="HT2" s="81"/>
      <c r="HU2" s="81"/>
      <c r="HV2" s="81"/>
      <c r="HW2" s="81"/>
      <c r="HX2" s="81"/>
      <c r="HY2" s="80"/>
      <c r="HZ2" s="81"/>
      <c r="IA2" s="81"/>
      <c r="IB2" s="81"/>
      <c r="IC2" s="81"/>
      <c r="ID2" s="81"/>
      <c r="IE2" s="81"/>
      <c r="IF2" s="81"/>
      <c r="IG2" s="80"/>
      <c r="IH2" s="81"/>
      <c r="II2" s="81"/>
      <c r="IJ2" s="81"/>
      <c r="IK2" s="81"/>
      <c r="IL2" s="81"/>
      <c r="IM2" s="81"/>
      <c r="IN2" s="81"/>
      <c r="IO2" s="80"/>
    </row>
    <row r="3" spans="2:249" s="49" customFormat="1" ht="16.5" customHeight="1" x14ac:dyDescent="0.2">
      <c r="B3" s="226" t="s">
        <v>163</v>
      </c>
      <c r="C3" s="226"/>
      <c r="D3" s="226"/>
      <c r="E3" s="226"/>
      <c r="F3" s="226"/>
      <c r="G3" s="226"/>
      <c r="H3" s="226"/>
      <c r="I3" s="226"/>
      <c r="J3" s="79"/>
      <c r="K3" s="80"/>
      <c r="L3" s="81"/>
      <c r="M3" s="81"/>
      <c r="N3" s="81"/>
      <c r="O3" s="81"/>
      <c r="P3" s="81"/>
      <c r="Q3" s="80"/>
      <c r="R3" s="81"/>
      <c r="S3" s="81"/>
      <c r="T3" s="81"/>
      <c r="U3" s="81"/>
      <c r="V3" s="81"/>
      <c r="W3" s="81"/>
      <c r="X3" s="81"/>
      <c r="Y3" s="80"/>
      <c r="Z3" s="81"/>
      <c r="AA3" s="81"/>
      <c r="AB3" s="81"/>
      <c r="AC3" s="81"/>
      <c r="AD3" s="81"/>
      <c r="AE3" s="81"/>
      <c r="AF3" s="81"/>
      <c r="AG3" s="80"/>
      <c r="AH3" s="81"/>
      <c r="AI3" s="81"/>
      <c r="AJ3" s="81"/>
      <c r="AK3" s="81"/>
      <c r="AL3" s="81"/>
      <c r="AM3" s="81"/>
      <c r="AN3" s="81"/>
      <c r="AO3" s="80"/>
      <c r="AP3" s="81"/>
      <c r="AQ3" s="81"/>
      <c r="AR3" s="81"/>
      <c r="AS3" s="81"/>
      <c r="AT3" s="81"/>
      <c r="AU3" s="81"/>
      <c r="AV3" s="81"/>
      <c r="AW3" s="80"/>
      <c r="AX3" s="81"/>
      <c r="AY3" s="81"/>
      <c r="AZ3" s="81"/>
      <c r="BA3" s="81"/>
      <c r="BB3" s="81"/>
      <c r="BC3" s="81"/>
      <c r="BD3" s="81"/>
      <c r="BE3" s="80"/>
      <c r="BF3" s="81"/>
      <c r="BG3" s="81"/>
      <c r="BH3" s="81"/>
      <c r="BI3" s="81"/>
      <c r="BJ3" s="81"/>
      <c r="BK3" s="81"/>
      <c r="BL3" s="81"/>
      <c r="BM3" s="80"/>
      <c r="BN3" s="81"/>
      <c r="BO3" s="81"/>
      <c r="BP3" s="81"/>
      <c r="BQ3" s="81"/>
      <c r="BR3" s="81"/>
      <c r="BS3" s="81"/>
      <c r="BT3" s="81"/>
      <c r="BU3" s="80"/>
      <c r="BV3" s="81"/>
      <c r="BW3" s="81"/>
      <c r="BX3" s="81"/>
      <c r="BY3" s="81"/>
      <c r="BZ3" s="81"/>
      <c r="CA3" s="81"/>
      <c r="CB3" s="81"/>
      <c r="CC3" s="80"/>
      <c r="CD3" s="81"/>
      <c r="CE3" s="81"/>
      <c r="CF3" s="81"/>
      <c r="CG3" s="81"/>
      <c r="CH3" s="81"/>
      <c r="CI3" s="81"/>
      <c r="CJ3" s="81"/>
      <c r="CK3" s="80"/>
      <c r="CL3" s="81"/>
      <c r="CM3" s="81"/>
      <c r="CN3" s="81"/>
      <c r="CO3" s="81"/>
      <c r="CP3" s="81"/>
      <c r="CQ3" s="81"/>
      <c r="CR3" s="81"/>
      <c r="CS3" s="80"/>
      <c r="CT3" s="81"/>
      <c r="CU3" s="81"/>
      <c r="CV3" s="81"/>
      <c r="CW3" s="81"/>
      <c r="CX3" s="81"/>
      <c r="CY3" s="81"/>
      <c r="CZ3" s="81"/>
      <c r="DA3" s="80"/>
      <c r="DB3" s="81"/>
      <c r="DC3" s="81"/>
      <c r="DD3" s="81"/>
      <c r="DE3" s="81"/>
      <c r="DF3" s="81"/>
      <c r="DG3" s="81"/>
      <c r="DH3" s="81"/>
      <c r="DI3" s="80"/>
      <c r="DJ3" s="81"/>
      <c r="DK3" s="81"/>
      <c r="DL3" s="81"/>
      <c r="DM3" s="81"/>
      <c r="DN3" s="81"/>
      <c r="DO3" s="81"/>
      <c r="DP3" s="81"/>
      <c r="DQ3" s="80"/>
      <c r="DR3" s="81"/>
      <c r="DS3" s="81"/>
      <c r="DT3" s="81"/>
      <c r="DU3" s="81"/>
      <c r="DV3" s="81"/>
      <c r="DW3" s="81"/>
      <c r="DX3" s="81"/>
      <c r="DY3" s="80"/>
      <c r="DZ3" s="81"/>
      <c r="EA3" s="81"/>
      <c r="EB3" s="81"/>
      <c r="EC3" s="81"/>
      <c r="ED3" s="81"/>
      <c r="EE3" s="81"/>
      <c r="EF3" s="81"/>
      <c r="EG3" s="80"/>
      <c r="EH3" s="81"/>
      <c r="EI3" s="81"/>
      <c r="EJ3" s="81"/>
      <c r="EK3" s="81"/>
      <c r="EL3" s="81"/>
      <c r="EM3" s="81"/>
      <c r="EN3" s="81"/>
      <c r="EO3" s="80"/>
      <c r="EP3" s="81"/>
      <c r="EQ3" s="81"/>
      <c r="ER3" s="81"/>
      <c r="ES3" s="81"/>
      <c r="ET3" s="81"/>
      <c r="EU3" s="81"/>
      <c r="EV3" s="81"/>
      <c r="EW3" s="80"/>
      <c r="EX3" s="81"/>
      <c r="EY3" s="81"/>
      <c r="EZ3" s="81"/>
      <c r="FA3" s="81"/>
      <c r="FB3" s="81"/>
      <c r="FC3" s="81"/>
      <c r="FD3" s="81"/>
      <c r="FE3" s="80"/>
      <c r="FF3" s="81"/>
      <c r="FG3" s="81"/>
      <c r="FH3" s="81"/>
      <c r="FI3" s="81"/>
      <c r="FJ3" s="81"/>
      <c r="FK3" s="81"/>
      <c r="FL3" s="81"/>
      <c r="FM3" s="80"/>
      <c r="FN3" s="81"/>
      <c r="FO3" s="81"/>
      <c r="FP3" s="81"/>
      <c r="FQ3" s="81"/>
      <c r="FR3" s="81"/>
      <c r="FS3" s="81"/>
      <c r="FT3" s="81"/>
      <c r="FU3" s="80"/>
      <c r="FV3" s="81"/>
      <c r="FW3" s="81"/>
      <c r="FX3" s="81"/>
      <c r="FY3" s="81"/>
      <c r="FZ3" s="81"/>
      <c r="GA3" s="81"/>
      <c r="GB3" s="81"/>
      <c r="GC3" s="80"/>
      <c r="GD3" s="81"/>
      <c r="GE3" s="81"/>
      <c r="GF3" s="81"/>
      <c r="GG3" s="81"/>
      <c r="GH3" s="81"/>
      <c r="GI3" s="81"/>
      <c r="GJ3" s="81"/>
      <c r="GK3" s="80"/>
      <c r="GL3" s="81"/>
      <c r="GM3" s="81"/>
      <c r="GN3" s="81"/>
      <c r="GO3" s="81"/>
      <c r="GP3" s="81"/>
      <c r="GQ3" s="81"/>
      <c r="GR3" s="81"/>
      <c r="GS3" s="80"/>
      <c r="GT3" s="81"/>
      <c r="GU3" s="81"/>
      <c r="GV3" s="81"/>
      <c r="GW3" s="81"/>
      <c r="GX3" s="81"/>
      <c r="GY3" s="81"/>
      <c r="GZ3" s="81"/>
      <c r="HA3" s="80"/>
      <c r="HB3" s="81"/>
      <c r="HC3" s="81"/>
      <c r="HD3" s="81"/>
      <c r="HE3" s="81"/>
      <c r="HF3" s="81"/>
      <c r="HG3" s="81"/>
      <c r="HH3" s="81"/>
      <c r="HI3" s="80"/>
      <c r="HJ3" s="81"/>
      <c r="HK3" s="81"/>
      <c r="HL3" s="81"/>
      <c r="HM3" s="81"/>
      <c r="HN3" s="81"/>
      <c r="HO3" s="81"/>
      <c r="HP3" s="81"/>
      <c r="HQ3" s="80"/>
      <c r="HR3" s="81"/>
      <c r="HS3" s="81"/>
      <c r="HT3" s="81"/>
      <c r="HU3" s="81"/>
      <c r="HV3" s="81"/>
      <c r="HW3" s="81"/>
      <c r="HX3" s="81"/>
      <c r="HY3" s="80"/>
      <c r="HZ3" s="81"/>
      <c r="IA3" s="81"/>
      <c r="IB3" s="81"/>
      <c r="IC3" s="81"/>
      <c r="ID3" s="81"/>
      <c r="IE3" s="81"/>
      <c r="IF3" s="81"/>
      <c r="IG3" s="80"/>
      <c r="IH3" s="81"/>
      <c r="II3" s="81"/>
      <c r="IJ3" s="81"/>
      <c r="IK3" s="81"/>
      <c r="IL3" s="81"/>
      <c r="IM3" s="81"/>
      <c r="IN3" s="81"/>
      <c r="IO3" s="80"/>
    </row>
    <row r="4" spans="2:249" s="49" customFormat="1" ht="16.5" customHeight="1" x14ac:dyDescent="0.2">
      <c r="B4" s="226" t="s">
        <v>164</v>
      </c>
      <c r="C4" s="226"/>
      <c r="D4" s="226"/>
      <c r="E4" s="226"/>
      <c r="F4" s="226"/>
      <c r="G4" s="226"/>
      <c r="H4" s="226"/>
      <c r="I4" s="22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81"/>
      <c r="AD4" s="81"/>
      <c r="AE4" s="81"/>
      <c r="AF4" s="81"/>
      <c r="AG4" s="80"/>
      <c r="AH4" s="81"/>
      <c r="AI4" s="81"/>
      <c r="AJ4" s="81"/>
      <c r="AK4" s="81"/>
      <c r="AL4" s="81"/>
      <c r="AM4" s="81"/>
      <c r="AN4" s="81"/>
      <c r="AO4" s="80"/>
      <c r="AP4" s="81"/>
      <c r="AQ4" s="81"/>
      <c r="AR4" s="81"/>
      <c r="AS4" s="81"/>
      <c r="AT4" s="81"/>
      <c r="AU4" s="81"/>
      <c r="AV4" s="81"/>
      <c r="AW4" s="80"/>
      <c r="AX4" s="81"/>
      <c r="AY4" s="81"/>
      <c r="AZ4" s="81"/>
      <c r="BA4" s="81"/>
      <c r="BB4" s="81"/>
      <c r="BC4" s="81"/>
      <c r="BD4" s="81"/>
      <c r="BE4" s="80"/>
      <c r="BF4" s="81"/>
      <c r="BG4" s="81"/>
      <c r="BH4" s="81"/>
      <c r="BI4" s="81"/>
      <c r="BJ4" s="81"/>
      <c r="BK4" s="81"/>
      <c r="BL4" s="81"/>
      <c r="BM4" s="80"/>
      <c r="BN4" s="81"/>
      <c r="BO4" s="81"/>
      <c r="BP4" s="81"/>
      <c r="BQ4" s="81"/>
      <c r="BR4" s="81"/>
      <c r="BS4" s="81"/>
      <c r="BT4" s="81"/>
      <c r="BU4" s="80"/>
      <c r="BV4" s="81"/>
      <c r="BW4" s="81"/>
      <c r="BX4" s="81"/>
      <c r="BY4" s="81"/>
      <c r="BZ4" s="81"/>
      <c r="CA4" s="81"/>
      <c r="CB4" s="81"/>
      <c r="CC4" s="80"/>
      <c r="CD4" s="81"/>
      <c r="CE4" s="81"/>
      <c r="CF4" s="81"/>
      <c r="CG4" s="81"/>
      <c r="CH4" s="81"/>
      <c r="CI4" s="81"/>
      <c r="CJ4" s="81"/>
      <c r="CK4" s="80"/>
      <c r="CL4" s="81"/>
      <c r="CM4" s="81"/>
      <c r="CN4" s="81"/>
      <c r="CO4" s="81"/>
      <c r="CP4" s="81"/>
      <c r="CQ4" s="81"/>
      <c r="CR4" s="81"/>
      <c r="CS4" s="80"/>
      <c r="CT4" s="81"/>
      <c r="CU4" s="81"/>
      <c r="CV4" s="81"/>
      <c r="CW4" s="81"/>
      <c r="CX4" s="81"/>
      <c r="CY4" s="81"/>
      <c r="CZ4" s="81"/>
      <c r="DA4" s="80"/>
      <c r="DB4" s="81"/>
      <c r="DC4" s="81"/>
      <c r="DD4" s="81"/>
      <c r="DE4" s="81"/>
      <c r="DF4" s="81"/>
      <c r="DG4" s="81"/>
      <c r="DH4" s="81"/>
      <c r="DI4" s="80"/>
      <c r="DJ4" s="81"/>
      <c r="DK4" s="81"/>
      <c r="DL4" s="81"/>
      <c r="DM4" s="81"/>
      <c r="DN4" s="81"/>
      <c r="DO4" s="81"/>
      <c r="DP4" s="81"/>
      <c r="DQ4" s="80"/>
      <c r="DR4" s="81"/>
      <c r="DS4" s="81"/>
      <c r="DT4" s="81"/>
      <c r="DU4" s="81"/>
      <c r="DV4" s="81"/>
      <c r="DW4" s="81"/>
      <c r="DX4" s="81"/>
      <c r="DY4" s="80"/>
      <c r="DZ4" s="81"/>
      <c r="EA4" s="81"/>
      <c r="EB4" s="81"/>
      <c r="EC4" s="81"/>
      <c r="ED4" s="81"/>
      <c r="EE4" s="81"/>
      <c r="EF4" s="81"/>
      <c r="EG4" s="80"/>
      <c r="EH4" s="81"/>
      <c r="EI4" s="81"/>
      <c r="EJ4" s="81"/>
      <c r="EK4" s="81"/>
      <c r="EL4" s="81"/>
      <c r="EM4" s="81"/>
      <c r="EN4" s="81"/>
      <c r="EO4" s="80"/>
      <c r="EP4" s="81"/>
      <c r="EQ4" s="81"/>
      <c r="ER4" s="81"/>
      <c r="ES4" s="81"/>
      <c r="ET4" s="81"/>
      <c r="EU4" s="81"/>
      <c r="EV4" s="81"/>
      <c r="EW4" s="80"/>
      <c r="EX4" s="81"/>
      <c r="EY4" s="81"/>
      <c r="EZ4" s="81"/>
      <c r="FA4" s="81"/>
      <c r="FB4" s="81"/>
      <c r="FC4" s="81"/>
      <c r="FD4" s="81"/>
      <c r="FE4" s="80"/>
      <c r="FF4" s="81"/>
      <c r="FG4" s="81"/>
      <c r="FH4" s="81"/>
      <c r="FI4" s="81"/>
      <c r="FJ4" s="81"/>
      <c r="FK4" s="81"/>
      <c r="FL4" s="81"/>
      <c r="FM4" s="80"/>
      <c r="FN4" s="81"/>
      <c r="FO4" s="81"/>
      <c r="FP4" s="81"/>
      <c r="FQ4" s="81"/>
      <c r="FR4" s="81"/>
      <c r="FS4" s="81"/>
      <c r="FT4" s="81"/>
      <c r="FU4" s="80"/>
      <c r="FV4" s="81"/>
      <c r="FW4" s="81"/>
      <c r="FX4" s="81"/>
      <c r="FY4" s="81"/>
      <c r="FZ4" s="81"/>
      <c r="GA4" s="81"/>
      <c r="GB4" s="81"/>
      <c r="GC4" s="80"/>
      <c r="GD4" s="81"/>
      <c r="GE4" s="81"/>
      <c r="GF4" s="81"/>
      <c r="GG4" s="81"/>
      <c r="GH4" s="81"/>
      <c r="GI4" s="81"/>
      <c r="GJ4" s="81"/>
      <c r="GK4" s="80"/>
      <c r="GL4" s="81"/>
      <c r="GM4" s="81"/>
      <c r="GN4" s="81"/>
      <c r="GO4" s="81"/>
      <c r="GP4" s="81"/>
      <c r="GQ4" s="81"/>
      <c r="GR4" s="81"/>
      <c r="GS4" s="80"/>
      <c r="GT4" s="81"/>
      <c r="GU4" s="81"/>
      <c r="GV4" s="81"/>
      <c r="GW4" s="81"/>
      <c r="GX4" s="81"/>
      <c r="GY4" s="81"/>
      <c r="GZ4" s="81"/>
      <c r="HA4" s="80"/>
      <c r="HB4" s="81"/>
      <c r="HC4" s="81"/>
      <c r="HD4" s="81"/>
      <c r="HE4" s="81"/>
      <c r="HF4" s="81"/>
      <c r="HG4" s="81"/>
      <c r="HH4" s="81"/>
      <c r="HI4" s="80"/>
      <c r="HJ4" s="81"/>
      <c r="HK4" s="81"/>
      <c r="HL4" s="81"/>
      <c r="HM4" s="81"/>
      <c r="HN4" s="81"/>
      <c r="HO4" s="81"/>
      <c r="HP4" s="81"/>
      <c r="HQ4" s="80"/>
      <c r="HR4" s="81"/>
      <c r="HS4" s="81"/>
      <c r="HT4" s="81"/>
      <c r="HU4" s="81"/>
      <c r="HV4" s="81"/>
      <c r="HW4" s="81"/>
      <c r="HX4" s="81"/>
      <c r="HY4" s="80"/>
      <c r="HZ4" s="81"/>
      <c r="IA4" s="81"/>
      <c r="IB4" s="81"/>
      <c r="IC4" s="81"/>
      <c r="ID4" s="81"/>
      <c r="IE4" s="81"/>
      <c r="IF4" s="81"/>
      <c r="IG4" s="80"/>
      <c r="IH4" s="81"/>
      <c r="II4" s="81"/>
      <c r="IJ4" s="81"/>
      <c r="IK4" s="81"/>
      <c r="IL4" s="81"/>
      <c r="IM4" s="81"/>
      <c r="IN4" s="81"/>
      <c r="IO4" s="80"/>
    </row>
    <row r="5" spans="2:249" x14ac:dyDescent="0.2">
      <c r="B5" s="220" t="s">
        <v>165</v>
      </c>
      <c r="C5" s="221"/>
      <c r="D5" s="221"/>
      <c r="E5" s="221"/>
      <c r="F5" s="221"/>
      <c r="G5" s="221"/>
      <c r="H5" s="221"/>
      <c r="I5" s="222"/>
    </row>
    <row r="6" spans="2:249" s="72" customFormat="1" ht="33" customHeight="1" x14ac:dyDescent="0.2">
      <c r="B6" s="205" t="s">
        <v>274</v>
      </c>
      <c r="C6" s="205"/>
      <c r="D6" s="205"/>
      <c r="E6" s="205"/>
      <c r="F6" s="205"/>
      <c r="G6" s="205"/>
      <c r="H6" s="205"/>
      <c r="I6" s="205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2:249" ht="41.25" customHeight="1" x14ac:dyDescent="0.2">
      <c r="B7" s="229" t="s">
        <v>166</v>
      </c>
      <c r="C7" s="229"/>
      <c r="D7" s="205" t="s">
        <v>167</v>
      </c>
      <c r="E7" s="205" t="s">
        <v>168</v>
      </c>
      <c r="F7" s="205"/>
      <c r="G7" s="205"/>
      <c r="H7" s="205"/>
      <c r="I7" s="205"/>
    </row>
    <row r="8" spans="2:249" ht="21" customHeight="1" x14ac:dyDescent="0.2">
      <c r="B8" s="229"/>
      <c r="C8" s="229"/>
      <c r="D8" s="205"/>
      <c r="E8" s="230" t="s">
        <v>26</v>
      </c>
      <c r="F8" s="230" t="s">
        <v>169</v>
      </c>
      <c r="G8" s="230"/>
      <c r="H8" s="230"/>
      <c r="I8" s="230"/>
    </row>
    <row r="9" spans="2:249" ht="67.5" x14ac:dyDescent="0.2">
      <c r="B9" s="82" t="s">
        <v>14</v>
      </c>
      <c r="C9" s="82" t="s">
        <v>15</v>
      </c>
      <c r="D9" s="205"/>
      <c r="E9" s="230"/>
      <c r="F9" s="83" t="s">
        <v>170</v>
      </c>
      <c r="G9" s="83" t="s">
        <v>171</v>
      </c>
      <c r="H9" s="83" t="s">
        <v>172</v>
      </c>
      <c r="I9" s="83" t="s">
        <v>173</v>
      </c>
    </row>
    <row r="10" spans="2:249" s="48" customFormat="1" x14ac:dyDescent="0.2">
      <c r="B10" s="62"/>
      <c r="C10" s="84"/>
      <c r="D10" s="84" t="s">
        <v>174</v>
      </c>
      <c r="E10" s="85">
        <f>+E11+E19</f>
        <v>-550000</v>
      </c>
      <c r="F10" s="85">
        <f t="shared" ref="F10:I10" si="0">+F11+F19</f>
        <v>0</v>
      </c>
      <c r="G10" s="85">
        <f t="shared" si="0"/>
        <v>-178341.59999999998</v>
      </c>
      <c r="H10" s="85">
        <f t="shared" si="0"/>
        <v>0</v>
      </c>
      <c r="I10" s="85">
        <f t="shared" si="0"/>
        <v>-371658.4</v>
      </c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</row>
    <row r="11" spans="2:249" s="89" customFormat="1" x14ac:dyDescent="0.2">
      <c r="B11" s="223">
        <v>1126</v>
      </c>
      <c r="C11" s="227">
        <v>31002</v>
      </c>
      <c r="D11" s="87" t="s">
        <v>175</v>
      </c>
      <c r="E11" s="88">
        <f>+E13+E15+E17</f>
        <v>-371658.4</v>
      </c>
      <c r="F11" s="88">
        <f t="shared" ref="F11:I11" si="1">+F13+F15+F17</f>
        <v>0</v>
      </c>
      <c r="G11" s="88">
        <f t="shared" si="1"/>
        <v>0</v>
      </c>
      <c r="H11" s="88">
        <f t="shared" si="1"/>
        <v>0</v>
      </c>
      <c r="I11" s="88">
        <f t="shared" si="1"/>
        <v>-371658.4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48"/>
      <c r="W11" s="48"/>
      <c r="X11" s="48"/>
      <c r="Y11" s="48"/>
      <c r="Z11" s="48"/>
      <c r="AA11" s="48"/>
      <c r="AB11" s="48"/>
      <c r="AC11" s="48"/>
    </row>
    <row r="12" spans="2:249" s="97" customFormat="1" x14ac:dyDescent="0.2">
      <c r="B12" s="224"/>
      <c r="C12" s="228"/>
      <c r="D12" s="90" t="s">
        <v>176</v>
      </c>
      <c r="E12" s="91"/>
      <c r="F12" s="91"/>
      <c r="G12" s="91"/>
      <c r="H12" s="91"/>
      <c r="I12" s="91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1"/>
      <c r="W12" s="1"/>
      <c r="X12" s="1"/>
      <c r="Y12" s="1"/>
      <c r="Z12" s="1"/>
      <c r="AA12" s="1"/>
      <c r="AB12" s="1"/>
      <c r="AC12" s="1"/>
    </row>
    <row r="13" spans="2:249" s="97" customFormat="1" x14ac:dyDescent="0.2">
      <c r="B13" s="224"/>
      <c r="C13" s="228"/>
      <c r="D13" s="65" t="s">
        <v>177</v>
      </c>
      <c r="E13" s="85">
        <f>E14</f>
        <v>-91658.4</v>
      </c>
      <c r="F13" s="85">
        <f t="shared" ref="F13:I13" si="2">F14</f>
        <v>0</v>
      </c>
      <c r="G13" s="85">
        <f t="shared" si="2"/>
        <v>0</v>
      </c>
      <c r="H13" s="85">
        <f t="shared" si="2"/>
        <v>0</v>
      </c>
      <c r="I13" s="85">
        <f t="shared" si="2"/>
        <v>-91658.4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1"/>
      <c r="W13" s="1"/>
      <c r="X13" s="1"/>
      <c r="Y13" s="1"/>
      <c r="Z13" s="1"/>
      <c r="AA13" s="1"/>
      <c r="AB13" s="1"/>
      <c r="AC13" s="1"/>
    </row>
    <row r="14" spans="2:249" s="97" customFormat="1" x14ac:dyDescent="0.2">
      <c r="B14" s="224"/>
      <c r="C14" s="228"/>
      <c r="D14" s="162" t="s">
        <v>189</v>
      </c>
      <c r="E14" s="91">
        <f>+F14+G14+H14+I14</f>
        <v>-91658.4</v>
      </c>
      <c r="F14" s="91"/>
      <c r="G14" s="91"/>
      <c r="H14" s="91"/>
      <c r="I14" s="91">
        <v>-91658.4</v>
      </c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1"/>
      <c r="W14" s="1"/>
      <c r="X14" s="1"/>
      <c r="Y14" s="1"/>
      <c r="Z14" s="1"/>
      <c r="AA14" s="1"/>
      <c r="AB14" s="1"/>
      <c r="AC14" s="1"/>
    </row>
    <row r="15" spans="2:249" s="93" customFormat="1" ht="19.5" customHeight="1" x14ac:dyDescent="0.2">
      <c r="B15" s="224"/>
      <c r="C15" s="228"/>
      <c r="D15" s="92" t="s">
        <v>178</v>
      </c>
      <c r="E15" s="85">
        <f>+E16</f>
        <v>-250000</v>
      </c>
      <c r="F15" s="85">
        <f t="shared" ref="F15:I15" si="3">+F16</f>
        <v>0</v>
      </c>
      <c r="G15" s="85">
        <f t="shared" si="3"/>
        <v>0</v>
      </c>
      <c r="H15" s="85">
        <f t="shared" si="3"/>
        <v>0</v>
      </c>
      <c r="I15" s="85">
        <f t="shared" si="3"/>
        <v>-250000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2:249" s="93" customFormat="1" ht="30.75" customHeight="1" x14ac:dyDescent="0.2">
      <c r="B16" s="224"/>
      <c r="C16" s="228"/>
      <c r="D16" s="5" t="s">
        <v>179</v>
      </c>
      <c r="E16" s="91">
        <f t="shared" ref="E16:E18" si="4">+F16+G16+H16+I16</f>
        <v>-250000</v>
      </c>
      <c r="F16" s="91"/>
      <c r="G16" s="91"/>
      <c r="H16" s="91"/>
      <c r="I16" s="91">
        <f>+'[1]6'!G21</f>
        <v>-250000</v>
      </c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</row>
    <row r="17" spans="2:29" s="93" customFormat="1" ht="23.25" customHeight="1" x14ac:dyDescent="0.2">
      <c r="B17" s="224"/>
      <c r="C17" s="94"/>
      <c r="D17" s="92" t="s">
        <v>181</v>
      </c>
      <c r="E17" s="85">
        <f>E18</f>
        <v>-30000</v>
      </c>
      <c r="F17" s="85">
        <f t="shared" ref="F17:I17" si="5">F18</f>
        <v>0</v>
      </c>
      <c r="G17" s="85">
        <f t="shared" si="5"/>
        <v>0</v>
      </c>
      <c r="H17" s="85">
        <f t="shared" si="5"/>
        <v>0</v>
      </c>
      <c r="I17" s="85">
        <f t="shared" si="5"/>
        <v>-30000</v>
      </c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</row>
    <row r="18" spans="2:29" s="93" customFormat="1" ht="27" x14ac:dyDescent="0.2">
      <c r="B18" s="224"/>
      <c r="C18" s="94"/>
      <c r="D18" s="162" t="s">
        <v>276</v>
      </c>
      <c r="E18" s="91">
        <f t="shared" si="4"/>
        <v>-30000</v>
      </c>
      <c r="F18" s="91"/>
      <c r="G18" s="91"/>
      <c r="H18" s="91"/>
      <c r="I18" s="91">
        <v>-30000</v>
      </c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</row>
    <row r="19" spans="2:29" s="48" customFormat="1" ht="15.95" customHeight="1" x14ac:dyDescent="0.2">
      <c r="B19" s="224"/>
      <c r="C19" s="209">
        <v>31003</v>
      </c>
      <c r="D19" s="62" t="s">
        <v>150</v>
      </c>
      <c r="E19" s="88">
        <f>+E21+E23</f>
        <v>-178341.59999999998</v>
      </c>
      <c r="F19" s="88">
        <f t="shared" ref="F19:I19" si="6">+F21+F23</f>
        <v>0</v>
      </c>
      <c r="G19" s="88">
        <f t="shared" si="6"/>
        <v>-178341.59999999998</v>
      </c>
      <c r="H19" s="88">
        <f t="shared" si="6"/>
        <v>0</v>
      </c>
      <c r="I19" s="88">
        <f t="shared" si="6"/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86"/>
      <c r="W19" s="86"/>
      <c r="X19" s="86"/>
      <c r="Y19" s="86"/>
      <c r="Z19" s="86"/>
      <c r="AA19" s="86"/>
      <c r="AB19" s="86"/>
      <c r="AC19" s="86"/>
    </row>
    <row r="20" spans="2:29" ht="15.95" customHeight="1" x14ac:dyDescent="0.2">
      <c r="B20" s="224"/>
      <c r="C20" s="209"/>
      <c r="D20" s="95" t="s">
        <v>176</v>
      </c>
      <c r="E20" s="91"/>
      <c r="F20" s="91"/>
      <c r="G20" s="91"/>
      <c r="H20" s="91"/>
      <c r="I20" s="91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</row>
    <row r="21" spans="2:29" s="163" customFormat="1" ht="23.25" customHeight="1" x14ac:dyDescent="0.2">
      <c r="B21" s="224"/>
      <c r="C21" s="209"/>
      <c r="D21" s="92" t="s">
        <v>180</v>
      </c>
      <c r="E21" s="85">
        <f>+E22</f>
        <v>-113994.4</v>
      </c>
      <c r="F21" s="85">
        <f t="shared" ref="F21:I21" si="7">+F22</f>
        <v>0</v>
      </c>
      <c r="G21" s="85">
        <f t="shared" si="7"/>
        <v>-113994.4</v>
      </c>
      <c r="H21" s="85">
        <f t="shared" si="7"/>
        <v>0</v>
      </c>
      <c r="I21" s="85">
        <f t="shared" si="7"/>
        <v>0</v>
      </c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</row>
    <row r="22" spans="2:29" s="164" customFormat="1" ht="36.75" customHeight="1" x14ac:dyDescent="0.2">
      <c r="B22" s="224"/>
      <c r="C22" s="209"/>
      <c r="D22" s="96" t="s">
        <v>275</v>
      </c>
      <c r="E22" s="12">
        <f>+F22+G22+H22+I22</f>
        <v>-113994.4</v>
      </c>
      <c r="F22" s="12"/>
      <c r="G22" s="12">
        <v>-113994.4</v>
      </c>
      <c r="H22" s="12"/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29" s="86" customFormat="1" ht="21" customHeight="1" x14ac:dyDescent="0.2">
      <c r="B23" s="224"/>
      <c r="C23" s="209"/>
      <c r="D23" s="92" t="s">
        <v>182</v>
      </c>
      <c r="E23" s="88">
        <f>+E24</f>
        <v>-64347.199999999997</v>
      </c>
      <c r="F23" s="88">
        <f t="shared" ref="F23:I23" si="8">+F24</f>
        <v>0</v>
      </c>
      <c r="G23" s="88">
        <f t="shared" si="8"/>
        <v>-64347.199999999997</v>
      </c>
      <c r="H23" s="88">
        <f t="shared" si="8"/>
        <v>0</v>
      </c>
      <c r="I23" s="88">
        <f t="shared" si="8"/>
        <v>0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</row>
    <row r="24" spans="2:29" s="86" customFormat="1" ht="20.25" customHeight="1" x14ac:dyDescent="0.2">
      <c r="B24" s="225"/>
      <c r="C24" s="209"/>
      <c r="D24" s="5" t="s">
        <v>183</v>
      </c>
      <c r="E24" s="12">
        <f>+F24+G24+H24+I24</f>
        <v>-64347.199999999997</v>
      </c>
      <c r="F24" s="12"/>
      <c r="G24" s="12">
        <v>-64347.199999999997</v>
      </c>
      <c r="H24" s="88"/>
      <c r="I24" s="8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</row>
  </sheetData>
  <mergeCells count="14">
    <mergeCell ref="B5:I5"/>
    <mergeCell ref="C19:C24"/>
    <mergeCell ref="B11:B24"/>
    <mergeCell ref="B1:I1"/>
    <mergeCell ref="B2:I2"/>
    <mergeCell ref="B3:I3"/>
    <mergeCell ref="B4:I4"/>
    <mergeCell ref="C11:C16"/>
    <mergeCell ref="B6:I6"/>
    <mergeCell ref="B7:C8"/>
    <mergeCell ref="D7:D9"/>
    <mergeCell ref="E7:I7"/>
    <mergeCell ref="E8:E9"/>
    <mergeCell ref="F8:I8"/>
  </mergeCells>
  <pageMargins left="0.17" right="0.28000000000000003" top="0.47" bottom="0.39" header="0.3" footer="0.3"/>
  <pageSetup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IF181"/>
  <sheetViews>
    <sheetView zoomScaleNormal="100" workbookViewId="0">
      <selection activeCell="G100" sqref="G100:G102"/>
    </sheetView>
  </sheetViews>
  <sheetFormatPr defaultColWidth="9.140625" defaultRowHeight="13.5" x14ac:dyDescent="0.2"/>
  <cols>
    <col min="1" max="1" width="1.5703125" style="20" customWidth="1"/>
    <col min="2" max="2" width="8" style="136" customWidth="1"/>
    <col min="3" max="3" width="7.5703125" style="136" customWidth="1"/>
    <col min="4" max="4" width="8" style="136" customWidth="1"/>
    <col min="5" max="5" width="9.85546875" style="136" customWidth="1"/>
    <col min="6" max="6" width="12.28515625" style="136" customWidth="1"/>
    <col min="7" max="7" width="79.140625" style="20" customWidth="1"/>
    <col min="8" max="10" width="14.42578125" style="137" customWidth="1"/>
    <col min="11" max="16384" width="9.140625" style="20"/>
  </cols>
  <sheetData>
    <row r="1" spans="2:240" ht="14.1" customHeight="1" x14ac:dyDescent="0.2">
      <c r="B1" s="241" t="s">
        <v>22</v>
      </c>
      <c r="C1" s="242"/>
      <c r="D1" s="242"/>
      <c r="E1" s="242"/>
      <c r="F1" s="242"/>
      <c r="G1" s="242"/>
      <c r="H1" s="242"/>
      <c r="I1" s="242"/>
      <c r="J1" s="243"/>
      <c r="K1" s="130"/>
      <c r="L1" s="130"/>
      <c r="M1" s="130"/>
      <c r="N1" s="130"/>
      <c r="O1" s="130"/>
      <c r="P1" s="131"/>
      <c r="Q1" s="130"/>
      <c r="R1" s="130"/>
      <c r="S1" s="130"/>
      <c r="T1" s="130"/>
      <c r="U1" s="130"/>
      <c r="V1" s="130"/>
      <c r="W1" s="130"/>
      <c r="X1" s="131"/>
      <c r="Y1" s="130"/>
      <c r="Z1" s="130"/>
      <c r="AA1" s="130"/>
      <c r="AB1" s="130"/>
      <c r="AC1" s="130"/>
      <c r="AD1" s="130"/>
      <c r="AE1" s="130"/>
      <c r="AF1" s="131"/>
      <c r="AG1" s="130"/>
      <c r="AH1" s="130"/>
      <c r="AI1" s="130"/>
      <c r="AJ1" s="130"/>
      <c r="AK1" s="130"/>
      <c r="AL1" s="130"/>
      <c r="AM1" s="130"/>
      <c r="AN1" s="131"/>
      <c r="AO1" s="130"/>
      <c r="AP1" s="130"/>
      <c r="AQ1" s="130"/>
      <c r="AR1" s="130"/>
      <c r="AS1" s="130"/>
      <c r="AT1" s="130"/>
      <c r="AU1" s="130"/>
      <c r="AV1" s="131"/>
      <c r="AW1" s="130"/>
      <c r="AX1" s="130"/>
      <c r="AY1" s="130"/>
      <c r="AZ1" s="130"/>
      <c r="BA1" s="130"/>
      <c r="BB1" s="130"/>
      <c r="BC1" s="130"/>
      <c r="BD1" s="131"/>
      <c r="BE1" s="130"/>
      <c r="BF1" s="130"/>
      <c r="BG1" s="130"/>
      <c r="BH1" s="130"/>
      <c r="BI1" s="130"/>
      <c r="BJ1" s="130"/>
      <c r="BK1" s="130"/>
      <c r="BL1" s="131"/>
      <c r="BM1" s="130"/>
      <c r="BN1" s="130"/>
      <c r="BO1" s="130"/>
      <c r="BP1" s="130"/>
      <c r="BQ1" s="130"/>
      <c r="BR1" s="130"/>
      <c r="BS1" s="130"/>
      <c r="BT1" s="131"/>
      <c r="BU1" s="130"/>
      <c r="BV1" s="130"/>
      <c r="BW1" s="130"/>
      <c r="BX1" s="130"/>
      <c r="BY1" s="130"/>
      <c r="BZ1" s="130"/>
      <c r="CA1" s="130"/>
      <c r="CB1" s="131"/>
      <c r="CC1" s="130"/>
      <c r="CD1" s="130"/>
      <c r="CE1" s="130"/>
      <c r="CF1" s="130"/>
      <c r="CG1" s="130"/>
      <c r="CH1" s="130"/>
      <c r="CI1" s="130"/>
      <c r="CJ1" s="131"/>
      <c r="CK1" s="130"/>
      <c r="CL1" s="130"/>
      <c r="CM1" s="130"/>
      <c r="CN1" s="130"/>
      <c r="CO1" s="130"/>
      <c r="CP1" s="130"/>
      <c r="CQ1" s="130"/>
      <c r="CR1" s="131"/>
      <c r="CS1" s="130"/>
      <c r="CT1" s="130"/>
      <c r="CU1" s="130"/>
      <c r="CV1" s="130"/>
      <c r="CW1" s="130"/>
      <c r="CX1" s="130"/>
      <c r="CY1" s="130"/>
      <c r="CZ1" s="131"/>
      <c r="DA1" s="130"/>
      <c r="DB1" s="130"/>
      <c r="DC1" s="130"/>
      <c r="DD1" s="130"/>
      <c r="DE1" s="130"/>
      <c r="DF1" s="130"/>
      <c r="DG1" s="130"/>
      <c r="DH1" s="131"/>
      <c r="DI1" s="130"/>
      <c r="DJ1" s="130"/>
      <c r="DK1" s="130"/>
      <c r="DL1" s="130"/>
      <c r="DM1" s="130"/>
      <c r="DN1" s="130"/>
      <c r="DO1" s="130"/>
      <c r="DP1" s="131"/>
      <c r="DQ1" s="130"/>
      <c r="DR1" s="130"/>
      <c r="DS1" s="130"/>
      <c r="DT1" s="130"/>
      <c r="DU1" s="130"/>
      <c r="DV1" s="130"/>
      <c r="DW1" s="130"/>
      <c r="DX1" s="131"/>
      <c r="DY1" s="130"/>
      <c r="DZ1" s="130"/>
      <c r="EA1" s="130"/>
      <c r="EB1" s="130"/>
      <c r="EC1" s="130"/>
      <c r="ED1" s="130"/>
      <c r="EE1" s="130"/>
      <c r="EF1" s="131"/>
      <c r="EG1" s="130"/>
      <c r="EH1" s="130"/>
      <c r="EI1" s="130"/>
      <c r="EJ1" s="130"/>
      <c r="EK1" s="130"/>
      <c r="EL1" s="130"/>
      <c r="EM1" s="130"/>
      <c r="EN1" s="131"/>
      <c r="EO1" s="130"/>
      <c r="EP1" s="130"/>
      <c r="EQ1" s="130"/>
      <c r="ER1" s="130"/>
      <c r="ES1" s="130"/>
      <c r="ET1" s="130"/>
      <c r="EU1" s="130"/>
      <c r="EV1" s="131"/>
      <c r="EW1" s="130"/>
      <c r="EX1" s="130"/>
      <c r="EY1" s="130"/>
      <c r="EZ1" s="130"/>
      <c r="FA1" s="130"/>
      <c r="FB1" s="130"/>
      <c r="FC1" s="130"/>
      <c r="FD1" s="131"/>
      <c r="FE1" s="130"/>
      <c r="FF1" s="130"/>
      <c r="FG1" s="130"/>
      <c r="FH1" s="130"/>
      <c r="FI1" s="130"/>
      <c r="FJ1" s="130"/>
      <c r="FK1" s="130"/>
      <c r="FL1" s="131"/>
      <c r="FM1" s="130"/>
      <c r="FN1" s="130"/>
      <c r="FO1" s="130"/>
      <c r="FP1" s="130"/>
      <c r="FQ1" s="130"/>
      <c r="FR1" s="130"/>
      <c r="FS1" s="130"/>
      <c r="FT1" s="131"/>
      <c r="FU1" s="130"/>
      <c r="FV1" s="130"/>
      <c r="FW1" s="130"/>
      <c r="FX1" s="130"/>
      <c r="FY1" s="130"/>
      <c r="FZ1" s="130"/>
      <c r="GA1" s="130"/>
      <c r="GB1" s="131"/>
      <c r="GC1" s="130"/>
      <c r="GD1" s="130"/>
      <c r="GE1" s="130"/>
      <c r="GF1" s="130"/>
      <c r="GG1" s="130"/>
      <c r="GH1" s="130"/>
      <c r="GI1" s="130"/>
      <c r="GJ1" s="131"/>
      <c r="GK1" s="130"/>
      <c r="GL1" s="130"/>
      <c r="GM1" s="130"/>
      <c r="GN1" s="130"/>
      <c r="GO1" s="130"/>
      <c r="GP1" s="130"/>
      <c r="GQ1" s="130"/>
      <c r="GR1" s="131"/>
      <c r="GS1" s="130"/>
      <c r="GT1" s="130"/>
      <c r="GU1" s="130"/>
      <c r="GV1" s="130"/>
      <c r="GW1" s="130"/>
      <c r="GX1" s="130"/>
      <c r="GY1" s="130"/>
      <c r="GZ1" s="131"/>
      <c r="HA1" s="130"/>
      <c r="HB1" s="130"/>
      <c r="HC1" s="130"/>
      <c r="HD1" s="130"/>
      <c r="HE1" s="130"/>
      <c r="HF1" s="130"/>
      <c r="HG1" s="130"/>
      <c r="HH1" s="131"/>
      <c r="HI1" s="130"/>
      <c r="HJ1" s="130"/>
      <c r="HK1" s="130"/>
      <c r="HL1" s="130"/>
      <c r="HM1" s="130"/>
      <c r="HN1" s="130"/>
      <c r="HO1" s="130"/>
      <c r="HP1" s="131"/>
      <c r="HQ1" s="130"/>
      <c r="HR1" s="130"/>
      <c r="HS1" s="130"/>
      <c r="HT1" s="130"/>
      <c r="HU1" s="130"/>
      <c r="HV1" s="130"/>
      <c r="HW1" s="130"/>
      <c r="HX1" s="131"/>
      <c r="HY1" s="130"/>
      <c r="HZ1" s="130"/>
      <c r="IA1" s="130"/>
      <c r="IB1" s="130"/>
      <c r="IC1" s="130"/>
      <c r="ID1" s="130"/>
      <c r="IE1" s="130"/>
      <c r="IF1" s="131"/>
    </row>
    <row r="2" spans="2:240" ht="14.1" customHeight="1" x14ac:dyDescent="0.2">
      <c r="B2" s="244" t="s">
        <v>61</v>
      </c>
      <c r="C2" s="245"/>
      <c r="D2" s="245"/>
      <c r="E2" s="245"/>
      <c r="F2" s="245"/>
      <c r="G2" s="245"/>
      <c r="H2" s="245"/>
      <c r="I2" s="245"/>
      <c r="J2" s="246"/>
      <c r="K2" s="130"/>
      <c r="L2" s="130"/>
      <c r="M2" s="130"/>
      <c r="N2" s="130"/>
      <c r="O2" s="130"/>
      <c r="P2" s="131"/>
      <c r="Q2" s="130"/>
      <c r="R2" s="130"/>
      <c r="S2" s="130"/>
      <c r="T2" s="130"/>
      <c r="U2" s="130"/>
      <c r="V2" s="130"/>
      <c r="W2" s="130"/>
      <c r="X2" s="131"/>
      <c r="Y2" s="130"/>
      <c r="Z2" s="130"/>
      <c r="AA2" s="130"/>
      <c r="AB2" s="130"/>
      <c r="AC2" s="130"/>
      <c r="AD2" s="130"/>
      <c r="AE2" s="130"/>
      <c r="AF2" s="131"/>
      <c r="AG2" s="130"/>
      <c r="AH2" s="130"/>
      <c r="AI2" s="130"/>
      <c r="AJ2" s="130"/>
      <c r="AK2" s="130"/>
      <c r="AL2" s="130"/>
      <c r="AM2" s="130"/>
      <c r="AN2" s="131"/>
      <c r="AO2" s="130"/>
      <c r="AP2" s="130"/>
      <c r="AQ2" s="130"/>
      <c r="AR2" s="130"/>
      <c r="AS2" s="130"/>
      <c r="AT2" s="130"/>
      <c r="AU2" s="130"/>
      <c r="AV2" s="131"/>
      <c r="AW2" s="130"/>
      <c r="AX2" s="130"/>
      <c r="AY2" s="130"/>
      <c r="AZ2" s="130"/>
      <c r="BA2" s="130"/>
      <c r="BB2" s="130"/>
      <c r="BC2" s="130"/>
      <c r="BD2" s="131"/>
      <c r="BE2" s="130"/>
      <c r="BF2" s="130"/>
      <c r="BG2" s="130"/>
      <c r="BH2" s="130"/>
      <c r="BI2" s="130"/>
      <c r="BJ2" s="130"/>
      <c r="BK2" s="130"/>
      <c r="BL2" s="131"/>
      <c r="BM2" s="130"/>
      <c r="BN2" s="130"/>
      <c r="BO2" s="130"/>
      <c r="BP2" s="130"/>
      <c r="BQ2" s="130"/>
      <c r="BR2" s="130"/>
      <c r="BS2" s="130"/>
      <c r="BT2" s="131"/>
      <c r="BU2" s="130"/>
      <c r="BV2" s="130"/>
      <c r="BW2" s="130"/>
      <c r="BX2" s="130"/>
      <c r="BY2" s="130"/>
      <c r="BZ2" s="130"/>
      <c r="CA2" s="130"/>
      <c r="CB2" s="131"/>
      <c r="CC2" s="130"/>
      <c r="CD2" s="130"/>
      <c r="CE2" s="130"/>
      <c r="CF2" s="130"/>
      <c r="CG2" s="130"/>
      <c r="CH2" s="130"/>
      <c r="CI2" s="130"/>
      <c r="CJ2" s="131"/>
      <c r="CK2" s="130"/>
      <c r="CL2" s="130"/>
      <c r="CM2" s="130"/>
      <c r="CN2" s="130"/>
      <c r="CO2" s="130"/>
      <c r="CP2" s="130"/>
      <c r="CQ2" s="130"/>
      <c r="CR2" s="131"/>
      <c r="CS2" s="130"/>
      <c r="CT2" s="130"/>
      <c r="CU2" s="130"/>
      <c r="CV2" s="130"/>
      <c r="CW2" s="130"/>
      <c r="CX2" s="130"/>
      <c r="CY2" s="130"/>
      <c r="CZ2" s="131"/>
      <c r="DA2" s="130"/>
      <c r="DB2" s="130"/>
      <c r="DC2" s="130"/>
      <c r="DD2" s="130"/>
      <c r="DE2" s="130"/>
      <c r="DF2" s="130"/>
      <c r="DG2" s="130"/>
      <c r="DH2" s="131"/>
      <c r="DI2" s="130"/>
      <c r="DJ2" s="130"/>
      <c r="DK2" s="130"/>
      <c r="DL2" s="130"/>
      <c r="DM2" s="130"/>
      <c r="DN2" s="130"/>
      <c r="DO2" s="130"/>
      <c r="DP2" s="131"/>
      <c r="DQ2" s="130"/>
      <c r="DR2" s="130"/>
      <c r="DS2" s="130"/>
      <c r="DT2" s="130"/>
      <c r="DU2" s="130"/>
      <c r="DV2" s="130"/>
      <c r="DW2" s="130"/>
      <c r="DX2" s="131"/>
      <c r="DY2" s="130"/>
      <c r="DZ2" s="130"/>
      <c r="EA2" s="130"/>
      <c r="EB2" s="130"/>
      <c r="EC2" s="130"/>
      <c r="ED2" s="130"/>
      <c r="EE2" s="130"/>
      <c r="EF2" s="131"/>
      <c r="EG2" s="130"/>
      <c r="EH2" s="130"/>
      <c r="EI2" s="130"/>
      <c r="EJ2" s="130"/>
      <c r="EK2" s="130"/>
      <c r="EL2" s="130"/>
      <c r="EM2" s="130"/>
      <c r="EN2" s="131"/>
      <c r="EO2" s="130"/>
      <c r="EP2" s="130"/>
      <c r="EQ2" s="130"/>
      <c r="ER2" s="130"/>
      <c r="ES2" s="130"/>
      <c r="ET2" s="130"/>
      <c r="EU2" s="130"/>
      <c r="EV2" s="131"/>
      <c r="EW2" s="130"/>
      <c r="EX2" s="130"/>
      <c r="EY2" s="130"/>
      <c r="EZ2" s="130"/>
      <c r="FA2" s="130"/>
      <c r="FB2" s="130"/>
      <c r="FC2" s="130"/>
      <c r="FD2" s="131"/>
      <c r="FE2" s="130"/>
      <c r="FF2" s="130"/>
      <c r="FG2" s="130"/>
      <c r="FH2" s="130"/>
      <c r="FI2" s="130"/>
      <c r="FJ2" s="130"/>
      <c r="FK2" s="130"/>
      <c r="FL2" s="131"/>
      <c r="FM2" s="130"/>
      <c r="FN2" s="130"/>
      <c r="FO2" s="130"/>
      <c r="FP2" s="130"/>
      <c r="FQ2" s="130"/>
      <c r="FR2" s="130"/>
      <c r="FS2" s="130"/>
      <c r="FT2" s="131"/>
      <c r="FU2" s="130"/>
      <c r="FV2" s="130"/>
      <c r="FW2" s="130"/>
      <c r="FX2" s="130"/>
      <c r="FY2" s="130"/>
      <c r="FZ2" s="130"/>
      <c r="GA2" s="130"/>
      <c r="GB2" s="131"/>
      <c r="GC2" s="130"/>
      <c r="GD2" s="130"/>
      <c r="GE2" s="130"/>
      <c r="GF2" s="130"/>
      <c r="GG2" s="130"/>
      <c r="GH2" s="130"/>
      <c r="GI2" s="130"/>
      <c r="GJ2" s="131"/>
      <c r="GK2" s="130"/>
      <c r="GL2" s="130"/>
      <c r="GM2" s="130"/>
      <c r="GN2" s="130"/>
      <c r="GO2" s="130"/>
      <c r="GP2" s="130"/>
      <c r="GQ2" s="130"/>
      <c r="GR2" s="131"/>
      <c r="GS2" s="130"/>
      <c r="GT2" s="130"/>
      <c r="GU2" s="130"/>
      <c r="GV2" s="130"/>
      <c r="GW2" s="130"/>
      <c r="GX2" s="130"/>
      <c r="GY2" s="130"/>
      <c r="GZ2" s="131"/>
      <c r="HA2" s="130"/>
      <c r="HB2" s="130"/>
      <c r="HC2" s="130"/>
      <c r="HD2" s="130"/>
      <c r="HE2" s="130"/>
      <c r="HF2" s="130"/>
      <c r="HG2" s="130"/>
      <c r="HH2" s="131"/>
      <c r="HI2" s="130"/>
      <c r="HJ2" s="130"/>
      <c r="HK2" s="130"/>
      <c r="HL2" s="130"/>
      <c r="HM2" s="130"/>
      <c r="HN2" s="130"/>
      <c r="HO2" s="130"/>
      <c r="HP2" s="131"/>
      <c r="HQ2" s="130"/>
      <c r="HR2" s="130"/>
      <c r="HS2" s="130"/>
      <c r="HT2" s="130"/>
      <c r="HU2" s="130"/>
      <c r="HV2" s="130"/>
      <c r="HW2" s="130"/>
      <c r="HX2" s="131"/>
      <c r="HY2" s="130"/>
      <c r="HZ2" s="130"/>
      <c r="IA2" s="130"/>
      <c r="IB2" s="130"/>
      <c r="IC2" s="130"/>
      <c r="ID2" s="130"/>
      <c r="IE2" s="130"/>
      <c r="IF2" s="131"/>
    </row>
    <row r="3" spans="2:240" ht="14.1" customHeight="1" x14ac:dyDescent="0.2">
      <c r="B3" s="244" t="s">
        <v>62</v>
      </c>
      <c r="C3" s="245"/>
      <c r="D3" s="245"/>
      <c r="E3" s="245"/>
      <c r="F3" s="245"/>
      <c r="G3" s="245"/>
      <c r="H3" s="245"/>
      <c r="I3" s="245"/>
      <c r="J3" s="246"/>
      <c r="K3" s="130"/>
      <c r="L3" s="130"/>
      <c r="M3" s="130"/>
      <c r="N3" s="130"/>
      <c r="O3" s="130"/>
      <c r="P3" s="131"/>
      <c r="Q3" s="130"/>
      <c r="R3" s="130"/>
      <c r="S3" s="130"/>
      <c r="T3" s="130"/>
      <c r="U3" s="130"/>
      <c r="V3" s="130"/>
      <c r="W3" s="130"/>
      <c r="X3" s="131"/>
      <c r="Y3" s="130"/>
      <c r="Z3" s="130"/>
      <c r="AA3" s="130"/>
      <c r="AB3" s="130"/>
      <c r="AC3" s="130"/>
      <c r="AD3" s="130"/>
      <c r="AE3" s="130"/>
      <c r="AF3" s="131"/>
      <c r="AG3" s="130"/>
      <c r="AH3" s="130"/>
      <c r="AI3" s="130"/>
      <c r="AJ3" s="130"/>
      <c r="AK3" s="130"/>
      <c r="AL3" s="130"/>
      <c r="AM3" s="130"/>
      <c r="AN3" s="131"/>
      <c r="AO3" s="130"/>
      <c r="AP3" s="130"/>
      <c r="AQ3" s="130"/>
      <c r="AR3" s="130"/>
      <c r="AS3" s="130"/>
      <c r="AT3" s="130"/>
      <c r="AU3" s="130"/>
      <c r="AV3" s="131"/>
      <c r="AW3" s="130"/>
      <c r="AX3" s="130"/>
      <c r="AY3" s="130"/>
      <c r="AZ3" s="130"/>
      <c r="BA3" s="130"/>
      <c r="BB3" s="130"/>
      <c r="BC3" s="130"/>
      <c r="BD3" s="131"/>
      <c r="BE3" s="130"/>
      <c r="BF3" s="130"/>
      <c r="BG3" s="130"/>
      <c r="BH3" s="130"/>
      <c r="BI3" s="130"/>
      <c r="BJ3" s="130"/>
      <c r="BK3" s="130"/>
      <c r="BL3" s="131"/>
      <c r="BM3" s="130"/>
      <c r="BN3" s="130"/>
      <c r="BO3" s="130"/>
      <c r="BP3" s="130"/>
      <c r="BQ3" s="130"/>
      <c r="BR3" s="130"/>
      <c r="BS3" s="130"/>
      <c r="BT3" s="131"/>
      <c r="BU3" s="130"/>
      <c r="BV3" s="130"/>
      <c r="BW3" s="130"/>
      <c r="BX3" s="130"/>
      <c r="BY3" s="130"/>
      <c r="BZ3" s="130"/>
      <c r="CA3" s="130"/>
      <c r="CB3" s="131"/>
      <c r="CC3" s="130"/>
      <c r="CD3" s="130"/>
      <c r="CE3" s="130"/>
      <c r="CF3" s="130"/>
      <c r="CG3" s="130"/>
      <c r="CH3" s="130"/>
      <c r="CI3" s="130"/>
      <c r="CJ3" s="131"/>
      <c r="CK3" s="130"/>
      <c r="CL3" s="130"/>
      <c r="CM3" s="130"/>
      <c r="CN3" s="130"/>
      <c r="CO3" s="130"/>
      <c r="CP3" s="130"/>
      <c r="CQ3" s="130"/>
      <c r="CR3" s="131"/>
      <c r="CS3" s="130"/>
      <c r="CT3" s="130"/>
      <c r="CU3" s="130"/>
      <c r="CV3" s="130"/>
      <c r="CW3" s="130"/>
      <c r="CX3" s="130"/>
      <c r="CY3" s="130"/>
      <c r="CZ3" s="131"/>
      <c r="DA3" s="130"/>
      <c r="DB3" s="130"/>
      <c r="DC3" s="130"/>
      <c r="DD3" s="130"/>
      <c r="DE3" s="130"/>
      <c r="DF3" s="130"/>
      <c r="DG3" s="130"/>
      <c r="DH3" s="131"/>
      <c r="DI3" s="130"/>
      <c r="DJ3" s="130"/>
      <c r="DK3" s="130"/>
      <c r="DL3" s="130"/>
      <c r="DM3" s="130"/>
      <c r="DN3" s="130"/>
      <c r="DO3" s="130"/>
      <c r="DP3" s="131"/>
      <c r="DQ3" s="130"/>
      <c r="DR3" s="130"/>
      <c r="DS3" s="130"/>
      <c r="DT3" s="130"/>
      <c r="DU3" s="130"/>
      <c r="DV3" s="130"/>
      <c r="DW3" s="130"/>
      <c r="DX3" s="131"/>
      <c r="DY3" s="130"/>
      <c r="DZ3" s="130"/>
      <c r="EA3" s="130"/>
      <c r="EB3" s="130"/>
      <c r="EC3" s="130"/>
      <c r="ED3" s="130"/>
      <c r="EE3" s="130"/>
      <c r="EF3" s="131"/>
      <c r="EG3" s="130"/>
      <c r="EH3" s="130"/>
      <c r="EI3" s="130"/>
      <c r="EJ3" s="130"/>
      <c r="EK3" s="130"/>
      <c r="EL3" s="130"/>
      <c r="EM3" s="130"/>
      <c r="EN3" s="131"/>
      <c r="EO3" s="130"/>
      <c r="EP3" s="130"/>
      <c r="EQ3" s="130"/>
      <c r="ER3" s="130"/>
      <c r="ES3" s="130"/>
      <c r="ET3" s="130"/>
      <c r="EU3" s="130"/>
      <c r="EV3" s="131"/>
      <c r="EW3" s="130"/>
      <c r="EX3" s="130"/>
      <c r="EY3" s="130"/>
      <c r="EZ3" s="130"/>
      <c r="FA3" s="130"/>
      <c r="FB3" s="130"/>
      <c r="FC3" s="130"/>
      <c r="FD3" s="131"/>
      <c r="FE3" s="130"/>
      <c r="FF3" s="130"/>
      <c r="FG3" s="130"/>
      <c r="FH3" s="130"/>
      <c r="FI3" s="130"/>
      <c r="FJ3" s="130"/>
      <c r="FK3" s="130"/>
      <c r="FL3" s="131"/>
      <c r="FM3" s="130"/>
      <c r="FN3" s="130"/>
      <c r="FO3" s="130"/>
      <c r="FP3" s="130"/>
      <c r="FQ3" s="130"/>
      <c r="FR3" s="130"/>
      <c r="FS3" s="130"/>
      <c r="FT3" s="131"/>
      <c r="FU3" s="130"/>
      <c r="FV3" s="130"/>
      <c r="FW3" s="130"/>
      <c r="FX3" s="130"/>
      <c r="FY3" s="130"/>
      <c r="FZ3" s="130"/>
      <c r="GA3" s="130"/>
      <c r="GB3" s="131"/>
      <c r="GC3" s="130"/>
      <c r="GD3" s="130"/>
      <c r="GE3" s="130"/>
      <c r="GF3" s="130"/>
      <c r="GG3" s="130"/>
      <c r="GH3" s="130"/>
      <c r="GI3" s="130"/>
      <c r="GJ3" s="131"/>
      <c r="GK3" s="130"/>
      <c r="GL3" s="130"/>
      <c r="GM3" s="130"/>
      <c r="GN3" s="130"/>
      <c r="GO3" s="130"/>
      <c r="GP3" s="130"/>
      <c r="GQ3" s="130"/>
      <c r="GR3" s="131"/>
      <c r="GS3" s="130"/>
      <c r="GT3" s="130"/>
      <c r="GU3" s="130"/>
      <c r="GV3" s="130"/>
      <c r="GW3" s="130"/>
      <c r="GX3" s="130"/>
      <c r="GY3" s="130"/>
      <c r="GZ3" s="131"/>
      <c r="HA3" s="130"/>
      <c r="HB3" s="130"/>
      <c r="HC3" s="130"/>
      <c r="HD3" s="130"/>
      <c r="HE3" s="130"/>
      <c r="HF3" s="130"/>
      <c r="HG3" s="130"/>
      <c r="HH3" s="131"/>
      <c r="HI3" s="130"/>
      <c r="HJ3" s="130"/>
      <c r="HK3" s="130"/>
      <c r="HL3" s="130"/>
      <c r="HM3" s="130"/>
      <c r="HN3" s="130"/>
      <c r="HO3" s="130"/>
      <c r="HP3" s="131"/>
      <c r="HQ3" s="130"/>
      <c r="HR3" s="130"/>
      <c r="HS3" s="130"/>
      <c r="HT3" s="130"/>
      <c r="HU3" s="130"/>
      <c r="HV3" s="130"/>
      <c r="HW3" s="130"/>
      <c r="HX3" s="131"/>
      <c r="HY3" s="130"/>
      <c r="HZ3" s="130"/>
      <c r="IA3" s="130"/>
      <c r="IB3" s="130"/>
      <c r="IC3" s="130"/>
      <c r="ID3" s="130"/>
      <c r="IE3" s="130"/>
      <c r="IF3" s="131"/>
    </row>
    <row r="4" spans="2:240" ht="14.1" customHeight="1" x14ac:dyDescent="0.2">
      <c r="B4" s="244" t="s">
        <v>9</v>
      </c>
      <c r="C4" s="245"/>
      <c r="D4" s="245"/>
      <c r="E4" s="245"/>
      <c r="F4" s="245"/>
      <c r="G4" s="245"/>
      <c r="H4" s="245"/>
      <c r="I4" s="245"/>
      <c r="J4" s="246"/>
      <c r="K4" s="130"/>
      <c r="L4" s="130"/>
      <c r="M4" s="130"/>
      <c r="N4" s="130"/>
      <c r="O4" s="130"/>
      <c r="P4" s="131"/>
      <c r="Q4" s="130"/>
      <c r="R4" s="130"/>
      <c r="S4" s="130"/>
      <c r="T4" s="130"/>
      <c r="U4" s="130"/>
      <c r="V4" s="130"/>
      <c r="W4" s="130"/>
      <c r="X4" s="131"/>
      <c r="Y4" s="130"/>
      <c r="Z4" s="130"/>
      <c r="AA4" s="130"/>
      <c r="AB4" s="130"/>
      <c r="AC4" s="130"/>
      <c r="AD4" s="130"/>
      <c r="AE4" s="130"/>
      <c r="AF4" s="131"/>
      <c r="AG4" s="130"/>
      <c r="AH4" s="130"/>
      <c r="AI4" s="130"/>
      <c r="AJ4" s="130"/>
      <c r="AK4" s="130"/>
      <c r="AL4" s="130"/>
      <c r="AM4" s="130"/>
      <c r="AN4" s="131"/>
      <c r="AO4" s="130"/>
      <c r="AP4" s="130"/>
      <c r="AQ4" s="130"/>
      <c r="AR4" s="130"/>
      <c r="AS4" s="130"/>
      <c r="AT4" s="130"/>
      <c r="AU4" s="130"/>
      <c r="AV4" s="131"/>
      <c r="AW4" s="130"/>
      <c r="AX4" s="130"/>
      <c r="AY4" s="130"/>
      <c r="AZ4" s="130"/>
      <c r="BA4" s="130"/>
      <c r="BB4" s="130"/>
      <c r="BC4" s="130"/>
      <c r="BD4" s="131"/>
      <c r="BE4" s="130"/>
      <c r="BF4" s="130"/>
      <c r="BG4" s="130"/>
      <c r="BH4" s="130"/>
      <c r="BI4" s="130"/>
      <c r="BJ4" s="130"/>
      <c r="BK4" s="130"/>
      <c r="BL4" s="131"/>
      <c r="BM4" s="130"/>
      <c r="BN4" s="130"/>
      <c r="BO4" s="130"/>
      <c r="BP4" s="130"/>
      <c r="BQ4" s="130"/>
      <c r="BR4" s="130"/>
      <c r="BS4" s="130"/>
      <c r="BT4" s="131"/>
      <c r="BU4" s="130"/>
      <c r="BV4" s="130"/>
      <c r="BW4" s="130"/>
      <c r="BX4" s="130"/>
      <c r="BY4" s="130"/>
      <c r="BZ4" s="130"/>
      <c r="CA4" s="130"/>
      <c r="CB4" s="131"/>
      <c r="CC4" s="130"/>
      <c r="CD4" s="130"/>
      <c r="CE4" s="130"/>
      <c r="CF4" s="130"/>
      <c r="CG4" s="130"/>
      <c r="CH4" s="130"/>
      <c r="CI4" s="130"/>
      <c r="CJ4" s="131"/>
      <c r="CK4" s="130"/>
      <c r="CL4" s="130"/>
      <c r="CM4" s="130"/>
      <c r="CN4" s="130"/>
      <c r="CO4" s="130"/>
      <c r="CP4" s="130"/>
      <c r="CQ4" s="130"/>
      <c r="CR4" s="131"/>
      <c r="CS4" s="130"/>
      <c r="CT4" s="130"/>
      <c r="CU4" s="130"/>
      <c r="CV4" s="130"/>
      <c r="CW4" s="130"/>
      <c r="CX4" s="130"/>
      <c r="CY4" s="130"/>
      <c r="CZ4" s="131"/>
      <c r="DA4" s="130"/>
      <c r="DB4" s="130"/>
      <c r="DC4" s="130"/>
      <c r="DD4" s="130"/>
      <c r="DE4" s="130"/>
      <c r="DF4" s="130"/>
      <c r="DG4" s="130"/>
      <c r="DH4" s="131"/>
      <c r="DI4" s="130"/>
      <c r="DJ4" s="130"/>
      <c r="DK4" s="130"/>
      <c r="DL4" s="130"/>
      <c r="DM4" s="130"/>
      <c r="DN4" s="130"/>
      <c r="DO4" s="130"/>
      <c r="DP4" s="131"/>
      <c r="DQ4" s="130"/>
      <c r="DR4" s="130"/>
      <c r="DS4" s="130"/>
      <c r="DT4" s="130"/>
      <c r="DU4" s="130"/>
      <c r="DV4" s="130"/>
      <c r="DW4" s="130"/>
      <c r="DX4" s="131"/>
      <c r="DY4" s="130"/>
      <c r="DZ4" s="130"/>
      <c r="EA4" s="130"/>
      <c r="EB4" s="130"/>
      <c r="EC4" s="130"/>
      <c r="ED4" s="130"/>
      <c r="EE4" s="130"/>
      <c r="EF4" s="131"/>
      <c r="EG4" s="130"/>
      <c r="EH4" s="130"/>
      <c r="EI4" s="130"/>
      <c r="EJ4" s="130"/>
      <c r="EK4" s="130"/>
      <c r="EL4" s="130"/>
      <c r="EM4" s="130"/>
      <c r="EN4" s="131"/>
      <c r="EO4" s="130"/>
      <c r="EP4" s="130"/>
      <c r="EQ4" s="130"/>
      <c r="ER4" s="130"/>
      <c r="ES4" s="130"/>
      <c r="ET4" s="130"/>
      <c r="EU4" s="130"/>
      <c r="EV4" s="131"/>
      <c r="EW4" s="130"/>
      <c r="EX4" s="130"/>
      <c r="EY4" s="130"/>
      <c r="EZ4" s="130"/>
      <c r="FA4" s="130"/>
      <c r="FB4" s="130"/>
      <c r="FC4" s="130"/>
      <c r="FD4" s="131"/>
      <c r="FE4" s="130"/>
      <c r="FF4" s="130"/>
      <c r="FG4" s="130"/>
      <c r="FH4" s="130"/>
      <c r="FI4" s="130"/>
      <c r="FJ4" s="130"/>
      <c r="FK4" s="130"/>
      <c r="FL4" s="131"/>
      <c r="FM4" s="130"/>
      <c r="FN4" s="130"/>
      <c r="FO4" s="130"/>
      <c r="FP4" s="130"/>
      <c r="FQ4" s="130"/>
      <c r="FR4" s="130"/>
      <c r="FS4" s="130"/>
      <c r="FT4" s="131"/>
      <c r="FU4" s="130"/>
      <c r="FV4" s="130"/>
      <c r="FW4" s="130"/>
      <c r="FX4" s="130"/>
      <c r="FY4" s="130"/>
      <c r="FZ4" s="130"/>
      <c r="GA4" s="130"/>
      <c r="GB4" s="131"/>
      <c r="GC4" s="130"/>
      <c r="GD4" s="130"/>
      <c r="GE4" s="130"/>
      <c r="GF4" s="130"/>
      <c r="GG4" s="130"/>
      <c r="GH4" s="130"/>
      <c r="GI4" s="130"/>
      <c r="GJ4" s="131"/>
      <c r="GK4" s="130"/>
      <c r="GL4" s="130"/>
      <c r="GM4" s="130"/>
      <c r="GN4" s="130"/>
      <c r="GO4" s="130"/>
      <c r="GP4" s="130"/>
      <c r="GQ4" s="130"/>
      <c r="GR4" s="131"/>
      <c r="GS4" s="130"/>
      <c r="GT4" s="130"/>
      <c r="GU4" s="130"/>
      <c r="GV4" s="130"/>
      <c r="GW4" s="130"/>
      <c r="GX4" s="130"/>
      <c r="GY4" s="130"/>
      <c r="GZ4" s="131"/>
      <c r="HA4" s="130"/>
      <c r="HB4" s="130"/>
      <c r="HC4" s="130"/>
      <c r="HD4" s="130"/>
      <c r="HE4" s="130"/>
      <c r="HF4" s="130"/>
      <c r="HG4" s="130"/>
      <c r="HH4" s="131"/>
      <c r="HI4" s="130"/>
      <c r="HJ4" s="130"/>
      <c r="HK4" s="130"/>
      <c r="HL4" s="130"/>
      <c r="HM4" s="130"/>
      <c r="HN4" s="130"/>
      <c r="HO4" s="130"/>
      <c r="HP4" s="131"/>
      <c r="HQ4" s="130"/>
      <c r="HR4" s="130"/>
      <c r="HS4" s="130"/>
      <c r="HT4" s="130"/>
      <c r="HU4" s="130"/>
      <c r="HV4" s="130"/>
      <c r="HW4" s="130"/>
      <c r="HX4" s="131"/>
      <c r="HY4" s="130"/>
      <c r="HZ4" s="130"/>
      <c r="IA4" s="130"/>
      <c r="IB4" s="130"/>
      <c r="IC4" s="130"/>
      <c r="ID4" s="130"/>
      <c r="IE4" s="130"/>
      <c r="IF4" s="131"/>
    </row>
    <row r="5" spans="2:240" ht="36.75" customHeight="1" x14ac:dyDescent="0.2">
      <c r="B5" s="237" t="s">
        <v>125</v>
      </c>
      <c r="C5" s="237"/>
      <c r="D5" s="237"/>
      <c r="E5" s="237"/>
      <c r="F5" s="237"/>
      <c r="G5" s="237"/>
      <c r="H5" s="237"/>
      <c r="I5" s="237"/>
      <c r="J5" s="237"/>
      <c r="K5" s="130"/>
      <c r="L5" s="130"/>
      <c r="M5" s="130"/>
      <c r="N5" s="130"/>
      <c r="O5" s="130"/>
      <c r="P5" s="131"/>
      <c r="Q5" s="130"/>
      <c r="R5" s="130"/>
      <c r="S5" s="130"/>
      <c r="T5" s="130"/>
      <c r="U5" s="130"/>
      <c r="V5" s="130"/>
      <c r="W5" s="130"/>
      <c r="X5" s="131"/>
      <c r="Y5" s="130"/>
      <c r="Z5" s="130"/>
      <c r="AA5" s="130"/>
      <c r="AB5" s="130"/>
      <c r="AC5" s="130"/>
      <c r="AD5" s="130"/>
      <c r="AE5" s="130"/>
      <c r="AF5" s="131"/>
      <c r="AG5" s="130"/>
      <c r="AH5" s="130"/>
      <c r="AI5" s="130"/>
      <c r="AJ5" s="130"/>
      <c r="AK5" s="130"/>
      <c r="AL5" s="130"/>
      <c r="AM5" s="130"/>
      <c r="AN5" s="131"/>
      <c r="AO5" s="130"/>
      <c r="AP5" s="130"/>
      <c r="AQ5" s="130"/>
      <c r="AR5" s="130"/>
      <c r="AS5" s="130"/>
      <c r="AT5" s="130"/>
      <c r="AU5" s="130"/>
      <c r="AV5" s="131"/>
      <c r="AW5" s="130"/>
      <c r="AX5" s="130"/>
      <c r="AY5" s="130"/>
      <c r="AZ5" s="130"/>
      <c r="BA5" s="130"/>
      <c r="BB5" s="130"/>
      <c r="BC5" s="130"/>
      <c r="BD5" s="131"/>
      <c r="BE5" s="130"/>
      <c r="BF5" s="130"/>
      <c r="BG5" s="130"/>
      <c r="BH5" s="130"/>
      <c r="BI5" s="130"/>
      <c r="BJ5" s="130"/>
      <c r="BK5" s="130"/>
      <c r="BL5" s="131"/>
      <c r="BM5" s="130"/>
      <c r="BN5" s="130"/>
      <c r="BO5" s="130"/>
      <c r="BP5" s="130"/>
      <c r="BQ5" s="130"/>
      <c r="BR5" s="130"/>
      <c r="BS5" s="130"/>
      <c r="BT5" s="131"/>
      <c r="BU5" s="130"/>
      <c r="BV5" s="130"/>
      <c r="BW5" s="130"/>
      <c r="BX5" s="130"/>
      <c r="BY5" s="130"/>
      <c r="BZ5" s="130"/>
      <c r="CA5" s="130"/>
      <c r="CB5" s="131"/>
      <c r="CC5" s="130"/>
      <c r="CD5" s="130"/>
      <c r="CE5" s="130"/>
      <c r="CF5" s="130"/>
      <c r="CG5" s="130"/>
      <c r="CH5" s="130"/>
      <c r="CI5" s="130"/>
      <c r="CJ5" s="131"/>
      <c r="CK5" s="130"/>
      <c r="CL5" s="130"/>
      <c r="CM5" s="130"/>
      <c r="CN5" s="130"/>
      <c r="CO5" s="130"/>
      <c r="CP5" s="130"/>
      <c r="CQ5" s="130"/>
      <c r="CR5" s="131"/>
      <c r="CS5" s="130"/>
      <c r="CT5" s="130"/>
      <c r="CU5" s="130"/>
      <c r="CV5" s="130"/>
      <c r="CW5" s="130"/>
      <c r="CX5" s="130"/>
      <c r="CY5" s="130"/>
      <c r="CZ5" s="131"/>
      <c r="DA5" s="130"/>
      <c r="DB5" s="130"/>
      <c r="DC5" s="130"/>
      <c r="DD5" s="130"/>
      <c r="DE5" s="130"/>
      <c r="DF5" s="130"/>
      <c r="DG5" s="130"/>
      <c r="DH5" s="131"/>
      <c r="DI5" s="130"/>
      <c r="DJ5" s="130"/>
      <c r="DK5" s="130"/>
      <c r="DL5" s="130"/>
      <c r="DM5" s="130"/>
      <c r="DN5" s="130"/>
      <c r="DO5" s="130"/>
      <c r="DP5" s="131"/>
      <c r="DQ5" s="130"/>
      <c r="DR5" s="130"/>
      <c r="DS5" s="130"/>
      <c r="DT5" s="130"/>
      <c r="DU5" s="130"/>
      <c r="DV5" s="130"/>
      <c r="DW5" s="130"/>
      <c r="DX5" s="131"/>
      <c r="DY5" s="130"/>
      <c r="DZ5" s="130"/>
      <c r="EA5" s="130"/>
      <c r="EB5" s="130"/>
      <c r="EC5" s="130"/>
      <c r="ED5" s="130"/>
      <c r="EE5" s="130"/>
      <c r="EF5" s="131"/>
      <c r="EG5" s="130"/>
      <c r="EH5" s="130"/>
      <c r="EI5" s="130"/>
      <c r="EJ5" s="130"/>
      <c r="EK5" s="130"/>
      <c r="EL5" s="130"/>
      <c r="EM5" s="130"/>
      <c r="EN5" s="131"/>
      <c r="EO5" s="130"/>
      <c r="EP5" s="130"/>
      <c r="EQ5" s="130"/>
      <c r="ER5" s="130"/>
      <c r="ES5" s="130"/>
      <c r="ET5" s="130"/>
      <c r="EU5" s="130"/>
      <c r="EV5" s="131"/>
      <c r="EW5" s="130"/>
      <c r="EX5" s="130"/>
      <c r="EY5" s="130"/>
      <c r="EZ5" s="130"/>
      <c r="FA5" s="130"/>
      <c r="FB5" s="130"/>
      <c r="FC5" s="130"/>
      <c r="FD5" s="131"/>
      <c r="FE5" s="130"/>
      <c r="FF5" s="130"/>
      <c r="FG5" s="130"/>
      <c r="FH5" s="130"/>
      <c r="FI5" s="130"/>
      <c r="FJ5" s="130"/>
      <c r="FK5" s="130"/>
      <c r="FL5" s="131"/>
      <c r="FM5" s="130"/>
      <c r="FN5" s="130"/>
      <c r="FO5" s="130"/>
      <c r="FP5" s="130"/>
      <c r="FQ5" s="130"/>
      <c r="FR5" s="130"/>
      <c r="FS5" s="130"/>
      <c r="FT5" s="131"/>
      <c r="FU5" s="130"/>
      <c r="FV5" s="130"/>
      <c r="FW5" s="130"/>
      <c r="FX5" s="130"/>
      <c r="FY5" s="130"/>
      <c r="FZ5" s="130"/>
      <c r="GA5" s="130"/>
      <c r="GB5" s="131"/>
      <c r="GC5" s="130"/>
      <c r="GD5" s="130"/>
      <c r="GE5" s="130"/>
      <c r="GF5" s="130"/>
      <c r="GG5" s="130"/>
      <c r="GH5" s="130"/>
      <c r="GI5" s="130"/>
      <c r="GJ5" s="131"/>
      <c r="GK5" s="130"/>
      <c r="GL5" s="130"/>
      <c r="GM5" s="130"/>
      <c r="GN5" s="130"/>
      <c r="GO5" s="130"/>
      <c r="GP5" s="130"/>
      <c r="GQ5" s="130"/>
      <c r="GR5" s="131"/>
      <c r="GS5" s="130"/>
      <c r="GT5" s="130"/>
      <c r="GU5" s="130"/>
      <c r="GV5" s="130"/>
      <c r="GW5" s="130"/>
      <c r="GX5" s="130"/>
      <c r="GY5" s="130"/>
      <c r="GZ5" s="131"/>
      <c r="HA5" s="130"/>
      <c r="HB5" s="130"/>
      <c r="HC5" s="130"/>
      <c r="HD5" s="130"/>
      <c r="HE5" s="130"/>
      <c r="HF5" s="130"/>
      <c r="HG5" s="130"/>
      <c r="HH5" s="131"/>
      <c r="HI5" s="130"/>
      <c r="HJ5" s="130"/>
      <c r="HK5" s="130"/>
      <c r="HL5" s="130"/>
      <c r="HM5" s="130"/>
      <c r="HN5" s="130"/>
      <c r="HO5" s="130"/>
      <c r="HP5" s="131"/>
      <c r="HQ5" s="130"/>
      <c r="HR5" s="130"/>
      <c r="HS5" s="130"/>
      <c r="HT5" s="130"/>
      <c r="HU5" s="130"/>
      <c r="HV5" s="130"/>
      <c r="HW5" s="130"/>
      <c r="HX5" s="131"/>
      <c r="HY5" s="130"/>
      <c r="HZ5" s="130"/>
      <c r="IA5" s="130"/>
      <c r="IB5" s="130"/>
      <c r="IC5" s="130"/>
      <c r="ID5" s="130"/>
      <c r="IE5" s="130"/>
      <c r="IF5" s="131"/>
    </row>
    <row r="6" spans="2:240" ht="14.25" customHeight="1" x14ac:dyDescent="0.2">
      <c r="B6" s="238" t="s">
        <v>34</v>
      </c>
      <c r="C6" s="239"/>
      <c r="D6" s="239"/>
      <c r="E6" s="239"/>
      <c r="F6" s="239"/>
      <c r="G6" s="239"/>
      <c r="H6" s="239"/>
      <c r="I6" s="239"/>
      <c r="J6" s="240"/>
      <c r="K6" s="130"/>
      <c r="L6" s="130"/>
      <c r="M6" s="130"/>
      <c r="N6" s="130"/>
      <c r="O6" s="130"/>
      <c r="P6" s="131"/>
      <c r="Q6" s="130"/>
      <c r="R6" s="130"/>
      <c r="S6" s="130"/>
      <c r="T6" s="130"/>
      <c r="U6" s="130"/>
      <c r="V6" s="130"/>
      <c r="W6" s="130"/>
      <c r="X6" s="131"/>
      <c r="Y6" s="130"/>
      <c r="Z6" s="130"/>
      <c r="AA6" s="130"/>
      <c r="AB6" s="130"/>
      <c r="AC6" s="130"/>
      <c r="AD6" s="130"/>
      <c r="AE6" s="130"/>
      <c r="AF6" s="131"/>
      <c r="AG6" s="130"/>
      <c r="AH6" s="130"/>
      <c r="AI6" s="130"/>
      <c r="AJ6" s="130"/>
      <c r="AK6" s="130"/>
      <c r="AL6" s="130"/>
      <c r="AM6" s="130"/>
      <c r="AN6" s="131"/>
      <c r="AO6" s="130"/>
      <c r="AP6" s="130"/>
      <c r="AQ6" s="130"/>
      <c r="AR6" s="130"/>
      <c r="AS6" s="130"/>
      <c r="AT6" s="130"/>
      <c r="AU6" s="130"/>
      <c r="AV6" s="131"/>
      <c r="AW6" s="130"/>
      <c r="AX6" s="130"/>
      <c r="AY6" s="130"/>
      <c r="AZ6" s="130"/>
      <c r="BA6" s="130"/>
      <c r="BB6" s="130"/>
      <c r="BC6" s="130"/>
      <c r="BD6" s="131"/>
      <c r="BE6" s="130"/>
      <c r="BF6" s="130"/>
      <c r="BG6" s="130"/>
      <c r="BH6" s="130"/>
      <c r="BI6" s="130"/>
      <c r="BJ6" s="130"/>
      <c r="BK6" s="130"/>
      <c r="BL6" s="131"/>
      <c r="BM6" s="130"/>
      <c r="BN6" s="130"/>
      <c r="BO6" s="130"/>
      <c r="BP6" s="130"/>
      <c r="BQ6" s="130"/>
      <c r="BR6" s="130"/>
      <c r="BS6" s="130"/>
      <c r="BT6" s="131"/>
      <c r="BU6" s="130"/>
      <c r="BV6" s="130"/>
      <c r="BW6" s="130"/>
      <c r="BX6" s="130"/>
      <c r="BY6" s="130"/>
      <c r="BZ6" s="130"/>
      <c r="CA6" s="130"/>
      <c r="CB6" s="131"/>
      <c r="CC6" s="130"/>
      <c r="CD6" s="130"/>
      <c r="CE6" s="130"/>
      <c r="CF6" s="130"/>
      <c r="CG6" s="130"/>
      <c r="CH6" s="130"/>
      <c r="CI6" s="130"/>
      <c r="CJ6" s="131"/>
      <c r="CK6" s="130"/>
      <c r="CL6" s="130"/>
      <c r="CM6" s="130"/>
      <c r="CN6" s="130"/>
      <c r="CO6" s="130"/>
      <c r="CP6" s="130"/>
      <c r="CQ6" s="130"/>
      <c r="CR6" s="131"/>
      <c r="CS6" s="130"/>
      <c r="CT6" s="130"/>
      <c r="CU6" s="130"/>
      <c r="CV6" s="130"/>
      <c r="CW6" s="130"/>
      <c r="CX6" s="130"/>
      <c r="CY6" s="130"/>
      <c r="CZ6" s="131"/>
      <c r="DA6" s="130"/>
      <c r="DB6" s="130"/>
      <c r="DC6" s="130"/>
      <c r="DD6" s="130"/>
      <c r="DE6" s="130"/>
      <c r="DF6" s="130"/>
      <c r="DG6" s="130"/>
      <c r="DH6" s="131"/>
      <c r="DI6" s="130"/>
      <c r="DJ6" s="130"/>
      <c r="DK6" s="130"/>
      <c r="DL6" s="130"/>
      <c r="DM6" s="130"/>
      <c r="DN6" s="130"/>
      <c r="DO6" s="130"/>
      <c r="DP6" s="131"/>
      <c r="DQ6" s="130"/>
      <c r="DR6" s="130"/>
      <c r="DS6" s="130"/>
      <c r="DT6" s="130"/>
      <c r="DU6" s="130"/>
      <c r="DV6" s="130"/>
      <c r="DW6" s="130"/>
      <c r="DX6" s="131"/>
      <c r="DY6" s="130"/>
      <c r="DZ6" s="130"/>
      <c r="EA6" s="130"/>
      <c r="EB6" s="130"/>
      <c r="EC6" s="130"/>
      <c r="ED6" s="130"/>
      <c r="EE6" s="130"/>
      <c r="EF6" s="131"/>
      <c r="EG6" s="130"/>
      <c r="EH6" s="130"/>
      <c r="EI6" s="130"/>
      <c r="EJ6" s="130"/>
      <c r="EK6" s="130"/>
      <c r="EL6" s="130"/>
      <c r="EM6" s="130"/>
      <c r="EN6" s="131"/>
      <c r="EO6" s="130"/>
      <c r="EP6" s="130"/>
      <c r="EQ6" s="130"/>
      <c r="ER6" s="130"/>
      <c r="ES6" s="130"/>
      <c r="ET6" s="130"/>
      <c r="EU6" s="130"/>
      <c r="EV6" s="131"/>
      <c r="EW6" s="130"/>
      <c r="EX6" s="130"/>
      <c r="EY6" s="130"/>
      <c r="EZ6" s="130"/>
      <c r="FA6" s="130"/>
      <c r="FB6" s="130"/>
      <c r="FC6" s="130"/>
      <c r="FD6" s="131"/>
      <c r="FE6" s="130"/>
      <c r="FF6" s="130"/>
      <c r="FG6" s="130"/>
      <c r="FH6" s="130"/>
      <c r="FI6" s="130"/>
      <c r="FJ6" s="130"/>
      <c r="FK6" s="130"/>
      <c r="FL6" s="131"/>
      <c r="FM6" s="130"/>
      <c r="FN6" s="130"/>
      <c r="FO6" s="130"/>
      <c r="FP6" s="130"/>
      <c r="FQ6" s="130"/>
      <c r="FR6" s="130"/>
      <c r="FS6" s="130"/>
      <c r="FT6" s="131"/>
      <c r="FU6" s="130"/>
      <c r="FV6" s="130"/>
      <c r="FW6" s="130"/>
      <c r="FX6" s="130"/>
      <c r="FY6" s="130"/>
      <c r="FZ6" s="130"/>
      <c r="GA6" s="130"/>
      <c r="GB6" s="131"/>
      <c r="GC6" s="130"/>
      <c r="GD6" s="130"/>
      <c r="GE6" s="130"/>
      <c r="GF6" s="130"/>
      <c r="GG6" s="130"/>
      <c r="GH6" s="130"/>
      <c r="GI6" s="130"/>
      <c r="GJ6" s="131"/>
      <c r="GK6" s="130"/>
      <c r="GL6" s="130"/>
      <c r="GM6" s="130"/>
      <c r="GN6" s="130"/>
      <c r="GO6" s="130"/>
      <c r="GP6" s="130"/>
      <c r="GQ6" s="130"/>
      <c r="GR6" s="131"/>
      <c r="GS6" s="130"/>
      <c r="GT6" s="130"/>
      <c r="GU6" s="130"/>
      <c r="GV6" s="130"/>
      <c r="GW6" s="130"/>
      <c r="GX6" s="130"/>
      <c r="GY6" s="130"/>
      <c r="GZ6" s="131"/>
      <c r="HA6" s="130"/>
      <c r="HB6" s="130"/>
      <c r="HC6" s="130"/>
      <c r="HD6" s="130"/>
      <c r="HE6" s="130"/>
      <c r="HF6" s="130"/>
      <c r="HG6" s="130"/>
      <c r="HH6" s="131"/>
      <c r="HI6" s="130"/>
      <c r="HJ6" s="130"/>
      <c r="HK6" s="130"/>
      <c r="HL6" s="130"/>
      <c r="HM6" s="130"/>
      <c r="HN6" s="130"/>
      <c r="HO6" s="130"/>
      <c r="HP6" s="131"/>
      <c r="HQ6" s="130"/>
      <c r="HR6" s="130"/>
      <c r="HS6" s="130"/>
      <c r="HT6" s="130"/>
      <c r="HU6" s="130"/>
      <c r="HV6" s="130"/>
      <c r="HW6" s="130"/>
      <c r="HX6" s="131"/>
      <c r="HY6" s="130"/>
      <c r="HZ6" s="130"/>
      <c r="IA6" s="130"/>
      <c r="IB6" s="130"/>
      <c r="IC6" s="130"/>
      <c r="ID6" s="130"/>
      <c r="IE6" s="130"/>
      <c r="IF6" s="131"/>
    </row>
    <row r="7" spans="2:240" ht="66.75" customHeight="1" x14ac:dyDescent="0.2">
      <c r="B7" s="249" t="s">
        <v>10</v>
      </c>
      <c r="C7" s="250"/>
      <c r="D7" s="251"/>
      <c r="E7" s="249" t="s">
        <v>1</v>
      </c>
      <c r="F7" s="250"/>
      <c r="G7" s="247" t="s">
        <v>3</v>
      </c>
      <c r="H7" s="207" t="s">
        <v>33</v>
      </c>
      <c r="I7" s="207"/>
      <c r="J7" s="208"/>
    </row>
    <row r="8" spans="2:240" ht="37.5" customHeight="1" x14ac:dyDescent="0.2">
      <c r="B8" s="132" t="s">
        <v>11</v>
      </c>
      <c r="C8" s="132" t="s">
        <v>12</v>
      </c>
      <c r="D8" s="132" t="s">
        <v>13</v>
      </c>
      <c r="E8" s="132" t="s">
        <v>14</v>
      </c>
      <c r="F8" s="132" t="s">
        <v>15</v>
      </c>
      <c r="G8" s="248"/>
      <c r="H8" s="14" t="s">
        <v>66</v>
      </c>
      <c r="I8" s="14" t="s">
        <v>67</v>
      </c>
      <c r="J8" s="70" t="s">
        <v>0</v>
      </c>
    </row>
    <row r="9" spans="2:240" ht="21.75" customHeight="1" x14ac:dyDescent="0.2">
      <c r="B9" s="234" t="s">
        <v>16</v>
      </c>
      <c r="C9" s="235"/>
      <c r="D9" s="235"/>
      <c r="E9" s="235"/>
      <c r="F9" s="235"/>
      <c r="G9" s="236"/>
      <c r="H9" s="25">
        <f>+H10</f>
        <v>0</v>
      </c>
      <c r="I9" s="25">
        <f t="shared" ref="I9:J9" si="0">+I10</f>
        <v>0</v>
      </c>
      <c r="J9" s="25">
        <f t="shared" si="0"/>
        <v>0</v>
      </c>
    </row>
    <row r="10" spans="2:240" s="134" customFormat="1" x14ac:dyDescent="0.2">
      <c r="B10" s="232" t="s">
        <v>27</v>
      </c>
      <c r="C10" s="233"/>
      <c r="D10" s="233"/>
      <c r="E10" s="233"/>
      <c r="F10" s="233"/>
      <c r="G10" s="133" t="s">
        <v>28</v>
      </c>
      <c r="H10" s="25">
        <f>+H12+H59+H155</f>
        <v>0</v>
      </c>
      <c r="I10" s="25">
        <f t="shared" ref="I10:J10" si="1">+I12+I59+I155</f>
        <v>0</v>
      </c>
      <c r="J10" s="25">
        <f t="shared" si="1"/>
        <v>0</v>
      </c>
    </row>
    <row r="11" spans="2:240" ht="13.5" customHeight="1" x14ac:dyDescent="0.2">
      <c r="B11" s="232"/>
      <c r="C11" s="233"/>
      <c r="D11" s="233"/>
      <c r="E11" s="233"/>
      <c r="F11" s="233"/>
      <c r="G11" s="135" t="s">
        <v>2</v>
      </c>
      <c r="H11" s="23"/>
      <c r="I11" s="23"/>
      <c r="J11" s="23"/>
    </row>
    <row r="12" spans="2:240" s="134" customFormat="1" ht="13.5" customHeight="1" x14ac:dyDescent="0.2">
      <c r="B12" s="232"/>
      <c r="C12" s="231" t="s">
        <v>46</v>
      </c>
      <c r="D12" s="233"/>
      <c r="E12" s="233"/>
      <c r="F12" s="233"/>
      <c r="G12" s="13" t="s">
        <v>96</v>
      </c>
      <c r="H12" s="21">
        <f>+H14+H29+H44</f>
        <v>0</v>
      </c>
      <c r="I12" s="21">
        <f t="shared" ref="I12:J12" si="2">+I14+I29+I44</f>
        <v>192000</v>
      </c>
      <c r="J12" s="21">
        <f t="shared" si="2"/>
        <v>900000</v>
      </c>
    </row>
    <row r="13" spans="2:240" ht="13.5" customHeight="1" x14ac:dyDescent="0.2">
      <c r="B13" s="232"/>
      <c r="C13" s="231"/>
      <c r="D13" s="233"/>
      <c r="E13" s="233"/>
      <c r="F13" s="233"/>
      <c r="G13" s="22" t="s">
        <v>2</v>
      </c>
      <c r="H13" s="23"/>
      <c r="I13" s="23"/>
      <c r="J13" s="23"/>
    </row>
    <row r="14" spans="2:240" ht="13.5" customHeight="1" x14ac:dyDescent="0.2">
      <c r="B14" s="232"/>
      <c r="C14" s="231"/>
      <c r="D14" s="231" t="s">
        <v>23</v>
      </c>
      <c r="E14" s="233"/>
      <c r="F14" s="233"/>
      <c r="G14" s="13" t="s">
        <v>224</v>
      </c>
      <c r="H14" s="21">
        <f>+H18</f>
        <v>0</v>
      </c>
      <c r="I14" s="21">
        <f t="shared" ref="I14:J14" si="3">+I18</f>
        <v>-708000</v>
      </c>
      <c r="J14" s="21">
        <f t="shared" si="3"/>
        <v>0</v>
      </c>
    </row>
    <row r="15" spans="2:240" ht="13.5" customHeight="1" x14ac:dyDescent="0.2">
      <c r="B15" s="232"/>
      <c r="C15" s="231"/>
      <c r="D15" s="231"/>
      <c r="E15" s="233"/>
      <c r="F15" s="233"/>
      <c r="G15" s="22" t="s">
        <v>2</v>
      </c>
      <c r="H15" s="23"/>
      <c r="I15" s="23"/>
      <c r="J15" s="23"/>
    </row>
    <row r="16" spans="2:240" ht="13.5" customHeight="1" x14ac:dyDescent="0.2">
      <c r="B16" s="232"/>
      <c r="C16" s="231"/>
      <c r="D16" s="231"/>
      <c r="E16" s="233"/>
      <c r="F16" s="233"/>
      <c r="G16" s="24" t="s">
        <v>19</v>
      </c>
      <c r="H16" s="25">
        <f>+H18</f>
        <v>0</v>
      </c>
      <c r="I16" s="25">
        <f t="shared" ref="I16:J16" si="4">+I18</f>
        <v>-708000</v>
      </c>
      <c r="J16" s="25">
        <f t="shared" si="4"/>
        <v>0</v>
      </c>
    </row>
    <row r="17" spans="2:10" ht="13.5" customHeight="1" x14ac:dyDescent="0.2">
      <c r="B17" s="232"/>
      <c r="C17" s="231"/>
      <c r="D17" s="231"/>
      <c r="E17" s="233"/>
      <c r="F17" s="233"/>
      <c r="G17" s="22" t="s">
        <v>2</v>
      </c>
      <c r="H17" s="23"/>
      <c r="I17" s="23"/>
      <c r="J17" s="23"/>
    </row>
    <row r="18" spans="2:10" ht="13.5" customHeight="1" x14ac:dyDescent="0.2">
      <c r="B18" s="232"/>
      <c r="C18" s="231"/>
      <c r="D18" s="231"/>
      <c r="E18" s="233">
        <v>1099</v>
      </c>
      <c r="F18" s="233"/>
      <c r="G18" s="10" t="s">
        <v>214</v>
      </c>
      <c r="H18" s="25">
        <f>+H20</f>
        <v>0</v>
      </c>
      <c r="I18" s="25">
        <f t="shared" ref="I18:J18" si="5">+I20</f>
        <v>-708000</v>
      </c>
      <c r="J18" s="25">
        <f t="shared" si="5"/>
        <v>0</v>
      </c>
    </row>
    <row r="19" spans="2:10" ht="13.5" customHeight="1" x14ac:dyDescent="0.2">
      <c r="B19" s="232"/>
      <c r="C19" s="231"/>
      <c r="D19" s="231"/>
      <c r="E19" s="233"/>
      <c r="F19" s="233"/>
      <c r="G19" s="28" t="s">
        <v>24</v>
      </c>
      <c r="H19" s="23"/>
      <c r="I19" s="23"/>
      <c r="J19" s="23"/>
    </row>
    <row r="20" spans="2:10" ht="26.25" customHeight="1" x14ac:dyDescent="0.2">
      <c r="B20" s="232"/>
      <c r="C20" s="231"/>
      <c r="D20" s="231"/>
      <c r="E20" s="233"/>
      <c r="F20" s="233">
        <v>11001</v>
      </c>
      <c r="G20" s="10" t="s">
        <v>217</v>
      </c>
      <c r="H20" s="25">
        <f t="shared" ref="H20:J20" si="6">+H22</f>
        <v>0</v>
      </c>
      <c r="I20" s="25">
        <f t="shared" si="6"/>
        <v>-708000</v>
      </c>
      <c r="J20" s="25">
        <f t="shared" si="6"/>
        <v>0</v>
      </c>
    </row>
    <row r="21" spans="2:10" ht="13.5" customHeight="1" x14ac:dyDescent="0.2">
      <c r="B21" s="232"/>
      <c r="C21" s="231"/>
      <c r="D21" s="231"/>
      <c r="E21" s="233"/>
      <c r="F21" s="233"/>
      <c r="G21" s="4" t="s">
        <v>49</v>
      </c>
      <c r="H21" s="23"/>
      <c r="I21" s="23"/>
      <c r="J21" s="23"/>
    </row>
    <row r="22" spans="2:10" ht="13.5" customHeight="1" x14ac:dyDescent="0.2">
      <c r="B22" s="232"/>
      <c r="C22" s="231"/>
      <c r="D22" s="231"/>
      <c r="E22" s="233"/>
      <c r="F22" s="233"/>
      <c r="G22" s="68" t="s">
        <v>50</v>
      </c>
      <c r="H22" s="26">
        <f t="shared" ref="H22:J22" si="7">+H24</f>
        <v>0</v>
      </c>
      <c r="I22" s="26">
        <f t="shared" si="7"/>
        <v>-708000</v>
      </c>
      <c r="J22" s="26">
        <f t="shared" si="7"/>
        <v>0</v>
      </c>
    </row>
    <row r="23" spans="2:10" ht="16.5" customHeight="1" x14ac:dyDescent="0.2">
      <c r="B23" s="232"/>
      <c r="C23" s="231"/>
      <c r="D23" s="231"/>
      <c r="E23" s="233"/>
      <c r="F23" s="233"/>
      <c r="G23" s="4" t="s">
        <v>51</v>
      </c>
      <c r="H23" s="23"/>
      <c r="I23" s="23"/>
      <c r="J23" s="23"/>
    </row>
    <row r="24" spans="2:10" ht="13.5" customHeight="1" x14ac:dyDescent="0.2">
      <c r="B24" s="232"/>
      <c r="C24" s="231"/>
      <c r="D24" s="231"/>
      <c r="E24" s="233"/>
      <c r="F24" s="233"/>
      <c r="G24" s="4" t="s">
        <v>43</v>
      </c>
      <c r="H24" s="26">
        <f t="shared" ref="H24:J24" si="8">+H25</f>
        <v>0</v>
      </c>
      <c r="I24" s="26">
        <f t="shared" si="8"/>
        <v>-708000</v>
      </c>
      <c r="J24" s="26">
        <f t="shared" si="8"/>
        <v>0</v>
      </c>
    </row>
    <row r="25" spans="2:10" ht="13.5" customHeight="1" x14ac:dyDescent="0.2">
      <c r="B25" s="232"/>
      <c r="C25" s="231"/>
      <c r="D25" s="231"/>
      <c r="E25" s="233"/>
      <c r="F25" s="233"/>
      <c r="G25" s="4" t="s">
        <v>44</v>
      </c>
      <c r="H25" s="26">
        <f t="shared" ref="H25:J25" si="9">H26</f>
        <v>0</v>
      </c>
      <c r="I25" s="26">
        <f t="shared" si="9"/>
        <v>-708000</v>
      </c>
      <c r="J25" s="26">
        <f t="shared" si="9"/>
        <v>0</v>
      </c>
    </row>
    <row r="26" spans="2:10" ht="13.5" customHeight="1" x14ac:dyDescent="0.2">
      <c r="B26" s="232"/>
      <c r="C26" s="231"/>
      <c r="D26" s="231"/>
      <c r="E26" s="233"/>
      <c r="F26" s="233"/>
      <c r="G26" s="4" t="s">
        <v>57</v>
      </c>
      <c r="H26" s="26">
        <f t="shared" ref="H26:J26" si="10">+H28</f>
        <v>0</v>
      </c>
      <c r="I26" s="26">
        <f t="shared" si="10"/>
        <v>-708000</v>
      </c>
      <c r="J26" s="26">
        <f t="shared" si="10"/>
        <v>0</v>
      </c>
    </row>
    <row r="27" spans="2:10" ht="13.5" customHeight="1" x14ac:dyDescent="0.2">
      <c r="B27" s="232"/>
      <c r="C27" s="231"/>
      <c r="D27" s="231"/>
      <c r="E27" s="233"/>
      <c r="F27" s="233"/>
      <c r="G27" s="4" t="s">
        <v>58</v>
      </c>
      <c r="H27" s="23"/>
      <c r="I27" s="23"/>
      <c r="J27" s="23"/>
    </row>
    <row r="28" spans="2:10" ht="17.25" customHeight="1" x14ac:dyDescent="0.2">
      <c r="B28" s="232"/>
      <c r="C28" s="231"/>
      <c r="D28" s="231"/>
      <c r="E28" s="233"/>
      <c r="F28" s="233"/>
      <c r="G28" s="4" t="s">
        <v>59</v>
      </c>
      <c r="H28" s="26">
        <f>+'2'!E18</f>
        <v>0</v>
      </c>
      <c r="I28" s="26">
        <f>+'2'!F18</f>
        <v>-708000</v>
      </c>
      <c r="J28" s="26">
        <f>+'2'!G18</f>
        <v>0</v>
      </c>
    </row>
    <row r="29" spans="2:10" ht="13.5" customHeight="1" x14ac:dyDescent="0.2">
      <c r="B29" s="232"/>
      <c r="C29" s="231"/>
      <c r="D29" s="231" t="s">
        <v>46</v>
      </c>
      <c r="E29" s="233"/>
      <c r="F29" s="233"/>
      <c r="G29" s="13" t="s">
        <v>97</v>
      </c>
      <c r="H29" s="21">
        <f>+H31</f>
        <v>0</v>
      </c>
      <c r="I29" s="21">
        <f t="shared" ref="I29:J29" si="11">+I31</f>
        <v>500000</v>
      </c>
      <c r="J29" s="21">
        <f t="shared" si="11"/>
        <v>500000</v>
      </c>
    </row>
    <row r="30" spans="2:10" ht="13.5" customHeight="1" x14ac:dyDescent="0.2">
      <c r="B30" s="232"/>
      <c r="C30" s="231"/>
      <c r="D30" s="231"/>
      <c r="E30" s="233"/>
      <c r="F30" s="233"/>
      <c r="G30" s="22" t="s">
        <v>2</v>
      </c>
      <c r="H30" s="23"/>
      <c r="I30" s="23"/>
      <c r="J30" s="23"/>
    </row>
    <row r="31" spans="2:10" ht="13.5" customHeight="1" x14ac:dyDescent="0.2">
      <c r="B31" s="232"/>
      <c r="C31" s="231"/>
      <c r="D31" s="231"/>
      <c r="E31" s="233"/>
      <c r="F31" s="233"/>
      <c r="G31" s="24" t="s">
        <v>19</v>
      </c>
      <c r="H31" s="25">
        <f t="shared" ref="H31:J31" si="12">+H33</f>
        <v>0</v>
      </c>
      <c r="I31" s="25">
        <f t="shared" si="12"/>
        <v>500000</v>
      </c>
      <c r="J31" s="25">
        <f t="shared" si="12"/>
        <v>500000</v>
      </c>
    </row>
    <row r="32" spans="2:10" ht="13.5" customHeight="1" x14ac:dyDescent="0.2">
      <c r="B32" s="232"/>
      <c r="C32" s="231"/>
      <c r="D32" s="231"/>
      <c r="E32" s="233"/>
      <c r="F32" s="233"/>
      <c r="G32" s="22" t="s">
        <v>2</v>
      </c>
      <c r="H32" s="23"/>
      <c r="I32" s="23"/>
      <c r="J32" s="23"/>
    </row>
    <row r="33" spans="2:10" ht="13.5" customHeight="1" x14ac:dyDescent="0.2">
      <c r="B33" s="232"/>
      <c r="C33" s="231"/>
      <c r="D33" s="231"/>
      <c r="E33" s="233">
        <v>1202</v>
      </c>
      <c r="F33" s="233"/>
      <c r="G33" s="13" t="s">
        <v>76</v>
      </c>
      <c r="H33" s="25">
        <f t="shared" ref="H33:J33" si="13">+H35</f>
        <v>0</v>
      </c>
      <c r="I33" s="25">
        <f t="shared" si="13"/>
        <v>500000</v>
      </c>
      <c r="J33" s="25">
        <f t="shared" si="13"/>
        <v>500000</v>
      </c>
    </row>
    <row r="34" spans="2:10" ht="13.5" customHeight="1" x14ac:dyDescent="0.2">
      <c r="B34" s="232"/>
      <c r="C34" s="231"/>
      <c r="D34" s="231"/>
      <c r="E34" s="233"/>
      <c r="F34" s="233"/>
      <c r="G34" s="28" t="s">
        <v>24</v>
      </c>
      <c r="H34" s="23"/>
      <c r="I34" s="23"/>
      <c r="J34" s="23"/>
    </row>
    <row r="35" spans="2:10" ht="21" customHeight="1" x14ac:dyDescent="0.2">
      <c r="B35" s="232"/>
      <c r="C35" s="231"/>
      <c r="D35" s="231"/>
      <c r="E35" s="233"/>
      <c r="F35" s="233">
        <v>11001</v>
      </c>
      <c r="G35" s="13" t="s">
        <v>84</v>
      </c>
      <c r="H35" s="25">
        <f t="shared" ref="H35:J35" si="14">+H37</f>
        <v>0</v>
      </c>
      <c r="I35" s="25">
        <f t="shared" si="14"/>
        <v>500000</v>
      </c>
      <c r="J35" s="25">
        <f t="shared" si="14"/>
        <v>500000</v>
      </c>
    </row>
    <row r="36" spans="2:10" ht="13.5" customHeight="1" x14ac:dyDescent="0.2">
      <c r="B36" s="232"/>
      <c r="C36" s="231"/>
      <c r="D36" s="231"/>
      <c r="E36" s="233"/>
      <c r="F36" s="233"/>
      <c r="G36" s="4" t="s">
        <v>49</v>
      </c>
      <c r="H36" s="23"/>
      <c r="I36" s="23"/>
      <c r="J36" s="23"/>
    </row>
    <row r="37" spans="2:10" ht="13.5" customHeight="1" x14ac:dyDescent="0.2">
      <c r="B37" s="232"/>
      <c r="C37" s="231"/>
      <c r="D37" s="231"/>
      <c r="E37" s="233"/>
      <c r="F37" s="233"/>
      <c r="G37" s="68" t="s">
        <v>50</v>
      </c>
      <c r="H37" s="26">
        <f t="shared" ref="H37:J37" si="15">+H39</f>
        <v>0</v>
      </c>
      <c r="I37" s="26">
        <f t="shared" si="15"/>
        <v>500000</v>
      </c>
      <c r="J37" s="26">
        <f t="shared" si="15"/>
        <v>500000</v>
      </c>
    </row>
    <row r="38" spans="2:10" ht="16.5" customHeight="1" x14ac:dyDescent="0.2">
      <c r="B38" s="232"/>
      <c r="C38" s="231"/>
      <c r="D38" s="231"/>
      <c r="E38" s="233"/>
      <c r="F38" s="233"/>
      <c r="G38" s="4" t="s">
        <v>51</v>
      </c>
      <c r="H38" s="23"/>
      <c r="I38" s="23"/>
      <c r="J38" s="23"/>
    </row>
    <row r="39" spans="2:10" ht="13.5" customHeight="1" x14ac:dyDescent="0.2">
      <c r="B39" s="232"/>
      <c r="C39" s="231"/>
      <c r="D39" s="231"/>
      <c r="E39" s="233"/>
      <c r="F39" s="233"/>
      <c r="G39" s="4" t="s">
        <v>43</v>
      </c>
      <c r="H39" s="26">
        <f t="shared" ref="H39:J39" si="16">+H40</f>
        <v>0</v>
      </c>
      <c r="I39" s="26">
        <f t="shared" si="16"/>
        <v>500000</v>
      </c>
      <c r="J39" s="26">
        <f t="shared" si="16"/>
        <v>500000</v>
      </c>
    </row>
    <row r="40" spans="2:10" ht="13.5" customHeight="1" x14ac:dyDescent="0.2">
      <c r="B40" s="232"/>
      <c r="C40" s="231"/>
      <c r="D40" s="231"/>
      <c r="E40" s="233"/>
      <c r="F40" s="233"/>
      <c r="G40" s="4" t="s">
        <v>44</v>
      </c>
      <c r="H40" s="26">
        <f t="shared" ref="H40:J40" si="17">H41</f>
        <v>0</v>
      </c>
      <c r="I40" s="26">
        <f t="shared" si="17"/>
        <v>500000</v>
      </c>
      <c r="J40" s="26">
        <f t="shared" si="17"/>
        <v>500000</v>
      </c>
    </row>
    <row r="41" spans="2:10" ht="13.5" customHeight="1" x14ac:dyDescent="0.2">
      <c r="B41" s="232"/>
      <c r="C41" s="231"/>
      <c r="D41" s="231"/>
      <c r="E41" s="233"/>
      <c r="F41" s="233"/>
      <c r="G41" s="4" t="s">
        <v>57</v>
      </c>
      <c r="H41" s="26">
        <f t="shared" ref="H41:J41" si="18">+H43</f>
        <v>0</v>
      </c>
      <c r="I41" s="26">
        <f t="shared" si="18"/>
        <v>500000</v>
      </c>
      <c r="J41" s="26">
        <f t="shared" si="18"/>
        <v>500000</v>
      </c>
    </row>
    <row r="42" spans="2:10" ht="13.5" customHeight="1" x14ac:dyDescent="0.2">
      <c r="B42" s="232"/>
      <c r="C42" s="231"/>
      <c r="D42" s="231"/>
      <c r="E42" s="233"/>
      <c r="F42" s="233"/>
      <c r="G42" s="4" t="s">
        <v>58</v>
      </c>
      <c r="H42" s="23"/>
      <c r="I42" s="23"/>
      <c r="J42" s="23"/>
    </row>
    <row r="43" spans="2:10" ht="17.25" customHeight="1" x14ac:dyDescent="0.2">
      <c r="B43" s="232"/>
      <c r="C43" s="231"/>
      <c r="D43" s="231"/>
      <c r="E43" s="233"/>
      <c r="F43" s="233"/>
      <c r="G43" s="4" t="s">
        <v>59</v>
      </c>
      <c r="H43" s="26">
        <f>+'2'!E82</f>
        <v>0</v>
      </c>
      <c r="I43" s="26">
        <f>+'2'!F82</f>
        <v>500000</v>
      </c>
      <c r="J43" s="26">
        <f>+'2'!G82</f>
        <v>500000</v>
      </c>
    </row>
    <row r="44" spans="2:10" x14ac:dyDescent="0.2">
      <c r="B44" s="232"/>
      <c r="C44" s="231"/>
      <c r="D44" s="231" t="s">
        <v>98</v>
      </c>
      <c r="E44" s="233"/>
      <c r="F44" s="233"/>
      <c r="G44" s="13" t="s">
        <v>99</v>
      </c>
      <c r="H44" s="21">
        <f t="shared" ref="H44:J44" si="19">+H46</f>
        <v>0</v>
      </c>
      <c r="I44" s="21">
        <f t="shared" si="19"/>
        <v>400000</v>
      </c>
      <c r="J44" s="21">
        <f t="shared" si="19"/>
        <v>400000</v>
      </c>
    </row>
    <row r="45" spans="2:10" ht="13.5" customHeight="1" x14ac:dyDescent="0.2">
      <c r="B45" s="232"/>
      <c r="C45" s="231"/>
      <c r="D45" s="231"/>
      <c r="E45" s="233"/>
      <c r="F45" s="233"/>
      <c r="G45" s="22" t="s">
        <v>2</v>
      </c>
      <c r="H45" s="23"/>
      <c r="I45" s="23"/>
      <c r="J45" s="23"/>
    </row>
    <row r="46" spans="2:10" x14ac:dyDescent="0.2">
      <c r="B46" s="232"/>
      <c r="C46" s="231"/>
      <c r="D46" s="231"/>
      <c r="E46" s="233"/>
      <c r="F46" s="233"/>
      <c r="G46" s="24" t="s">
        <v>19</v>
      </c>
      <c r="H46" s="25">
        <f t="shared" ref="H46:J46" si="20">+H48</f>
        <v>0</v>
      </c>
      <c r="I46" s="25">
        <f t="shared" si="20"/>
        <v>400000</v>
      </c>
      <c r="J46" s="25">
        <f t="shared" si="20"/>
        <v>400000</v>
      </c>
    </row>
    <row r="47" spans="2:10" ht="13.5" customHeight="1" x14ac:dyDescent="0.2">
      <c r="B47" s="232"/>
      <c r="C47" s="231"/>
      <c r="D47" s="231"/>
      <c r="E47" s="233"/>
      <c r="F47" s="233"/>
      <c r="G47" s="22" t="s">
        <v>2</v>
      </c>
      <c r="H47" s="23"/>
      <c r="I47" s="23"/>
      <c r="J47" s="23"/>
    </row>
    <row r="48" spans="2:10" x14ac:dyDescent="0.2">
      <c r="B48" s="232"/>
      <c r="C48" s="231"/>
      <c r="D48" s="231"/>
      <c r="E48" s="233">
        <v>1201</v>
      </c>
      <c r="F48" s="233"/>
      <c r="G48" s="10" t="s">
        <v>77</v>
      </c>
      <c r="H48" s="25">
        <f t="shared" ref="H48:J48" si="21">+H50</f>
        <v>0</v>
      </c>
      <c r="I48" s="25">
        <f t="shared" si="21"/>
        <v>400000</v>
      </c>
      <c r="J48" s="25">
        <f t="shared" si="21"/>
        <v>400000</v>
      </c>
    </row>
    <row r="49" spans="2:10" ht="13.5" customHeight="1" x14ac:dyDescent="0.2">
      <c r="B49" s="232"/>
      <c r="C49" s="231"/>
      <c r="D49" s="231"/>
      <c r="E49" s="233"/>
      <c r="F49" s="233"/>
      <c r="G49" s="9" t="s">
        <v>53</v>
      </c>
      <c r="H49" s="23"/>
      <c r="I49" s="23"/>
      <c r="J49" s="23"/>
    </row>
    <row r="50" spans="2:10" ht="16.5" customHeight="1" x14ac:dyDescent="0.2">
      <c r="B50" s="232"/>
      <c r="C50" s="231"/>
      <c r="D50" s="231"/>
      <c r="E50" s="233"/>
      <c r="F50" s="233">
        <v>11001</v>
      </c>
      <c r="G50" s="10" t="s">
        <v>80</v>
      </c>
      <c r="H50" s="25">
        <f t="shared" ref="H50:J50" si="22">+H52</f>
        <v>0</v>
      </c>
      <c r="I50" s="25">
        <f t="shared" si="22"/>
        <v>400000</v>
      </c>
      <c r="J50" s="25">
        <f t="shared" si="22"/>
        <v>400000</v>
      </c>
    </row>
    <row r="51" spans="2:10" ht="13.5" customHeight="1" x14ac:dyDescent="0.2">
      <c r="B51" s="232"/>
      <c r="C51" s="231"/>
      <c r="D51" s="231"/>
      <c r="E51" s="233"/>
      <c r="F51" s="233"/>
      <c r="G51" s="9" t="s">
        <v>49</v>
      </c>
      <c r="H51" s="23"/>
      <c r="I51" s="23"/>
      <c r="J51" s="23"/>
    </row>
    <row r="52" spans="2:10" ht="13.5" customHeight="1" x14ac:dyDescent="0.2">
      <c r="B52" s="232"/>
      <c r="C52" s="231"/>
      <c r="D52" s="231"/>
      <c r="E52" s="233"/>
      <c r="F52" s="233"/>
      <c r="G52" s="69" t="s">
        <v>50</v>
      </c>
      <c r="H52" s="26">
        <f t="shared" ref="H52:J52" si="23">+H54</f>
        <v>0</v>
      </c>
      <c r="I52" s="26">
        <f t="shared" si="23"/>
        <v>400000</v>
      </c>
      <c r="J52" s="26">
        <f t="shared" si="23"/>
        <v>400000</v>
      </c>
    </row>
    <row r="53" spans="2:10" ht="16.5" customHeight="1" x14ac:dyDescent="0.2">
      <c r="B53" s="232"/>
      <c r="C53" s="231"/>
      <c r="D53" s="231"/>
      <c r="E53" s="233"/>
      <c r="F53" s="233"/>
      <c r="G53" s="9" t="s">
        <v>51</v>
      </c>
      <c r="H53" s="23"/>
      <c r="I53" s="23"/>
      <c r="J53" s="23"/>
    </row>
    <row r="54" spans="2:10" x14ac:dyDescent="0.2">
      <c r="B54" s="232"/>
      <c r="C54" s="231"/>
      <c r="D54" s="231"/>
      <c r="E54" s="233"/>
      <c r="F54" s="233"/>
      <c r="G54" s="4" t="s">
        <v>43</v>
      </c>
      <c r="H54" s="26">
        <f t="shared" ref="H54:J54" si="24">+H55</f>
        <v>0</v>
      </c>
      <c r="I54" s="26">
        <f t="shared" si="24"/>
        <v>400000</v>
      </c>
      <c r="J54" s="26">
        <f t="shared" si="24"/>
        <v>400000</v>
      </c>
    </row>
    <row r="55" spans="2:10" x14ac:dyDescent="0.2">
      <c r="B55" s="232"/>
      <c r="C55" s="231"/>
      <c r="D55" s="231"/>
      <c r="E55" s="233"/>
      <c r="F55" s="233"/>
      <c r="G55" s="4" t="s">
        <v>44</v>
      </c>
      <c r="H55" s="26">
        <f t="shared" ref="H55:J55" si="25">H56</f>
        <v>0</v>
      </c>
      <c r="I55" s="26">
        <f t="shared" si="25"/>
        <v>400000</v>
      </c>
      <c r="J55" s="26">
        <f t="shared" si="25"/>
        <v>400000</v>
      </c>
    </row>
    <row r="56" spans="2:10" x14ac:dyDescent="0.2">
      <c r="B56" s="232"/>
      <c r="C56" s="231"/>
      <c r="D56" s="231"/>
      <c r="E56" s="233"/>
      <c r="F56" s="233"/>
      <c r="G56" s="4" t="s">
        <v>57</v>
      </c>
      <c r="H56" s="26">
        <f t="shared" ref="H56:J56" si="26">+H58</f>
        <v>0</v>
      </c>
      <c r="I56" s="26">
        <f t="shared" si="26"/>
        <v>400000</v>
      </c>
      <c r="J56" s="26">
        <f t="shared" si="26"/>
        <v>400000</v>
      </c>
    </row>
    <row r="57" spans="2:10" x14ac:dyDescent="0.2">
      <c r="B57" s="232"/>
      <c r="C57" s="231"/>
      <c r="D57" s="231"/>
      <c r="E57" s="233"/>
      <c r="F57" s="233"/>
      <c r="G57" s="4" t="s">
        <v>58</v>
      </c>
      <c r="H57" s="23"/>
      <c r="I57" s="23"/>
      <c r="J57" s="23"/>
    </row>
    <row r="58" spans="2:10" ht="17.25" customHeight="1" x14ac:dyDescent="0.2">
      <c r="B58" s="232"/>
      <c r="C58" s="231"/>
      <c r="D58" s="231"/>
      <c r="E58" s="233"/>
      <c r="F58" s="233"/>
      <c r="G58" s="4" t="s">
        <v>59</v>
      </c>
      <c r="H58" s="26">
        <f>+'2'!E69</f>
        <v>0</v>
      </c>
      <c r="I58" s="26">
        <f>+'2'!F69</f>
        <v>400000</v>
      </c>
      <c r="J58" s="26">
        <f>+'2'!G69</f>
        <v>400000</v>
      </c>
    </row>
    <row r="59" spans="2:10" s="134" customFormat="1" x14ac:dyDescent="0.2">
      <c r="B59" s="232"/>
      <c r="C59" s="231" t="s">
        <v>35</v>
      </c>
      <c r="D59" s="233"/>
      <c r="E59" s="233"/>
      <c r="F59" s="233"/>
      <c r="G59" s="24" t="s">
        <v>36</v>
      </c>
      <c r="H59" s="21">
        <f>+H61+H105+H131</f>
        <v>0</v>
      </c>
      <c r="I59" s="21">
        <f t="shared" ref="I59:J59" si="27">+I61+I105+I131</f>
        <v>179658.39999999991</v>
      </c>
      <c r="J59" s="21">
        <f t="shared" si="27"/>
        <v>-350000</v>
      </c>
    </row>
    <row r="60" spans="2:10" ht="13.5" customHeight="1" x14ac:dyDescent="0.2">
      <c r="B60" s="232"/>
      <c r="C60" s="231"/>
      <c r="D60" s="233"/>
      <c r="E60" s="233"/>
      <c r="F60" s="233"/>
      <c r="G60" s="22" t="s">
        <v>2</v>
      </c>
      <c r="H60" s="23"/>
      <c r="I60" s="23"/>
      <c r="J60" s="23"/>
    </row>
    <row r="61" spans="2:10" x14ac:dyDescent="0.2">
      <c r="B61" s="232"/>
      <c r="C61" s="231"/>
      <c r="D61" s="231" t="s">
        <v>23</v>
      </c>
      <c r="E61" s="233"/>
      <c r="F61" s="233"/>
      <c r="G61" s="13" t="s">
        <v>45</v>
      </c>
      <c r="H61" s="21">
        <f>+H65+H76</f>
        <v>0</v>
      </c>
      <c r="I61" s="21">
        <f t="shared" ref="I61:J61" si="28">+I65+I76</f>
        <v>866658.39999999991</v>
      </c>
      <c r="J61" s="21">
        <f t="shared" si="28"/>
        <v>-750000</v>
      </c>
    </row>
    <row r="62" spans="2:10" ht="13.5" customHeight="1" x14ac:dyDescent="0.2">
      <c r="B62" s="232"/>
      <c r="C62" s="231"/>
      <c r="D62" s="231"/>
      <c r="E62" s="233"/>
      <c r="F62" s="233"/>
      <c r="G62" s="22" t="s">
        <v>2</v>
      </c>
      <c r="H62" s="23"/>
      <c r="I62" s="23"/>
      <c r="J62" s="23"/>
    </row>
    <row r="63" spans="2:10" x14ac:dyDescent="0.2">
      <c r="B63" s="232"/>
      <c r="C63" s="231"/>
      <c r="D63" s="231"/>
      <c r="E63" s="233"/>
      <c r="F63" s="233"/>
      <c r="G63" s="24" t="s">
        <v>19</v>
      </c>
      <c r="H63" s="25">
        <f>+H76</f>
        <v>0</v>
      </c>
      <c r="I63" s="25">
        <f t="shared" ref="I63:J63" si="29">+I76</f>
        <v>866658.39999999991</v>
      </c>
      <c r="J63" s="25">
        <f t="shared" si="29"/>
        <v>1700000</v>
      </c>
    </row>
    <row r="64" spans="2:10" ht="13.5" customHeight="1" x14ac:dyDescent="0.2">
      <c r="B64" s="232"/>
      <c r="C64" s="231"/>
      <c r="D64" s="231"/>
      <c r="E64" s="233"/>
      <c r="F64" s="233"/>
      <c r="G64" s="22" t="s">
        <v>2</v>
      </c>
      <c r="H64" s="23"/>
      <c r="I64" s="23"/>
      <c r="J64" s="23"/>
    </row>
    <row r="65" spans="2:10" x14ac:dyDescent="0.2">
      <c r="B65" s="232"/>
      <c r="C65" s="231"/>
      <c r="D65" s="231"/>
      <c r="E65" s="233">
        <v>1202</v>
      </c>
      <c r="F65" s="233"/>
      <c r="G65" s="10" t="s">
        <v>76</v>
      </c>
      <c r="H65" s="25">
        <f>+H67+H85</f>
        <v>0</v>
      </c>
      <c r="I65" s="25">
        <f t="shared" ref="I65:J65" si="30">+I67+I85</f>
        <v>0</v>
      </c>
      <c r="J65" s="25">
        <f t="shared" si="30"/>
        <v>-2450000</v>
      </c>
    </row>
    <row r="66" spans="2:10" ht="13.5" customHeight="1" x14ac:dyDescent="0.2">
      <c r="B66" s="232"/>
      <c r="C66" s="231"/>
      <c r="D66" s="231"/>
      <c r="E66" s="233"/>
      <c r="F66" s="233"/>
      <c r="G66" s="28" t="s">
        <v>24</v>
      </c>
      <c r="H66" s="23"/>
      <c r="I66" s="23"/>
      <c r="J66" s="23"/>
    </row>
    <row r="67" spans="2:10" ht="15" customHeight="1" x14ac:dyDescent="0.2">
      <c r="B67" s="232"/>
      <c r="C67" s="231"/>
      <c r="D67" s="231"/>
      <c r="E67" s="233"/>
      <c r="F67" s="233">
        <v>11006</v>
      </c>
      <c r="G67" s="10" t="s">
        <v>203</v>
      </c>
      <c r="H67" s="25">
        <f t="shared" ref="H67:J67" si="31">+H69</f>
        <v>0</v>
      </c>
      <c r="I67" s="25">
        <f t="shared" si="31"/>
        <v>0</v>
      </c>
      <c r="J67" s="25">
        <f t="shared" si="31"/>
        <v>-2450000</v>
      </c>
    </row>
    <row r="68" spans="2:10" ht="13.5" customHeight="1" x14ac:dyDescent="0.2">
      <c r="B68" s="232"/>
      <c r="C68" s="231"/>
      <c r="D68" s="231"/>
      <c r="E68" s="233"/>
      <c r="F68" s="233"/>
      <c r="G68" s="9" t="s">
        <v>49</v>
      </c>
      <c r="H68" s="23"/>
      <c r="I68" s="23"/>
      <c r="J68" s="23"/>
    </row>
    <row r="69" spans="2:10" ht="13.5" customHeight="1" x14ac:dyDescent="0.2">
      <c r="B69" s="232"/>
      <c r="C69" s="231"/>
      <c r="D69" s="231"/>
      <c r="E69" s="233"/>
      <c r="F69" s="233"/>
      <c r="G69" s="69" t="s">
        <v>225</v>
      </c>
      <c r="H69" s="26">
        <f t="shared" ref="H69:J69" si="32">+H71</f>
        <v>0</v>
      </c>
      <c r="I69" s="26">
        <f t="shared" si="32"/>
        <v>0</v>
      </c>
      <c r="J69" s="26">
        <f t="shared" si="32"/>
        <v>-2450000</v>
      </c>
    </row>
    <row r="70" spans="2:10" ht="18" customHeight="1" x14ac:dyDescent="0.2">
      <c r="B70" s="232"/>
      <c r="C70" s="231"/>
      <c r="D70" s="231"/>
      <c r="E70" s="233"/>
      <c r="F70" s="233"/>
      <c r="G70" s="9" t="s">
        <v>51</v>
      </c>
      <c r="H70" s="23"/>
      <c r="I70" s="23"/>
      <c r="J70" s="23"/>
    </row>
    <row r="71" spans="2:10" ht="14.25" customHeight="1" x14ac:dyDescent="0.2">
      <c r="B71" s="232"/>
      <c r="C71" s="231"/>
      <c r="D71" s="231"/>
      <c r="E71" s="233"/>
      <c r="F71" s="233"/>
      <c r="G71" s="9" t="s">
        <v>43</v>
      </c>
      <c r="H71" s="26">
        <f t="shared" ref="H71:J71" si="33">+H72</f>
        <v>0</v>
      </c>
      <c r="I71" s="26">
        <f t="shared" si="33"/>
        <v>0</v>
      </c>
      <c r="J71" s="26">
        <f t="shared" si="33"/>
        <v>-2450000</v>
      </c>
    </row>
    <row r="72" spans="2:10" ht="14.25" customHeight="1" x14ac:dyDescent="0.2">
      <c r="B72" s="232"/>
      <c r="C72" s="231"/>
      <c r="D72" s="231"/>
      <c r="E72" s="233"/>
      <c r="F72" s="233"/>
      <c r="G72" s="9" t="s">
        <v>44</v>
      </c>
      <c r="H72" s="26">
        <f t="shared" ref="H72:J72" si="34">H73</f>
        <v>0</v>
      </c>
      <c r="I72" s="26">
        <f t="shared" si="34"/>
        <v>0</v>
      </c>
      <c r="J72" s="26">
        <f t="shared" si="34"/>
        <v>-2450000</v>
      </c>
    </row>
    <row r="73" spans="2:10" ht="14.25" customHeight="1" x14ac:dyDescent="0.2">
      <c r="B73" s="232"/>
      <c r="C73" s="231"/>
      <c r="D73" s="231"/>
      <c r="E73" s="233"/>
      <c r="F73" s="233"/>
      <c r="G73" s="9" t="s">
        <v>226</v>
      </c>
      <c r="H73" s="26">
        <f t="shared" ref="H73:J73" si="35">+H75</f>
        <v>0</v>
      </c>
      <c r="I73" s="26">
        <f t="shared" si="35"/>
        <v>0</v>
      </c>
      <c r="J73" s="26">
        <f t="shared" si="35"/>
        <v>-2450000</v>
      </c>
    </row>
    <row r="74" spans="2:10" ht="14.25" customHeight="1" x14ac:dyDescent="0.2">
      <c r="B74" s="232"/>
      <c r="C74" s="231"/>
      <c r="D74" s="231"/>
      <c r="E74" s="233"/>
      <c r="F74" s="233"/>
      <c r="G74" s="9" t="s">
        <v>227</v>
      </c>
      <c r="H74" s="23"/>
      <c r="I74" s="23"/>
      <c r="J74" s="23"/>
    </row>
    <row r="75" spans="2:10" ht="13.5" customHeight="1" x14ac:dyDescent="0.2">
      <c r="B75" s="232"/>
      <c r="C75" s="231"/>
      <c r="D75" s="231"/>
      <c r="E75" s="233"/>
      <c r="F75" s="233"/>
      <c r="G75" s="9" t="s">
        <v>228</v>
      </c>
      <c r="H75" s="26">
        <f>+'2'!E94</f>
        <v>0</v>
      </c>
      <c r="I75" s="26">
        <f>+'2'!F94</f>
        <v>0</v>
      </c>
      <c r="J75" s="26">
        <f>+'2'!G94</f>
        <v>-2450000</v>
      </c>
    </row>
    <row r="76" spans="2:10" x14ac:dyDescent="0.2">
      <c r="B76" s="232"/>
      <c r="C76" s="231"/>
      <c r="D76" s="231"/>
      <c r="E76" s="233">
        <v>1207</v>
      </c>
      <c r="F76" s="233"/>
      <c r="G76" s="6" t="s">
        <v>37</v>
      </c>
      <c r="H76" s="25">
        <f>+H78+H87+H96</f>
        <v>0</v>
      </c>
      <c r="I76" s="25">
        <f t="shared" ref="I76:J76" si="36">+I78+I87+I96</f>
        <v>866658.39999999991</v>
      </c>
      <c r="J76" s="25">
        <f t="shared" si="36"/>
        <v>1700000</v>
      </c>
    </row>
    <row r="77" spans="2:10" ht="13.5" customHeight="1" x14ac:dyDescent="0.2">
      <c r="B77" s="232"/>
      <c r="C77" s="231"/>
      <c r="D77" s="231"/>
      <c r="E77" s="233"/>
      <c r="F77" s="233"/>
      <c r="G77" s="28" t="s">
        <v>24</v>
      </c>
      <c r="H77" s="23"/>
      <c r="I77" s="23"/>
      <c r="J77" s="23"/>
    </row>
    <row r="78" spans="2:10" ht="30.75" customHeight="1" x14ac:dyDescent="0.2">
      <c r="B78" s="232"/>
      <c r="C78" s="231"/>
      <c r="D78" s="231"/>
      <c r="E78" s="233"/>
      <c r="F78" s="233">
        <v>11001</v>
      </c>
      <c r="G78" s="10" t="s">
        <v>88</v>
      </c>
      <c r="H78" s="25">
        <f t="shared" ref="H78:J78" si="37">+H80</f>
        <v>0</v>
      </c>
      <c r="I78" s="25">
        <f t="shared" si="37"/>
        <v>1321658.3999999999</v>
      </c>
      <c r="J78" s="25">
        <f t="shared" si="37"/>
        <v>1500000</v>
      </c>
    </row>
    <row r="79" spans="2:10" ht="13.5" customHeight="1" x14ac:dyDescent="0.2">
      <c r="B79" s="232"/>
      <c r="C79" s="231"/>
      <c r="D79" s="231"/>
      <c r="E79" s="233"/>
      <c r="F79" s="233"/>
      <c r="G79" s="9" t="s">
        <v>49</v>
      </c>
      <c r="H79" s="23"/>
      <c r="I79" s="23"/>
      <c r="J79" s="23"/>
    </row>
    <row r="80" spans="2:10" ht="13.5" customHeight="1" x14ac:dyDescent="0.2">
      <c r="B80" s="232"/>
      <c r="C80" s="231"/>
      <c r="D80" s="231"/>
      <c r="E80" s="233"/>
      <c r="F80" s="233"/>
      <c r="G80" s="69" t="s">
        <v>50</v>
      </c>
      <c r="H80" s="26">
        <f t="shared" ref="H80:J80" si="38">+H82</f>
        <v>0</v>
      </c>
      <c r="I80" s="26">
        <f t="shared" si="38"/>
        <v>1321658.3999999999</v>
      </c>
      <c r="J80" s="26">
        <f t="shared" si="38"/>
        <v>1500000</v>
      </c>
    </row>
    <row r="81" spans="2:10" ht="16.5" customHeight="1" x14ac:dyDescent="0.2">
      <c r="B81" s="232"/>
      <c r="C81" s="231"/>
      <c r="D81" s="231"/>
      <c r="E81" s="233"/>
      <c r="F81" s="233"/>
      <c r="G81" s="9" t="s">
        <v>51</v>
      </c>
      <c r="H81" s="23"/>
      <c r="I81" s="23"/>
      <c r="J81" s="23"/>
    </row>
    <row r="82" spans="2:10" ht="14.25" customHeight="1" x14ac:dyDescent="0.2">
      <c r="B82" s="232"/>
      <c r="C82" s="231"/>
      <c r="D82" s="231"/>
      <c r="E82" s="233"/>
      <c r="F82" s="233"/>
      <c r="G82" s="4" t="s">
        <v>43</v>
      </c>
      <c r="H82" s="26">
        <f t="shared" ref="H82:J82" si="39">+H83</f>
        <v>0</v>
      </c>
      <c r="I82" s="26">
        <f t="shared" si="39"/>
        <v>1321658.3999999999</v>
      </c>
      <c r="J82" s="26">
        <f t="shared" si="39"/>
        <v>1500000</v>
      </c>
    </row>
    <row r="83" spans="2:10" ht="14.25" customHeight="1" x14ac:dyDescent="0.2">
      <c r="B83" s="232"/>
      <c r="C83" s="231"/>
      <c r="D83" s="231"/>
      <c r="E83" s="233"/>
      <c r="F83" s="233"/>
      <c r="G83" s="4" t="s">
        <v>44</v>
      </c>
      <c r="H83" s="26">
        <f t="shared" ref="H83:J83" si="40">H84</f>
        <v>0</v>
      </c>
      <c r="I83" s="26">
        <f t="shared" si="40"/>
        <v>1321658.3999999999</v>
      </c>
      <c r="J83" s="26">
        <f t="shared" si="40"/>
        <v>1500000</v>
      </c>
    </row>
    <row r="84" spans="2:10" ht="14.25" customHeight="1" x14ac:dyDescent="0.2">
      <c r="B84" s="232"/>
      <c r="C84" s="231"/>
      <c r="D84" s="231"/>
      <c r="E84" s="233"/>
      <c r="F84" s="233"/>
      <c r="G84" s="4" t="s">
        <v>57</v>
      </c>
      <c r="H84" s="26">
        <f t="shared" ref="H84:J84" si="41">+H86</f>
        <v>0</v>
      </c>
      <c r="I84" s="26">
        <f t="shared" si="41"/>
        <v>1321658.3999999999</v>
      </c>
      <c r="J84" s="26">
        <f t="shared" si="41"/>
        <v>1500000</v>
      </c>
    </row>
    <row r="85" spans="2:10" ht="14.25" customHeight="1" x14ac:dyDescent="0.2">
      <c r="B85" s="232"/>
      <c r="C85" s="231"/>
      <c r="D85" s="231"/>
      <c r="E85" s="233"/>
      <c r="F85" s="233"/>
      <c r="G85" s="4" t="s">
        <v>58</v>
      </c>
      <c r="H85" s="23"/>
      <c r="I85" s="23"/>
      <c r="J85" s="23"/>
    </row>
    <row r="86" spans="2:10" ht="13.5" customHeight="1" x14ac:dyDescent="0.2">
      <c r="B86" s="232"/>
      <c r="C86" s="231"/>
      <c r="D86" s="231"/>
      <c r="E86" s="233"/>
      <c r="F86" s="233"/>
      <c r="G86" s="4" t="s">
        <v>59</v>
      </c>
      <c r="H86" s="26">
        <f>+'2'!E107</f>
        <v>0</v>
      </c>
      <c r="I86" s="26">
        <f>+'2'!F107</f>
        <v>1321658.3999999999</v>
      </c>
      <c r="J86" s="26">
        <f>+'2'!G107</f>
        <v>1500000</v>
      </c>
    </row>
    <row r="87" spans="2:10" ht="30.75" customHeight="1" x14ac:dyDescent="0.2">
      <c r="B87" s="232"/>
      <c r="C87" s="231"/>
      <c r="D87" s="231"/>
      <c r="E87" s="233"/>
      <c r="F87" s="233">
        <v>11003</v>
      </c>
      <c r="G87" s="10" t="s">
        <v>212</v>
      </c>
      <c r="H87" s="25">
        <f t="shared" ref="H87:J87" si="42">+H89</f>
        <v>0</v>
      </c>
      <c r="I87" s="25">
        <f t="shared" si="42"/>
        <v>-600000</v>
      </c>
      <c r="J87" s="25">
        <f t="shared" si="42"/>
        <v>0</v>
      </c>
    </row>
    <row r="88" spans="2:10" ht="13.5" customHeight="1" x14ac:dyDescent="0.2">
      <c r="B88" s="232"/>
      <c r="C88" s="231"/>
      <c r="D88" s="231"/>
      <c r="E88" s="233"/>
      <c r="F88" s="233"/>
      <c r="G88" s="9" t="s">
        <v>49</v>
      </c>
      <c r="H88" s="23"/>
      <c r="I88" s="23"/>
      <c r="J88" s="23"/>
    </row>
    <row r="89" spans="2:10" ht="13.5" customHeight="1" x14ac:dyDescent="0.2">
      <c r="B89" s="232"/>
      <c r="C89" s="231"/>
      <c r="D89" s="231"/>
      <c r="E89" s="233"/>
      <c r="F89" s="233"/>
      <c r="G89" s="69" t="s">
        <v>50</v>
      </c>
      <c r="H89" s="26">
        <f t="shared" ref="H89:J89" si="43">+H91</f>
        <v>0</v>
      </c>
      <c r="I89" s="26">
        <f t="shared" si="43"/>
        <v>-600000</v>
      </c>
      <c r="J89" s="26">
        <f t="shared" si="43"/>
        <v>0</v>
      </c>
    </row>
    <row r="90" spans="2:10" ht="16.5" customHeight="1" x14ac:dyDescent="0.2">
      <c r="B90" s="232"/>
      <c r="C90" s="231"/>
      <c r="D90" s="231"/>
      <c r="E90" s="233"/>
      <c r="F90" s="233"/>
      <c r="G90" s="9" t="s">
        <v>51</v>
      </c>
      <c r="H90" s="23"/>
      <c r="I90" s="23"/>
      <c r="J90" s="23"/>
    </row>
    <row r="91" spans="2:10" ht="14.25" customHeight="1" x14ac:dyDescent="0.2">
      <c r="B91" s="232"/>
      <c r="C91" s="231"/>
      <c r="D91" s="231"/>
      <c r="E91" s="233"/>
      <c r="F91" s="233"/>
      <c r="G91" s="4" t="s">
        <v>43</v>
      </c>
      <c r="H91" s="26">
        <f t="shared" ref="H91:J91" si="44">+H92</f>
        <v>0</v>
      </c>
      <c r="I91" s="26">
        <f t="shared" si="44"/>
        <v>-600000</v>
      </c>
      <c r="J91" s="26">
        <f t="shared" si="44"/>
        <v>0</v>
      </c>
    </row>
    <row r="92" spans="2:10" ht="14.25" customHeight="1" x14ac:dyDescent="0.2">
      <c r="B92" s="232"/>
      <c r="C92" s="231"/>
      <c r="D92" s="231"/>
      <c r="E92" s="233"/>
      <c r="F92" s="233"/>
      <c r="G92" s="4" t="s">
        <v>44</v>
      </c>
      <c r="H92" s="26">
        <f t="shared" ref="H92:J92" si="45">H93</f>
        <v>0</v>
      </c>
      <c r="I92" s="26">
        <f t="shared" si="45"/>
        <v>-600000</v>
      </c>
      <c r="J92" s="26">
        <f t="shared" si="45"/>
        <v>0</v>
      </c>
    </row>
    <row r="93" spans="2:10" ht="14.25" customHeight="1" x14ac:dyDescent="0.2">
      <c r="B93" s="232"/>
      <c r="C93" s="231"/>
      <c r="D93" s="231"/>
      <c r="E93" s="233"/>
      <c r="F93" s="233"/>
      <c r="G93" s="4" t="s">
        <v>57</v>
      </c>
      <c r="H93" s="26">
        <f t="shared" ref="H93:J93" si="46">+H95</f>
        <v>0</v>
      </c>
      <c r="I93" s="26">
        <f t="shared" si="46"/>
        <v>-600000</v>
      </c>
      <c r="J93" s="26">
        <f t="shared" si="46"/>
        <v>0</v>
      </c>
    </row>
    <row r="94" spans="2:10" ht="14.25" customHeight="1" x14ac:dyDescent="0.2">
      <c r="B94" s="232"/>
      <c r="C94" s="231"/>
      <c r="D94" s="231"/>
      <c r="E94" s="233"/>
      <c r="F94" s="233"/>
      <c r="G94" s="4" t="s">
        <v>58</v>
      </c>
      <c r="H94" s="23"/>
      <c r="I94" s="23"/>
      <c r="J94" s="23"/>
    </row>
    <row r="95" spans="2:10" ht="13.5" customHeight="1" x14ac:dyDescent="0.2">
      <c r="B95" s="232"/>
      <c r="C95" s="231"/>
      <c r="D95" s="231"/>
      <c r="E95" s="233"/>
      <c r="F95" s="233"/>
      <c r="G95" s="4" t="s">
        <v>59</v>
      </c>
      <c r="H95" s="26">
        <f>+'2'!E113</f>
        <v>0</v>
      </c>
      <c r="I95" s="26">
        <f>+'2'!F113</f>
        <v>-600000</v>
      </c>
      <c r="J95" s="26">
        <f>+'2'!G113</f>
        <v>0</v>
      </c>
    </row>
    <row r="96" spans="2:10" ht="16.5" customHeight="1" x14ac:dyDescent="0.2">
      <c r="B96" s="232"/>
      <c r="C96" s="231"/>
      <c r="D96" s="231"/>
      <c r="E96" s="233"/>
      <c r="F96" s="233">
        <v>11007</v>
      </c>
      <c r="G96" s="10" t="s">
        <v>90</v>
      </c>
      <c r="H96" s="25">
        <f t="shared" ref="H96:J96" si="47">+H98</f>
        <v>0</v>
      </c>
      <c r="I96" s="25">
        <f t="shared" si="47"/>
        <v>145000</v>
      </c>
      <c r="J96" s="25">
        <f t="shared" si="47"/>
        <v>200000</v>
      </c>
    </row>
    <row r="97" spans="2:10" ht="13.5" customHeight="1" x14ac:dyDescent="0.2">
      <c r="B97" s="232"/>
      <c r="C97" s="231"/>
      <c r="D97" s="231"/>
      <c r="E97" s="233"/>
      <c r="F97" s="233"/>
      <c r="G97" s="9" t="s">
        <v>49</v>
      </c>
      <c r="H97" s="23"/>
      <c r="I97" s="23"/>
      <c r="J97" s="23"/>
    </row>
    <row r="98" spans="2:10" ht="13.5" customHeight="1" x14ac:dyDescent="0.2">
      <c r="B98" s="232"/>
      <c r="C98" s="231"/>
      <c r="D98" s="231"/>
      <c r="E98" s="233"/>
      <c r="F98" s="233"/>
      <c r="G98" s="69" t="s">
        <v>50</v>
      </c>
      <c r="H98" s="26">
        <f t="shared" ref="H98:J98" si="48">+H100</f>
        <v>0</v>
      </c>
      <c r="I98" s="26">
        <f t="shared" si="48"/>
        <v>145000</v>
      </c>
      <c r="J98" s="26">
        <f t="shared" si="48"/>
        <v>200000</v>
      </c>
    </row>
    <row r="99" spans="2:10" ht="16.5" customHeight="1" x14ac:dyDescent="0.2">
      <c r="B99" s="232"/>
      <c r="C99" s="231"/>
      <c r="D99" s="231"/>
      <c r="E99" s="233"/>
      <c r="F99" s="233"/>
      <c r="G99" s="9" t="s">
        <v>51</v>
      </c>
      <c r="H99" s="23"/>
      <c r="I99" s="23"/>
      <c r="J99" s="23"/>
    </row>
    <row r="100" spans="2:10" ht="14.25" customHeight="1" x14ac:dyDescent="0.2">
      <c r="B100" s="232"/>
      <c r="C100" s="231"/>
      <c r="D100" s="231"/>
      <c r="E100" s="233"/>
      <c r="F100" s="233"/>
      <c r="G100" s="149" t="s">
        <v>43</v>
      </c>
      <c r="H100" s="26">
        <f t="shared" ref="H100:J100" si="49">+H101</f>
        <v>0</v>
      </c>
      <c r="I100" s="26">
        <f t="shared" si="49"/>
        <v>145000</v>
      </c>
      <c r="J100" s="26">
        <f t="shared" si="49"/>
        <v>200000</v>
      </c>
    </row>
    <row r="101" spans="2:10" ht="14.25" customHeight="1" x14ac:dyDescent="0.2">
      <c r="B101" s="232"/>
      <c r="C101" s="231"/>
      <c r="D101" s="231"/>
      <c r="E101" s="233"/>
      <c r="F101" s="233"/>
      <c r="G101" s="149" t="s">
        <v>44</v>
      </c>
      <c r="H101" s="26">
        <f t="shared" ref="H101:J101" si="50">H102</f>
        <v>0</v>
      </c>
      <c r="I101" s="26">
        <f t="shared" si="50"/>
        <v>145000</v>
      </c>
      <c r="J101" s="26">
        <f t="shared" si="50"/>
        <v>200000</v>
      </c>
    </row>
    <row r="102" spans="2:10" ht="14.25" customHeight="1" x14ac:dyDescent="0.2">
      <c r="B102" s="232"/>
      <c r="C102" s="231"/>
      <c r="D102" s="231"/>
      <c r="E102" s="233"/>
      <c r="F102" s="233"/>
      <c r="G102" s="149" t="s">
        <v>57</v>
      </c>
      <c r="H102" s="26">
        <f t="shared" ref="H102:J102" si="51">+H104</f>
        <v>0</v>
      </c>
      <c r="I102" s="26">
        <f t="shared" si="51"/>
        <v>145000</v>
      </c>
      <c r="J102" s="26">
        <f t="shared" si="51"/>
        <v>200000</v>
      </c>
    </row>
    <row r="103" spans="2:10" ht="14.25" customHeight="1" x14ac:dyDescent="0.2">
      <c r="B103" s="232"/>
      <c r="C103" s="231"/>
      <c r="D103" s="231"/>
      <c r="E103" s="233"/>
      <c r="F103" s="233"/>
      <c r="G103" s="4" t="s">
        <v>58</v>
      </c>
      <c r="H103" s="23"/>
      <c r="I103" s="23"/>
      <c r="J103" s="23"/>
    </row>
    <row r="104" spans="2:10" ht="13.5" customHeight="1" x14ac:dyDescent="0.2">
      <c r="B104" s="232"/>
      <c r="C104" s="231"/>
      <c r="D104" s="231"/>
      <c r="E104" s="233"/>
      <c r="F104" s="233"/>
      <c r="G104" s="4" t="s">
        <v>59</v>
      </c>
      <c r="H104" s="26">
        <f>+'2'!E119</f>
        <v>0</v>
      </c>
      <c r="I104" s="26">
        <f>+'2'!F119</f>
        <v>145000</v>
      </c>
      <c r="J104" s="26">
        <f>+'2'!G119</f>
        <v>200000</v>
      </c>
    </row>
    <row r="105" spans="2:10" x14ac:dyDescent="0.2">
      <c r="B105" s="232"/>
      <c r="C105" s="231"/>
      <c r="D105" s="231" t="s">
        <v>46</v>
      </c>
      <c r="E105" s="233"/>
      <c r="F105" s="233"/>
      <c r="G105" s="13" t="s">
        <v>100</v>
      </c>
      <c r="H105" s="21">
        <f>+H109+H120</f>
        <v>0</v>
      </c>
      <c r="I105" s="21">
        <f t="shared" ref="I105:J105" si="52">+I109+I120</f>
        <v>313000</v>
      </c>
      <c r="J105" s="21">
        <f t="shared" si="52"/>
        <v>400000</v>
      </c>
    </row>
    <row r="106" spans="2:10" ht="13.5" customHeight="1" x14ac:dyDescent="0.2">
      <c r="B106" s="232"/>
      <c r="C106" s="231"/>
      <c r="D106" s="231"/>
      <c r="E106" s="233"/>
      <c r="F106" s="233"/>
      <c r="G106" s="22" t="s">
        <v>2</v>
      </c>
      <c r="H106" s="23"/>
      <c r="I106" s="23"/>
      <c r="J106" s="23"/>
    </row>
    <row r="107" spans="2:10" x14ac:dyDescent="0.2">
      <c r="B107" s="232"/>
      <c r="C107" s="231"/>
      <c r="D107" s="231"/>
      <c r="E107" s="233"/>
      <c r="F107" s="233"/>
      <c r="G107" s="24" t="s">
        <v>19</v>
      </c>
      <c r="H107" s="25">
        <f t="shared" ref="H107:J107" si="53">+H109</f>
        <v>0</v>
      </c>
      <c r="I107" s="25">
        <f t="shared" si="53"/>
        <v>213000</v>
      </c>
      <c r="J107" s="25">
        <f t="shared" si="53"/>
        <v>300000</v>
      </c>
    </row>
    <row r="108" spans="2:10" ht="13.5" customHeight="1" x14ac:dyDescent="0.2">
      <c r="B108" s="232"/>
      <c r="C108" s="231"/>
      <c r="D108" s="231"/>
      <c r="E108" s="233"/>
      <c r="F108" s="233"/>
      <c r="G108" s="22" t="s">
        <v>2</v>
      </c>
      <c r="H108" s="23"/>
      <c r="I108" s="23"/>
      <c r="J108" s="23"/>
    </row>
    <row r="109" spans="2:10" x14ac:dyDescent="0.2">
      <c r="B109" s="232"/>
      <c r="C109" s="231"/>
      <c r="D109" s="231"/>
      <c r="E109" s="233">
        <v>1202</v>
      </c>
      <c r="F109" s="233"/>
      <c r="G109" s="13" t="s">
        <v>76</v>
      </c>
      <c r="H109" s="25">
        <f>+H111</f>
        <v>0</v>
      </c>
      <c r="I109" s="25">
        <f t="shared" ref="I109:J109" si="54">+I111</f>
        <v>213000</v>
      </c>
      <c r="J109" s="25">
        <f t="shared" si="54"/>
        <v>300000</v>
      </c>
    </row>
    <row r="110" spans="2:10" ht="13.5" customHeight="1" x14ac:dyDescent="0.2">
      <c r="B110" s="232"/>
      <c r="C110" s="231"/>
      <c r="D110" s="231"/>
      <c r="E110" s="233"/>
      <c r="F110" s="233"/>
      <c r="G110" s="28" t="s">
        <v>24</v>
      </c>
      <c r="H110" s="23"/>
      <c r="I110" s="23"/>
      <c r="J110" s="23"/>
    </row>
    <row r="111" spans="2:10" ht="32.25" customHeight="1" x14ac:dyDescent="0.2">
      <c r="B111" s="232"/>
      <c r="C111" s="231"/>
      <c r="D111" s="231"/>
      <c r="E111" s="233"/>
      <c r="F111" s="233">
        <v>11004</v>
      </c>
      <c r="G111" s="13" t="s">
        <v>86</v>
      </c>
      <c r="H111" s="25">
        <f t="shared" ref="H111:J111" si="55">+H113</f>
        <v>0</v>
      </c>
      <c r="I111" s="25">
        <f t="shared" si="55"/>
        <v>213000</v>
      </c>
      <c r="J111" s="25">
        <f t="shared" si="55"/>
        <v>300000</v>
      </c>
    </row>
    <row r="112" spans="2:10" ht="13.5" customHeight="1" x14ac:dyDescent="0.2">
      <c r="B112" s="232"/>
      <c r="C112" s="231"/>
      <c r="D112" s="231"/>
      <c r="E112" s="233"/>
      <c r="F112" s="233"/>
      <c r="G112" s="4" t="s">
        <v>49</v>
      </c>
      <c r="H112" s="23"/>
      <c r="I112" s="23"/>
      <c r="J112" s="23"/>
    </row>
    <row r="113" spans="2:10" ht="13.5" customHeight="1" x14ac:dyDescent="0.2">
      <c r="B113" s="232"/>
      <c r="C113" s="231"/>
      <c r="D113" s="231"/>
      <c r="E113" s="233"/>
      <c r="F113" s="233"/>
      <c r="G113" s="68" t="s">
        <v>50</v>
      </c>
      <c r="H113" s="26">
        <f t="shared" ref="H113:J113" si="56">+H115</f>
        <v>0</v>
      </c>
      <c r="I113" s="26">
        <f t="shared" si="56"/>
        <v>213000</v>
      </c>
      <c r="J113" s="26">
        <f t="shared" si="56"/>
        <v>300000</v>
      </c>
    </row>
    <row r="114" spans="2:10" ht="16.5" customHeight="1" x14ac:dyDescent="0.2">
      <c r="B114" s="232"/>
      <c r="C114" s="231"/>
      <c r="D114" s="231"/>
      <c r="E114" s="233"/>
      <c r="F114" s="233"/>
      <c r="G114" s="4" t="s">
        <v>51</v>
      </c>
      <c r="H114" s="23"/>
      <c r="I114" s="23"/>
      <c r="J114" s="23"/>
    </row>
    <row r="115" spans="2:10" x14ac:dyDescent="0.2">
      <c r="B115" s="232"/>
      <c r="C115" s="231"/>
      <c r="D115" s="231"/>
      <c r="E115" s="233"/>
      <c r="F115" s="233"/>
      <c r="G115" s="4" t="s">
        <v>43</v>
      </c>
      <c r="H115" s="26">
        <f t="shared" ref="H115:J115" si="57">+H116</f>
        <v>0</v>
      </c>
      <c r="I115" s="26">
        <f t="shared" si="57"/>
        <v>213000</v>
      </c>
      <c r="J115" s="26">
        <f t="shared" si="57"/>
        <v>300000</v>
      </c>
    </row>
    <row r="116" spans="2:10" x14ac:dyDescent="0.2">
      <c r="B116" s="232"/>
      <c r="C116" s="231"/>
      <c r="D116" s="231"/>
      <c r="E116" s="233"/>
      <c r="F116" s="233"/>
      <c r="G116" s="4" t="s">
        <v>44</v>
      </c>
      <c r="H116" s="26">
        <f t="shared" ref="H116:J116" si="58">H117</f>
        <v>0</v>
      </c>
      <c r="I116" s="26">
        <f t="shared" si="58"/>
        <v>213000</v>
      </c>
      <c r="J116" s="26">
        <f t="shared" si="58"/>
        <v>300000</v>
      </c>
    </row>
    <row r="117" spans="2:10" x14ac:dyDescent="0.2">
      <c r="B117" s="232"/>
      <c r="C117" s="231"/>
      <c r="D117" s="231"/>
      <c r="E117" s="233"/>
      <c r="F117" s="233"/>
      <c r="G117" s="4" t="s">
        <v>57</v>
      </c>
      <c r="H117" s="26">
        <f t="shared" ref="H117:J117" si="59">+H119</f>
        <v>0</v>
      </c>
      <c r="I117" s="26">
        <f t="shared" si="59"/>
        <v>213000</v>
      </c>
      <c r="J117" s="26">
        <f t="shared" si="59"/>
        <v>300000</v>
      </c>
    </row>
    <row r="118" spans="2:10" x14ac:dyDescent="0.2">
      <c r="B118" s="232"/>
      <c r="C118" s="231"/>
      <c r="D118" s="231"/>
      <c r="E118" s="233"/>
      <c r="F118" s="233"/>
      <c r="G118" s="4" t="s">
        <v>58</v>
      </c>
      <c r="H118" s="23"/>
      <c r="I118" s="23"/>
      <c r="J118" s="23"/>
    </row>
    <row r="119" spans="2:10" ht="13.5" customHeight="1" x14ac:dyDescent="0.2">
      <c r="B119" s="232"/>
      <c r="C119" s="231"/>
      <c r="D119" s="231"/>
      <c r="E119" s="233"/>
      <c r="F119" s="233"/>
      <c r="G119" s="4" t="s">
        <v>59</v>
      </c>
      <c r="H119" s="26">
        <f>+'2'!E88</f>
        <v>0</v>
      </c>
      <c r="I119" s="26">
        <f>+'2'!F88</f>
        <v>213000</v>
      </c>
      <c r="J119" s="26">
        <f>+'2'!G88</f>
        <v>300000</v>
      </c>
    </row>
    <row r="120" spans="2:10" x14ac:dyDescent="0.2">
      <c r="B120" s="232"/>
      <c r="C120" s="231"/>
      <c r="D120" s="231"/>
      <c r="E120" s="233">
        <v>1208</v>
      </c>
      <c r="F120" s="252"/>
      <c r="G120" s="13" t="s">
        <v>75</v>
      </c>
      <c r="H120" s="25">
        <f>+H122</f>
        <v>0</v>
      </c>
      <c r="I120" s="25">
        <f t="shared" ref="I120:J120" si="60">+I122</f>
        <v>100000</v>
      </c>
      <c r="J120" s="25">
        <f t="shared" si="60"/>
        <v>100000</v>
      </c>
    </row>
    <row r="121" spans="2:10" ht="13.5" customHeight="1" x14ac:dyDescent="0.2">
      <c r="B121" s="232"/>
      <c r="C121" s="231"/>
      <c r="D121" s="231"/>
      <c r="E121" s="233"/>
      <c r="F121" s="252"/>
      <c r="G121" s="28" t="s">
        <v>24</v>
      </c>
      <c r="H121" s="23"/>
      <c r="I121" s="23"/>
      <c r="J121" s="23"/>
    </row>
    <row r="122" spans="2:10" ht="21" customHeight="1" x14ac:dyDescent="0.2">
      <c r="B122" s="232"/>
      <c r="C122" s="231"/>
      <c r="D122" s="231"/>
      <c r="E122" s="233"/>
      <c r="F122" s="233">
        <v>11003</v>
      </c>
      <c r="G122" s="13" t="s">
        <v>94</v>
      </c>
      <c r="H122" s="25">
        <f t="shared" ref="H122:J122" si="61">+H124</f>
        <v>0</v>
      </c>
      <c r="I122" s="25">
        <f t="shared" si="61"/>
        <v>100000</v>
      </c>
      <c r="J122" s="25">
        <f t="shared" si="61"/>
        <v>100000</v>
      </c>
    </row>
    <row r="123" spans="2:10" ht="13.5" customHeight="1" x14ac:dyDescent="0.2">
      <c r="B123" s="232"/>
      <c r="C123" s="231"/>
      <c r="D123" s="231"/>
      <c r="E123" s="233"/>
      <c r="F123" s="233"/>
      <c r="G123" s="4" t="s">
        <v>49</v>
      </c>
      <c r="H123" s="23"/>
      <c r="I123" s="23"/>
      <c r="J123" s="23"/>
    </row>
    <row r="124" spans="2:10" ht="13.5" customHeight="1" x14ac:dyDescent="0.2">
      <c r="B124" s="232"/>
      <c r="C124" s="231"/>
      <c r="D124" s="231"/>
      <c r="E124" s="233"/>
      <c r="F124" s="233"/>
      <c r="G124" s="68" t="s">
        <v>50</v>
      </c>
      <c r="H124" s="26">
        <f t="shared" ref="H124:J124" si="62">+H126</f>
        <v>0</v>
      </c>
      <c r="I124" s="26">
        <f t="shared" si="62"/>
        <v>100000</v>
      </c>
      <c r="J124" s="26">
        <f t="shared" si="62"/>
        <v>100000</v>
      </c>
    </row>
    <row r="125" spans="2:10" ht="16.5" customHeight="1" x14ac:dyDescent="0.2">
      <c r="B125" s="232"/>
      <c r="C125" s="231"/>
      <c r="D125" s="231"/>
      <c r="E125" s="233"/>
      <c r="F125" s="233"/>
      <c r="G125" s="4" t="s">
        <v>51</v>
      </c>
      <c r="H125" s="23"/>
      <c r="I125" s="23"/>
      <c r="J125" s="23"/>
    </row>
    <row r="126" spans="2:10" x14ac:dyDescent="0.2">
      <c r="B126" s="232"/>
      <c r="C126" s="231"/>
      <c r="D126" s="231"/>
      <c r="E126" s="233"/>
      <c r="F126" s="233"/>
      <c r="G126" s="4" t="s">
        <v>43</v>
      </c>
      <c r="H126" s="26">
        <f t="shared" ref="H126:J126" si="63">+H127</f>
        <v>0</v>
      </c>
      <c r="I126" s="26">
        <f t="shared" si="63"/>
        <v>100000</v>
      </c>
      <c r="J126" s="26">
        <f t="shared" si="63"/>
        <v>100000</v>
      </c>
    </row>
    <row r="127" spans="2:10" x14ac:dyDescent="0.2">
      <c r="B127" s="232"/>
      <c r="C127" s="231"/>
      <c r="D127" s="231"/>
      <c r="E127" s="233"/>
      <c r="F127" s="233"/>
      <c r="G127" s="4" t="s">
        <v>44</v>
      </c>
      <c r="H127" s="26">
        <f t="shared" ref="H127:J127" si="64">H128</f>
        <v>0</v>
      </c>
      <c r="I127" s="26">
        <f t="shared" si="64"/>
        <v>100000</v>
      </c>
      <c r="J127" s="26">
        <f t="shared" si="64"/>
        <v>100000</v>
      </c>
    </row>
    <row r="128" spans="2:10" x14ac:dyDescent="0.2">
      <c r="B128" s="232"/>
      <c r="C128" s="231"/>
      <c r="D128" s="231"/>
      <c r="E128" s="233"/>
      <c r="F128" s="233"/>
      <c r="G128" s="4" t="s">
        <v>57</v>
      </c>
      <c r="H128" s="26">
        <f t="shared" ref="H128:J128" si="65">+H130</f>
        <v>0</v>
      </c>
      <c r="I128" s="26">
        <f t="shared" si="65"/>
        <v>100000</v>
      </c>
      <c r="J128" s="26">
        <f t="shared" si="65"/>
        <v>100000</v>
      </c>
    </row>
    <row r="129" spans="2:10" x14ac:dyDescent="0.2">
      <c r="B129" s="232"/>
      <c r="C129" s="231"/>
      <c r="D129" s="231"/>
      <c r="E129" s="233"/>
      <c r="F129" s="233"/>
      <c r="G129" s="4" t="s">
        <v>58</v>
      </c>
      <c r="H129" s="23"/>
      <c r="I129" s="23"/>
      <c r="J129" s="23"/>
    </row>
    <row r="130" spans="2:10" ht="13.5" customHeight="1" x14ac:dyDescent="0.2">
      <c r="B130" s="232"/>
      <c r="C130" s="231"/>
      <c r="D130" s="231"/>
      <c r="E130" s="233"/>
      <c r="F130" s="233"/>
      <c r="G130" s="4" t="s">
        <v>59</v>
      </c>
      <c r="H130" s="26">
        <f>+'2'!E132</f>
        <v>0</v>
      </c>
      <c r="I130" s="26">
        <f>+'2'!F132</f>
        <v>100000</v>
      </c>
      <c r="J130" s="26">
        <f>+'2'!G132</f>
        <v>100000</v>
      </c>
    </row>
    <row r="131" spans="2:10" x14ac:dyDescent="0.2">
      <c r="B131" s="232"/>
      <c r="C131" s="231"/>
      <c r="D131" s="231" t="s">
        <v>35</v>
      </c>
      <c r="E131" s="233"/>
      <c r="F131" s="233"/>
      <c r="G131" s="13" t="s">
        <v>223</v>
      </c>
      <c r="H131" s="21">
        <f>+H133</f>
        <v>0</v>
      </c>
      <c r="I131" s="21">
        <f t="shared" ref="I131:J131" si="66">+I133</f>
        <v>-1000000</v>
      </c>
      <c r="J131" s="21">
        <f t="shared" si="66"/>
        <v>0</v>
      </c>
    </row>
    <row r="132" spans="2:10" ht="13.5" customHeight="1" x14ac:dyDescent="0.2">
      <c r="B132" s="232"/>
      <c r="C132" s="231"/>
      <c r="D132" s="231"/>
      <c r="E132" s="233"/>
      <c r="F132" s="233"/>
      <c r="G132" s="4" t="s">
        <v>53</v>
      </c>
      <c r="H132" s="23"/>
      <c r="I132" s="23"/>
      <c r="J132" s="23"/>
    </row>
    <row r="133" spans="2:10" x14ac:dyDescent="0.2">
      <c r="B133" s="232"/>
      <c r="C133" s="231"/>
      <c r="D133" s="231"/>
      <c r="E133" s="233"/>
      <c r="F133" s="233"/>
      <c r="G133" s="24" t="s">
        <v>19</v>
      </c>
      <c r="H133" s="25">
        <f>+H135</f>
        <v>0</v>
      </c>
      <c r="I133" s="25">
        <f t="shared" ref="I133:J133" si="67">+I135</f>
        <v>-1000000</v>
      </c>
      <c r="J133" s="25">
        <f t="shared" si="67"/>
        <v>0</v>
      </c>
    </row>
    <row r="134" spans="2:10" ht="13.5" customHeight="1" x14ac:dyDescent="0.2">
      <c r="B134" s="232"/>
      <c r="C134" s="231"/>
      <c r="D134" s="231"/>
      <c r="E134" s="233"/>
      <c r="F134" s="233"/>
      <c r="G134" s="22" t="s">
        <v>2</v>
      </c>
      <c r="H134" s="23"/>
      <c r="I134" s="23"/>
      <c r="J134" s="23"/>
    </row>
    <row r="135" spans="2:10" x14ac:dyDescent="0.2">
      <c r="B135" s="232"/>
      <c r="C135" s="231"/>
      <c r="D135" s="231"/>
      <c r="E135" s="233">
        <v>1200</v>
      </c>
      <c r="F135" s="233"/>
      <c r="G135" s="10" t="s">
        <v>205</v>
      </c>
      <c r="H135" s="25">
        <f>+H137+H146</f>
        <v>0</v>
      </c>
      <c r="I135" s="25">
        <f t="shared" ref="I135:J135" si="68">+I137+I146</f>
        <v>-1000000</v>
      </c>
      <c r="J135" s="25">
        <f t="shared" si="68"/>
        <v>0</v>
      </c>
    </row>
    <row r="136" spans="2:10" ht="13.5" customHeight="1" x14ac:dyDescent="0.2">
      <c r="B136" s="232"/>
      <c r="C136" s="231"/>
      <c r="D136" s="231"/>
      <c r="E136" s="233"/>
      <c r="F136" s="233"/>
      <c r="G136" s="28" t="s">
        <v>24</v>
      </c>
      <c r="H136" s="23"/>
      <c r="I136" s="23"/>
      <c r="J136" s="23"/>
    </row>
    <row r="137" spans="2:10" ht="18.75" customHeight="1" x14ac:dyDescent="0.2">
      <c r="B137" s="232"/>
      <c r="C137" s="231"/>
      <c r="D137" s="231"/>
      <c r="E137" s="233"/>
      <c r="F137" s="233">
        <v>11001</v>
      </c>
      <c r="G137" s="10" t="s">
        <v>208</v>
      </c>
      <c r="H137" s="25">
        <f t="shared" ref="H137:J137" si="69">+H139</f>
        <v>0</v>
      </c>
      <c r="I137" s="25">
        <f t="shared" si="69"/>
        <v>-600000</v>
      </c>
      <c r="J137" s="25">
        <f t="shared" si="69"/>
        <v>0</v>
      </c>
    </row>
    <row r="138" spans="2:10" ht="13.5" customHeight="1" x14ac:dyDescent="0.2">
      <c r="B138" s="232"/>
      <c r="C138" s="231"/>
      <c r="D138" s="231"/>
      <c r="E138" s="233"/>
      <c r="F138" s="233"/>
      <c r="G138" s="9" t="s">
        <v>49</v>
      </c>
      <c r="H138" s="23"/>
      <c r="I138" s="23"/>
      <c r="J138" s="23"/>
    </row>
    <row r="139" spans="2:10" ht="13.5" customHeight="1" x14ac:dyDescent="0.2">
      <c r="B139" s="232"/>
      <c r="C139" s="231"/>
      <c r="D139" s="231"/>
      <c r="E139" s="233"/>
      <c r="F139" s="233"/>
      <c r="G139" s="69" t="s">
        <v>50</v>
      </c>
      <c r="H139" s="26">
        <f t="shared" ref="H139:J139" si="70">+H141</f>
        <v>0</v>
      </c>
      <c r="I139" s="26">
        <f t="shared" si="70"/>
        <v>-600000</v>
      </c>
      <c r="J139" s="26">
        <f t="shared" si="70"/>
        <v>0</v>
      </c>
    </row>
    <row r="140" spans="2:10" ht="16.5" customHeight="1" x14ac:dyDescent="0.2">
      <c r="B140" s="232"/>
      <c r="C140" s="231"/>
      <c r="D140" s="231"/>
      <c r="E140" s="233"/>
      <c r="F140" s="233"/>
      <c r="G140" s="9" t="s">
        <v>51</v>
      </c>
      <c r="H140" s="23"/>
      <c r="I140" s="23"/>
      <c r="J140" s="23"/>
    </row>
    <row r="141" spans="2:10" ht="15.95" customHeight="1" x14ac:dyDescent="0.2">
      <c r="B141" s="232"/>
      <c r="C141" s="231"/>
      <c r="D141" s="231"/>
      <c r="E141" s="233"/>
      <c r="F141" s="233"/>
      <c r="G141" s="4" t="s">
        <v>43</v>
      </c>
      <c r="H141" s="26">
        <f t="shared" ref="H141:J141" si="71">+H142</f>
        <v>0</v>
      </c>
      <c r="I141" s="26">
        <f t="shared" si="71"/>
        <v>-600000</v>
      </c>
      <c r="J141" s="26">
        <f t="shared" si="71"/>
        <v>0</v>
      </c>
    </row>
    <row r="142" spans="2:10" ht="15.95" customHeight="1" x14ac:dyDescent="0.2">
      <c r="B142" s="232"/>
      <c r="C142" s="231"/>
      <c r="D142" s="231"/>
      <c r="E142" s="233"/>
      <c r="F142" s="233"/>
      <c r="G142" s="4" t="s">
        <v>44</v>
      </c>
      <c r="H142" s="26">
        <f t="shared" ref="H142:J142" si="72">H143</f>
        <v>0</v>
      </c>
      <c r="I142" s="26">
        <f t="shared" si="72"/>
        <v>-600000</v>
      </c>
      <c r="J142" s="26">
        <f t="shared" si="72"/>
        <v>0</v>
      </c>
    </row>
    <row r="143" spans="2:10" ht="15.95" customHeight="1" x14ac:dyDescent="0.2">
      <c r="B143" s="232"/>
      <c r="C143" s="231"/>
      <c r="D143" s="231"/>
      <c r="E143" s="233"/>
      <c r="F143" s="233"/>
      <c r="G143" s="4" t="s">
        <v>57</v>
      </c>
      <c r="H143" s="26">
        <f t="shared" ref="H143:J143" si="73">+H145</f>
        <v>0</v>
      </c>
      <c r="I143" s="26">
        <f t="shared" si="73"/>
        <v>-600000</v>
      </c>
      <c r="J143" s="26">
        <f t="shared" si="73"/>
        <v>0</v>
      </c>
    </row>
    <row r="144" spans="2:10" ht="15.95" customHeight="1" x14ac:dyDescent="0.2">
      <c r="B144" s="232"/>
      <c r="C144" s="231"/>
      <c r="D144" s="231"/>
      <c r="E144" s="233"/>
      <c r="F144" s="233"/>
      <c r="G144" s="4" t="s">
        <v>58</v>
      </c>
      <c r="H144" s="23"/>
      <c r="I144" s="23"/>
      <c r="J144" s="23"/>
    </row>
    <row r="145" spans="2:10" ht="15.95" customHeight="1" x14ac:dyDescent="0.2">
      <c r="B145" s="232"/>
      <c r="C145" s="231"/>
      <c r="D145" s="231"/>
      <c r="E145" s="233"/>
      <c r="F145" s="233"/>
      <c r="G145" s="4" t="s">
        <v>59</v>
      </c>
      <c r="H145" s="26">
        <f>+'2'!E50</f>
        <v>0</v>
      </c>
      <c r="I145" s="26">
        <f>+'2'!F50</f>
        <v>-600000</v>
      </c>
      <c r="J145" s="26">
        <f>+'2'!G50</f>
        <v>0</v>
      </c>
    </row>
    <row r="146" spans="2:10" ht="16.5" customHeight="1" x14ac:dyDescent="0.2">
      <c r="B146" s="232"/>
      <c r="C146" s="231"/>
      <c r="D146" s="231"/>
      <c r="E146" s="233"/>
      <c r="F146" s="233">
        <v>11003</v>
      </c>
      <c r="G146" s="10" t="s">
        <v>210</v>
      </c>
      <c r="H146" s="25">
        <f t="shared" ref="H146:J146" si="74">+H148</f>
        <v>0</v>
      </c>
      <c r="I146" s="25">
        <f t="shared" si="74"/>
        <v>-400000</v>
      </c>
      <c r="J146" s="25">
        <f t="shared" si="74"/>
        <v>0</v>
      </c>
    </row>
    <row r="147" spans="2:10" ht="13.5" customHeight="1" x14ac:dyDescent="0.2">
      <c r="B147" s="232"/>
      <c r="C147" s="231"/>
      <c r="D147" s="231"/>
      <c r="E147" s="233"/>
      <c r="F147" s="233"/>
      <c r="G147" s="4" t="s">
        <v>49</v>
      </c>
      <c r="H147" s="23"/>
      <c r="I147" s="23"/>
      <c r="J147" s="23"/>
    </row>
    <row r="148" spans="2:10" ht="13.5" customHeight="1" x14ac:dyDescent="0.2">
      <c r="B148" s="232"/>
      <c r="C148" s="231"/>
      <c r="D148" s="231"/>
      <c r="E148" s="233"/>
      <c r="F148" s="233"/>
      <c r="G148" s="68" t="s">
        <v>50</v>
      </c>
      <c r="H148" s="26">
        <f t="shared" ref="H148:J148" si="75">+H150</f>
        <v>0</v>
      </c>
      <c r="I148" s="26">
        <f t="shared" si="75"/>
        <v>-400000</v>
      </c>
      <c r="J148" s="26">
        <f t="shared" si="75"/>
        <v>0</v>
      </c>
    </row>
    <row r="149" spans="2:10" ht="16.5" customHeight="1" x14ac:dyDescent="0.2">
      <c r="B149" s="232"/>
      <c r="C149" s="231"/>
      <c r="D149" s="231"/>
      <c r="E149" s="233"/>
      <c r="F149" s="233"/>
      <c r="G149" s="4" t="s">
        <v>51</v>
      </c>
      <c r="H149" s="23"/>
      <c r="I149" s="23"/>
      <c r="J149" s="23"/>
    </row>
    <row r="150" spans="2:10" x14ac:dyDescent="0.2">
      <c r="B150" s="232"/>
      <c r="C150" s="231"/>
      <c r="D150" s="231"/>
      <c r="E150" s="233"/>
      <c r="F150" s="233"/>
      <c r="G150" s="4" t="s">
        <v>43</v>
      </c>
      <c r="H150" s="26">
        <f t="shared" ref="H150:J150" si="76">+H151</f>
        <v>0</v>
      </c>
      <c r="I150" s="26">
        <f t="shared" si="76"/>
        <v>-400000</v>
      </c>
      <c r="J150" s="26">
        <f t="shared" si="76"/>
        <v>0</v>
      </c>
    </row>
    <row r="151" spans="2:10" x14ac:dyDescent="0.2">
      <c r="B151" s="232"/>
      <c r="C151" s="231"/>
      <c r="D151" s="231"/>
      <c r="E151" s="233"/>
      <c r="F151" s="233"/>
      <c r="G151" s="4" t="s">
        <v>44</v>
      </c>
      <c r="H151" s="26">
        <f t="shared" ref="H151:J151" si="77">H152</f>
        <v>0</v>
      </c>
      <c r="I151" s="26">
        <f t="shared" si="77"/>
        <v>-400000</v>
      </c>
      <c r="J151" s="26">
        <f t="shared" si="77"/>
        <v>0</v>
      </c>
    </row>
    <row r="152" spans="2:10" x14ac:dyDescent="0.2">
      <c r="B152" s="232"/>
      <c r="C152" s="231"/>
      <c r="D152" s="231"/>
      <c r="E152" s="233"/>
      <c r="F152" s="233"/>
      <c r="G152" s="4" t="s">
        <v>57</v>
      </c>
      <c r="H152" s="26">
        <f t="shared" ref="H152:J152" si="78">+H154</f>
        <v>0</v>
      </c>
      <c r="I152" s="26">
        <f t="shared" si="78"/>
        <v>-400000</v>
      </c>
      <c r="J152" s="26">
        <f t="shared" si="78"/>
        <v>0</v>
      </c>
    </row>
    <row r="153" spans="2:10" x14ac:dyDescent="0.2">
      <c r="B153" s="232"/>
      <c r="C153" s="231"/>
      <c r="D153" s="231"/>
      <c r="E153" s="233"/>
      <c r="F153" s="233"/>
      <c r="G153" s="4" t="s">
        <v>58</v>
      </c>
      <c r="H153" s="23"/>
      <c r="I153" s="23"/>
      <c r="J153" s="23"/>
    </row>
    <row r="154" spans="2:10" ht="13.5" customHeight="1" x14ac:dyDescent="0.2">
      <c r="B154" s="232"/>
      <c r="C154" s="231"/>
      <c r="D154" s="231"/>
      <c r="E154" s="233"/>
      <c r="F154" s="233"/>
      <c r="G154" s="4" t="s">
        <v>59</v>
      </c>
      <c r="H154" s="26">
        <f>+'2'!E56</f>
        <v>0</v>
      </c>
      <c r="I154" s="26">
        <f>+'2'!F56</f>
        <v>-400000</v>
      </c>
      <c r="J154" s="26">
        <f>+'2'!G56</f>
        <v>0</v>
      </c>
    </row>
    <row r="155" spans="2:10" s="1" customFormat="1" ht="15.95" customHeight="1" x14ac:dyDescent="0.2">
      <c r="B155" s="232"/>
      <c r="C155" s="231" t="s">
        <v>161</v>
      </c>
      <c r="D155" s="231"/>
      <c r="E155" s="231"/>
      <c r="F155" s="233"/>
      <c r="G155" s="24" t="s">
        <v>201</v>
      </c>
      <c r="H155" s="75">
        <f>+H157</f>
        <v>0</v>
      </c>
      <c r="I155" s="75">
        <f t="shared" ref="I155:J155" si="79">+I157</f>
        <v>-371658.4</v>
      </c>
      <c r="J155" s="75">
        <f t="shared" si="79"/>
        <v>-550000</v>
      </c>
    </row>
    <row r="156" spans="2:10" s="1" customFormat="1" ht="15.95" customHeight="1" x14ac:dyDescent="0.2">
      <c r="B156" s="232"/>
      <c r="C156" s="231"/>
      <c r="D156" s="231"/>
      <c r="E156" s="231"/>
      <c r="F156" s="233"/>
      <c r="G156" s="22" t="s">
        <v>2</v>
      </c>
      <c r="H156" s="75"/>
      <c r="I156" s="75"/>
      <c r="J156" s="75"/>
    </row>
    <row r="157" spans="2:10" s="1" customFormat="1" ht="15.95" customHeight="1" x14ac:dyDescent="0.2">
      <c r="B157" s="232"/>
      <c r="C157" s="231"/>
      <c r="D157" s="231" t="s">
        <v>46</v>
      </c>
      <c r="E157" s="231"/>
      <c r="F157" s="233"/>
      <c r="G157" s="24" t="s">
        <v>202</v>
      </c>
      <c r="H157" s="75">
        <f>+H159</f>
        <v>0</v>
      </c>
      <c r="I157" s="75">
        <f t="shared" ref="I157:J157" si="80">+I159</f>
        <v>-371658.4</v>
      </c>
      <c r="J157" s="75">
        <f t="shared" si="80"/>
        <v>-550000</v>
      </c>
    </row>
    <row r="158" spans="2:10" s="1" customFormat="1" ht="15.95" customHeight="1" x14ac:dyDescent="0.2">
      <c r="B158" s="232"/>
      <c r="C158" s="231"/>
      <c r="D158" s="231"/>
      <c r="E158" s="231"/>
      <c r="F158" s="233"/>
      <c r="G158" s="22" t="s">
        <v>2</v>
      </c>
      <c r="H158" s="75"/>
      <c r="I158" s="75"/>
      <c r="J158" s="75"/>
    </row>
    <row r="159" spans="2:10" s="1" customFormat="1" ht="15.95" customHeight="1" x14ac:dyDescent="0.2">
      <c r="B159" s="232"/>
      <c r="C159" s="231"/>
      <c r="D159" s="231"/>
      <c r="E159" s="231"/>
      <c r="F159" s="233"/>
      <c r="G159" s="24" t="s">
        <v>19</v>
      </c>
      <c r="H159" s="75">
        <f>+H161</f>
        <v>0</v>
      </c>
      <c r="I159" s="75">
        <f t="shared" ref="I159:J159" si="81">+I161</f>
        <v>-371658.4</v>
      </c>
      <c r="J159" s="75">
        <f t="shared" si="81"/>
        <v>-550000</v>
      </c>
    </row>
    <row r="160" spans="2:10" s="1" customFormat="1" ht="15.95" customHeight="1" x14ac:dyDescent="0.2">
      <c r="B160" s="232"/>
      <c r="C160" s="231"/>
      <c r="D160" s="231"/>
      <c r="E160" s="231"/>
      <c r="F160" s="233"/>
      <c r="G160" s="22" t="s">
        <v>2</v>
      </c>
      <c r="H160" s="75"/>
      <c r="I160" s="75"/>
      <c r="J160" s="75"/>
    </row>
    <row r="161" spans="2:10" s="1" customFormat="1" ht="31.5" customHeight="1" x14ac:dyDescent="0.2">
      <c r="B161" s="232"/>
      <c r="C161" s="231"/>
      <c r="D161" s="231"/>
      <c r="E161" s="231" t="s">
        <v>200</v>
      </c>
      <c r="F161" s="233"/>
      <c r="G161" s="13" t="s">
        <v>139</v>
      </c>
      <c r="H161" s="75">
        <f>+H163+H172</f>
        <v>0</v>
      </c>
      <c r="I161" s="75">
        <f t="shared" ref="I161:J161" si="82">+I163+I172</f>
        <v>-371658.4</v>
      </c>
      <c r="J161" s="75">
        <f t="shared" si="82"/>
        <v>-550000</v>
      </c>
    </row>
    <row r="162" spans="2:10" s="1" customFormat="1" ht="15.95" customHeight="1" x14ac:dyDescent="0.2">
      <c r="B162" s="232"/>
      <c r="C162" s="231"/>
      <c r="D162" s="231"/>
      <c r="E162" s="231"/>
      <c r="F162" s="233"/>
      <c r="G162" s="22" t="s">
        <v>2</v>
      </c>
      <c r="H162" s="76"/>
      <c r="I162" s="76"/>
      <c r="J162" s="76"/>
    </row>
    <row r="163" spans="2:10" s="1" customFormat="1" ht="15.95" customHeight="1" x14ac:dyDescent="0.2">
      <c r="B163" s="232"/>
      <c r="C163" s="231"/>
      <c r="D163" s="231"/>
      <c r="E163" s="231"/>
      <c r="F163" s="231" t="s">
        <v>153</v>
      </c>
      <c r="G163" s="10" t="s">
        <v>147</v>
      </c>
      <c r="H163" s="77">
        <f t="shared" ref="H163:J163" si="83">+H165</f>
        <v>0</v>
      </c>
      <c r="I163" s="77">
        <f t="shared" si="83"/>
        <v>-371658.4</v>
      </c>
      <c r="J163" s="77">
        <f t="shared" si="83"/>
        <v>-371658.4</v>
      </c>
    </row>
    <row r="164" spans="2:10" s="1" customFormat="1" ht="15.95" customHeight="1" x14ac:dyDescent="0.2">
      <c r="B164" s="232"/>
      <c r="C164" s="231"/>
      <c r="D164" s="231"/>
      <c r="E164" s="231"/>
      <c r="F164" s="231"/>
      <c r="G164" s="9" t="s">
        <v>49</v>
      </c>
      <c r="H164" s="76"/>
      <c r="I164" s="76"/>
      <c r="J164" s="76"/>
    </row>
    <row r="165" spans="2:10" s="1" customFormat="1" ht="15.95" customHeight="1" x14ac:dyDescent="0.2">
      <c r="B165" s="232"/>
      <c r="C165" s="231"/>
      <c r="D165" s="231"/>
      <c r="E165" s="231"/>
      <c r="F165" s="231"/>
      <c r="G165" s="69" t="s">
        <v>50</v>
      </c>
      <c r="H165" s="78">
        <f t="shared" ref="H165:J165" si="84">+H167</f>
        <v>0</v>
      </c>
      <c r="I165" s="78">
        <f t="shared" si="84"/>
        <v>-371658.4</v>
      </c>
      <c r="J165" s="78">
        <f t="shared" si="84"/>
        <v>-371658.4</v>
      </c>
    </row>
    <row r="166" spans="2:10" s="1" customFormat="1" ht="15.95" customHeight="1" x14ac:dyDescent="0.2">
      <c r="B166" s="232"/>
      <c r="C166" s="231"/>
      <c r="D166" s="231"/>
      <c r="E166" s="231"/>
      <c r="F166" s="231"/>
      <c r="G166" s="9" t="s">
        <v>51</v>
      </c>
      <c r="H166" s="76"/>
      <c r="I166" s="76"/>
      <c r="J166" s="76"/>
    </row>
    <row r="167" spans="2:10" s="1" customFormat="1" ht="15.95" customHeight="1" x14ac:dyDescent="0.2">
      <c r="B167" s="232"/>
      <c r="C167" s="231"/>
      <c r="D167" s="231"/>
      <c r="E167" s="231"/>
      <c r="F167" s="231"/>
      <c r="G167" s="9" t="s">
        <v>43</v>
      </c>
      <c r="H167" s="77">
        <f t="shared" ref="H167:J167" si="85">+H168</f>
        <v>0</v>
      </c>
      <c r="I167" s="77">
        <f t="shared" si="85"/>
        <v>-371658.4</v>
      </c>
      <c r="J167" s="77">
        <f t="shared" si="85"/>
        <v>-371658.4</v>
      </c>
    </row>
    <row r="168" spans="2:10" s="1" customFormat="1" ht="15.95" customHeight="1" x14ac:dyDescent="0.2">
      <c r="B168" s="232"/>
      <c r="C168" s="231"/>
      <c r="D168" s="231"/>
      <c r="E168" s="231"/>
      <c r="F168" s="231"/>
      <c r="G168" s="9" t="s">
        <v>154</v>
      </c>
      <c r="H168" s="77">
        <f t="shared" ref="H168:J169" si="86">H169</f>
        <v>0</v>
      </c>
      <c r="I168" s="77">
        <f t="shared" si="86"/>
        <v>-371658.4</v>
      </c>
      <c r="J168" s="77">
        <f t="shared" si="86"/>
        <v>-371658.4</v>
      </c>
    </row>
    <row r="169" spans="2:10" s="1" customFormat="1" ht="15.95" customHeight="1" x14ac:dyDescent="0.2">
      <c r="B169" s="232"/>
      <c r="C169" s="231"/>
      <c r="D169" s="231"/>
      <c r="E169" s="231"/>
      <c r="F169" s="231"/>
      <c r="G169" s="9" t="s">
        <v>155</v>
      </c>
      <c r="H169" s="77">
        <f t="shared" si="86"/>
        <v>0</v>
      </c>
      <c r="I169" s="77">
        <f t="shared" si="86"/>
        <v>-371658.4</v>
      </c>
      <c r="J169" s="77">
        <f t="shared" si="86"/>
        <v>-371658.4</v>
      </c>
    </row>
    <row r="170" spans="2:10" s="1" customFormat="1" ht="15.95" customHeight="1" x14ac:dyDescent="0.2">
      <c r="B170" s="232"/>
      <c r="C170" s="231"/>
      <c r="D170" s="231"/>
      <c r="E170" s="231"/>
      <c r="F170" s="231"/>
      <c r="G170" s="9" t="s">
        <v>156</v>
      </c>
      <c r="H170" s="77">
        <f t="shared" ref="H170:J170" si="87">+H171</f>
        <v>0</v>
      </c>
      <c r="I170" s="77">
        <f t="shared" si="87"/>
        <v>-371658.4</v>
      </c>
      <c r="J170" s="77">
        <f t="shared" si="87"/>
        <v>-371658.4</v>
      </c>
    </row>
    <row r="171" spans="2:10" s="1" customFormat="1" x14ac:dyDescent="0.2">
      <c r="B171" s="232"/>
      <c r="C171" s="231"/>
      <c r="D171" s="231"/>
      <c r="E171" s="231"/>
      <c r="F171" s="231"/>
      <c r="G171" s="9" t="s">
        <v>157</v>
      </c>
      <c r="H171" s="78">
        <f>+'2'!E31</f>
        <v>0</v>
      </c>
      <c r="I171" s="78">
        <f>+'3'!E11</f>
        <v>-371658.4</v>
      </c>
      <c r="J171" s="78">
        <f>+I171</f>
        <v>-371658.4</v>
      </c>
    </row>
    <row r="172" spans="2:10" s="1" customFormat="1" ht="15.95" customHeight="1" x14ac:dyDescent="0.2">
      <c r="B172" s="232"/>
      <c r="C172" s="231"/>
      <c r="D172" s="231"/>
      <c r="E172" s="231"/>
      <c r="F172" s="231" t="s">
        <v>158</v>
      </c>
      <c r="G172" s="74" t="s">
        <v>150</v>
      </c>
      <c r="H172" s="77">
        <f>+H174</f>
        <v>0</v>
      </c>
      <c r="I172" s="77">
        <f t="shared" ref="I172:J172" si="88">+I174</f>
        <v>0</v>
      </c>
      <c r="J172" s="77">
        <f t="shared" si="88"/>
        <v>-178341.59999999998</v>
      </c>
    </row>
    <row r="173" spans="2:10" s="1" customFormat="1" ht="15.95" customHeight="1" x14ac:dyDescent="0.2">
      <c r="B173" s="232"/>
      <c r="C173" s="231"/>
      <c r="D173" s="231"/>
      <c r="E173" s="231"/>
      <c r="F173" s="231"/>
      <c r="G173" s="4" t="s">
        <v>133</v>
      </c>
      <c r="H173" s="76"/>
      <c r="I173" s="76"/>
      <c r="J173" s="76"/>
    </row>
    <row r="174" spans="2:10" s="1" customFormat="1" ht="15.95" customHeight="1" x14ac:dyDescent="0.2">
      <c r="B174" s="232"/>
      <c r="C174" s="231"/>
      <c r="D174" s="231"/>
      <c r="E174" s="231"/>
      <c r="F174" s="231"/>
      <c r="G174" s="5" t="s">
        <v>50</v>
      </c>
      <c r="H174" s="78">
        <f t="shared" ref="H174:I174" si="89">+H176</f>
        <v>0</v>
      </c>
      <c r="I174" s="78">
        <f t="shared" si="89"/>
        <v>0</v>
      </c>
      <c r="J174" s="78">
        <f>+J176</f>
        <v>-178341.59999999998</v>
      </c>
    </row>
    <row r="175" spans="2:10" s="1" customFormat="1" ht="15.95" customHeight="1" x14ac:dyDescent="0.2">
      <c r="B175" s="232"/>
      <c r="C175" s="231"/>
      <c r="D175" s="231"/>
      <c r="E175" s="231"/>
      <c r="F175" s="231"/>
      <c r="G175" s="4" t="s">
        <v>51</v>
      </c>
      <c r="H175" s="76"/>
      <c r="I175" s="76"/>
      <c r="J175" s="76"/>
    </row>
    <row r="176" spans="2:10" s="1" customFormat="1" ht="15.95" customHeight="1" x14ac:dyDescent="0.2">
      <c r="B176" s="232"/>
      <c r="C176" s="231"/>
      <c r="D176" s="231"/>
      <c r="E176" s="231"/>
      <c r="F176" s="231"/>
      <c r="G176" s="149" t="s">
        <v>43</v>
      </c>
      <c r="H176" s="77">
        <f t="shared" ref="H176:J176" si="90">+H177</f>
        <v>0</v>
      </c>
      <c r="I176" s="77">
        <f t="shared" si="90"/>
        <v>0</v>
      </c>
      <c r="J176" s="77">
        <f t="shared" si="90"/>
        <v>-178341.59999999998</v>
      </c>
    </row>
    <row r="177" spans="2:10" s="1" customFormat="1" ht="15.95" customHeight="1" x14ac:dyDescent="0.2">
      <c r="B177" s="232"/>
      <c r="C177" s="231"/>
      <c r="D177" s="231"/>
      <c r="E177" s="231"/>
      <c r="F177" s="231"/>
      <c r="G177" s="149" t="s">
        <v>154</v>
      </c>
      <c r="H177" s="77">
        <f t="shared" ref="H177:J178" si="91">H178</f>
        <v>0</v>
      </c>
      <c r="I177" s="77">
        <f t="shared" si="91"/>
        <v>0</v>
      </c>
      <c r="J177" s="77">
        <f t="shared" si="91"/>
        <v>-178341.59999999998</v>
      </c>
    </row>
    <row r="178" spans="2:10" s="1" customFormat="1" ht="15.95" customHeight="1" x14ac:dyDescent="0.2">
      <c r="B178" s="232"/>
      <c r="C178" s="231"/>
      <c r="D178" s="231"/>
      <c r="E178" s="231"/>
      <c r="F178" s="231"/>
      <c r="G178" s="149" t="s">
        <v>155</v>
      </c>
      <c r="H178" s="77">
        <f t="shared" si="91"/>
        <v>0</v>
      </c>
      <c r="I178" s="77">
        <f t="shared" si="91"/>
        <v>0</v>
      </c>
      <c r="J178" s="77">
        <f t="shared" si="91"/>
        <v>-178341.59999999998</v>
      </c>
    </row>
    <row r="179" spans="2:10" s="1" customFormat="1" ht="15.95" customHeight="1" x14ac:dyDescent="0.2">
      <c r="B179" s="232"/>
      <c r="C179" s="231"/>
      <c r="D179" s="231"/>
      <c r="E179" s="231"/>
      <c r="F179" s="231"/>
      <c r="G179" s="149" t="s">
        <v>159</v>
      </c>
      <c r="H179" s="77">
        <f>+H180</f>
        <v>0</v>
      </c>
      <c r="I179" s="77">
        <f t="shared" ref="I179:J179" si="92">+I180</f>
        <v>0</v>
      </c>
      <c r="J179" s="77">
        <f t="shared" si="92"/>
        <v>-178341.59999999998</v>
      </c>
    </row>
    <row r="180" spans="2:10" s="1" customFormat="1" ht="15.95" customHeight="1" x14ac:dyDescent="0.2">
      <c r="B180" s="232"/>
      <c r="C180" s="231"/>
      <c r="D180" s="231"/>
      <c r="E180" s="231"/>
      <c r="F180" s="231"/>
      <c r="G180" s="68" t="s">
        <v>160</v>
      </c>
      <c r="H180" s="78">
        <v>0</v>
      </c>
      <c r="I180" s="78">
        <v>0</v>
      </c>
      <c r="J180" s="78">
        <f>+'3'!E19</f>
        <v>-178341.59999999998</v>
      </c>
    </row>
    <row r="181" spans="2:10" ht="13.5" customHeight="1" x14ac:dyDescent="0.2">
      <c r="D181" s="50"/>
    </row>
  </sheetData>
  <mergeCells count="63">
    <mergeCell ref="F163:F171"/>
    <mergeCell ref="D155:D156"/>
    <mergeCell ref="D131:D154"/>
    <mergeCell ref="E131:E134"/>
    <mergeCell ref="E76:E104"/>
    <mergeCell ref="E120:E130"/>
    <mergeCell ref="F111:F119"/>
    <mergeCell ref="F120:F121"/>
    <mergeCell ref="F122:F130"/>
    <mergeCell ref="D105:D130"/>
    <mergeCell ref="E105:E108"/>
    <mergeCell ref="F105:F110"/>
    <mergeCell ref="F76:F77"/>
    <mergeCell ref="F78:F86"/>
    <mergeCell ref="F96:F104"/>
    <mergeCell ref="D10:D13"/>
    <mergeCell ref="C12:C58"/>
    <mergeCell ref="E59:E64"/>
    <mergeCell ref="F59:F64"/>
    <mergeCell ref="C10:C11"/>
    <mergeCell ref="E44:E47"/>
    <mergeCell ref="H7:J7"/>
    <mergeCell ref="B5:J5"/>
    <mergeCell ref="B6:J6"/>
    <mergeCell ref="B1:J1"/>
    <mergeCell ref="B2:J2"/>
    <mergeCell ref="B3:J3"/>
    <mergeCell ref="B4:J4"/>
    <mergeCell ref="G7:G8"/>
    <mergeCell ref="B7:D7"/>
    <mergeCell ref="E7:F7"/>
    <mergeCell ref="B9:G9"/>
    <mergeCell ref="E109:E119"/>
    <mergeCell ref="E33:E43"/>
    <mergeCell ref="F35:F43"/>
    <mergeCell ref="D29:D43"/>
    <mergeCell ref="D61:D104"/>
    <mergeCell ref="D44:D58"/>
    <mergeCell ref="E48:E58"/>
    <mergeCell ref="F50:F58"/>
    <mergeCell ref="C59:C154"/>
    <mergeCell ref="F87:F95"/>
    <mergeCell ref="D14:D28"/>
    <mergeCell ref="E10:E17"/>
    <mergeCell ref="E18:E32"/>
    <mergeCell ref="F10:F19"/>
    <mergeCell ref="F20:F34"/>
    <mergeCell ref="F172:F180"/>
    <mergeCell ref="B10:B180"/>
    <mergeCell ref="C155:C180"/>
    <mergeCell ref="D157:D180"/>
    <mergeCell ref="E161:E180"/>
    <mergeCell ref="F65:F66"/>
    <mergeCell ref="F67:F75"/>
    <mergeCell ref="E65:E75"/>
    <mergeCell ref="E155:E160"/>
    <mergeCell ref="F155:F162"/>
    <mergeCell ref="F131:F136"/>
    <mergeCell ref="F137:F145"/>
    <mergeCell ref="F146:F154"/>
    <mergeCell ref="E135:E154"/>
    <mergeCell ref="F44:F49"/>
    <mergeCell ref="D59:D60"/>
  </mergeCells>
  <pageMargins left="0.17" right="0.17" top="0.55000000000000004" bottom="0.67" header="0.42" footer="0.39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858C4-2106-4D13-9029-A9293E33AFC6}">
  <dimension ref="B1:II28"/>
  <sheetViews>
    <sheetView topLeftCell="A10" workbookViewId="0">
      <selection activeCell="K26" sqref="K26"/>
    </sheetView>
  </sheetViews>
  <sheetFormatPr defaultRowHeight="13.5" x14ac:dyDescent="0.25"/>
  <cols>
    <col min="1" max="1" width="2.28515625" style="100" customWidth="1"/>
    <col min="2" max="3" width="13.85546875" style="100" customWidth="1"/>
    <col min="4" max="4" width="60.140625" style="100" customWidth="1"/>
    <col min="5" max="7" width="16" style="121" customWidth="1"/>
    <col min="8" max="9" width="9.140625" style="100"/>
    <col min="10" max="10" width="19.28515625" style="100" customWidth="1"/>
    <col min="11" max="11" width="9.140625" style="100"/>
    <col min="12" max="12" width="12.140625" style="100" bestFit="1" customWidth="1"/>
    <col min="13" max="13" width="13.5703125" style="100" bestFit="1" customWidth="1"/>
    <col min="14" max="16384" width="9.140625" style="100"/>
  </cols>
  <sheetData>
    <row r="1" spans="2:243" s="49" customFormat="1" ht="15.75" customHeight="1" x14ac:dyDescent="0.2">
      <c r="B1" s="226" t="s">
        <v>264</v>
      </c>
      <c r="C1" s="226"/>
      <c r="D1" s="226"/>
      <c r="E1" s="226"/>
      <c r="F1" s="226"/>
      <c r="G1" s="226"/>
      <c r="H1" s="80"/>
      <c r="I1" s="81"/>
      <c r="J1" s="81"/>
      <c r="K1" s="80"/>
      <c r="L1" s="81"/>
      <c r="M1" s="81"/>
      <c r="N1" s="81"/>
      <c r="O1" s="81"/>
      <c r="P1" s="81"/>
      <c r="Q1" s="81"/>
      <c r="R1" s="81"/>
      <c r="S1" s="80"/>
      <c r="T1" s="81"/>
      <c r="U1" s="81"/>
      <c r="V1" s="81"/>
      <c r="W1" s="81"/>
      <c r="X1" s="81"/>
      <c r="Y1" s="81"/>
      <c r="Z1" s="81"/>
      <c r="AA1" s="80"/>
      <c r="AB1" s="81"/>
      <c r="AC1" s="81"/>
      <c r="AD1" s="81"/>
      <c r="AE1" s="81"/>
      <c r="AF1" s="81"/>
      <c r="AG1" s="81"/>
      <c r="AH1" s="81"/>
      <c r="AI1" s="80"/>
      <c r="AJ1" s="81"/>
      <c r="AK1" s="81"/>
      <c r="AL1" s="81"/>
      <c r="AM1" s="81"/>
      <c r="AN1" s="81"/>
      <c r="AO1" s="81"/>
      <c r="AP1" s="81"/>
      <c r="AQ1" s="80"/>
      <c r="AR1" s="81"/>
      <c r="AS1" s="81"/>
      <c r="AT1" s="81"/>
      <c r="AU1" s="81"/>
      <c r="AV1" s="81"/>
      <c r="AW1" s="81"/>
      <c r="AX1" s="81"/>
      <c r="AY1" s="80"/>
      <c r="AZ1" s="81"/>
      <c r="BA1" s="81"/>
      <c r="BB1" s="81"/>
      <c r="BC1" s="81"/>
      <c r="BD1" s="81"/>
      <c r="BE1" s="81"/>
      <c r="BF1" s="81"/>
      <c r="BG1" s="80"/>
      <c r="BH1" s="81"/>
      <c r="BI1" s="81"/>
      <c r="BJ1" s="81"/>
      <c r="BK1" s="81"/>
      <c r="BL1" s="81"/>
      <c r="BM1" s="81"/>
      <c r="BN1" s="81"/>
      <c r="BO1" s="80"/>
      <c r="BP1" s="81"/>
      <c r="BQ1" s="81"/>
      <c r="BR1" s="81"/>
      <c r="BS1" s="81"/>
      <c r="BT1" s="81"/>
      <c r="BU1" s="81"/>
      <c r="BV1" s="81"/>
      <c r="BW1" s="80"/>
      <c r="BX1" s="81"/>
      <c r="BY1" s="81"/>
      <c r="BZ1" s="81"/>
      <c r="CA1" s="81"/>
      <c r="CB1" s="81"/>
      <c r="CC1" s="81"/>
      <c r="CD1" s="81"/>
      <c r="CE1" s="80"/>
      <c r="CF1" s="81"/>
      <c r="CG1" s="81"/>
      <c r="CH1" s="81"/>
      <c r="CI1" s="81"/>
      <c r="CJ1" s="81"/>
      <c r="CK1" s="81"/>
      <c r="CL1" s="81"/>
      <c r="CM1" s="80"/>
      <c r="CN1" s="81"/>
      <c r="CO1" s="81"/>
      <c r="CP1" s="81"/>
      <c r="CQ1" s="81"/>
      <c r="CR1" s="81"/>
      <c r="CS1" s="81"/>
      <c r="CT1" s="81"/>
      <c r="CU1" s="80"/>
      <c r="CV1" s="81"/>
      <c r="CW1" s="81"/>
      <c r="CX1" s="81"/>
      <c r="CY1" s="81"/>
      <c r="CZ1" s="81"/>
      <c r="DA1" s="81"/>
      <c r="DB1" s="81"/>
      <c r="DC1" s="80"/>
      <c r="DD1" s="81"/>
      <c r="DE1" s="81"/>
      <c r="DF1" s="81"/>
      <c r="DG1" s="81"/>
      <c r="DH1" s="81"/>
      <c r="DI1" s="81"/>
      <c r="DJ1" s="81"/>
      <c r="DK1" s="80"/>
      <c r="DL1" s="81"/>
      <c r="DM1" s="81"/>
      <c r="DN1" s="81"/>
      <c r="DO1" s="81"/>
      <c r="DP1" s="81"/>
      <c r="DQ1" s="81"/>
      <c r="DR1" s="81"/>
      <c r="DS1" s="80"/>
      <c r="DT1" s="81"/>
      <c r="DU1" s="81"/>
      <c r="DV1" s="81"/>
      <c r="DW1" s="81"/>
      <c r="DX1" s="81"/>
      <c r="DY1" s="81"/>
      <c r="DZ1" s="81"/>
      <c r="EA1" s="80"/>
      <c r="EB1" s="81"/>
      <c r="EC1" s="81"/>
      <c r="ED1" s="81"/>
      <c r="EE1" s="81"/>
      <c r="EF1" s="81"/>
      <c r="EG1" s="81"/>
      <c r="EH1" s="81"/>
      <c r="EI1" s="80"/>
      <c r="EJ1" s="81"/>
      <c r="EK1" s="81"/>
      <c r="EL1" s="81"/>
      <c r="EM1" s="81"/>
      <c r="EN1" s="81"/>
      <c r="EO1" s="81"/>
      <c r="EP1" s="81"/>
      <c r="EQ1" s="80"/>
      <c r="ER1" s="81"/>
      <c r="ES1" s="81"/>
      <c r="ET1" s="81"/>
      <c r="EU1" s="81"/>
      <c r="EV1" s="81"/>
      <c r="EW1" s="81"/>
      <c r="EX1" s="81"/>
      <c r="EY1" s="80"/>
      <c r="EZ1" s="81"/>
      <c r="FA1" s="81"/>
      <c r="FB1" s="81"/>
      <c r="FC1" s="81"/>
      <c r="FD1" s="81"/>
      <c r="FE1" s="81"/>
      <c r="FF1" s="81"/>
      <c r="FG1" s="80"/>
      <c r="FH1" s="81"/>
      <c r="FI1" s="81"/>
      <c r="FJ1" s="81"/>
      <c r="FK1" s="81"/>
      <c r="FL1" s="81"/>
      <c r="FM1" s="81"/>
      <c r="FN1" s="81"/>
      <c r="FO1" s="80"/>
      <c r="FP1" s="81"/>
      <c r="FQ1" s="81"/>
      <c r="FR1" s="81"/>
      <c r="FS1" s="81"/>
      <c r="FT1" s="81"/>
      <c r="FU1" s="81"/>
      <c r="FV1" s="81"/>
      <c r="FW1" s="80"/>
      <c r="FX1" s="81"/>
      <c r="FY1" s="81"/>
      <c r="FZ1" s="81"/>
      <c r="GA1" s="81"/>
      <c r="GB1" s="81"/>
      <c r="GC1" s="81"/>
      <c r="GD1" s="81"/>
      <c r="GE1" s="80"/>
      <c r="GF1" s="81"/>
      <c r="GG1" s="81"/>
      <c r="GH1" s="81"/>
      <c r="GI1" s="81"/>
      <c r="GJ1" s="81"/>
      <c r="GK1" s="81"/>
      <c r="GL1" s="81"/>
      <c r="GM1" s="80"/>
      <c r="GN1" s="81"/>
      <c r="GO1" s="81"/>
      <c r="GP1" s="81"/>
      <c r="GQ1" s="81"/>
      <c r="GR1" s="81"/>
      <c r="GS1" s="81"/>
      <c r="GT1" s="81"/>
      <c r="GU1" s="80"/>
      <c r="GV1" s="81"/>
      <c r="GW1" s="81"/>
      <c r="GX1" s="81"/>
      <c r="GY1" s="81"/>
      <c r="GZ1" s="81"/>
      <c r="HA1" s="81"/>
      <c r="HB1" s="81"/>
      <c r="HC1" s="80"/>
      <c r="HD1" s="81"/>
      <c r="HE1" s="81"/>
      <c r="HF1" s="81"/>
      <c r="HG1" s="81"/>
      <c r="HH1" s="81"/>
      <c r="HI1" s="81"/>
      <c r="HJ1" s="81"/>
      <c r="HK1" s="80"/>
      <c r="HL1" s="81"/>
      <c r="HM1" s="81"/>
      <c r="HN1" s="81"/>
      <c r="HO1" s="81"/>
      <c r="HP1" s="81"/>
      <c r="HQ1" s="81"/>
      <c r="HR1" s="81"/>
      <c r="HS1" s="80"/>
      <c r="HT1" s="81"/>
      <c r="HU1" s="81"/>
      <c r="HV1" s="81"/>
      <c r="HW1" s="81"/>
      <c r="HX1" s="81"/>
      <c r="HY1" s="81"/>
      <c r="HZ1" s="81"/>
      <c r="IA1" s="80"/>
      <c r="IB1" s="81"/>
      <c r="IC1" s="81"/>
      <c r="ID1" s="81"/>
      <c r="IE1" s="81"/>
      <c r="IF1" s="81"/>
      <c r="IG1" s="81"/>
      <c r="IH1" s="81"/>
      <c r="II1" s="80"/>
    </row>
    <row r="2" spans="2:243" s="49" customFormat="1" ht="15.95" customHeight="1" x14ac:dyDescent="0.2">
      <c r="B2" s="226" t="s">
        <v>162</v>
      </c>
      <c r="C2" s="226"/>
      <c r="D2" s="226"/>
      <c r="E2" s="226"/>
      <c r="F2" s="226"/>
      <c r="G2" s="226"/>
      <c r="H2" s="80"/>
      <c r="I2" s="81"/>
      <c r="J2" s="81"/>
      <c r="K2" s="80"/>
      <c r="L2" s="81"/>
      <c r="M2" s="81"/>
      <c r="N2" s="81"/>
      <c r="O2" s="81"/>
      <c r="P2" s="81"/>
      <c r="Q2" s="81"/>
      <c r="R2" s="81"/>
      <c r="S2" s="80"/>
      <c r="T2" s="81"/>
      <c r="U2" s="81"/>
      <c r="V2" s="81"/>
      <c r="W2" s="81"/>
      <c r="X2" s="81"/>
      <c r="Y2" s="81"/>
      <c r="Z2" s="81"/>
      <c r="AA2" s="80"/>
      <c r="AB2" s="81"/>
      <c r="AC2" s="81"/>
      <c r="AD2" s="81"/>
      <c r="AE2" s="81"/>
      <c r="AF2" s="81"/>
      <c r="AG2" s="81"/>
      <c r="AH2" s="81"/>
      <c r="AI2" s="80"/>
      <c r="AJ2" s="81"/>
      <c r="AK2" s="81"/>
      <c r="AL2" s="81"/>
      <c r="AM2" s="81"/>
      <c r="AN2" s="81"/>
      <c r="AO2" s="81"/>
      <c r="AP2" s="81"/>
      <c r="AQ2" s="80"/>
      <c r="AR2" s="81"/>
      <c r="AS2" s="81"/>
      <c r="AT2" s="81"/>
      <c r="AU2" s="81"/>
      <c r="AV2" s="81"/>
      <c r="AW2" s="81"/>
      <c r="AX2" s="81"/>
      <c r="AY2" s="80"/>
      <c r="AZ2" s="81"/>
      <c r="BA2" s="81"/>
      <c r="BB2" s="81"/>
      <c r="BC2" s="81"/>
      <c r="BD2" s="81"/>
      <c r="BE2" s="81"/>
      <c r="BF2" s="81"/>
      <c r="BG2" s="80"/>
      <c r="BH2" s="81"/>
      <c r="BI2" s="81"/>
      <c r="BJ2" s="81"/>
      <c r="BK2" s="81"/>
      <c r="BL2" s="81"/>
      <c r="BM2" s="81"/>
      <c r="BN2" s="81"/>
      <c r="BO2" s="80"/>
      <c r="BP2" s="81"/>
      <c r="BQ2" s="81"/>
      <c r="BR2" s="81"/>
      <c r="BS2" s="81"/>
      <c r="BT2" s="81"/>
      <c r="BU2" s="81"/>
      <c r="BV2" s="81"/>
      <c r="BW2" s="80"/>
      <c r="BX2" s="81"/>
      <c r="BY2" s="81"/>
      <c r="BZ2" s="81"/>
      <c r="CA2" s="81"/>
      <c r="CB2" s="81"/>
      <c r="CC2" s="81"/>
      <c r="CD2" s="81"/>
      <c r="CE2" s="80"/>
      <c r="CF2" s="81"/>
      <c r="CG2" s="81"/>
      <c r="CH2" s="81"/>
      <c r="CI2" s="81"/>
      <c r="CJ2" s="81"/>
      <c r="CK2" s="81"/>
      <c r="CL2" s="81"/>
      <c r="CM2" s="80"/>
      <c r="CN2" s="81"/>
      <c r="CO2" s="81"/>
      <c r="CP2" s="81"/>
      <c r="CQ2" s="81"/>
      <c r="CR2" s="81"/>
      <c r="CS2" s="81"/>
      <c r="CT2" s="81"/>
      <c r="CU2" s="80"/>
      <c r="CV2" s="81"/>
      <c r="CW2" s="81"/>
      <c r="CX2" s="81"/>
      <c r="CY2" s="81"/>
      <c r="CZ2" s="81"/>
      <c r="DA2" s="81"/>
      <c r="DB2" s="81"/>
      <c r="DC2" s="80"/>
      <c r="DD2" s="81"/>
      <c r="DE2" s="81"/>
      <c r="DF2" s="81"/>
      <c r="DG2" s="81"/>
      <c r="DH2" s="81"/>
      <c r="DI2" s="81"/>
      <c r="DJ2" s="81"/>
      <c r="DK2" s="80"/>
      <c r="DL2" s="81"/>
      <c r="DM2" s="81"/>
      <c r="DN2" s="81"/>
      <c r="DO2" s="81"/>
      <c r="DP2" s="81"/>
      <c r="DQ2" s="81"/>
      <c r="DR2" s="81"/>
      <c r="DS2" s="80"/>
      <c r="DT2" s="81"/>
      <c r="DU2" s="81"/>
      <c r="DV2" s="81"/>
      <c r="DW2" s="81"/>
      <c r="DX2" s="81"/>
      <c r="DY2" s="81"/>
      <c r="DZ2" s="81"/>
      <c r="EA2" s="80"/>
      <c r="EB2" s="81"/>
      <c r="EC2" s="81"/>
      <c r="ED2" s="81"/>
      <c r="EE2" s="81"/>
      <c r="EF2" s="81"/>
      <c r="EG2" s="81"/>
      <c r="EH2" s="81"/>
      <c r="EI2" s="80"/>
      <c r="EJ2" s="81"/>
      <c r="EK2" s="81"/>
      <c r="EL2" s="81"/>
      <c r="EM2" s="81"/>
      <c r="EN2" s="81"/>
      <c r="EO2" s="81"/>
      <c r="EP2" s="81"/>
      <c r="EQ2" s="80"/>
      <c r="ER2" s="81"/>
      <c r="ES2" s="81"/>
      <c r="ET2" s="81"/>
      <c r="EU2" s="81"/>
      <c r="EV2" s="81"/>
      <c r="EW2" s="81"/>
      <c r="EX2" s="81"/>
      <c r="EY2" s="80"/>
      <c r="EZ2" s="81"/>
      <c r="FA2" s="81"/>
      <c r="FB2" s="81"/>
      <c r="FC2" s="81"/>
      <c r="FD2" s="81"/>
      <c r="FE2" s="81"/>
      <c r="FF2" s="81"/>
      <c r="FG2" s="80"/>
      <c r="FH2" s="81"/>
      <c r="FI2" s="81"/>
      <c r="FJ2" s="81"/>
      <c r="FK2" s="81"/>
      <c r="FL2" s="81"/>
      <c r="FM2" s="81"/>
      <c r="FN2" s="81"/>
      <c r="FO2" s="80"/>
      <c r="FP2" s="81"/>
      <c r="FQ2" s="81"/>
      <c r="FR2" s="81"/>
      <c r="FS2" s="81"/>
      <c r="FT2" s="81"/>
      <c r="FU2" s="81"/>
      <c r="FV2" s="81"/>
      <c r="FW2" s="80"/>
      <c r="FX2" s="81"/>
      <c r="FY2" s="81"/>
      <c r="FZ2" s="81"/>
      <c r="GA2" s="81"/>
      <c r="GB2" s="81"/>
      <c r="GC2" s="81"/>
      <c r="GD2" s="81"/>
      <c r="GE2" s="80"/>
      <c r="GF2" s="81"/>
      <c r="GG2" s="81"/>
      <c r="GH2" s="81"/>
      <c r="GI2" s="81"/>
      <c r="GJ2" s="81"/>
      <c r="GK2" s="81"/>
      <c r="GL2" s="81"/>
      <c r="GM2" s="80"/>
      <c r="GN2" s="81"/>
      <c r="GO2" s="81"/>
      <c r="GP2" s="81"/>
      <c r="GQ2" s="81"/>
      <c r="GR2" s="81"/>
      <c r="GS2" s="81"/>
      <c r="GT2" s="81"/>
      <c r="GU2" s="80"/>
      <c r="GV2" s="81"/>
      <c r="GW2" s="81"/>
      <c r="GX2" s="81"/>
      <c r="GY2" s="81"/>
      <c r="GZ2" s="81"/>
      <c r="HA2" s="81"/>
      <c r="HB2" s="81"/>
      <c r="HC2" s="80"/>
      <c r="HD2" s="81"/>
      <c r="HE2" s="81"/>
      <c r="HF2" s="81"/>
      <c r="HG2" s="81"/>
      <c r="HH2" s="81"/>
      <c r="HI2" s="81"/>
      <c r="HJ2" s="81"/>
      <c r="HK2" s="80"/>
      <c r="HL2" s="81"/>
      <c r="HM2" s="81"/>
      <c r="HN2" s="81"/>
      <c r="HO2" s="81"/>
      <c r="HP2" s="81"/>
      <c r="HQ2" s="81"/>
      <c r="HR2" s="81"/>
      <c r="HS2" s="80"/>
      <c r="HT2" s="81"/>
      <c r="HU2" s="81"/>
      <c r="HV2" s="81"/>
      <c r="HW2" s="81"/>
      <c r="HX2" s="81"/>
      <c r="HY2" s="81"/>
      <c r="HZ2" s="81"/>
      <c r="IA2" s="80"/>
      <c r="IB2" s="81"/>
      <c r="IC2" s="81"/>
      <c r="ID2" s="81"/>
      <c r="IE2" s="81"/>
      <c r="IF2" s="81"/>
      <c r="IG2" s="81"/>
      <c r="IH2" s="81"/>
      <c r="II2" s="80"/>
    </row>
    <row r="3" spans="2:243" s="49" customFormat="1" ht="15.95" customHeight="1" x14ac:dyDescent="0.2">
      <c r="B3" s="226" t="s">
        <v>163</v>
      </c>
      <c r="C3" s="226"/>
      <c r="D3" s="226"/>
      <c r="E3" s="226"/>
      <c r="F3" s="226"/>
      <c r="G3" s="226"/>
      <c r="H3" s="80"/>
      <c r="I3" s="81"/>
      <c r="J3" s="81"/>
      <c r="K3" s="80"/>
      <c r="L3" s="81"/>
      <c r="M3" s="81"/>
      <c r="N3" s="81"/>
      <c r="O3" s="81"/>
      <c r="P3" s="81"/>
      <c r="Q3" s="81"/>
      <c r="R3" s="81"/>
      <c r="S3" s="80"/>
      <c r="T3" s="81"/>
      <c r="U3" s="81"/>
      <c r="V3" s="81"/>
      <c r="W3" s="81"/>
      <c r="X3" s="81"/>
      <c r="Y3" s="81"/>
      <c r="Z3" s="81"/>
      <c r="AA3" s="80"/>
      <c r="AB3" s="81"/>
      <c r="AC3" s="81"/>
      <c r="AD3" s="81"/>
      <c r="AE3" s="81"/>
      <c r="AF3" s="81"/>
      <c r="AG3" s="81"/>
      <c r="AH3" s="81"/>
      <c r="AI3" s="80"/>
      <c r="AJ3" s="81"/>
      <c r="AK3" s="81"/>
      <c r="AL3" s="81"/>
      <c r="AM3" s="81"/>
      <c r="AN3" s="81"/>
      <c r="AO3" s="81"/>
      <c r="AP3" s="81"/>
      <c r="AQ3" s="80"/>
      <c r="AR3" s="81"/>
      <c r="AS3" s="81"/>
      <c r="AT3" s="81"/>
      <c r="AU3" s="81"/>
      <c r="AV3" s="81"/>
      <c r="AW3" s="81"/>
      <c r="AX3" s="81"/>
      <c r="AY3" s="80"/>
      <c r="AZ3" s="81"/>
      <c r="BA3" s="81"/>
      <c r="BB3" s="81"/>
      <c r="BC3" s="81"/>
      <c r="BD3" s="81"/>
      <c r="BE3" s="81"/>
      <c r="BF3" s="81"/>
      <c r="BG3" s="80"/>
      <c r="BH3" s="81"/>
      <c r="BI3" s="81"/>
      <c r="BJ3" s="81"/>
      <c r="BK3" s="81"/>
      <c r="BL3" s="81"/>
      <c r="BM3" s="81"/>
      <c r="BN3" s="81"/>
      <c r="BO3" s="80"/>
      <c r="BP3" s="81"/>
      <c r="BQ3" s="81"/>
      <c r="BR3" s="81"/>
      <c r="BS3" s="81"/>
      <c r="BT3" s="81"/>
      <c r="BU3" s="81"/>
      <c r="BV3" s="81"/>
      <c r="BW3" s="80"/>
      <c r="BX3" s="81"/>
      <c r="BY3" s="81"/>
      <c r="BZ3" s="81"/>
      <c r="CA3" s="81"/>
      <c r="CB3" s="81"/>
      <c r="CC3" s="81"/>
      <c r="CD3" s="81"/>
      <c r="CE3" s="80"/>
      <c r="CF3" s="81"/>
      <c r="CG3" s="81"/>
      <c r="CH3" s="81"/>
      <c r="CI3" s="81"/>
      <c r="CJ3" s="81"/>
      <c r="CK3" s="81"/>
      <c r="CL3" s="81"/>
      <c r="CM3" s="80"/>
      <c r="CN3" s="81"/>
      <c r="CO3" s="81"/>
      <c r="CP3" s="81"/>
      <c r="CQ3" s="81"/>
      <c r="CR3" s="81"/>
      <c r="CS3" s="81"/>
      <c r="CT3" s="81"/>
      <c r="CU3" s="80"/>
      <c r="CV3" s="81"/>
      <c r="CW3" s="81"/>
      <c r="CX3" s="81"/>
      <c r="CY3" s="81"/>
      <c r="CZ3" s="81"/>
      <c r="DA3" s="81"/>
      <c r="DB3" s="81"/>
      <c r="DC3" s="80"/>
      <c r="DD3" s="81"/>
      <c r="DE3" s="81"/>
      <c r="DF3" s="81"/>
      <c r="DG3" s="81"/>
      <c r="DH3" s="81"/>
      <c r="DI3" s="81"/>
      <c r="DJ3" s="81"/>
      <c r="DK3" s="80"/>
      <c r="DL3" s="81"/>
      <c r="DM3" s="81"/>
      <c r="DN3" s="81"/>
      <c r="DO3" s="81"/>
      <c r="DP3" s="81"/>
      <c r="DQ3" s="81"/>
      <c r="DR3" s="81"/>
      <c r="DS3" s="80"/>
      <c r="DT3" s="81"/>
      <c r="DU3" s="81"/>
      <c r="DV3" s="81"/>
      <c r="DW3" s="81"/>
      <c r="DX3" s="81"/>
      <c r="DY3" s="81"/>
      <c r="DZ3" s="81"/>
      <c r="EA3" s="80"/>
      <c r="EB3" s="81"/>
      <c r="EC3" s="81"/>
      <c r="ED3" s="81"/>
      <c r="EE3" s="81"/>
      <c r="EF3" s="81"/>
      <c r="EG3" s="81"/>
      <c r="EH3" s="81"/>
      <c r="EI3" s="80"/>
      <c r="EJ3" s="81"/>
      <c r="EK3" s="81"/>
      <c r="EL3" s="81"/>
      <c r="EM3" s="81"/>
      <c r="EN3" s="81"/>
      <c r="EO3" s="81"/>
      <c r="EP3" s="81"/>
      <c r="EQ3" s="80"/>
      <c r="ER3" s="81"/>
      <c r="ES3" s="81"/>
      <c r="ET3" s="81"/>
      <c r="EU3" s="81"/>
      <c r="EV3" s="81"/>
      <c r="EW3" s="81"/>
      <c r="EX3" s="81"/>
      <c r="EY3" s="80"/>
      <c r="EZ3" s="81"/>
      <c r="FA3" s="81"/>
      <c r="FB3" s="81"/>
      <c r="FC3" s="81"/>
      <c r="FD3" s="81"/>
      <c r="FE3" s="81"/>
      <c r="FF3" s="81"/>
      <c r="FG3" s="80"/>
      <c r="FH3" s="81"/>
      <c r="FI3" s="81"/>
      <c r="FJ3" s="81"/>
      <c r="FK3" s="81"/>
      <c r="FL3" s="81"/>
      <c r="FM3" s="81"/>
      <c r="FN3" s="81"/>
      <c r="FO3" s="80"/>
      <c r="FP3" s="81"/>
      <c r="FQ3" s="81"/>
      <c r="FR3" s="81"/>
      <c r="FS3" s="81"/>
      <c r="FT3" s="81"/>
      <c r="FU3" s="81"/>
      <c r="FV3" s="81"/>
      <c r="FW3" s="80"/>
      <c r="FX3" s="81"/>
      <c r="FY3" s="81"/>
      <c r="FZ3" s="81"/>
      <c r="GA3" s="81"/>
      <c r="GB3" s="81"/>
      <c r="GC3" s="81"/>
      <c r="GD3" s="81"/>
      <c r="GE3" s="80"/>
      <c r="GF3" s="81"/>
      <c r="GG3" s="81"/>
      <c r="GH3" s="81"/>
      <c r="GI3" s="81"/>
      <c r="GJ3" s="81"/>
      <c r="GK3" s="81"/>
      <c r="GL3" s="81"/>
      <c r="GM3" s="80"/>
      <c r="GN3" s="81"/>
      <c r="GO3" s="81"/>
      <c r="GP3" s="81"/>
      <c r="GQ3" s="81"/>
      <c r="GR3" s="81"/>
      <c r="GS3" s="81"/>
      <c r="GT3" s="81"/>
      <c r="GU3" s="80"/>
      <c r="GV3" s="81"/>
      <c r="GW3" s="81"/>
      <c r="GX3" s="81"/>
      <c r="GY3" s="81"/>
      <c r="GZ3" s="81"/>
      <c r="HA3" s="81"/>
      <c r="HB3" s="81"/>
      <c r="HC3" s="80"/>
      <c r="HD3" s="81"/>
      <c r="HE3" s="81"/>
      <c r="HF3" s="81"/>
      <c r="HG3" s="81"/>
      <c r="HH3" s="81"/>
      <c r="HI3" s="81"/>
      <c r="HJ3" s="81"/>
      <c r="HK3" s="80"/>
      <c r="HL3" s="81"/>
      <c r="HM3" s="81"/>
      <c r="HN3" s="81"/>
      <c r="HO3" s="81"/>
      <c r="HP3" s="81"/>
      <c r="HQ3" s="81"/>
      <c r="HR3" s="81"/>
      <c r="HS3" s="80"/>
      <c r="HT3" s="81"/>
      <c r="HU3" s="81"/>
      <c r="HV3" s="81"/>
      <c r="HW3" s="81"/>
      <c r="HX3" s="81"/>
      <c r="HY3" s="81"/>
      <c r="HZ3" s="81"/>
      <c r="IA3" s="80"/>
      <c r="IB3" s="81"/>
      <c r="IC3" s="81"/>
      <c r="ID3" s="81"/>
      <c r="IE3" s="81"/>
      <c r="IF3" s="81"/>
      <c r="IG3" s="81"/>
      <c r="IH3" s="81"/>
      <c r="II3" s="80"/>
    </row>
    <row r="4" spans="2:243" s="49" customFormat="1" ht="15.95" customHeight="1" x14ac:dyDescent="0.2">
      <c r="B4" s="226" t="s">
        <v>164</v>
      </c>
      <c r="C4" s="226"/>
      <c r="D4" s="226"/>
      <c r="E4" s="226"/>
      <c r="F4" s="226"/>
      <c r="G4" s="226"/>
      <c r="H4" s="80"/>
      <c r="I4" s="81"/>
      <c r="J4" s="81"/>
      <c r="K4" s="80"/>
      <c r="L4" s="81"/>
      <c r="M4" s="81"/>
      <c r="N4" s="81"/>
      <c r="O4" s="81"/>
      <c r="P4" s="81"/>
      <c r="Q4" s="81"/>
      <c r="R4" s="81"/>
      <c r="S4" s="80"/>
      <c r="T4" s="81"/>
      <c r="U4" s="81"/>
      <c r="V4" s="81"/>
      <c r="W4" s="81"/>
      <c r="X4" s="81"/>
      <c r="Y4" s="81"/>
      <c r="Z4" s="81"/>
      <c r="AA4" s="80"/>
      <c r="AB4" s="81"/>
      <c r="AC4" s="81"/>
      <c r="AD4" s="81"/>
      <c r="AE4" s="81"/>
      <c r="AF4" s="81"/>
      <c r="AG4" s="81"/>
      <c r="AH4" s="81"/>
      <c r="AI4" s="80"/>
      <c r="AJ4" s="81"/>
      <c r="AK4" s="81"/>
      <c r="AL4" s="81"/>
      <c r="AM4" s="81"/>
      <c r="AN4" s="81"/>
      <c r="AO4" s="81"/>
      <c r="AP4" s="81"/>
      <c r="AQ4" s="80"/>
      <c r="AR4" s="81"/>
      <c r="AS4" s="81"/>
      <c r="AT4" s="81"/>
      <c r="AU4" s="81"/>
      <c r="AV4" s="81"/>
      <c r="AW4" s="81"/>
      <c r="AX4" s="81"/>
      <c r="AY4" s="80"/>
      <c r="AZ4" s="81"/>
      <c r="BA4" s="81"/>
      <c r="BB4" s="81"/>
      <c r="BC4" s="81"/>
      <c r="BD4" s="81"/>
      <c r="BE4" s="81"/>
      <c r="BF4" s="81"/>
      <c r="BG4" s="80"/>
      <c r="BH4" s="81"/>
      <c r="BI4" s="81"/>
      <c r="BJ4" s="81"/>
      <c r="BK4" s="81"/>
      <c r="BL4" s="81"/>
      <c r="BM4" s="81"/>
      <c r="BN4" s="81"/>
      <c r="BO4" s="80"/>
      <c r="BP4" s="81"/>
      <c r="BQ4" s="81"/>
      <c r="BR4" s="81"/>
      <c r="BS4" s="81"/>
      <c r="BT4" s="81"/>
      <c r="BU4" s="81"/>
      <c r="BV4" s="81"/>
      <c r="BW4" s="80"/>
      <c r="BX4" s="81"/>
      <c r="BY4" s="81"/>
      <c r="BZ4" s="81"/>
      <c r="CA4" s="81"/>
      <c r="CB4" s="81"/>
      <c r="CC4" s="81"/>
      <c r="CD4" s="81"/>
      <c r="CE4" s="80"/>
      <c r="CF4" s="81"/>
      <c r="CG4" s="81"/>
      <c r="CH4" s="81"/>
      <c r="CI4" s="81"/>
      <c r="CJ4" s="81"/>
      <c r="CK4" s="81"/>
      <c r="CL4" s="81"/>
      <c r="CM4" s="80"/>
      <c r="CN4" s="81"/>
      <c r="CO4" s="81"/>
      <c r="CP4" s="81"/>
      <c r="CQ4" s="81"/>
      <c r="CR4" s="81"/>
      <c r="CS4" s="81"/>
      <c r="CT4" s="81"/>
      <c r="CU4" s="80"/>
      <c r="CV4" s="81"/>
      <c r="CW4" s="81"/>
      <c r="CX4" s="81"/>
      <c r="CY4" s="81"/>
      <c r="CZ4" s="81"/>
      <c r="DA4" s="81"/>
      <c r="DB4" s="81"/>
      <c r="DC4" s="80"/>
      <c r="DD4" s="81"/>
      <c r="DE4" s="81"/>
      <c r="DF4" s="81"/>
      <c r="DG4" s="81"/>
      <c r="DH4" s="81"/>
      <c r="DI4" s="81"/>
      <c r="DJ4" s="81"/>
      <c r="DK4" s="80"/>
      <c r="DL4" s="81"/>
      <c r="DM4" s="81"/>
      <c r="DN4" s="81"/>
      <c r="DO4" s="81"/>
      <c r="DP4" s="81"/>
      <c r="DQ4" s="81"/>
      <c r="DR4" s="81"/>
      <c r="DS4" s="80"/>
      <c r="DT4" s="81"/>
      <c r="DU4" s="81"/>
      <c r="DV4" s="81"/>
      <c r="DW4" s="81"/>
      <c r="DX4" s="81"/>
      <c r="DY4" s="81"/>
      <c r="DZ4" s="81"/>
      <c r="EA4" s="80"/>
      <c r="EB4" s="81"/>
      <c r="EC4" s="81"/>
      <c r="ED4" s="81"/>
      <c r="EE4" s="81"/>
      <c r="EF4" s="81"/>
      <c r="EG4" s="81"/>
      <c r="EH4" s="81"/>
      <c r="EI4" s="80"/>
      <c r="EJ4" s="81"/>
      <c r="EK4" s="81"/>
      <c r="EL4" s="81"/>
      <c r="EM4" s="81"/>
      <c r="EN4" s="81"/>
      <c r="EO4" s="81"/>
      <c r="EP4" s="81"/>
      <c r="EQ4" s="80"/>
      <c r="ER4" s="81"/>
      <c r="ES4" s="81"/>
      <c r="ET4" s="81"/>
      <c r="EU4" s="81"/>
      <c r="EV4" s="81"/>
      <c r="EW4" s="81"/>
      <c r="EX4" s="81"/>
      <c r="EY4" s="80"/>
      <c r="EZ4" s="81"/>
      <c r="FA4" s="81"/>
      <c r="FB4" s="81"/>
      <c r="FC4" s="81"/>
      <c r="FD4" s="81"/>
      <c r="FE4" s="81"/>
      <c r="FF4" s="81"/>
      <c r="FG4" s="80"/>
      <c r="FH4" s="81"/>
      <c r="FI4" s="81"/>
      <c r="FJ4" s="81"/>
      <c r="FK4" s="81"/>
      <c r="FL4" s="81"/>
      <c r="FM4" s="81"/>
      <c r="FN4" s="81"/>
      <c r="FO4" s="80"/>
      <c r="FP4" s="81"/>
      <c r="FQ4" s="81"/>
      <c r="FR4" s="81"/>
      <c r="FS4" s="81"/>
      <c r="FT4" s="81"/>
      <c r="FU4" s="81"/>
      <c r="FV4" s="81"/>
      <c r="FW4" s="80"/>
      <c r="FX4" s="81"/>
      <c r="FY4" s="81"/>
      <c r="FZ4" s="81"/>
      <c r="GA4" s="81"/>
      <c r="GB4" s="81"/>
      <c r="GC4" s="81"/>
      <c r="GD4" s="81"/>
      <c r="GE4" s="80"/>
      <c r="GF4" s="81"/>
      <c r="GG4" s="81"/>
      <c r="GH4" s="81"/>
      <c r="GI4" s="81"/>
      <c r="GJ4" s="81"/>
      <c r="GK4" s="81"/>
      <c r="GL4" s="81"/>
      <c r="GM4" s="80"/>
      <c r="GN4" s="81"/>
      <c r="GO4" s="81"/>
      <c r="GP4" s="81"/>
      <c r="GQ4" s="81"/>
      <c r="GR4" s="81"/>
      <c r="GS4" s="81"/>
      <c r="GT4" s="81"/>
      <c r="GU4" s="80"/>
      <c r="GV4" s="81"/>
      <c r="GW4" s="81"/>
      <c r="GX4" s="81"/>
      <c r="GY4" s="81"/>
      <c r="GZ4" s="81"/>
      <c r="HA4" s="81"/>
      <c r="HB4" s="81"/>
      <c r="HC4" s="80"/>
      <c r="HD4" s="81"/>
      <c r="HE4" s="81"/>
      <c r="HF4" s="81"/>
      <c r="HG4" s="81"/>
      <c r="HH4" s="81"/>
      <c r="HI4" s="81"/>
      <c r="HJ4" s="81"/>
      <c r="HK4" s="80"/>
      <c r="HL4" s="81"/>
      <c r="HM4" s="81"/>
      <c r="HN4" s="81"/>
      <c r="HO4" s="81"/>
      <c r="HP4" s="81"/>
      <c r="HQ4" s="81"/>
      <c r="HR4" s="81"/>
      <c r="HS4" s="80"/>
      <c r="HT4" s="81"/>
      <c r="HU4" s="81"/>
      <c r="HV4" s="81"/>
      <c r="HW4" s="81"/>
      <c r="HX4" s="81"/>
      <c r="HY4" s="81"/>
      <c r="HZ4" s="81"/>
      <c r="IA4" s="80"/>
      <c r="IB4" s="81"/>
      <c r="IC4" s="81"/>
      <c r="ID4" s="81"/>
      <c r="IE4" s="81"/>
      <c r="IF4" s="81"/>
      <c r="IG4" s="81"/>
      <c r="IH4" s="81"/>
      <c r="II4" s="80"/>
    </row>
    <row r="5" spans="2:243" ht="31.5" customHeight="1" x14ac:dyDescent="0.25">
      <c r="B5" s="205" t="s">
        <v>277</v>
      </c>
      <c r="C5" s="205"/>
      <c r="D5" s="205"/>
      <c r="E5" s="205"/>
      <c r="F5" s="205"/>
      <c r="G5" s="205"/>
    </row>
    <row r="6" spans="2:243" ht="12.75" customHeight="1" x14ac:dyDescent="0.25">
      <c r="B6" s="253" t="s">
        <v>165</v>
      </c>
      <c r="C6" s="253"/>
      <c r="D6" s="253"/>
      <c r="E6" s="253"/>
      <c r="F6" s="253"/>
      <c r="G6" s="253"/>
    </row>
    <row r="7" spans="2:243" ht="40.5" customHeight="1" x14ac:dyDescent="0.25">
      <c r="B7" s="229" t="s">
        <v>166</v>
      </c>
      <c r="C7" s="229"/>
      <c r="D7" s="205" t="s">
        <v>167</v>
      </c>
      <c r="E7" s="254" t="s">
        <v>168</v>
      </c>
      <c r="F7" s="255"/>
      <c r="G7" s="256"/>
    </row>
    <row r="8" spans="2:243" ht="36" customHeight="1" x14ac:dyDescent="0.25">
      <c r="B8" s="82" t="s">
        <v>14</v>
      </c>
      <c r="C8" s="82" t="s">
        <v>15</v>
      </c>
      <c r="D8" s="205"/>
      <c r="E8" s="101" t="s">
        <v>184</v>
      </c>
      <c r="F8" s="101" t="s">
        <v>185</v>
      </c>
      <c r="G8" s="101" t="s">
        <v>0</v>
      </c>
      <c r="J8" s="3"/>
    </row>
    <row r="9" spans="2:243" s="102" customFormat="1" ht="17.25" customHeight="1" x14ac:dyDescent="0.25">
      <c r="B9" s="46"/>
      <c r="C9" s="84"/>
      <c r="D9" s="84" t="s">
        <v>174</v>
      </c>
      <c r="E9" s="77">
        <f>+E11+E21</f>
        <v>0</v>
      </c>
      <c r="F9" s="77">
        <f t="shared" ref="F9:G9" si="0">+F11+F21</f>
        <v>-371658.4</v>
      </c>
      <c r="G9" s="77">
        <f t="shared" si="0"/>
        <v>-550000</v>
      </c>
      <c r="J9" s="103"/>
    </row>
    <row r="10" spans="2:243" s="3" customFormat="1" ht="15.95" customHeight="1" x14ac:dyDescent="0.2">
      <c r="B10" s="257">
        <v>1126</v>
      </c>
      <c r="C10" s="4"/>
      <c r="D10" s="4" t="s">
        <v>186</v>
      </c>
      <c r="E10" s="104"/>
      <c r="F10" s="104"/>
      <c r="G10" s="104"/>
      <c r="J10" s="105"/>
    </row>
    <row r="11" spans="2:243" s="107" customFormat="1" ht="15.95" customHeight="1" x14ac:dyDescent="0.2">
      <c r="B11" s="257"/>
      <c r="C11" s="199" t="s">
        <v>187</v>
      </c>
      <c r="D11" s="13" t="s">
        <v>147</v>
      </c>
      <c r="E11" s="106">
        <f>+E13</f>
        <v>0</v>
      </c>
      <c r="F11" s="106">
        <f t="shared" ref="F11:G11" si="1">+F13</f>
        <v>-371658.4</v>
      </c>
      <c r="G11" s="106">
        <f t="shared" si="1"/>
        <v>-371658.4</v>
      </c>
      <c r="J11" s="108"/>
    </row>
    <row r="12" spans="2:243" s="3" customFormat="1" ht="15.95" customHeight="1" x14ac:dyDescent="0.2">
      <c r="B12" s="257"/>
      <c r="C12" s="200"/>
      <c r="D12" s="41" t="s">
        <v>49</v>
      </c>
      <c r="E12" s="104"/>
      <c r="F12" s="104"/>
      <c r="G12" s="104"/>
      <c r="J12" s="105"/>
    </row>
    <row r="13" spans="2:243" s="3" customFormat="1" ht="15.95" customHeight="1" x14ac:dyDescent="0.2">
      <c r="B13" s="257"/>
      <c r="C13" s="200"/>
      <c r="D13" s="47" t="s">
        <v>50</v>
      </c>
      <c r="E13" s="109">
        <f>+E15+E17+E19</f>
        <v>0</v>
      </c>
      <c r="F13" s="109">
        <f t="shared" ref="F13:G13" si="2">+F15+F17+F19</f>
        <v>-371658.4</v>
      </c>
      <c r="G13" s="109">
        <f t="shared" si="2"/>
        <v>-371658.4</v>
      </c>
      <c r="J13" s="110"/>
      <c r="L13" s="111"/>
    </row>
    <row r="14" spans="2:243" s="3" customFormat="1" ht="15.95" customHeight="1" x14ac:dyDescent="0.2">
      <c r="B14" s="257"/>
      <c r="C14" s="200"/>
      <c r="D14" s="41" t="s">
        <v>188</v>
      </c>
      <c r="E14" s="112"/>
      <c r="F14" s="112"/>
      <c r="G14" s="112"/>
    </row>
    <row r="15" spans="2:243" s="3" customFormat="1" x14ac:dyDescent="0.2">
      <c r="B15" s="257"/>
      <c r="C15" s="200"/>
      <c r="D15" s="65" t="s">
        <v>177</v>
      </c>
      <c r="E15" s="113">
        <f>+E16</f>
        <v>0</v>
      </c>
      <c r="F15" s="113">
        <f t="shared" ref="F15:G15" si="3">+F16</f>
        <v>-91658.4</v>
      </c>
      <c r="G15" s="113">
        <f t="shared" si="3"/>
        <v>-91658.4</v>
      </c>
    </row>
    <row r="16" spans="2:243" s="93" customFormat="1" ht="22.5" customHeight="1" x14ac:dyDescent="0.2">
      <c r="B16" s="257"/>
      <c r="C16" s="200"/>
      <c r="D16" s="162" t="s">
        <v>189</v>
      </c>
      <c r="E16" s="114"/>
      <c r="F16" s="114">
        <f>+'3'!E14</f>
        <v>-91658.4</v>
      </c>
      <c r="G16" s="114">
        <f>+F16</f>
        <v>-91658.4</v>
      </c>
      <c r="H16" s="3"/>
      <c r="I16" s="3"/>
      <c r="J16" s="3"/>
      <c r="K16" s="3"/>
      <c r="L16" s="3"/>
      <c r="M16" s="105"/>
      <c r="N16" s="3"/>
      <c r="O16" s="3"/>
    </row>
    <row r="17" spans="2:21" s="3" customFormat="1" x14ac:dyDescent="0.2">
      <c r="B17" s="257"/>
      <c r="C17" s="200"/>
      <c r="D17" s="92" t="s">
        <v>178</v>
      </c>
      <c r="E17" s="113">
        <f>+E18</f>
        <v>0</v>
      </c>
      <c r="F17" s="113">
        <f t="shared" ref="F17:G17" si="4">+F18</f>
        <v>-250000</v>
      </c>
      <c r="G17" s="113">
        <f t="shared" si="4"/>
        <v>-250000</v>
      </c>
      <c r="J17" s="105"/>
    </row>
    <row r="18" spans="2:21" s="93" customFormat="1" ht="27" x14ac:dyDescent="0.2">
      <c r="B18" s="257"/>
      <c r="C18" s="200"/>
      <c r="D18" s="5" t="s">
        <v>179</v>
      </c>
      <c r="E18" s="78">
        <v>0</v>
      </c>
      <c r="F18" s="78">
        <f>+'3'!E16</f>
        <v>-250000</v>
      </c>
      <c r="G18" s="78">
        <f>+F18</f>
        <v>-250000</v>
      </c>
      <c r="H18" s="3"/>
      <c r="I18" s="3"/>
      <c r="J18" s="105"/>
      <c r="K18" s="3"/>
      <c r="L18" s="3"/>
      <c r="M18" s="105"/>
      <c r="N18" s="3"/>
      <c r="O18" s="3"/>
      <c r="P18" s="3"/>
      <c r="Q18" s="3"/>
      <c r="R18" s="3"/>
      <c r="S18" s="3"/>
    </row>
    <row r="19" spans="2:21" s="34" customFormat="1" x14ac:dyDescent="0.2">
      <c r="B19" s="257"/>
      <c r="C19" s="200"/>
      <c r="D19" s="92" t="s">
        <v>181</v>
      </c>
      <c r="E19" s="115">
        <f>+E20</f>
        <v>0</v>
      </c>
      <c r="F19" s="115">
        <f t="shared" ref="F19:G19" si="5">+F20</f>
        <v>-30000</v>
      </c>
      <c r="G19" s="115">
        <f t="shared" si="5"/>
        <v>-30000</v>
      </c>
      <c r="J19" s="116"/>
    </row>
    <row r="20" spans="2:21" s="93" customFormat="1" ht="27" x14ac:dyDescent="0.2">
      <c r="B20" s="257"/>
      <c r="C20" s="200"/>
      <c r="D20" s="162" t="s">
        <v>276</v>
      </c>
      <c r="E20" s="78">
        <v>0</v>
      </c>
      <c r="F20" s="78">
        <f>+'3'!E18</f>
        <v>-30000</v>
      </c>
      <c r="G20" s="78">
        <f>+F20</f>
        <v>-30000</v>
      </c>
      <c r="H20" s="3"/>
      <c r="I20" s="3"/>
      <c r="J20" s="117"/>
      <c r="K20" s="3"/>
      <c r="L20" s="3"/>
      <c r="M20" s="3"/>
      <c r="N20" s="3"/>
      <c r="O20" s="3"/>
      <c r="P20" s="3"/>
      <c r="Q20" s="3"/>
      <c r="R20" s="3"/>
      <c r="S20" s="3"/>
    </row>
    <row r="21" spans="2:21" s="102" customFormat="1" ht="28.5" customHeight="1" x14ac:dyDescent="0.25">
      <c r="B21" s="257"/>
      <c r="C21" s="209">
        <v>31003</v>
      </c>
      <c r="D21" s="71" t="s">
        <v>150</v>
      </c>
      <c r="E21" s="77">
        <f>+E23</f>
        <v>0</v>
      </c>
      <c r="F21" s="77">
        <f t="shared" ref="F21:G21" si="6">+F23</f>
        <v>0</v>
      </c>
      <c r="G21" s="77">
        <f t="shared" si="6"/>
        <v>-178341.59999999998</v>
      </c>
    </row>
    <row r="22" spans="2:21" ht="16.5" customHeight="1" x14ac:dyDescent="0.25">
      <c r="B22" s="257"/>
      <c r="C22" s="209"/>
      <c r="D22" s="5" t="s">
        <v>190</v>
      </c>
      <c r="E22" s="118"/>
      <c r="F22" s="118"/>
      <c r="G22" s="118"/>
    </row>
    <row r="23" spans="2:21" s="107" customFormat="1" ht="16.5" customHeight="1" x14ac:dyDescent="0.2">
      <c r="B23" s="257"/>
      <c r="C23" s="209"/>
      <c r="D23" s="65" t="s">
        <v>50</v>
      </c>
      <c r="E23" s="109">
        <f>+E25+E27</f>
        <v>0</v>
      </c>
      <c r="F23" s="109">
        <f t="shared" ref="F23:G23" si="7">+F25+F27</f>
        <v>0</v>
      </c>
      <c r="G23" s="109">
        <f t="shared" si="7"/>
        <v>-178341.59999999998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2:21" s="3" customFormat="1" ht="16.5" customHeight="1" x14ac:dyDescent="0.2">
      <c r="B24" s="257"/>
      <c r="C24" s="209"/>
      <c r="D24" s="41" t="s">
        <v>188</v>
      </c>
      <c r="E24" s="104"/>
      <c r="F24" s="104"/>
      <c r="G24" s="104"/>
      <c r="J24" s="105"/>
    </row>
    <row r="25" spans="2:21" s="3" customFormat="1" ht="22.5" customHeight="1" x14ac:dyDescent="0.2">
      <c r="B25" s="257"/>
      <c r="C25" s="209"/>
      <c r="D25" s="92" t="s">
        <v>180</v>
      </c>
      <c r="E25" s="113">
        <f t="shared" ref="E25:F25" si="8">+E26</f>
        <v>0</v>
      </c>
      <c r="F25" s="113">
        <f t="shared" si="8"/>
        <v>0</v>
      </c>
      <c r="G25" s="113">
        <f>+G26</f>
        <v>-113994.4</v>
      </c>
    </row>
    <row r="26" spans="2:21" s="93" customFormat="1" ht="32.25" customHeight="1" x14ac:dyDescent="0.2">
      <c r="B26" s="257"/>
      <c r="C26" s="209"/>
      <c r="D26" s="96" t="s">
        <v>275</v>
      </c>
      <c r="E26" s="119">
        <v>0</v>
      </c>
      <c r="F26" s="119">
        <v>0</v>
      </c>
      <c r="G26" s="120">
        <f>+'3'!E22</f>
        <v>-113994.4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2:21" s="3" customFormat="1" ht="21.75" customHeight="1" x14ac:dyDescent="0.2">
      <c r="B27" s="257"/>
      <c r="C27" s="209"/>
      <c r="D27" s="92" t="s">
        <v>182</v>
      </c>
      <c r="E27" s="113">
        <f t="shared" ref="E27:F27" si="9">+E28</f>
        <v>0</v>
      </c>
      <c r="F27" s="113">
        <f t="shared" si="9"/>
        <v>0</v>
      </c>
      <c r="G27" s="113">
        <f>+G28</f>
        <v>-64347.199999999997</v>
      </c>
    </row>
    <row r="28" spans="2:21" s="93" customFormat="1" ht="18" customHeight="1" x14ac:dyDescent="0.2">
      <c r="B28" s="257"/>
      <c r="C28" s="209"/>
      <c r="D28" s="5" t="s">
        <v>183</v>
      </c>
      <c r="E28" s="119">
        <v>0</v>
      </c>
      <c r="F28" s="119">
        <v>0</v>
      </c>
      <c r="G28" s="120">
        <f>+'3'!E24</f>
        <v>-64347.199999999997</v>
      </c>
      <c r="H28" s="3"/>
      <c r="I28" s="3"/>
      <c r="J28" s="10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</sheetData>
  <mergeCells count="12">
    <mergeCell ref="B6:G6"/>
    <mergeCell ref="E7:G7"/>
    <mergeCell ref="C21:C28"/>
    <mergeCell ref="B10:B28"/>
    <mergeCell ref="B1:G1"/>
    <mergeCell ref="B2:G2"/>
    <mergeCell ref="B3:G3"/>
    <mergeCell ref="B4:G4"/>
    <mergeCell ref="B5:G5"/>
    <mergeCell ref="B7:C7"/>
    <mergeCell ref="D7:D8"/>
    <mergeCell ref="C11:C20"/>
  </mergeCells>
  <pageMargins left="0.17" right="0.28000000000000003" top="0.32" bottom="0.19" header="0.23" footer="0.17"/>
  <pageSetup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S157"/>
  <sheetViews>
    <sheetView topLeftCell="A91" zoomScaleNormal="100" workbookViewId="0">
      <selection activeCell="N103" sqref="N103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6" width="16.42578125" style="2" customWidth="1"/>
    <col min="7" max="16384" width="9.140625" style="2"/>
  </cols>
  <sheetData>
    <row r="1" spans="2:18" ht="14.1" customHeight="1" x14ac:dyDescent="0.2">
      <c r="B1" s="273" t="s">
        <v>101</v>
      </c>
      <c r="C1" s="274"/>
      <c r="D1" s="274"/>
      <c r="E1" s="274"/>
      <c r="F1" s="275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2:18" ht="14.1" customHeight="1" x14ac:dyDescent="0.2">
      <c r="B2" s="276" t="s">
        <v>65</v>
      </c>
      <c r="C2" s="277"/>
      <c r="D2" s="277"/>
      <c r="E2" s="277"/>
      <c r="F2" s="27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8" ht="14.1" customHeight="1" x14ac:dyDescent="0.2">
      <c r="B3" s="276" t="s">
        <v>62</v>
      </c>
      <c r="C3" s="277"/>
      <c r="D3" s="277"/>
      <c r="E3" s="277"/>
      <c r="F3" s="27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8" ht="14.1" customHeight="1" x14ac:dyDescent="0.2">
      <c r="B4" s="279" t="s">
        <v>9</v>
      </c>
      <c r="C4" s="280"/>
      <c r="D4" s="280"/>
      <c r="E4" s="280"/>
      <c r="F4" s="28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18" ht="21.75" customHeight="1" x14ac:dyDescent="0.2">
      <c r="B5" s="282" t="s">
        <v>122</v>
      </c>
      <c r="C5" s="283"/>
      <c r="D5" s="283"/>
      <c r="E5" s="283"/>
      <c r="F5" s="28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 s="153" customFormat="1" ht="32.25" customHeight="1" x14ac:dyDescent="0.2">
      <c r="B6" s="206" t="s">
        <v>137</v>
      </c>
      <c r="C6" s="207"/>
      <c r="D6" s="207"/>
      <c r="E6" s="207"/>
      <c r="F6" s="20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 s="153" customFormat="1" ht="20.25" customHeight="1" x14ac:dyDescent="0.2">
      <c r="B7" s="206" t="s">
        <v>20</v>
      </c>
      <c r="C7" s="207"/>
      <c r="D7" s="207"/>
      <c r="E7" s="207"/>
      <c r="F7" s="20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s="1" customFormat="1" ht="21.75" customHeight="1" x14ac:dyDescent="0.2">
      <c r="B8" s="43" t="s">
        <v>30</v>
      </c>
      <c r="C8" s="263" t="s">
        <v>4</v>
      </c>
      <c r="D8" s="264"/>
      <c r="E8" s="264"/>
      <c r="F8" s="265"/>
    </row>
    <row r="9" spans="2:18" s="1" customFormat="1" ht="22.5" customHeight="1" x14ac:dyDescent="0.2">
      <c r="B9" s="13">
        <v>1099</v>
      </c>
      <c r="C9" s="13" t="s">
        <v>214</v>
      </c>
      <c r="D9" s="29"/>
      <c r="E9" s="29"/>
      <c r="F9" s="29"/>
    </row>
    <row r="10" spans="2:18" s="1" customFormat="1" ht="22.5" customHeight="1" x14ac:dyDescent="0.2">
      <c r="B10" s="266" t="s">
        <v>70</v>
      </c>
      <c r="C10" s="267"/>
      <c r="D10" s="29"/>
      <c r="E10" s="29"/>
      <c r="F10" s="29"/>
    </row>
    <row r="11" spans="2:18" s="1" customFormat="1" ht="36.75" customHeight="1" x14ac:dyDescent="0.2">
      <c r="B11" s="138" t="s">
        <v>71</v>
      </c>
      <c r="C11" s="138">
        <v>1099</v>
      </c>
      <c r="D11" s="206" t="s">
        <v>74</v>
      </c>
      <c r="E11" s="207"/>
      <c r="F11" s="208"/>
    </row>
    <row r="12" spans="2:18" s="1" customFormat="1" ht="35.25" customHeight="1" x14ac:dyDescent="0.2">
      <c r="B12" s="4" t="s">
        <v>5</v>
      </c>
      <c r="C12" s="4">
        <v>11001</v>
      </c>
      <c r="D12" s="14" t="s">
        <v>265</v>
      </c>
      <c r="E12" s="14" t="s">
        <v>185</v>
      </c>
      <c r="F12" s="14" t="s">
        <v>0</v>
      </c>
    </row>
    <row r="13" spans="2:18" s="1" customFormat="1" ht="33.75" customHeight="1" x14ac:dyDescent="0.2">
      <c r="B13" s="4" t="s">
        <v>6</v>
      </c>
      <c r="C13" s="65" t="s">
        <v>234</v>
      </c>
      <c r="D13" s="158"/>
      <c r="E13" s="158"/>
      <c r="F13" s="158"/>
    </row>
    <row r="14" spans="2:18" s="1" customFormat="1" ht="59.25" customHeight="1" x14ac:dyDescent="0.2">
      <c r="B14" s="4" t="s">
        <v>7</v>
      </c>
      <c r="C14" s="68" t="s">
        <v>235</v>
      </c>
      <c r="D14" s="158"/>
      <c r="E14" s="158"/>
      <c r="F14" s="158"/>
    </row>
    <row r="15" spans="2:18" s="1" customFormat="1" ht="21" customHeight="1" x14ac:dyDescent="0.2">
      <c r="B15" s="4" t="s">
        <v>134</v>
      </c>
      <c r="C15" s="68" t="s">
        <v>55</v>
      </c>
      <c r="D15" s="158"/>
      <c r="E15" s="158"/>
      <c r="F15" s="158"/>
    </row>
    <row r="16" spans="2:18" s="1" customFormat="1" ht="27" x14ac:dyDescent="0.2">
      <c r="B16" s="4" t="s">
        <v>191</v>
      </c>
      <c r="C16" s="68" t="s">
        <v>52</v>
      </c>
      <c r="D16" s="158"/>
      <c r="E16" s="158"/>
      <c r="F16" s="158"/>
    </row>
    <row r="17" spans="2:6" s="1" customFormat="1" ht="16.5" customHeight="1" x14ac:dyDescent="0.2">
      <c r="B17" s="270" t="s">
        <v>8</v>
      </c>
      <c r="C17" s="270"/>
      <c r="D17" s="29"/>
      <c r="E17" s="29"/>
      <c r="F17" s="29"/>
    </row>
    <row r="18" spans="2:6" s="86" customFormat="1" ht="18.75" customHeight="1" x14ac:dyDescent="0.2">
      <c r="B18" s="271" t="s">
        <v>135</v>
      </c>
      <c r="C18" s="272"/>
      <c r="D18" s="140">
        <f>+'2'!E18</f>
        <v>0</v>
      </c>
      <c r="E18" s="140">
        <f>+'2'!F18</f>
        <v>-708000</v>
      </c>
      <c r="F18" s="140">
        <f>+'2'!G18</f>
        <v>0</v>
      </c>
    </row>
    <row r="19" spans="2:6" s="86" customFormat="1" ht="18.75" customHeight="1" x14ac:dyDescent="0.2">
      <c r="B19" s="35"/>
      <c r="C19" s="36"/>
      <c r="D19" s="143"/>
      <c r="E19" s="143"/>
      <c r="F19" s="144"/>
    </row>
    <row r="20" spans="2:6" s="1" customFormat="1" ht="21.75" customHeight="1" x14ac:dyDescent="0.2">
      <c r="B20" s="43" t="s">
        <v>30</v>
      </c>
      <c r="C20" s="263" t="s">
        <v>4</v>
      </c>
      <c r="D20" s="264"/>
      <c r="E20" s="264"/>
      <c r="F20" s="265"/>
    </row>
    <row r="21" spans="2:6" s="1" customFormat="1" ht="30.75" customHeight="1" x14ac:dyDescent="0.2">
      <c r="B21" s="13">
        <v>1126</v>
      </c>
      <c r="C21" s="13" t="s">
        <v>139</v>
      </c>
      <c r="D21" s="29"/>
      <c r="E21" s="29"/>
      <c r="F21" s="29"/>
    </row>
    <row r="22" spans="2:6" s="1" customFormat="1" x14ac:dyDescent="0.2">
      <c r="B22" s="154"/>
      <c r="C22" s="155"/>
      <c r="D22" s="29"/>
      <c r="E22" s="29"/>
      <c r="F22" s="29"/>
    </row>
    <row r="23" spans="2:6" s="1" customFormat="1" x14ac:dyDescent="0.2">
      <c r="B23" s="266" t="s">
        <v>70</v>
      </c>
      <c r="C23" s="267"/>
      <c r="D23" s="29"/>
      <c r="E23" s="29"/>
      <c r="F23" s="29"/>
    </row>
    <row r="24" spans="2:6" s="1" customFormat="1" ht="44.25" customHeight="1" x14ac:dyDescent="0.2">
      <c r="B24" s="138" t="s">
        <v>71</v>
      </c>
      <c r="C24" s="138">
        <v>1126</v>
      </c>
      <c r="D24" s="206" t="s">
        <v>74</v>
      </c>
      <c r="E24" s="207"/>
      <c r="F24" s="208"/>
    </row>
    <row r="25" spans="2:6" s="1" customFormat="1" ht="35.25" customHeight="1" x14ac:dyDescent="0.2">
      <c r="B25" s="4" t="s">
        <v>5</v>
      </c>
      <c r="C25" s="4">
        <v>31002</v>
      </c>
      <c r="D25" s="14" t="s">
        <v>265</v>
      </c>
      <c r="E25" s="14" t="s">
        <v>185</v>
      </c>
      <c r="F25" s="70" t="s">
        <v>0</v>
      </c>
    </row>
    <row r="26" spans="2:6" s="1" customFormat="1" ht="18.75" customHeight="1" x14ac:dyDescent="0.2">
      <c r="B26" s="4" t="s">
        <v>6</v>
      </c>
      <c r="C26" s="65" t="s">
        <v>192</v>
      </c>
      <c r="D26" s="14"/>
      <c r="E26" s="14"/>
      <c r="F26" s="70"/>
    </row>
    <row r="27" spans="2:6" s="1" customFormat="1" ht="48" customHeight="1" x14ac:dyDescent="0.2">
      <c r="B27" s="4" t="s">
        <v>7</v>
      </c>
      <c r="C27" s="68" t="s">
        <v>193</v>
      </c>
      <c r="D27" s="14"/>
      <c r="E27" s="14"/>
      <c r="F27" s="70"/>
    </row>
    <row r="28" spans="2:6" s="1" customFormat="1" ht="33" customHeight="1" x14ac:dyDescent="0.2">
      <c r="B28" s="4" t="s">
        <v>134</v>
      </c>
      <c r="C28" s="68" t="s">
        <v>194</v>
      </c>
      <c r="D28" s="14"/>
      <c r="E28" s="14"/>
      <c r="F28" s="70"/>
    </row>
    <row r="29" spans="2:6" s="1" customFormat="1" ht="27" x14ac:dyDescent="0.2">
      <c r="B29" s="4" t="s">
        <v>191</v>
      </c>
      <c r="C29" s="68" t="s">
        <v>195</v>
      </c>
      <c r="D29" s="14"/>
      <c r="E29" s="14"/>
      <c r="F29" s="70"/>
    </row>
    <row r="30" spans="2:6" s="1" customFormat="1" ht="16.5" customHeight="1" x14ac:dyDescent="0.2">
      <c r="B30" s="270" t="s">
        <v>8</v>
      </c>
      <c r="C30" s="270"/>
      <c r="D30" s="29"/>
      <c r="E30" s="29"/>
      <c r="F30" s="29"/>
    </row>
    <row r="31" spans="2:6" s="1" customFormat="1" ht="16.5" customHeight="1" x14ac:dyDescent="0.2">
      <c r="B31" s="262" t="s">
        <v>196</v>
      </c>
      <c r="C31" s="262"/>
      <c r="D31" s="29"/>
      <c r="E31" s="29"/>
      <c r="F31" s="174">
        <v>-2</v>
      </c>
    </row>
    <row r="32" spans="2:6" s="86" customFormat="1" ht="18.75" customHeight="1" x14ac:dyDescent="0.2">
      <c r="B32" s="271" t="s">
        <v>135</v>
      </c>
      <c r="C32" s="272"/>
      <c r="D32" s="140">
        <f>+'2'!E31</f>
        <v>0</v>
      </c>
      <c r="E32" s="140">
        <f>+'2'!F31</f>
        <v>-371658.4</v>
      </c>
      <c r="F32" s="140">
        <f>+'2'!G31</f>
        <v>-371658.4</v>
      </c>
    </row>
    <row r="33" spans="2:19" s="86" customFormat="1" ht="12" customHeight="1" x14ac:dyDescent="0.2">
      <c r="B33" s="35"/>
      <c r="C33" s="156"/>
      <c r="D33" s="140"/>
      <c r="E33" s="140"/>
      <c r="F33" s="140"/>
    </row>
    <row r="34" spans="2:19" s="1" customFormat="1" ht="44.25" customHeight="1" x14ac:dyDescent="0.2">
      <c r="B34" s="165" t="s">
        <v>71</v>
      </c>
      <c r="C34" s="165">
        <v>1126</v>
      </c>
      <c r="D34" s="206" t="s">
        <v>74</v>
      </c>
      <c r="E34" s="207"/>
      <c r="F34" s="208"/>
    </row>
    <row r="35" spans="2:19" s="1" customFormat="1" ht="38.25" customHeight="1" x14ac:dyDescent="0.2">
      <c r="B35" s="27" t="s">
        <v>5</v>
      </c>
      <c r="C35" s="27">
        <v>31003</v>
      </c>
      <c r="D35" s="14" t="s">
        <v>265</v>
      </c>
      <c r="E35" s="14" t="s">
        <v>185</v>
      </c>
      <c r="F35" s="70" t="s">
        <v>0</v>
      </c>
    </row>
    <row r="36" spans="2:19" s="1" customFormat="1" ht="33" customHeight="1" x14ac:dyDescent="0.2">
      <c r="B36" s="27" t="s">
        <v>6</v>
      </c>
      <c r="C36" s="13" t="s">
        <v>150</v>
      </c>
      <c r="D36" s="160"/>
      <c r="E36" s="160"/>
      <c r="F36" s="160"/>
    </row>
    <row r="37" spans="2:19" s="1" customFormat="1" ht="48" customHeight="1" x14ac:dyDescent="0.2">
      <c r="B37" s="27" t="s">
        <v>7</v>
      </c>
      <c r="C37" s="4" t="s">
        <v>197</v>
      </c>
      <c r="D37" s="160"/>
      <c r="E37" s="160"/>
      <c r="F37" s="160"/>
    </row>
    <row r="38" spans="2:19" s="1" customFormat="1" ht="33" customHeight="1" x14ac:dyDescent="0.2">
      <c r="B38" s="4" t="s">
        <v>134</v>
      </c>
      <c r="C38" s="4" t="s">
        <v>152</v>
      </c>
      <c r="D38" s="160"/>
      <c r="E38" s="160"/>
      <c r="F38" s="160"/>
    </row>
    <row r="39" spans="2:19" s="1" customFormat="1" ht="27" x14ac:dyDescent="0.2">
      <c r="B39" s="4" t="s">
        <v>191</v>
      </c>
      <c r="C39" s="4" t="s">
        <v>198</v>
      </c>
      <c r="D39" s="160"/>
      <c r="E39" s="160"/>
      <c r="F39" s="160"/>
    </row>
    <row r="40" spans="2:19" s="1" customFormat="1" ht="16.5" customHeight="1" x14ac:dyDescent="0.2">
      <c r="B40" s="210" t="s">
        <v>8</v>
      </c>
      <c r="C40" s="210"/>
      <c r="D40" s="29"/>
      <c r="E40" s="29"/>
      <c r="F40" s="29"/>
    </row>
    <row r="41" spans="2:19" s="1" customFormat="1" ht="16.5" customHeight="1" x14ac:dyDescent="0.2">
      <c r="B41" s="285" t="s">
        <v>280</v>
      </c>
      <c r="C41" s="285"/>
      <c r="D41" s="29"/>
      <c r="E41" s="29"/>
      <c r="F41" s="174">
        <v>-1</v>
      </c>
    </row>
    <row r="42" spans="2:19" s="1" customFormat="1" ht="16.5" customHeight="1" x14ac:dyDescent="0.2">
      <c r="B42" s="285" t="s">
        <v>279</v>
      </c>
      <c r="C42" s="285"/>
      <c r="D42" s="29"/>
      <c r="E42" s="29"/>
      <c r="F42" s="174">
        <v>-1</v>
      </c>
    </row>
    <row r="43" spans="2:19" s="86" customFormat="1" ht="18.75" customHeight="1" x14ac:dyDescent="0.2">
      <c r="B43" s="261" t="s">
        <v>135</v>
      </c>
      <c r="C43" s="261"/>
      <c r="D43" s="140">
        <f>+'2'!E37</f>
        <v>0</v>
      </c>
      <c r="E43" s="140">
        <f>+'2'!F37</f>
        <v>0</v>
      </c>
      <c r="F43" s="140">
        <f>+'2'!G37</f>
        <v>-178341.59999999998</v>
      </c>
    </row>
    <row r="44" spans="2:19" s="86" customFormat="1" ht="18.75" customHeight="1" x14ac:dyDescent="0.2">
      <c r="B44" s="35"/>
      <c r="C44" s="156"/>
      <c r="D44" s="140"/>
      <c r="E44" s="140"/>
      <c r="F44" s="140"/>
    </row>
    <row r="45" spans="2:19" ht="19.5" customHeight="1" x14ac:dyDescent="0.2">
      <c r="B45" s="171" t="s">
        <v>30</v>
      </c>
      <c r="C45" s="171" t="s">
        <v>4</v>
      </c>
      <c r="D45" s="173"/>
      <c r="E45" s="173"/>
      <c r="F45" s="17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2:19" ht="24.75" customHeight="1" x14ac:dyDescent="0.2">
      <c r="B46" s="6">
        <v>1200</v>
      </c>
      <c r="C46" s="13" t="s">
        <v>230</v>
      </c>
      <c r="D46" s="157"/>
      <c r="E46" s="157"/>
      <c r="F46" s="157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2:19" ht="21" customHeight="1" x14ac:dyDescent="0.2">
      <c r="B47" s="6" t="s">
        <v>70</v>
      </c>
      <c r="C47" s="39"/>
      <c r="D47" s="29"/>
      <c r="E47" s="29"/>
      <c r="F47" s="2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2:19" ht="45" customHeight="1" x14ac:dyDescent="0.2">
      <c r="B48" s="7" t="s">
        <v>71</v>
      </c>
      <c r="C48" s="40">
        <v>1200</v>
      </c>
      <c r="D48" s="206" t="s">
        <v>74</v>
      </c>
      <c r="E48" s="207"/>
      <c r="F48" s="20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2:19" ht="36" customHeight="1" x14ac:dyDescent="0.2">
      <c r="B49" s="4" t="s">
        <v>5</v>
      </c>
      <c r="C49" s="4">
        <v>11001</v>
      </c>
      <c r="D49" s="14" t="s">
        <v>66</v>
      </c>
      <c r="E49" s="14" t="s">
        <v>67</v>
      </c>
      <c r="F49" s="70" t="s">
        <v>0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2:19" s="33" customFormat="1" ht="25.5" customHeight="1" x14ac:dyDescent="0.2">
      <c r="B50" s="7" t="s">
        <v>6</v>
      </c>
      <c r="C50" s="65" t="s">
        <v>230</v>
      </c>
      <c r="D50" s="30"/>
      <c r="E50" s="30"/>
      <c r="F50" s="30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2:19" s="33" customFormat="1" ht="49.5" customHeight="1" x14ac:dyDescent="0.2">
      <c r="B51" s="7" t="s">
        <v>7</v>
      </c>
      <c r="C51" s="68" t="s">
        <v>231</v>
      </c>
      <c r="D51" s="68"/>
      <c r="E51" s="68"/>
      <c r="F51" s="68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2:19" s="33" customFormat="1" ht="20.25" customHeight="1" x14ac:dyDescent="0.2">
      <c r="B52" s="7" t="s">
        <v>54</v>
      </c>
      <c r="C52" s="68" t="s">
        <v>55</v>
      </c>
      <c r="D52" s="68"/>
      <c r="E52" s="68"/>
      <c r="F52" s="68"/>
      <c r="G52" s="32"/>
      <c r="H52" s="32"/>
      <c r="I52" s="32"/>
      <c r="J52" s="32"/>
    </row>
    <row r="53" spans="2:19" s="33" customFormat="1" ht="31.5" customHeight="1" x14ac:dyDescent="0.2">
      <c r="B53" s="7" t="s">
        <v>104</v>
      </c>
      <c r="C53" s="68" t="s">
        <v>52</v>
      </c>
      <c r="D53" s="68"/>
      <c r="E53" s="68"/>
      <c r="F53" s="68"/>
      <c r="G53" s="32"/>
      <c r="H53" s="32"/>
      <c r="I53" s="32"/>
      <c r="J53" s="32"/>
    </row>
    <row r="54" spans="2:19" s="33" customFormat="1" ht="18.75" customHeight="1" x14ac:dyDescent="0.2">
      <c r="B54" s="268" t="s">
        <v>8</v>
      </c>
      <c r="C54" s="269"/>
      <c r="D54" s="68"/>
      <c r="E54" s="68"/>
      <c r="F54" s="68"/>
      <c r="G54" s="32"/>
      <c r="H54" s="32"/>
      <c r="I54" s="32"/>
      <c r="J54" s="32"/>
    </row>
    <row r="55" spans="2:19" s="34" customFormat="1" ht="18" customHeight="1" x14ac:dyDescent="0.2">
      <c r="B55" s="261" t="s">
        <v>56</v>
      </c>
      <c r="C55" s="261"/>
      <c r="D55" s="31">
        <f>+'2'!E50</f>
        <v>0</v>
      </c>
      <c r="E55" s="31">
        <f>+'2'!F50</f>
        <v>-600000</v>
      </c>
      <c r="F55" s="31">
        <f>+'2'!G50</f>
        <v>0</v>
      </c>
      <c r="G55" s="32"/>
    </row>
    <row r="56" spans="2:19" s="34" customFormat="1" ht="18" customHeight="1" x14ac:dyDescent="0.2">
      <c r="B56" s="258"/>
      <c r="C56" s="259"/>
      <c r="D56" s="259"/>
      <c r="E56" s="259"/>
      <c r="F56" s="260"/>
      <c r="G56" s="32"/>
    </row>
    <row r="57" spans="2:19" ht="45" customHeight="1" x14ac:dyDescent="0.2">
      <c r="B57" s="7" t="s">
        <v>71</v>
      </c>
      <c r="C57" s="68" t="s">
        <v>229</v>
      </c>
      <c r="D57" s="206" t="s">
        <v>74</v>
      </c>
      <c r="E57" s="207"/>
      <c r="F57" s="20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2:19" ht="36" customHeight="1" x14ac:dyDescent="0.2">
      <c r="B58" s="4" t="s">
        <v>5</v>
      </c>
      <c r="C58" s="68" t="s">
        <v>127</v>
      </c>
      <c r="D58" s="14" t="s">
        <v>66</v>
      </c>
      <c r="E58" s="14" t="s">
        <v>67</v>
      </c>
      <c r="F58" s="70" t="s">
        <v>0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2:19" s="33" customFormat="1" ht="25.5" customHeight="1" x14ac:dyDescent="0.2">
      <c r="B59" s="7" t="s">
        <v>6</v>
      </c>
      <c r="C59" s="65" t="s">
        <v>232</v>
      </c>
      <c r="D59" s="30"/>
      <c r="E59" s="30"/>
      <c r="F59" s="30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2:19" s="33" customFormat="1" ht="30.75" customHeight="1" x14ac:dyDescent="0.2">
      <c r="B60" s="7" t="s">
        <v>7</v>
      </c>
      <c r="C60" s="68" t="s">
        <v>233</v>
      </c>
      <c r="D60" s="68"/>
      <c r="E60" s="68"/>
      <c r="F60" s="68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2:19" s="33" customFormat="1" ht="20.25" customHeight="1" x14ac:dyDescent="0.2">
      <c r="B61" s="7" t="s">
        <v>54</v>
      </c>
      <c r="C61" s="68" t="s">
        <v>55</v>
      </c>
      <c r="D61" s="68"/>
      <c r="E61" s="68"/>
      <c r="F61" s="68"/>
      <c r="G61" s="32"/>
      <c r="H61" s="32"/>
      <c r="I61" s="32"/>
      <c r="J61" s="32"/>
    </row>
    <row r="62" spans="2:19" s="33" customFormat="1" ht="31.5" customHeight="1" x14ac:dyDescent="0.2">
      <c r="B62" s="7" t="s">
        <v>104</v>
      </c>
      <c r="C62" s="68" t="s">
        <v>52</v>
      </c>
      <c r="D62" s="68"/>
      <c r="E62" s="68"/>
      <c r="F62" s="68"/>
      <c r="G62" s="32"/>
      <c r="H62" s="32"/>
      <c r="I62" s="32"/>
      <c r="J62" s="32"/>
    </row>
    <row r="63" spans="2:19" s="33" customFormat="1" ht="18.75" customHeight="1" x14ac:dyDescent="0.2">
      <c r="B63" s="268" t="s">
        <v>8</v>
      </c>
      <c r="C63" s="269"/>
      <c r="D63" s="68"/>
      <c r="E63" s="68"/>
      <c r="F63" s="68"/>
      <c r="G63" s="32"/>
      <c r="H63" s="32"/>
      <c r="I63" s="32"/>
      <c r="J63" s="32"/>
    </row>
    <row r="64" spans="2:19" s="34" customFormat="1" ht="18" customHeight="1" x14ac:dyDescent="0.2">
      <c r="B64" s="261" t="s">
        <v>56</v>
      </c>
      <c r="C64" s="261"/>
      <c r="D64" s="31">
        <f>+'2'!E56</f>
        <v>0</v>
      </c>
      <c r="E64" s="31">
        <f>+'2'!F56</f>
        <v>-400000</v>
      </c>
      <c r="F64" s="31">
        <f>+'2'!G56</f>
        <v>0</v>
      </c>
      <c r="G64" s="32"/>
    </row>
    <row r="65" spans="2:19" s="34" customFormat="1" ht="13.5" customHeight="1" x14ac:dyDescent="0.2">
      <c r="B65" s="258"/>
      <c r="C65" s="259"/>
      <c r="D65" s="259"/>
      <c r="E65" s="259"/>
      <c r="F65" s="260"/>
      <c r="G65" s="32"/>
    </row>
    <row r="66" spans="2:19" ht="19.5" customHeight="1" x14ac:dyDescent="0.2">
      <c r="B66" s="171" t="s">
        <v>30</v>
      </c>
      <c r="C66" s="171" t="s">
        <v>4</v>
      </c>
      <c r="D66" s="173"/>
      <c r="E66" s="173"/>
      <c r="F66" s="17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2:19" ht="24.75" customHeight="1" x14ac:dyDescent="0.2">
      <c r="B67" s="6">
        <v>1201</v>
      </c>
      <c r="C67" s="13" t="s">
        <v>77</v>
      </c>
      <c r="D67" s="157"/>
      <c r="E67" s="157"/>
      <c r="F67" s="157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2:19" ht="21" customHeight="1" x14ac:dyDescent="0.2">
      <c r="B68" s="6" t="s">
        <v>70</v>
      </c>
      <c r="C68" s="39"/>
      <c r="D68" s="29"/>
      <c r="E68" s="29"/>
      <c r="F68" s="29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2:19" ht="45" customHeight="1" x14ac:dyDescent="0.2">
      <c r="B69" s="7" t="s">
        <v>71</v>
      </c>
      <c r="C69" s="40">
        <v>1201</v>
      </c>
      <c r="D69" s="210" t="s">
        <v>73</v>
      </c>
      <c r="E69" s="210"/>
      <c r="F69" s="210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2:19" ht="36" customHeight="1" x14ac:dyDescent="0.2">
      <c r="B70" s="4" t="s">
        <v>5</v>
      </c>
      <c r="C70" s="4">
        <v>11001</v>
      </c>
      <c r="D70" s="14" t="s">
        <v>66</v>
      </c>
      <c r="E70" s="14" t="s">
        <v>67</v>
      </c>
      <c r="F70" s="70" t="s">
        <v>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2:19" s="33" customFormat="1" ht="25.5" customHeight="1" x14ac:dyDescent="0.2">
      <c r="B71" s="7" t="s">
        <v>6</v>
      </c>
      <c r="C71" s="65" t="s">
        <v>102</v>
      </c>
      <c r="D71" s="30"/>
      <c r="E71" s="30"/>
      <c r="F71" s="30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</row>
    <row r="72" spans="2:19" s="33" customFormat="1" ht="24" customHeight="1" x14ac:dyDescent="0.2">
      <c r="B72" s="7" t="s">
        <v>7</v>
      </c>
      <c r="C72" s="68" t="s">
        <v>103</v>
      </c>
      <c r="D72" s="68"/>
      <c r="E72" s="68"/>
      <c r="F72" s="68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</row>
    <row r="73" spans="2:19" s="33" customFormat="1" ht="20.25" customHeight="1" x14ac:dyDescent="0.2">
      <c r="B73" s="7" t="s">
        <v>54</v>
      </c>
      <c r="C73" s="68" t="s">
        <v>55</v>
      </c>
      <c r="D73" s="68"/>
      <c r="E73" s="68"/>
      <c r="F73" s="68"/>
      <c r="G73" s="32"/>
      <c r="H73" s="32"/>
      <c r="I73" s="32"/>
      <c r="J73" s="32"/>
    </row>
    <row r="74" spans="2:19" s="33" customFormat="1" ht="39.75" customHeight="1" x14ac:dyDescent="0.2">
      <c r="B74" s="7" t="s">
        <v>104</v>
      </c>
      <c r="C74" s="68" t="s">
        <v>52</v>
      </c>
      <c r="D74" s="68"/>
      <c r="E74" s="68"/>
      <c r="F74" s="68"/>
      <c r="G74" s="32"/>
      <c r="H74" s="32"/>
      <c r="I74" s="32"/>
      <c r="J74" s="32"/>
    </row>
    <row r="75" spans="2:19" s="33" customFormat="1" ht="18.75" customHeight="1" x14ac:dyDescent="0.2">
      <c r="B75" s="268" t="s">
        <v>8</v>
      </c>
      <c r="C75" s="269"/>
      <c r="D75" s="68"/>
      <c r="E75" s="68"/>
      <c r="F75" s="68"/>
      <c r="G75" s="32"/>
      <c r="H75" s="32"/>
      <c r="I75" s="32"/>
      <c r="J75" s="32"/>
    </row>
    <row r="76" spans="2:19" s="33" customFormat="1" ht="18.75" customHeight="1" x14ac:dyDescent="0.2">
      <c r="B76" s="262" t="s">
        <v>131</v>
      </c>
      <c r="C76" s="262"/>
      <c r="D76" s="41"/>
      <c r="E76" s="41"/>
      <c r="F76" s="41">
        <v>45</v>
      </c>
      <c r="G76" s="32"/>
      <c r="H76" s="32"/>
      <c r="I76" s="32"/>
      <c r="J76" s="32"/>
    </row>
    <row r="77" spans="2:19" s="34" customFormat="1" ht="18" customHeight="1" x14ac:dyDescent="0.2">
      <c r="B77" s="261" t="s">
        <v>56</v>
      </c>
      <c r="C77" s="261"/>
      <c r="D77" s="31">
        <f>+'2'!E69</f>
        <v>0</v>
      </c>
      <c r="E77" s="31">
        <f>+'2'!F69</f>
        <v>400000</v>
      </c>
      <c r="F77" s="31">
        <f>+'2'!G69</f>
        <v>400000</v>
      </c>
      <c r="G77" s="32"/>
    </row>
    <row r="78" spans="2:19" s="34" customFormat="1" ht="18" customHeight="1" x14ac:dyDescent="0.2">
      <c r="B78" s="65"/>
      <c r="C78" s="65"/>
      <c r="D78" s="31"/>
      <c r="E78" s="31"/>
      <c r="F78" s="31"/>
      <c r="G78" s="32"/>
    </row>
    <row r="79" spans="2:19" ht="19.5" customHeight="1" x14ac:dyDescent="0.2">
      <c r="B79" s="171" t="s">
        <v>30</v>
      </c>
      <c r="C79" s="171" t="s">
        <v>4</v>
      </c>
      <c r="D79" s="173"/>
      <c r="E79" s="173"/>
      <c r="F79" s="17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2:19" ht="24.75" customHeight="1" x14ac:dyDescent="0.2">
      <c r="B80" s="6">
        <v>1202</v>
      </c>
      <c r="C80" s="13" t="s">
        <v>105</v>
      </c>
      <c r="D80" s="157"/>
      <c r="E80" s="157"/>
      <c r="F80" s="157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2:19" ht="21" customHeight="1" x14ac:dyDescent="0.2">
      <c r="B81" s="6" t="s">
        <v>70</v>
      </c>
      <c r="C81" s="39"/>
      <c r="D81" s="29"/>
      <c r="E81" s="29"/>
      <c r="F81" s="29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2:19" ht="45" customHeight="1" x14ac:dyDescent="0.2">
      <c r="B82" s="7" t="s">
        <v>71</v>
      </c>
      <c r="C82" s="7">
        <v>1202</v>
      </c>
      <c r="D82" s="210" t="s">
        <v>73</v>
      </c>
      <c r="E82" s="210"/>
      <c r="F82" s="210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2:19" ht="36" customHeight="1" x14ac:dyDescent="0.2">
      <c r="B83" s="4" t="s">
        <v>5</v>
      </c>
      <c r="C83" s="4">
        <v>11001</v>
      </c>
      <c r="D83" s="14" t="s">
        <v>66</v>
      </c>
      <c r="E83" s="14" t="s">
        <v>67</v>
      </c>
      <c r="F83" s="70" t="s">
        <v>0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2:19" s="33" customFormat="1" ht="25.5" customHeight="1" x14ac:dyDescent="0.2">
      <c r="B84" s="7" t="s">
        <v>6</v>
      </c>
      <c r="C84" s="65" t="s">
        <v>106</v>
      </c>
      <c r="D84" s="30"/>
      <c r="E84" s="30"/>
      <c r="F84" s="30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</row>
    <row r="85" spans="2:19" s="33" customFormat="1" ht="30" customHeight="1" x14ac:dyDescent="0.2">
      <c r="B85" s="7" t="s">
        <v>7</v>
      </c>
      <c r="C85" s="68" t="s">
        <v>107</v>
      </c>
      <c r="D85" s="68"/>
      <c r="E85" s="68"/>
      <c r="F85" s="68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</row>
    <row r="86" spans="2:19" s="33" customFormat="1" ht="20.25" customHeight="1" x14ac:dyDescent="0.2">
      <c r="B86" s="7" t="s">
        <v>54</v>
      </c>
      <c r="C86" s="68" t="s">
        <v>55</v>
      </c>
      <c r="D86" s="68"/>
      <c r="E86" s="68"/>
      <c r="F86" s="68"/>
      <c r="G86" s="32"/>
      <c r="H86" s="32"/>
      <c r="I86" s="32"/>
      <c r="J86" s="32"/>
    </row>
    <row r="87" spans="2:19" s="33" customFormat="1" ht="39.75" customHeight="1" x14ac:dyDescent="0.2">
      <c r="B87" s="7" t="s">
        <v>104</v>
      </c>
      <c r="C87" s="68" t="s">
        <v>52</v>
      </c>
      <c r="D87" s="68"/>
      <c r="E87" s="68"/>
      <c r="F87" s="68"/>
      <c r="G87" s="32"/>
      <c r="H87" s="32"/>
      <c r="I87" s="32"/>
      <c r="J87" s="32"/>
    </row>
    <row r="88" spans="2:19" s="33" customFormat="1" ht="18.75" customHeight="1" x14ac:dyDescent="0.2">
      <c r="B88" s="210" t="s">
        <v>8</v>
      </c>
      <c r="C88" s="210"/>
      <c r="D88" s="68"/>
      <c r="E88" s="68"/>
      <c r="F88" s="68"/>
      <c r="G88" s="32"/>
      <c r="H88" s="32"/>
      <c r="I88" s="32"/>
      <c r="J88" s="32"/>
    </row>
    <row r="89" spans="2:19" s="33" customFormat="1" ht="18.75" customHeight="1" x14ac:dyDescent="0.2">
      <c r="B89" s="262" t="s">
        <v>108</v>
      </c>
      <c r="C89" s="262"/>
      <c r="D89" s="41"/>
      <c r="E89" s="41"/>
      <c r="F89" s="41">
        <v>14772</v>
      </c>
      <c r="G89" s="32"/>
      <c r="H89" s="32"/>
      <c r="I89" s="32"/>
      <c r="J89" s="32"/>
    </row>
    <row r="90" spans="2:19" s="34" customFormat="1" ht="18" customHeight="1" x14ac:dyDescent="0.2">
      <c r="B90" s="261" t="s">
        <v>56</v>
      </c>
      <c r="C90" s="261"/>
      <c r="D90" s="31">
        <f>+'2'!E82</f>
        <v>0</v>
      </c>
      <c r="E90" s="31">
        <f>+'2'!F82</f>
        <v>500000</v>
      </c>
      <c r="F90" s="31">
        <f>+'2'!G82</f>
        <v>500000</v>
      </c>
      <c r="G90" s="32"/>
    </row>
    <row r="91" spans="2:19" s="34" customFormat="1" ht="18" customHeight="1" x14ac:dyDescent="0.2">
      <c r="B91" s="65"/>
      <c r="C91" s="65"/>
      <c r="D91" s="31"/>
      <c r="E91" s="31"/>
      <c r="F91" s="31"/>
      <c r="G91" s="32"/>
    </row>
    <row r="92" spans="2:19" ht="45" customHeight="1" x14ac:dyDescent="0.2">
      <c r="B92" s="7" t="s">
        <v>71</v>
      </c>
      <c r="C92" s="7">
        <v>1202</v>
      </c>
      <c r="D92" s="210" t="s">
        <v>73</v>
      </c>
      <c r="E92" s="210"/>
      <c r="F92" s="210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2:19" ht="36" customHeight="1" x14ac:dyDescent="0.2">
      <c r="B93" s="4" t="s">
        <v>5</v>
      </c>
      <c r="C93" s="4">
        <v>11004</v>
      </c>
      <c r="D93" s="14" t="s">
        <v>66</v>
      </c>
      <c r="E93" s="14" t="s">
        <v>67</v>
      </c>
      <c r="F93" s="70" t="s">
        <v>0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2:19" s="33" customFormat="1" ht="27.75" customHeight="1" x14ac:dyDescent="0.2">
      <c r="B94" s="7" t="s">
        <v>6</v>
      </c>
      <c r="C94" s="65" t="s">
        <v>109</v>
      </c>
      <c r="D94" s="30"/>
      <c r="E94" s="30"/>
      <c r="F94" s="30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</row>
    <row r="95" spans="2:19" s="33" customFormat="1" ht="30" customHeight="1" x14ac:dyDescent="0.2">
      <c r="B95" s="7" t="s">
        <v>7</v>
      </c>
      <c r="C95" s="68" t="s">
        <v>110</v>
      </c>
      <c r="D95" s="68"/>
      <c r="E95" s="68"/>
      <c r="F95" s="68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</row>
    <row r="96" spans="2:19" s="33" customFormat="1" ht="20.25" customHeight="1" x14ac:dyDescent="0.2">
      <c r="B96" s="7" t="s">
        <v>54</v>
      </c>
      <c r="C96" s="68" t="s">
        <v>55</v>
      </c>
      <c r="D96" s="68"/>
      <c r="E96" s="68"/>
      <c r="F96" s="68"/>
      <c r="G96" s="32"/>
      <c r="H96" s="32"/>
      <c r="I96" s="32"/>
      <c r="J96" s="32"/>
    </row>
    <row r="97" spans="2:19" s="33" customFormat="1" ht="39.75" customHeight="1" x14ac:dyDescent="0.2">
      <c r="B97" s="7" t="s">
        <v>104</v>
      </c>
      <c r="C97" s="68" t="s">
        <v>52</v>
      </c>
      <c r="D97" s="68"/>
      <c r="E97" s="68"/>
      <c r="F97" s="68"/>
      <c r="G97" s="32"/>
      <c r="H97" s="32"/>
      <c r="I97" s="32"/>
      <c r="J97" s="32"/>
    </row>
    <row r="98" spans="2:19" s="33" customFormat="1" ht="18.75" customHeight="1" x14ac:dyDescent="0.2">
      <c r="B98" s="210" t="s">
        <v>8</v>
      </c>
      <c r="C98" s="210"/>
      <c r="D98" s="68"/>
      <c r="E98" s="68"/>
      <c r="F98" s="68"/>
      <c r="G98" s="32"/>
      <c r="H98" s="32"/>
      <c r="I98" s="32"/>
      <c r="J98" s="32"/>
    </row>
    <row r="99" spans="2:19" s="33" customFormat="1" ht="29.25" customHeight="1" x14ac:dyDescent="0.2">
      <c r="B99" s="262" t="s">
        <v>111</v>
      </c>
      <c r="C99" s="262"/>
      <c r="D99" s="41"/>
      <c r="E99" s="41"/>
      <c r="F99" s="41">
        <v>1890</v>
      </c>
      <c r="G99" s="32"/>
      <c r="H99" s="32"/>
      <c r="I99" s="32"/>
      <c r="J99" s="32"/>
    </row>
    <row r="100" spans="2:19" s="33" customFormat="1" ht="18.75" customHeight="1" x14ac:dyDescent="0.2">
      <c r="B100" s="262" t="s">
        <v>112</v>
      </c>
      <c r="C100" s="262"/>
      <c r="D100" s="41"/>
      <c r="E100" s="41"/>
      <c r="F100" s="41">
        <v>330</v>
      </c>
      <c r="G100" s="32"/>
      <c r="H100" s="32"/>
      <c r="I100" s="32"/>
      <c r="J100" s="32"/>
    </row>
    <row r="101" spans="2:19" s="34" customFormat="1" ht="18" customHeight="1" x14ac:dyDescent="0.2">
      <c r="B101" s="261" t="s">
        <v>56</v>
      </c>
      <c r="C101" s="261"/>
      <c r="D101" s="31">
        <f>+'2'!E88</f>
        <v>0</v>
      </c>
      <c r="E101" s="31">
        <f>+'2'!F88</f>
        <v>213000</v>
      </c>
      <c r="F101" s="31">
        <f>+'2'!G88</f>
        <v>300000</v>
      </c>
      <c r="G101" s="32"/>
    </row>
    <row r="102" spans="2:19" s="34" customFormat="1" ht="18" customHeight="1" x14ac:dyDescent="0.2">
      <c r="B102" s="65"/>
      <c r="C102" s="65"/>
      <c r="D102" s="31"/>
      <c r="E102" s="31"/>
      <c r="F102" s="31"/>
      <c r="G102" s="32"/>
    </row>
    <row r="103" spans="2:19" ht="45" customHeight="1" x14ac:dyDescent="0.2">
      <c r="B103" s="7" t="s">
        <v>71</v>
      </c>
      <c r="C103" s="7">
        <v>1202</v>
      </c>
      <c r="D103" s="206" t="s">
        <v>74</v>
      </c>
      <c r="E103" s="207"/>
      <c r="F103" s="20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2:19" ht="36" customHeight="1" x14ac:dyDescent="0.2">
      <c r="B104" s="4" t="s">
        <v>5</v>
      </c>
      <c r="C104" s="4">
        <v>11006</v>
      </c>
      <c r="D104" s="14" t="s">
        <v>66</v>
      </c>
      <c r="E104" s="14" t="s">
        <v>67</v>
      </c>
      <c r="F104" s="70" t="s">
        <v>0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 spans="2:19" s="33" customFormat="1" ht="33.75" customHeight="1" x14ac:dyDescent="0.2">
      <c r="B105" s="7" t="s">
        <v>6</v>
      </c>
      <c r="C105" s="65" t="s">
        <v>221</v>
      </c>
      <c r="D105" s="30"/>
      <c r="E105" s="30"/>
      <c r="F105" s="30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</row>
    <row r="106" spans="2:19" s="33" customFormat="1" ht="62.25" customHeight="1" x14ac:dyDescent="0.2">
      <c r="B106" s="7" t="s">
        <v>7</v>
      </c>
      <c r="C106" s="68" t="s">
        <v>222</v>
      </c>
      <c r="D106" s="68"/>
      <c r="E106" s="68"/>
      <c r="F106" s="68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</row>
    <row r="107" spans="2:19" s="33" customFormat="1" ht="20.25" customHeight="1" x14ac:dyDescent="0.2">
      <c r="B107" s="7" t="s">
        <v>54</v>
      </c>
      <c r="C107" s="68" t="s">
        <v>55</v>
      </c>
      <c r="D107" s="68"/>
      <c r="E107" s="68"/>
      <c r="F107" s="68"/>
      <c r="G107" s="32"/>
      <c r="H107" s="32"/>
      <c r="I107" s="32"/>
      <c r="J107" s="32"/>
    </row>
    <row r="108" spans="2:19" s="33" customFormat="1" ht="39.75" customHeight="1" x14ac:dyDescent="0.2">
      <c r="B108" s="7" t="s">
        <v>104</v>
      </c>
      <c r="C108" s="68" t="s">
        <v>52</v>
      </c>
      <c r="D108" s="68"/>
      <c r="E108" s="68"/>
      <c r="F108" s="68"/>
      <c r="G108" s="32"/>
      <c r="H108" s="32"/>
      <c r="I108" s="32"/>
      <c r="J108" s="32"/>
    </row>
    <row r="109" spans="2:19" s="33" customFormat="1" ht="18.75" customHeight="1" x14ac:dyDescent="0.2">
      <c r="B109" s="210" t="s">
        <v>8</v>
      </c>
      <c r="C109" s="210"/>
      <c r="D109" s="68"/>
      <c r="E109" s="68"/>
      <c r="F109" s="68"/>
      <c r="G109" s="32"/>
      <c r="H109" s="32"/>
      <c r="I109" s="32"/>
      <c r="J109" s="32"/>
    </row>
    <row r="110" spans="2:19" s="34" customFormat="1" ht="18" customHeight="1" x14ac:dyDescent="0.2">
      <c r="B110" s="261" t="s">
        <v>56</v>
      </c>
      <c r="C110" s="261"/>
      <c r="D110" s="31">
        <f>+'2'!E94</f>
        <v>0</v>
      </c>
      <c r="E110" s="31">
        <f>+'2'!F94</f>
        <v>0</v>
      </c>
      <c r="F110" s="31">
        <f>+'2'!G94</f>
        <v>-2450000</v>
      </c>
      <c r="G110" s="32"/>
    </row>
    <row r="111" spans="2:19" s="34" customFormat="1" ht="18" customHeight="1" x14ac:dyDescent="0.2">
      <c r="B111" s="65"/>
      <c r="C111" s="65"/>
      <c r="D111" s="31"/>
      <c r="E111" s="31"/>
      <c r="F111" s="31"/>
      <c r="G111" s="32"/>
    </row>
    <row r="112" spans="2:19" ht="19.5" customHeight="1" x14ac:dyDescent="0.2">
      <c r="B112" s="171" t="s">
        <v>30</v>
      </c>
      <c r="C112" s="171" t="s">
        <v>4</v>
      </c>
      <c r="D112" s="173"/>
      <c r="E112" s="173"/>
      <c r="F112" s="17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2:19" ht="33" customHeight="1" x14ac:dyDescent="0.2">
      <c r="B113" s="6">
        <v>1207</v>
      </c>
      <c r="C113" s="13" t="s">
        <v>113</v>
      </c>
      <c r="D113" s="157"/>
      <c r="E113" s="157"/>
      <c r="F113" s="157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2:19" ht="21" customHeight="1" x14ac:dyDescent="0.2">
      <c r="B114" s="6" t="s">
        <v>70</v>
      </c>
      <c r="C114" s="39"/>
      <c r="D114" s="29"/>
      <c r="E114" s="29"/>
      <c r="F114" s="29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2:19" ht="45" customHeight="1" x14ac:dyDescent="0.2">
      <c r="B115" s="7" t="s">
        <v>71</v>
      </c>
      <c r="C115" s="7">
        <v>1207</v>
      </c>
      <c r="D115" s="210" t="s">
        <v>73</v>
      </c>
      <c r="E115" s="210"/>
      <c r="F115" s="210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2:19" ht="36" customHeight="1" x14ac:dyDescent="0.2">
      <c r="B116" s="4" t="s">
        <v>5</v>
      </c>
      <c r="C116" s="4">
        <v>11001</v>
      </c>
      <c r="D116" s="14" t="s">
        <v>66</v>
      </c>
      <c r="E116" s="14" t="s">
        <v>67</v>
      </c>
      <c r="F116" s="70" t="s">
        <v>0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2:19" s="33" customFormat="1" ht="32.25" customHeight="1" x14ac:dyDescent="0.2">
      <c r="B117" s="7" t="s">
        <v>6</v>
      </c>
      <c r="C117" s="65" t="s">
        <v>114</v>
      </c>
      <c r="D117" s="30"/>
      <c r="E117" s="30"/>
      <c r="F117" s="30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</row>
    <row r="118" spans="2:19" s="33" customFormat="1" ht="46.5" customHeight="1" x14ac:dyDescent="0.2">
      <c r="B118" s="7" t="s">
        <v>7</v>
      </c>
      <c r="C118" s="68" t="s">
        <v>115</v>
      </c>
      <c r="D118" s="68"/>
      <c r="E118" s="68"/>
      <c r="F118" s="68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</row>
    <row r="119" spans="2:19" s="33" customFormat="1" ht="20.25" customHeight="1" x14ac:dyDescent="0.2">
      <c r="B119" s="7" t="s">
        <v>54</v>
      </c>
      <c r="C119" s="68" t="s">
        <v>55</v>
      </c>
      <c r="D119" s="68"/>
      <c r="E119" s="68"/>
      <c r="F119" s="68"/>
      <c r="G119" s="32"/>
      <c r="H119" s="32"/>
      <c r="I119" s="32"/>
      <c r="J119" s="32"/>
    </row>
    <row r="120" spans="2:19" s="33" customFormat="1" ht="39.75" customHeight="1" x14ac:dyDescent="0.2">
      <c r="B120" s="7" t="s">
        <v>104</v>
      </c>
      <c r="C120" s="68" t="s">
        <v>52</v>
      </c>
      <c r="D120" s="68"/>
      <c r="E120" s="68"/>
      <c r="F120" s="68"/>
      <c r="G120" s="32"/>
      <c r="H120" s="32"/>
      <c r="I120" s="32"/>
      <c r="J120" s="32"/>
    </row>
    <row r="121" spans="2:19" s="33" customFormat="1" ht="18.75" customHeight="1" x14ac:dyDescent="0.2">
      <c r="B121" s="210" t="s">
        <v>8</v>
      </c>
      <c r="C121" s="210"/>
      <c r="D121" s="68"/>
      <c r="E121" s="68"/>
      <c r="F121" s="68"/>
      <c r="G121" s="32"/>
      <c r="H121" s="32"/>
      <c r="I121" s="32"/>
      <c r="J121" s="32"/>
    </row>
    <row r="122" spans="2:19" s="33" customFormat="1" ht="33" customHeight="1" x14ac:dyDescent="0.2">
      <c r="B122" s="262" t="s">
        <v>116</v>
      </c>
      <c r="C122" s="262"/>
      <c r="D122" s="41"/>
      <c r="E122" s="41"/>
      <c r="F122" s="41">
        <v>16627</v>
      </c>
      <c r="G122" s="32"/>
      <c r="H122" s="32"/>
      <c r="I122" s="32"/>
      <c r="J122" s="32"/>
    </row>
    <row r="123" spans="2:19" s="34" customFormat="1" ht="18" customHeight="1" x14ac:dyDescent="0.2">
      <c r="B123" s="261" t="s">
        <v>56</v>
      </c>
      <c r="C123" s="261"/>
      <c r="D123" s="31">
        <f>+'2'!E107</f>
        <v>0</v>
      </c>
      <c r="E123" s="31">
        <f>+'2'!F107</f>
        <v>1321658.3999999999</v>
      </c>
      <c r="F123" s="31">
        <f>+'2'!G107</f>
        <v>1500000</v>
      </c>
      <c r="G123" s="32"/>
    </row>
    <row r="124" spans="2:19" s="34" customFormat="1" ht="18" customHeight="1" x14ac:dyDescent="0.2">
      <c r="B124" s="65"/>
      <c r="C124" s="65"/>
      <c r="D124" s="31"/>
      <c r="E124" s="31"/>
      <c r="F124" s="31"/>
      <c r="G124" s="32"/>
    </row>
    <row r="125" spans="2:19" ht="45" customHeight="1" x14ac:dyDescent="0.2">
      <c r="B125" s="7" t="s">
        <v>71</v>
      </c>
      <c r="C125" s="7">
        <v>1207</v>
      </c>
      <c r="D125" s="206" t="s">
        <v>74</v>
      </c>
      <c r="E125" s="207"/>
      <c r="F125" s="20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2:19" ht="36" customHeight="1" x14ac:dyDescent="0.2">
      <c r="B126" s="4" t="s">
        <v>5</v>
      </c>
      <c r="C126" s="4">
        <v>11003</v>
      </c>
      <c r="D126" s="14" t="s">
        <v>66</v>
      </c>
      <c r="E126" s="14" t="s">
        <v>67</v>
      </c>
      <c r="F126" s="70" t="s">
        <v>0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2:19" s="33" customFormat="1" ht="32.25" customHeight="1" x14ac:dyDescent="0.2">
      <c r="B127" s="7" t="s">
        <v>6</v>
      </c>
      <c r="C127" s="65" t="s">
        <v>236</v>
      </c>
      <c r="D127" s="30"/>
      <c r="E127" s="30"/>
      <c r="F127" s="30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</row>
    <row r="128" spans="2:19" s="33" customFormat="1" ht="46.5" customHeight="1" x14ac:dyDescent="0.2">
      <c r="B128" s="7" t="s">
        <v>7</v>
      </c>
      <c r="C128" s="68" t="s">
        <v>237</v>
      </c>
      <c r="D128" s="68"/>
      <c r="E128" s="68"/>
      <c r="F128" s="68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</row>
    <row r="129" spans="2:19" s="33" customFormat="1" ht="20.25" customHeight="1" x14ac:dyDescent="0.2">
      <c r="B129" s="7" t="s">
        <v>54</v>
      </c>
      <c r="C129" s="68" t="s">
        <v>55</v>
      </c>
      <c r="D129" s="68"/>
      <c r="E129" s="68"/>
      <c r="F129" s="68"/>
      <c r="G129" s="32"/>
      <c r="H129" s="32"/>
      <c r="I129" s="32"/>
      <c r="J129" s="32"/>
    </row>
    <row r="130" spans="2:19" s="33" customFormat="1" ht="39.75" customHeight="1" x14ac:dyDescent="0.2">
      <c r="B130" s="7" t="s">
        <v>104</v>
      </c>
      <c r="C130" s="68" t="s">
        <v>52</v>
      </c>
      <c r="D130" s="68"/>
      <c r="E130" s="68"/>
      <c r="F130" s="68"/>
      <c r="G130" s="32"/>
      <c r="H130" s="32"/>
      <c r="I130" s="32"/>
      <c r="J130" s="32"/>
    </row>
    <row r="131" spans="2:19" s="33" customFormat="1" ht="18.75" customHeight="1" x14ac:dyDescent="0.2">
      <c r="B131" s="210" t="s">
        <v>8</v>
      </c>
      <c r="C131" s="210"/>
      <c r="D131" s="68"/>
      <c r="E131" s="68"/>
      <c r="F131" s="68"/>
      <c r="G131" s="32"/>
      <c r="H131" s="32"/>
      <c r="I131" s="32"/>
      <c r="J131" s="32"/>
    </row>
    <row r="132" spans="2:19" s="34" customFormat="1" ht="18" customHeight="1" x14ac:dyDescent="0.2">
      <c r="B132" s="261" t="s">
        <v>56</v>
      </c>
      <c r="C132" s="261"/>
      <c r="D132" s="31">
        <f>+'2'!E113</f>
        <v>0</v>
      </c>
      <c r="E132" s="31">
        <f>+'2'!F113</f>
        <v>-600000</v>
      </c>
      <c r="F132" s="31">
        <f>+'2'!G113</f>
        <v>0</v>
      </c>
      <c r="G132" s="32"/>
    </row>
    <row r="133" spans="2:19" s="34" customFormat="1" ht="18" customHeight="1" x14ac:dyDescent="0.2">
      <c r="B133" s="258"/>
      <c r="C133" s="259"/>
      <c r="D133" s="259"/>
      <c r="E133" s="259"/>
      <c r="F133" s="260"/>
      <c r="G133" s="32"/>
    </row>
    <row r="134" spans="2:19" ht="45" customHeight="1" x14ac:dyDescent="0.2">
      <c r="B134" s="7" t="s">
        <v>71</v>
      </c>
      <c r="C134" s="7">
        <v>1207</v>
      </c>
      <c r="D134" s="210" t="s">
        <v>73</v>
      </c>
      <c r="E134" s="210"/>
      <c r="F134" s="210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2:19" ht="36" customHeight="1" x14ac:dyDescent="0.2">
      <c r="B135" s="4" t="s">
        <v>5</v>
      </c>
      <c r="C135" s="4">
        <v>11007</v>
      </c>
      <c r="D135" s="14" t="s">
        <v>66</v>
      </c>
      <c r="E135" s="14" t="s">
        <v>67</v>
      </c>
      <c r="F135" s="70" t="s">
        <v>0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2:19" s="33" customFormat="1" ht="24" customHeight="1" x14ac:dyDescent="0.2">
      <c r="B136" s="7" t="s">
        <v>6</v>
      </c>
      <c r="C136" s="65" t="s">
        <v>117</v>
      </c>
      <c r="D136" s="30"/>
      <c r="E136" s="30"/>
      <c r="F136" s="30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</row>
    <row r="137" spans="2:19" s="33" customFormat="1" ht="30" customHeight="1" x14ac:dyDescent="0.2">
      <c r="B137" s="7" t="s">
        <v>7</v>
      </c>
      <c r="C137" s="68" t="s">
        <v>118</v>
      </c>
      <c r="D137" s="68"/>
      <c r="E137" s="68"/>
      <c r="F137" s="68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</row>
    <row r="138" spans="2:19" s="33" customFormat="1" ht="20.25" customHeight="1" x14ac:dyDescent="0.2">
      <c r="B138" s="7" t="s">
        <v>54</v>
      </c>
      <c r="C138" s="68" t="s">
        <v>55</v>
      </c>
      <c r="D138" s="68"/>
      <c r="E138" s="68"/>
      <c r="F138" s="68"/>
      <c r="G138" s="32"/>
      <c r="H138" s="32"/>
      <c r="I138" s="32"/>
      <c r="J138" s="32"/>
    </row>
    <row r="139" spans="2:19" s="33" customFormat="1" ht="39.75" customHeight="1" x14ac:dyDescent="0.2">
      <c r="B139" s="7" t="s">
        <v>104</v>
      </c>
      <c r="C139" s="68" t="s">
        <v>52</v>
      </c>
      <c r="D139" s="68"/>
      <c r="E139" s="68"/>
      <c r="F139" s="68"/>
      <c r="G139" s="32"/>
      <c r="H139" s="32"/>
      <c r="I139" s="32"/>
      <c r="J139" s="32"/>
    </row>
    <row r="140" spans="2:19" s="33" customFormat="1" ht="18.75" customHeight="1" x14ac:dyDescent="0.2">
      <c r="B140" s="210" t="s">
        <v>8</v>
      </c>
      <c r="C140" s="210"/>
      <c r="D140" s="68"/>
      <c r="E140" s="68"/>
      <c r="F140" s="68"/>
      <c r="G140" s="32"/>
      <c r="H140" s="32"/>
      <c r="I140" s="32"/>
      <c r="J140" s="32"/>
    </row>
    <row r="141" spans="2:19" s="33" customFormat="1" ht="22.5" customHeight="1" x14ac:dyDescent="0.2">
      <c r="B141" s="262" t="s">
        <v>119</v>
      </c>
      <c r="C141" s="262"/>
      <c r="D141" s="41"/>
      <c r="E141" s="41"/>
      <c r="F141" s="41">
        <v>18</v>
      </c>
      <c r="G141" s="32"/>
      <c r="H141" s="32"/>
      <c r="I141" s="32"/>
      <c r="J141" s="32"/>
    </row>
    <row r="142" spans="2:19" s="33" customFormat="1" ht="22.5" customHeight="1" x14ac:dyDescent="0.2">
      <c r="B142" s="262" t="s">
        <v>120</v>
      </c>
      <c r="C142" s="262"/>
      <c r="D142" s="41"/>
      <c r="E142" s="41"/>
      <c r="F142" s="41">
        <v>20</v>
      </c>
      <c r="G142" s="32"/>
      <c r="H142" s="32"/>
      <c r="I142" s="32"/>
      <c r="J142" s="32"/>
    </row>
    <row r="143" spans="2:19" s="34" customFormat="1" ht="18" customHeight="1" x14ac:dyDescent="0.2">
      <c r="B143" s="261" t="s">
        <v>56</v>
      </c>
      <c r="C143" s="261"/>
      <c r="D143" s="31">
        <f>+'2'!E119</f>
        <v>0</v>
      </c>
      <c r="E143" s="31">
        <f>+'2'!F119</f>
        <v>145000</v>
      </c>
      <c r="F143" s="31">
        <f>+'2'!G119</f>
        <v>200000</v>
      </c>
      <c r="G143" s="32"/>
    </row>
    <row r="144" spans="2:19" s="34" customFormat="1" ht="18" customHeight="1" x14ac:dyDescent="0.2">
      <c r="B144" s="65"/>
      <c r="C144" s="65"/>
      <c r="D144" s="31"/>
      <c r="E144" s="31"/>
      <c r="F144" s="31"/>
      <c r="G144" s="32"/>
    </row>
    <row r="145" spans="2:19" ht="19.5" customHeight="1" x14ac:dyDescent="0.2">
      <c r="B145" s="171" t="s">
        <v>30</v>
      </c>
      <c r="C145" s="171" t="s">
        <v>4</v>
      </c>
      <c r="D145" s="173"/>
      <c r="E145" s="173"/>
      <c r="F145" s="17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2:19" ht="33" customHeight="1" x14ac:dyDescent="0.2">
      <c r="B146" s="6">
        <v>1208</v>
      </c>
      <c r="C146" s="13" t="s">
        <v>121</v>
      </c>
      <c r="D146" s="157"/>
      <c r="E146" s="157"/>
      <c r="F146" s="157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2:19" ht="21" customHeight="1" x14ac:dyDescent="0.2">
      <c r="B147" s="6" t="s">
        <v>70</v>
      </c>
      <c r="C147" s="39"/>
      <c r="D147" s="29"/>
      <c r="E147" s="29"/>
      <c r="F147" s="29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2:19" ht="45" customHeight="1" x14ac:dyDescent="0.2">
      <c r="B148" s="7" t="s">
        <v>71</v>
      </c>
      <c r="C148" s="7">
        <v>1208</v>
      </c>
      <c r="D148" s="210" t="s">
        <v>73</v>
      </c>
      <c r="E148" s="210"/>
      <c r="F148" s="210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2:19" ht="36" customHeight="1" x14ac:dyDescent="0.2">
      <c r="B149" s="4" t="s">
        <v>5</v>
      </c>
      <c r="C149" s="4">
        <v>11003</v>
      </c>
      <c r="D149" s="14" t="s">
        <v>66</v>
      </c>
      <c r="E149" s="14" t="s">
        <v>67</v>
      </c>
      <c r="F149" s="70" t="s">
        <v>0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2:19" s="33" customFormat="1" ht="26.25" customHeight="1" x14ac:dyDescent="0.2">
      <c r="B150" s="7" t="s">
        <v>6</v>
      </c>
      <c r="C150" s="65" t="s">
        <v>128</v>
      </c>
      <c r="D150" s="30"/>
      <c r="E150" s="30"/>
      <c r="F150" s="30"/>
      <c r="G150" s="32"/>
      <c r="H150" s="32"/>
      <c r="I150" s="32"/>
      <c r="J150" s="32"/>
      <c r="K150" s="3"/>
      <c r="L150" s="3"/>
      <c r="M150" s="3"/>
      <c r="N150" s="3"/>
      <c r="O150" s="3"/>
      <c r="P150" s="3"/>
      <c r="Q150" s="3"/>
      <c r="R150" s="3"/>
      <c r="S150" s="3"/>
    </row>
    <row r="151" spans="2:19" s="33" customFormat="1" ht="30" customHeight="1" x14ac:dyDescent="0.2">
      <c r="B151" s="7" t="s">
        <v>7</v>
      </c>
      <c r="C151" s="68" t="s">
        <v>129</v>
      </c>
      <c r="D151" s="68"/>
      <c r="E151" s="68"/>
      <c r="F151" s="68"/>
      <c r="G151" s="32"/>
      <c r="H151" s="32"/>
      <c r="I151" s="32"/>
      <c r="J151" s="32"/>
      <c r="K151" s="1"/>
      <c r="L151" s="1"/>
      <c r="M151" s="1"/>
      <c r="N151" s="1"/>
      <c r="O151" s="1"/>
      <c r="P151" s="1"/>
      <c r="Q151" s="1"/>
      <c r="R151" s="1"/>
      <c r="S151" s="1"/>
    </row>
    <row r="152" spans="2:19" s="33" customFormat="1" ht="20.25" customHeight="1" x14ac:dyDescent="0.2">
      <c r="B152" s="7" t="s">
        <v>54</v>
      </c>
      <c r="C152" s="68" t="s">
        <v>55</v>
      </c>
      <c r="D152" s="68"/>
      <c r="E152" s="68"/>
      <c r="F152" s="68"/>
      <c r="G152" s="32"/>
      <c r="H152" s="32"/>
      <c r="I152" s="32"/>
      <c r="J152" s="32"/>
      <c r="K152" s="3"/>
      <c r="L152" s="3"/>
      <c r="M152" s="3"/>
      <c r="N152" s="3"/>
      <c r="O152" s="3"/>
      <c r="P152" s="3"/>
      <c r="Q152" s="3"/>
      <c r="R152" s="3"/>
      <c r="S152" s="3"/>
    </row>
    <row r="153" spans="2:19" s="33" customFormat="1" ht="39.75" customHeight="1" x14ac:dyDescent="0.2">
      <c r="B153" s="7" t="s">
        <v>104</v>
      </c>
      <c r="C153" s="68" t="s">
        <v>52</v>
      </c>
      <c r="D153" s="68"/>
      <c r="E153" s="68"/>
      <c r="F153" s="68"/>
      <c r="G153" s="32"/>
      <c r="H153" s="32"/>
      <c r="I153" s="32"/>
      <c r="J153" s="32"/>
      <c r="K153" s="1"/>
      <c r="L153" s="1"/>
      <c r="M153" s="1"/>
      <c r="N153" s="1"/>
      <c r="O153" s="1"/>
      <c r="P153" s="1"/>
      <c r="Q153" s="1"/>
      <c r="R153" s="1"/>
      <c r="S153" s="1"/>
    </row>
    <row r="154" spans="2:19" s="33" customFormat="1" ht="18.75" customHeight="1" x14ac:dyDescent="0.2">
      <c r="B154" s="210" t="s">
        <v>8</v>
      </c>
      <c r="C154" s="210"/>
      <c r="D154" s="68"/>
      <c r="E154" s="68"/>
      <c r="F154" s="68"/>
      <c r="G154" s="32"/>
      <c r="H154" s="32"/>
      <c r="I154" s="32"/>
      <c r="J154" s="32"/>
      <c r="K154" s="3"/>
      <c r="L154" s="3"/>
      <c r="M154" s="3"/>
      <c r="N154" s="3"/>
      <c r="O154" s="3"/>
      <c r="P154" s="3"/>
      <c r="Q154" s="3"/>
      <c r="R154" s="3"/>
      <c r="S154" s="3"/>
    </row>
    <row r="155" spans="2:19" s="33" customFormat="1" ht="29.25" customHeight="1" x14ac:dyDescent="0.2">
      <c r="B155" s="262" t="s">
        <v>130</v>
      </c>
      <c r="C155" s="262"/>
      <c r="D155" s="41"/>
      <c r="E155" s="41"/>
      <c r="F155" s="41">
        <v>1075</v>
      </c>
      <c r="G155" s="32"/>
      <c r="H155" s="32"/>
      <c r="I155" s="32"/>
      <c r="J155" s="32"/>
      <c r="K155" s="1"/>
      <c r="L155" s="1"/>
      <c r="M155" s="1"/>
      <c r="N155" s="1"/>
      <c r="O155" s="1"/>
      <c r="P155" s="1"/>
      <c r="Q155" s="1"/>
      <c r="R155" s="1"/>
      <c r="S155" s="1"/>
    </row>
    <row r="156" spans="2:19" s="34" customFormat="1" ht="18" customHeight="1" x14ac:dyDescent="0.2">
      <c r="B156" s="261" t="s">
        <v>56</v>
      </c>
      <c r="C156" s="261"/>
      <c r="D156" s="31">
        <f>+'2'!E132</f>
        <v>0</v>
      </c>
      <c r="E156" s="31">
        <f>+'2'!F132</f>
        <v>100000</v>
      </c>
      <c r="F156" s="31">
        <f>+'2'!G132</f>
        <v>100000</v>
      </c>
      <c r="G156" s="32"/>
      <c r="K156" s="3"/>
      <c r="L156" s="3"/>
      <c r="M156" s="3"/>
      <c r="N156" s="3"/>
      <c r="O156" s="3"/>
      <c r="P156" s="3"/>
      <c r="Q156" s="3"/>
      <c r="R156" s="3"/>
      <c r="S156" s="3"/>
    </row>
    <row r="157" spans="2:19" x14ac:dyDescent="0.2">
      <c r="K157" s="1"/>
      <c r="L157" s="1"/>
      <c r="M157" s="1"/>
      <c r="N157" s="1"/>
      <c r="O157" s="1"/>
      <c r="P157" s="1"/>
      <c r="Q157" s="1"/>
      <c r="R157" s="1"/>
      <c r="S157" s="1"/>
    </row>
  </sheetData>
  <mergeCells count="64">
    <mergeCell ref="D34:F34"/>
    <mergeCell ref="D148:F148"/>
    <mergeCell ref="B154:C154"/>
    <mergeCell ref="B156:C156"/>
    <mergeCell ref="B155:C155"/>
    <mergeCell ref="D134:F134"/>
    <mergeCell ref="B140:C140"/>
    <mergeCell ref="B141:C141"/>
    <mergeCell ref="B143:C143"/>
    <mergeCell ref="B142:C142"/>
    <mergeCell ref="B133:F133"/>
    <mergeCell ref="B41:C41"/>
    <mergeCell ref="B42:C42"/>
    <mergeCell ref="D125:F125"/>
    <mergeCell ref="B131:C131"/>
    <mergeCell ref="B132:C132"/>
    <mergeCell ref="B1:F1"/>
    <mergeCell ref="B2:F2"/>
    <mergeCell ref="B3:F3"/>
    <mergeCell ref="B4:F4"/>
    <mergeCell ref="B6:F6"/>
    <mergeCell ref="B5:F5"/>
    <mergeCell ref="B7:F7"/>
    <mergeCell ref="B75:C75"/>
    <mergeCell ref="B77:C77"/>
    <mergeCell ref="D69:F69"/>
    <mergeCell ref="B76:C76"/>
    <mergeCell ref="C20:F20"/>
    <mergeCell ref="B23:C23"/>
    <mergeCell ref="D11:F11"/>
    <mergeCell ref="B17:C17"/>
    <mergeCell ref="B18:C18"/>
    <mergeCell ref="D24:F24"/>
    <mergeCell ref="B30:C30"/>
    <mergeCell ref="B31:C31"/>
    <mergeCell ref="B40:C40"/>
    <mergeCell ref="B43:C43"/>
    <mergeCell ref="B32:C32"/>
    <mergeCell ref="C8:F8"/>
    <mergeCell ref="B10:C10"/>
    <mergeCell ref="D103:F103"/>
    <mergeCell ref="B109:C109"/>
    <mergeCell ref="D48:F48"/>
    <mergeCell ref="B54:C54"/>
    <mergeCell ref="B55:C55"/>
    <mergeCell ref="B65:F65"/>
    <mergeCell ref="D57:F57"/>
    <mergeCell ref="B63:C63"/>
    <mergeCell ref="B64:C64"/>
    <mergeCell ref="D82:F82"/>
    <mergeCell ref="B88:C88"/>
    <mergeCell ref="B90:C90"/>
    <mergeCell ref="B89:C89"/>
    <mergeCell ref="D92:F92"/>
    <mergeCell ref="B56:F56"/>
    <mergeCell ref="B123:C123"/>
    <mergeCell ref="D115:F115"/>
    <mergeCell ref="B121:C121"/>
    <mergeCell ref="B122:C122"/>
    <mergeCell ref="B98:C98"/>
    <mergeCell ref="B100:C100"/>
    <mergeCell ref="B101:C101"/>
    <mergeCell ref="B99:C99"/>
    <mergeCell ref="B110:C110"/>
  </mergeCells>
  <pageMargins left="0.34" right="0.17" top="0.44" bottom="0.23622047244094499" header="0.31496062992126" footer="0.31496062992126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5F441-240F-4362-8309-BB4B053AEE74}">
  <dimension ref="B1:X176"/>
  <sheetViews>
    <sheetView topLeftCell="A25" workbookViewId="0">
      <selection activeCell="M35" sqref="M35"/>
    </sheetView>
  </sheetViews>
  <sheetFormatPr defaultColWidth="9.140625" defaultRowHeight="13.5" x14ac:dyDescent="0.2"/>
  <cols>
    <col min="1" max="1" width="1.7109375" style="2" customWidth="1"/>
    <col min="2" max="2" width="36.140625" style="2" customWidth="1"/>
    <col min="3" max="3" width="64.7109375" style="2" customWidth="1"/>
    <col min="4" max="6" width="16.42578125" style="2" customWidth="1"/>
    <col min="7" max="7" width="9.140625" style="2"/>
    <col min="8" max="8" width="11.5703125" style="2" customWidth="1"/>
    <col min="9" max="16384" width="9.140625" style="2"/>
  </cols>
  <sheetData>
    <row r="1" spans="2:22" ht="14.1" customHeight="1" x14ac:dyDescent="0.2">
      <c r="B1" s="273" t="s">
        <v>266</v>
      </c>
      <c r="C1" s="274"/>
      <c r="D1" s="274"/>
      <c r="E1" s="274"/>
      <c r="F1" s="275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2" ht="14.1" customHeight="1" x14ac:dyDescent="0.2">
      <c r="B2" s="276" t="s">
        <v>65</v>
      </c>
      <c r="C2" s="277"/>
      <c r="D2" s="277"/>
      <c r="E2" s="277"/>
      <c r="F2" s="278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22" ht="14.1" customHeight="1" x14ac:dyDescent="0.2">
      <c r="B3" s="276" t="s">
        <v>62</v>
      </c>
      <c r="C3" s="277"/>
      <c r="D3" s="277"/>
      <c r="E3" s="277"/>
      <c r="F3" s="27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22" ht="14.1" customHeight="1" x14ac:dyDescent="0.2">
      <c r="B4" s="279" t="s">
        <v>9</v>
      </c>
      <c r="C4" s="280"/>
      <c r="D4" s="280"/>
      <c r="E4" s="280"/>
      <c r="F4" s="28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2" ht="21.75" customHeight="1" x14ac:dyDescent="0.2">
      <c r="B5" s="282" t="s">
        <v>19</v>
      </c>
      <c r="C5" s="283"/>
      <c r="D5" s="283"/>
      <c r="E5" s="283"/>
      <c r="F5" s="28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22" s="153" customFormat="1" ht="32.25" customHeight="1" x14ac:dyDescent="0.2">
      <c r="B6" s="286" t="s">
        <v>136</v>
      </c>
      <c r="C6" s="287"/>
      <c r="D6" s="287"/>
      <c r="E6" s="287"/>
      <c r="F6" s="28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s="153" customFormat="1" ht="20.25" customHeight="1" x14ac:dyDescent="0.2">
      <c r="B7" s="210" t="s">
        <v>60</v>
      </c>
      <c r="C7" s="210"/>
      <c r="D7" s="210"/>
      <c r="E7" s="210"/>
      <c r="F7" s="210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s="1" customFormat="1" ht="21.75" customHeight="1" x14ac:dyDescent="0.2">
      <c r="B8" s="43" t="s">
        <v>30</v>
      </c>
      <c r="C8" s="263" t="s">
        <v>4</v>
      </c>
      <c r="D8" s="264"/>
      <c r="E8" s="264"/>
      <c r="F8" s="265"/>
    </row>
    <row r="9" spans="2:22" s="1" customFormat="1" ht="24" customHeight="1" x14ac:dyDescent="0.2">
      <c r="B9" s="13">
        <v>1099</v>
      </c>
      <c r="C9" s="13" t="s">
        <v>214</v>
      </c>
      <c r="D9" s="139"/>
      <c r="E9" s="139"/>
      <c r="F9" s="139"/>
    </row>
    <row r="10" spans="2:22" s="1" customFormat="1" x14ac:dyDescent="0.2">
      <c r="B10" s="266" t="s">
        <v>70</v>
      </c>
      <c r="C10" s="267"/>
      <c r="D10" s="139"/>
      <c r="E10" s="139"/>
      <c r="F10" s="139"/>
    </row>
    <row r="11" spans="2:22" s="1" customFormat="1" ht="26.25" customHeight="1" x14ac:dyDescent="0.2">
      <c r="B11" s="138" t="s">
        <v>71</v>
      </c>
      <c r="C11" s="138">
        <v>1099</v>
      </c>
      <c r="D11" s="206" t="s">
        <v>74</v>
      </c>
      <c r="E11" s="207"/>
      <c r="F11" s="208"/>
    </row>
    <row r="12" spans="2:22" s="1" customFormat="1" ht="31.5" customHeight="1" x14ac:dyDescent="0.2">
      <c r="B12" s="4" t="s">
        <v>5</v>
      </c>
      <c r="C12" s="4">
        <v>11001</v>
      </c>
      <c r="D12" s="14" t="s">
        <v>267</v>
      </c>
      <c r="E12" s="14" t="s">
        <v>185</v>
      </c>
      <c r="F12" s="14" t="s">
        <v>0</v>
      </c>
    </row>
    <row r="13" spans="2:22" s="1" customFormat="1" ht="33.75" customHeight="1" x14ac:dyDescent="0.2">
      <c r="B13" s="4" t="s">
        <v>6</v>
      </c>
      <c r="C13" s="65" t="s">
        <v>234</v>
      </c>
      <c r="D13" s="14"/>
      <c r="E13" s="14"/>
      <c r="F13" s="14"/>
    </row>
    <row r="14" spans="2:22" s="1" customFormat="1" ht="59.25" customHeight="1" x14ac:dyDescent="0.2">
      <c r="B14" s="4" t="s">
        <v>7</v>
      </c>
      <c r="C14" s="68" t="s">
        <v>235</v>
      </c>
      <c r="D14" s="14"/>
      <c r="E14" s="14"/>
      <c r="F14" s="14"/>
    </row>
    <row r="15" spans="2:22" s="1" customFormat="1" ht="21" customHeight="1" x14ac:dyDescent="0.2">
      <c r="B15" s="4" t="s">
        <v>134</v>
      </c>
      <c r="C15" s="68" t="s">
        <v>55</v>
      </c>
      <c r="D15" s="14"/>
      <c r="E15" s="14"/>
      <c r="F15" s="14"/>
    </row>
    <row r="16" spans="2:22" s="1" customFormat="1" ht="27" x14ac:dyDescent="0.2">
      <c r="B16" s="4" t="s">
        <v>191</v>
      </c>
      <c r="C16" s="68" t="s">
        <v>52</v>
      </c>
      <c r="D16" s="14"/>
      <c r="E16" s="14"/>
      <c r="F16" s="14"/>
    </row>
    <row r="17" spans="2:6" s="1" customFormat="1" ht="16.5" customHeight="1" x14ac:dyDescent="0.2">
      <c r="B17" s="270" t="s">
        <v>8</v>
      </c>
      <c r="C17" s="270"/>
      <c r="D17" s="139"/>
      <c r="E17" s="139"/>
      <c r="F17" s="139"/>
    </row>
    <row r="18" spans="2:6" s="86" customFormat="1" ht="18.75" customHeight="1" x14ac:dyDescent="0.2">
      <c r="B18" s="271" t="s">
        <v>135</v>
      </c>
      <c r="C18" s="272"/>
      <c r="D18" s="140">
        <f>+'6'!D18</f>
        <v>0</v>
      </c>
      <c r="E18" s="140">
        <f>+'6'!E18</f>
        <v>-708000</v>
      </c>
      <c r="F18" s="140">
        <f>+'6'!F18</f>
        <v>0</v>
      </c>
    </row>
    <row r="19" spans="2:6" s="86" customFormat="1" ht="12.75" customHeight="1" x14ac:dyDescent="0.2">
      <c r="B19" s="35"/>
      <c r="C19" s="36"/>
      <c r="D19" s="143"/>
      <c r="E19" s="143"/>
      <c r="F19" s="144"/>
    </row>
    <row r="20" spans="2:6" s="1" customFormat="1" ht="21.75" customHeight="1" x14ac:dyDescent="0.2">
      <c r="B20" s="43" t="s">
        <v>30</v>
      </c>
      <c r="C20" s="263" t="s">
        <v>4</v>
      </c>
      <c r="D20" s="264"/>
      <c r="E20" s="264"/>
      <c r="F20" s="265"/>
    </row>
    <row r="21" spans="2:6" s="1" customFormat="1" ht="30.75" customHeight="1" x14ac:dyDescent="0.2">
      <c r="B21" s="13">
        <v>1126</v>
      </c>
      <c r="C21" s="13" t="s">
        <v>139</v>
      </c>
      <c r="D21" s="139"/>
      <c r="E21" s="139"/>
      <c r="F21" s="139"/>
    </row>
    <row r="22" spans="2:6" s="1" customFormat="1" ht="44.25" customHeight="1" x14ac:dyDescent="0.2">
      <c r="B22" s="138" t="s">
        <v>71</v>
      </c>
      <c r="C22" s="138">
        <v>1126</v>
      </c>
      <c r="D22" s="206" t="s">
        <v>74</v>
      </c>
      <c r="E22" s="207"/>
      <c r="F22" s="208"/>
    </row>
    <row r="23" spans="2:6" s="1" customFormat="1" ht="33.75" customHeight="1" x14ac:dyDescent="0.2">
      <c r="B23" s="4" t="s">
        <v>5</v>
      </c>
      <c r="C23" s="4">
        <v>31002</v>
      </c>
      <c r="D23" s="14" t="s">
        <v>265</v>
      </c>
      <c r="E23" s="14" t="s">
        <v>185</v>
      </c>
      <c r="F23" s="14" t="s">
        <v>0</v>
      </c>
    </row>
    <row r="24" spans="2:6" s="1" customFormat="1" ht="22.5" customHeight="1" x14ac:dyDescent="0.2">
      <c r="B24" s="4" t="s">
        <v>6</v>
      </c>
      <c r="C24" s="68" t="s">
        <v>192</v>
      </c>
      <c r="D24" s="160"/>
      <c r="E24" s="160"/>
      <c r="F24" s="160"/>
    </row>
    <row r="25" spans="2:6" s="1" customFormat="1" ht="48" customHeight="1" x14ac:dyDescent="0.2">
      <c r="B25" s="4" t="s">
        <v>7</v>
      </c>
      <c r="C25" s="68" t="s">
        <v>193</v>
      </c>
      <c r="D25" s="160"/>
      <c r="E25" s="160"/>
      <c r="F25" s="160"/>
    </row>
    <row r="26" spans="2:6" s="1" customFormat="1" ht="33" customHeight="1" x14ac:dyDescent="0.2">
      <c r="B26" s="4" t="s">
        <v>134</v>
      </c>
      <c r="C26" s="68" t="s">
        <v>194</v>
      </c>
      <c r="D26" s="160"/>
      <c r="E26" s="160"/>
      <c r="F26" s="160"/>
    </row>
    <row r="27" spans="2:6" s="1" customFormat="1" ht="27" x14ac:dyDescent="0.2">
      <c r="B27" s="4" t="s">
        <v>191</v>
      </c>
      <c r="C27" s="68" t="s">
        <v>195</v>
      </c>
      <c r="D27" s="160"/>
      <c r="E27" s="160"/>
      <c r="F27" s="160"/>
    </row>
    <row r="28" spans="2:6" s="1" customFormat="1" ht="16.5" customHeight="1" x14ac:dyDescent="0.2">
      <c r="B28" s="270" t="s">
        <v>8</v>
      </c>
      <c r="C28" s="270"/>
      <c r="D28" s="139"/>
      <c r="E28" s="139"/>
      <c r="F28" s="159"/>
    </row>
    <row r="29" spans="2:6" s="1" customFormat="1" ht="16.5" customHeight="1" x14ac:dyDescent="0.2">
      <c r="B29" s="262" t="s">
        <v>196</v>
      </c>
      <c r="C29" s="262"/>
      <c r="D29" s="139"/>
      <c r="E29" s="8"/>
      <c r="F29" s="174">
        <v>-2</v>
      </c>
    </row>
    <row r="30" spans="2:6" s="86" customFormat="1" ht="18.75" customHeight="1" x14ac:dyDescent="0.2">
      <c r="B30" s="271" t="s">
        <v>135</v>
      </c>
      <c r="C30" s="272"/>
      <c r="D30" s="140">
        <f>+'6'!D32</f>
        <v>0</v>
      </c>
      <c r="E30" s="140">
        <f>+'6'!E32</f>
        <v>-371658.4</v>
      </c>
      <c r="F30" s="140">
        <f>+'6'!F32</f>
        <v>-371658.4</v>
      </c>
    </row>
    <row r="31" spans="2:6" s="86" customFormat="1" ht="14.25" customHeight="1" x14ac:dyDescent="0.2">
      <c r="B31" s="141"/>
      <c r="C31" s="142"/>
      <c r="D31" s="143"/>
      <c r="E31" s="143"/>
      <c r="F31" s="144"/>
    </row>
    <row r="32" spans="2:6" s="1" customFormat="1" ht="44.25" customHeight="1" x14ac:dyDescent="0.2">
      <c r="B32" s="165" t="s">
        <v>71</v>
      </c>
      <c r="C32" s="165">
        <v>1126</v>
      </c>
      <c r="D32" s="206" t="s">
        <v>74</v>
      </c>
      <c r="E32" s="207"/>
      <c r="F32" s="208"/>
    </row>
    <row r="33" spans="2:21" s="1" customFormat="1" ht="35.25" customHeight="1" x14ac:dyDescent="0.2">
      <c r="B33" s="27" t="s">
        <v>5</v>
      </c>
      <c r="C33" s="27">
        <v>31003</v>
      </c>
      <c r="D33" s="14" t="s">
        <v>265</v>
      </c>
      <c r="E33" s="14" t="s">
        <v>185</v>
      </c>
      <c r="F33" s="14" t="s">
        <v>0</v>
      </c>
    </row>
    <row r="34" spans="2:21" s="1" customFormat="1" ht="33" customHeight="1" x14ac:dyDescent="0.2">
      <c r="B34" s="27" t="s">
        <v>6</v>
      </c>
      <c r="C34" s="13" t="s">
        <v>150</v>
      </c>
      <c r="D34" s="160"/>
      <c r="E34" s="160"/>
      <c r="F34" s="160"/>
    </row>
    <row r="35" spans="2:21" s="1" customFormat="1" ht="48" customHeight="1" x14ac:dyDescent="0.2">
      <c r="B35" s="27" t="s">
        <v>7</v>
      </c>
      <c r="C35" s="4" t="s">
        <v>197</v>
      </c>
      <c r="D35" s="160"/>
      <c r="E35" s="160"/>
      <c r="F35" s="160"/>
    </row>
    <row r="36" spans="2:21" s="1" customFormat="1" ht="33" customHeight="1" x14ac:dyDescent="0.2">
      <c r="B36" s="4" t="s">
        <v>134</v>
      </c>
      <c r="C36" s="4" t="s">
        <v>152</v>
      </c>
      <c r="D36" s="160"/>
      <c r="E36" s="160"/>
      <c r="F36" s="160"/>
    </row>
    <row r="37" spans="2:21" s="1" customFormat="1" ht="27" x14ac:dyDescent="0.2">
      <c r="B37" s="4" t="s">
        <v>191</v>
      </c>
      <c r="C37" s="4" t="s">
        <v>198</v>
      </c>
      <c r="D37" s="160"/>
      <c r="E37" s="160"/>
      <c r="F37" s="160"/>
    </row>
    <row r="38" spans="2:21" s="1" customFormat="1" ht="16.5" customHeight="1" x14ac:dyDescent="0.2">
      <c r="B38" s="270" t="s">
        <v>8</v>
      </c>
      <c r="C38" s="270"/>
      <c r="D38" s="29"/>
      <c r="E38" s="29"/>
      <c r="F38" s="29"/>
    </row>
    <row r="39" spans="2:21" s="1" customFormat="1" ht="16.5" customHeight="1" x14ac:dyDescent="0.2">
      <c r="B39" s="285" t="s">
        <v>280</v>
      </c>
      <c r="C39" s="285"/>
      <c r="D39" s="29"/>
      <c r="E39" s="29"/>
      <c r="F39" s="174">
        <v>-1</v>
      </c>
    </row>
    <row r="40" spans="2:21" s="1" customFormat="1" ht="16.5" customHeight="1" x14ac:dyDescent="0.2">
      <c r="B40" s="285" t="s">
        <v>279</v>
      </c>
      <c r="C40" s="285"/>
      <c r="D40" s="29"/>
      <c r="E40" s="29"/>
      <c r="F40" s="174">
        <v>-1</v>
      </c>
    </row>
    <row r="41" spans="2:21" s="86" customFormat="1" ht="18.75" customHeight="1" x14ac:dyDescent="0.2">
      <c r="B41" s="271" t="s">
        <v>135</v>
      </c>
      <c r="C41" s="272"/>
      <c r="D41" s="140">
        <f>+'6'!D43</f>
        <v>0</v>
      </c>
      <c r="E41" s="140">
        <f>+'6'!E43</f>
        <v>0</v>
      </c>
      <c r="F41" s="140">
        <f>+'6'!F43</f>
        <v>-178341.59999999998</v>
      </c>
    </row>
    <row r="42" spans="2:21" s="34" customFormat="1" ht="18" customHeight="1" x14ac:dyDescent="0.2">
      <c r="B42" s="65"/>
      <c r="C42" s="65"/>
      <c r="D42" s="31"/>
      <c r="E42" s="31"/>
      <c r="F42" s="31"/>
      <c r="G42" s="32"/>
    </row>
    <row r="43" spans="2:21" ht="19.5" customHeight="1" x14ac:dyDescent="0.2">
      <c r="B43" s="171" t="s">
        <v>30</v>
      </c>
      <c r="C43" s="171" t="s">
        <v>4</v>
      </c>
      <c r="D43" s="173"/>
      <c r="E43" s="173"/>
      <c r="F43" s="17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1" ht="24.75" customHeight="1" x14ac:dyDescent="0.2">
      <c r="B44" s="6">
        <v>1200</v>
      </c>
      <c r="C44" s="13" t="s">
        <v>230</v>
      </c>
      <c r="D44" s="67"/>
      <c r="E44" s="67"/>
      <c r="F44" s="67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1" ht="21" customHeight="1" x14ac:dyDescent="0.2">
      <c r="B45" s="6" t="s">
        <v>70</v>
      </c>
      <c r="C45" s="39"/>
      <c r="D45" s="139"/>
      <c r="E45" s="139"/>
      <c r="F45" s="13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2:21" ht="39" customHeight="1" x14ac:dyDescent="0.2">
      <c r="B46" s="7" t="s">
        <v>71</v>
      </c>
      <c r="C46" s="40">
        <v>1200</v>
      </c>
      <c r="D46" s="206" t="s">
        <v>74</v>
      </c>
      <c r="E46" s="207"/>
      <c r="F46" s="20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2:21" ht="36" customHeight="1" x14ac:dyDescent="0.2">
      <c r="B47" s="4" t="s">
        <v>5</v>
      </c>
      <c r="C47" s="4">
        <v>11001</v>
      </c>
      <c r="D47" s="14" t="s">
        <v>66</v>
      </c>
      <c r="E47" s="14" t="s">
        <v>67</v>
      </c>
      <c r="F47" s="70" t="s">
        <v>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1" s="33" customFormat="1" ht="25.5" customHeight="1" x14ac:dyDescent="0.2">
      <c r="B48" s="7" t="s">
        <v>6</v>
      </c>
      <c r="C48" s="65" t="s">
        <v>230</v>
      </c>
      <c r="D48" s="30"/>
      <c r="E48" s="30"/>
      <c r="F48" s="30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</row>
    <row r="49" spans="2:24" s="33" customFormat="1" ht="49.5" customHeight="1" x14ac:dyDescent="0.2">
      <c r="B49" s="7" t="s">
        <v>7</v>
      </c>
      <c r="C49" s="68" t="s">
        <v>231</v>
      </c>
      <c r="D49" s="41"/>
      <c r="E49" s="41"/>
      <c r="F49" s="41"/>
      <c r="G49" s="32"/>
      <c r="H49" s="32"/>
      <c r="I49" s="32"/>
      <c r="J49" s="32"/>
      <c r="K49" s="32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</row>
    <row r="50" spans="2:24" s="33" customFormat="1" ht="20.25" customHeight="1" x14ac:dyDescent="0.2">
      <c r="B50" s="7" t="s">
        <v>54</v>
      </c>
      <c r="C50" s="68" t="s">
        <v>55</v>
      </c>
      <c r="D50" s="41"/>
      <c r="E50" s="41"/>
      <c r="F50" s="41"/>
      <c r="G50" s="32"/>
      <c r="H50" s="32"/>
      <c r="I50" s="32"/>
      <c r="J50" s="32"/>
      <c r="K50" s="32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2:24" s="33" customFormat="1" ht="31.5" customHeight="1" x14ac:dyDescent="0.2">
      <c r="B51" s="7" t="s">
        <v>104</v>
      </c>
      <c r="C51" s="68" t="s">
        <v>52</v>
      </c>
      <c r="D51" s="41"/>
      <c r="E51" s="41"/>
      <c r="F51" s="41"/>
      <c r="G51" s="32"/>
      <c r="H51" s="32"/>
      <c r="I51" s="32"/>
      <c r="J51" s="32"/>
      <c r="K51" s="32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2:24" s="33" customFormat="1" ht="18.75" customHeight="1" x14ac:dyDescent="0.2">
      <c r="B52" s="268" t="s">
        <v>8</v>
      </c>
      <c r="C52" s="269"/>
      <c r="D52" s="41"/>
      <c r="E52" s="41"/>
      <c r="F52" s="41"/>
      <c r="G52" s="32"/>
      <c r="H52" s="32"/>
      <c r="I52" s="32"/>
      <c r="J52" s="32"/>
      <c r="K52" s="32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</row>
    <row r="53" spans="2:24" s="34" customFormat="1" ht="18" customHeight="1" x14ac:dyDescent="0.2">
      <c r="B53" s="261" t="s">
        <v>56</v>
      </c>
      <c r="C53" s="261"/>
      <c r="D53" s="31">
        <f>+'6'!D55</f>
        <v>0</v>
      </c>
      <c r="E53" s="31">
        <f>+'6'!E55</f>
        <v>-600000</v>
      </c>
      <c r="F53" s="31">
        <f>+'6'!F55</f>
        <v>0</v>
      </c>
      <c r="G53" s="32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2:24" s="34" customFormat="1" ht="18" customHeight="1" x14ac:dyDescent="0.2">
      <c r="B54" s="258"/>
      <c r="C54" s="259"/>
      <c r="D54" s="259"/>
      <c r="E54" s="259"/>
      <c r="F54" s="260"/>
      <c r="G54" s="32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2:24" ht="45" customHeight="1" x14ac:dyDescent="0.2">
      <c r="B55" s="7" t="s">
        <v>71</v>
      </c>
      <c r="C55" s="68" t="s">
        <v>229</v>
      </c>
      <c r="D55" s="206" t="s">
        <v>74</v>
      </c>
      <c r="E55" s="207"/>
      <c r="F55" s="20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2:24" ht="36" customHeight="1" x14ac:dyDescent="0.2">
      <c r="B56" s="4" t="s">
        <v>5</v>
      </c>
      <c r="C56" s="68" t="s">
        <v>127</v>
      </c>
      <c r="D56" s="14" t="s">
        <v>66</v>
      </c>
      <c r="E56" s="14" t="s">
        <v>67</v>
      </c>
      <c r="F56" s="70" t="s">
        <v>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2:24" s="33" customFormat="1" ht="25.5" customHeight="1" x14ac:dyDescent="0.2">
      <c r="B57" s="7" t="s">
        <v>6</v>
      </c>
      <c r="C57" s="65" t="s">
        <v>232</v>
      </c>
      <c r="D57" s="30"/>
      <c r="E57" s="30"/>
      <c r="F57" s="30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</row>
    <row r="58" spans="2:24" s="33" customFormat="1" ht="30.75" customHeight="1" x14ac:dyDescent="0.2">
      <c r="B58" s="7" t="s">
        <v>7</v>
      </c>
      <c r="C58" s="68" t="s">
        <v>233</v>
      </c>
      <c r="D58" s="41"/>
      <c r="E58" s="41"/>
      <c r="F58" s="41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</row>
    <row r="59" spans="2:24" s="33" customFormat="1" ht="20.25" customHeight="1" x14ac:dyDescent="0.2">
      <c r="B59" s="7" t="s">
        <v>54</v>
      </c>
      <c r="C59" s="68" t="s">
        <v>55</v>
      </c>
      <c r="D59" s="41"/>
      <c r="E59" s="41"/>
      <c r="F59" s="41"/>
      <c r="G59" s="32"/>
      <c r="H59" s="32"/>
      <c r="I59" s="32"/>
      <c r="J59" s="32"/>
      <c r="K59" s="32"/>
      <c r="L59" s="32"/>
    </row>
    <row r="60" spans="2:24" s="33" customFormat="1" ht="31.5" customHeight="1" x14ac:dyDescent="0.2">
      <c r="B60" s="7" t="s">
        <v>104</v>
      </c>
      <c r="C60" s="68" t="s">
        <v>52</v>
      </c>
      <c r="D60" s="41"/>
      <c r="E60" s="41"/>
      <c r="F60" s="41"/>
      <c r="G60" s="32"/>
      <c r="H60" s="32"/>
      <c r="I60" s="32"/>
      <c r="J60" s="32"/>
      <c r="K60" s="32"/>
      <c r="L60" s="32"/>
    </row>
    <row r="61" spans="2:24" s="33" customFormat="1" ht="18.75" customHeight="1" x14ac:dyDescent="0.2">
      <c r="B61" s="268" t="s">
        <v>8</v>
      </c>
      <c r="C61" s="269"/>
      <c r="D61" s="41"/>
      <c r="E61" s="41"/>
      <c r="F61" s="41"/>
      <c r="G61" s="32"/>
      <c r="H61" s="32"/>
      <c r="I61" s="32"/>
      <c r="J61" s="32"/>
      <c r="K61" s="32"/>
      <c r="L61" s="32"/>
    </row>
    <row r="62" spans="2:24" s="34" customFormat="1" ht="18" customHeight="1" x14ac:dyDescent="0.2">
      <c r="B62" s="261" t="s">
        <v>56</v>
      </c>
      <c r="C62" s="261"/>
      <c r="D62" s="31">
        <f>+'6'!D64</f>
        <v>0</v>
      </c>
      <c r="E62" s="31">
        <f>+'6'!E64</f>
        <v>-400000</v>
      </c>
      <c r="F62" s="31">
        <f>+'6'!F64</f>
        <v>0</v>
      </c>
      <c r="G62" s="32"/>
    </row>
    <row r="63" spans="2:24" s="34" customFormat="1" ht="18" customHeight="1" x14ac:dyDescent="0.2">
      <c r="B63" s="258"/>
      <c r="C63" s="259"/>
      <c r="D63" s="259"/>
      <c r="E63" s="259"/>
      <c r="F63" s="260"/>
      <c r="G63" s="32"/>
    </row>
    <row r="64" spans="2:24" ht="19.5" customHeight="1" x14ac:dyDescent="0.2">
      <c r="B64" s="171" t="s">
        <v>30</v>
      </c>
      <c r="C64" s="171" t="s">
        <v>4</v>
      </c>
      <c r="D64" s="173"/>
      <c r="E64" s="173"/>
      <c r="F64" s="17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2:21" ht="24.75" customHeight="1" x14ac:dyDescent="0.2">
      <c r="B65" s="6">
        <v>1201</v>
      </c>
      <c r="C65" s="13" t="s">
        <v>77</v>
      </c>
      <c r="D65" s="67"/>
      <c r="E65" s="67"/>
      <c r="F65" s="67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2:21" ht="21" customHeight="1" x14ac:dyDescent="0.2">
      <c r="B66" s="6" t="s">
        <v>70</v>
      </c>
      <c r="C66" s="39"/>
      <c r="D66" s="139"/>
      <c r="E66" s="139"/>
      <c r="F66" s="139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2:21" ht="45" customHeight="1" x14ac:dyDescent="0.2">
      <c r="B67" s="7" t="s">
        <v>71</v>
      </c>
      <c r="C67" s="40">
        <v>1201</v>
      </c>
      <c r="D67" s="210" t="s">
        <v>73</v>
      </c>
      <c r="E67" s="210"/>
      <c r="F67" s="21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ht="36" customHeight="1" x14ac:dyDescent="0.2">
      <c r="B68" s="4" t="s">
        <v>5</v>
      </c>
      <c r="C68" s="4">
        <v>11001</v>
      </c>
      <c r="D68" s="14" t="s">
        <v>66</v>
      </c>
      <c r="E68" s="14" t="s">
        <v>67</v>
      </c>
      <c r="F68" s="70" t="s">
        <v>0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2:21" s="33" customFormat="1" ht="25.5" customHeight="1" x14ac:dyDescent="0.2">
      <c r="B69" s="7" t="s">
        <v>6</v>
      </c>
      <c r="C69" s="65" t="s">
        <v>102</v>
      </c>
      <c r="D69" s="30"/>
      <c r="E69" s="30"/>
      <c r="F69" s="30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</row>
    <row r="70" spans="2:21" s="33" customFormat="1" ht="24" customHeight="1" x14ac:dyDescent="0.2">
      <c r="B70" s="7" t="s">
        <v>7</v>
      </c>
      <c r="C70" s="68" t="s">
        <v>103</v>
      </c>
      <c r="D70" s="41"/>
      <c r="E70" s="41"/>
      <c r="F70" s="41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</row>
    <row r="71" spans="2:21" s="33" customFormat="1" ht="20.25" customHeight="1" x14ac:dyDescent="0.2">
      <c r="B71" s="7" t="s">
        <v>54</v>
      </c>
      <c r="C71" s="68" t="s">
        <v>55</v>
      </c>
      <c r="D71" s="41"/>
      <c r="E71" s="41"/>
      <c r="F71" s="41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</row>
    <row r="72" spans="2:21" s="33" customFormat="1" ht="39.75" customHeight="1" x14ac:dyDescent="0.2">
      <c r="B72" s="7" t="s">
        <v>104</v>
      </c>
      <c r="C72" s="68" t="s">
        <v>52</v>
      </c>
      <c r="D72" s="41"/>
      <c r="E72" s="41"/>
      <c r="F72" s="41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</row>
    <row r="73" spans="2:21" s="33" customFormat="1" ht="18.75" customHeight="1" x14ac:dyDescent="0.2">
      <c r="B73" s="268" t="s">
        <v>8</v>
      </c>
      <c r="C73" s="269"/>
      <c r="D73" s="41"/>
      <c r="E73" s="41"/>
      <c r="F73" s="41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</row>
    <row r="74" spans="2:21" s="33" customFormat="1" ht="18.75" customHeight="1" x14ac:dyDescent="0.2">
      <c r="B74" s="262" t="s">
        <v>131</v>
      </c>
      <c r="C74" s="262"/>
      <c r="D74" s="41"/>
      <c r="E74" s="41"/>
      <c r="F74" s="41">
        <v>45</v>
      </c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</row>
    <row r="75" spans="2:21" s="34" customFormat="1" ht="18" customHeight="1" x14ac:dyDescent="0.2">
      <c r="B75" s="261" t="s">
        <v>56</v>
      </c>
      <c r="C75" s="261"/>
      <c r="D75" s="31">
        <f>+'6'!D77</f>
        <v>0</v>
      </c>
      <c r="E75" s="31">
        <f>+'6'!E77</f>
        <v>400000</v>
      </c>
      <c r="F75" s="31">
        <f>+'6'!F77</f>
        <v>400000</v>
      </c>
      <c r="G75" s="32"/>
      <c r="L75" s="32"/>
      <c r="M75" s="32"/>
      <c r="N75" s="32"/>
      <c r="O75" s="32"/>
      <c r="P75" s="32"/>
      <c r="Q75" s="32"/>
      <c r="R75" s="32"/>
      <c r="S75" s="32"/>
      <c r="T75" s="32"/>
      <c r="U75" s="32"/>
    </row>
    <row r="76" spans="2:21" s="34" customFormat="1" ht="18" customHeight="1" x14ac:dyDescent="0.2">
      <c r="B76" s="65"/>
      <c r="C76" s="65"/>
      <c r="D76" s="31"/>
      <c r="E76" s="31"/>
      <c r="F76" s="31"/>
      <c r="G76" s="32"/>
      <c r="L76" s="32"/>
      <c r="M76" s="32"/>
      <c r="N76" s="32"/>
      <c r="O76" s="32"/>
      <c r="P76" s="32"/>
      <c r="Q76" s="32"/>
      <c r="R76" s="32"/>
      <c r="S76" s="32"/>
      <c r="T76" s="32"/>
      <c r="U76" s="32"/>
    </row>
    <row r="77" spans="2:21" ht="19.5" customHeight="1" x14ac:dyDescent="0.2">
      <c r="B77" s="171" t="s">
        <v>30</v>
      </c>
      <c r="C77" s="171" t="s">
        <v>4</v>
      </c>
      <c r="D77" s="173"/>
      <c r="E77" s="173"/>
      <c r="F77" s="173"/>
      <c r="G77" s="3"/>
      <c r="H77" s="3"/>
      <c r="I77" s="3"/>
      <c r="J77" s="3"/>
      <c r="K77" s="3"/>
      <c r="L77" s="32"/>
      <c r="M77" s="32"/>
      <c r="N77" s="32"/>
      <c r="O77" s="32"/>
      <c r="P77" s="32"/>
      <c r="Q77" s="32"/>
      <c r="R77" s="32"/>
      <c r="S77" s="32"/>
      <c r="T77" s="32"/>
      <c r="U77" s="32"/>
    </row>
    <row r="78" spans="2:21" ht="24.75" customHeight="1" x14ac:dyDescent="0.2">
      <c r="B78" s="6">
        <v>1202</v>
      </c>
      <c r="C78" s="13" t="s">
        <v>105</v>
      </c>
      <c r="D78" s="67"/>
      <c r="E78" s="67"/>
      <c r="F78" s="67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2:21" ht="21" customHeight="1" x14ac:dyDescent="0.2">
      <c r="B79" s="6" t="s">
        <v>70</v>
      </c>
      <c r="C79" s="39"/>
      <c r="D79" s="139"/>
      <c r="E79" s="139"/>
      <c r="F79" s="139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2:21" ht="45" customHeight="1" x14ac:dyDescent="0.2">
      <c r="B80" s="7" t="s">
        <v>71</v>
      </c>
      <c r="C80" s="7">
        <v>1202</v>
      </c>
      <c r="D80" s="210" t="s">
        <v>73</v>
      </c>
      <c r="E80" s="210"/>
      <c r="F80" s="210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2:21" ht="36" customHeight="1" x14ac:dyDescent="0.2">
      <c r="B81" s="4" t="s">
        <v>5</v>
      </c>
      <c r="C81" s="4">
        <v>11001</v>
      </c>
      <c r="D81" s="14" t="s">
        <v>66</v>
      </c>
      <c r="E81" s="14" t="s">
        <v>67</v>
      </c>
      <c r="F81" s="70" t="s">
        <v>0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2:21" s="33" customFormat="1" ht="25.5" customHeight="1" x14ac:dyDescent="0.2">
      <c r="B82" s="7" t="s">
        <v>6</v>
      </c>
      <c r="C82" s="65" t="s">
        <v>106</v>
      </c>
      <c r="D82" s="30"/>
      <c r="E82" s="30"/>
      <c r="F82" s="30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</row>
    <row r="83" spans="2:21" s="33" customFormat="1" ht="30" customHeight="1" x14ac:dyDescent="0.2">
      <c r="B83" s="7" t="s">
        <v>7</v>
      </c>
      <c r="C83" s="68" t="s">
        <v>107</v>
      </c>
      <c r="D83" s="41"/>
      <c r="E83" s="41"/>
      <c r="F83" s="41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</row>
    <row r="84" spans="2:21" s="33" customFormat="1" ht="20.25" customHeight="1" x14ac:dyDescent="0.2">
      <c r="B84" s="7" t="s">
        <v>54</v>
      </c>
      <c r="C84" s="68" t="s">
        <v>55</v>
      </c>
      <c r="D84" s="41"/>
      <c r="E84" s="41"/>
      <c r="F84" s="41"/>
      <c r="G84" s="32"/>
      <c r="H84" s="32"/>
      <c r="I84" s="32"/>
      <c r="J84" s="32"/>
      <c r="K84" s="32"/>
      <c r="L84" s="32"/>
    </row>
    <row r="85" spans="2:21" s="33" customFormat="1" ht="39.75" customHeight="1" x14ac:dyDescent="0.2">
      <c r="B85" s="7" t="s">
        <v>104</v>
      </c>
      <c r="C85" s="68" t="s">
        <v>52</v>
      </c>
      <c r="D85" s="41"/>
      <c r="E85" s="41"/>
      <c r="F85" s="41"/>
      <c r="G85" s="32"/>
      <c r="H85" s="32"/>
      <c r="I85" s="32"/>
      <c r="J85" s="32"/>
      <c r="K85" s="32"/>
      <c r="L85" s="32"/>
    </row>
    <row r="86" spans="2:21" s="33" customFormat="1" ht="18.75" customHeight="1" x14ac:dyDescent="0.2">
      <c r="B86" s="210" t="s">
        <v>8</v>
      </c>
      <c r="C86" s="210"/>
      <c r="D86" s="41"/>
      <c r="E86" s="41"/>
      <c r="F86" s="41"/>
      <c r="G86" s="32"/>
      <c r="H86" s="32"/>
      <c r="I86" s="32"/>
      <c r="J86" s="32"/>
      <c r="K86" s="32"/>
      <c r="L86" s="32"/>
    </row>
    <row r="87" spans="2:21" s="33" customFormat="1" ht="18.75" customHeight="1" x14ac:dyDescent="0.2">
      <c r="B87" s="262" t="s">
        <v>108</v>
      </c>
      <c r="C87" s="262"/>
      <c r="D87" s="41"/>
      <c r="E87" s="41"/>
      <c r="F87" s="41">
        <v>14772</v>
      </c>
      <c r="G87" s="32"/>
      <c r="H87" s="32"/>
      <c r="I87" s="32"/>
      <c r="J87" s="32"/>
      <c r="K87" s="32"/>
      <c r="L87" s="32"/>
    </row>
    <row r="88" spans="2:21" s="34" customFormat="1" ht="18" customHeight="1" x14ac:dyDescent="0.2">
      <c r="B88" s="261" t="s">
        <v>56</v>
      </c>
      <c r="C88" s="261"/>
      <c r="D88" s="31">
        <f>+'6'!D90</f>
        <v>0</v>
      </c>
      <c r="E88" s="31">
        <f>+'6'!E90</f>
        <v>500000</v>
      </c>
      <c r="F88" s="31">
        <f>+'6'!F90</f>
        <v>500000</v>
      </c>
      <c r="G88" s="32"/>
    </row>
    <row r="89" spans="2:21" s="34" customFormat="1" ht="18" customHeight="1" x14ac:dyDescent="0.2">
      <c r="B89" s="65"/>
      <c r="C89" s="65"/>
      <c r="D89" s="31"/>
      <c r="E89" s="31"/>
      <c r="F89" s="31"/>
      <c r="G89" s="32"/>
    </row>
    <row r="90" spans="2:21" ht="45" customHeight="1" x14ac:dyDescent="0.2">
      <c r="B90" s="7" t="s">
        <v>71</v>
      </c>
      <c r="C90" s="7">
        <v>1202</v>
      </c>
      <c r="D90" s="210" t="s">
        <v>73</v>
      </c>
      <c r="E90" s="210"/>
      <c r="F90" s="210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ht="36" customHeight="1" x14ac:dyDescent="0.2">
      <c r="B91" s="4" t="s">
        <v>5</v>
      </c>
      <c r="C91" s="4">
        <v>11004</v>
      </c>
      <c r="D91" s="14" t="s">
        <v>66</v>
      </c>
      <c r="E91" s="14" t="s">
        <v>67</v>
      </c>
      <c r="F91" s="70" t="s">
        <v>0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2:21" s="33" customFormat="1" ht="27.75" customHeight="1" x14ac:dyDescent="0.2">
      <c r="B92" s="7" t="s">
        <v>6</v>
      </c>
      <c r="C92" s="65" t="s">
        <v>109</v>
      </c>
      <c r="D92" s="30"/>
      <c r="E92" s="30"/>
      <c r="F92" s="30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</row>
    <row r="93" spans="2:21" s="33" customFormat="1" ht="30" customHeight="1" x14ac:dyDescent="0.2">
      <c r="B93" s="7" t="s">
        <v>7</v>
      </c>
      <c r="C93" s="68" t="s">
        <v>110</v>
      </c>
      <c r="D93" s="41"/>
      <c r="E93" s="41"/>
      <c r="F93" s="41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</row>
    <row r="94" spans="2:21" s="33" customFormat="1" ht="20.25" customHeight="1" x14ac:dyDescent="0.2">
      <c r="B94" s="7" t="s">
        <v>54</v>
      </c>
      <c r="C94" s="68" t="s">
        <v>55</v>
      </c>
      <c r="D94" s="41"/>
      <c r="E94" s="41"/>
      <c r="F94" s="41"/>
      <c r="G94" s="32"/>
      <c r="H94" s="32"/>
      <c r="I94" s="32"/>
      <c r="J94" s="32"/>
      <c r="K94" s="32"/>
      <c r="L94" s="32"/>
    </row>
    <row r="95" spans="2:21" s="33" customFormat="1" ht="39.75" customHeight="1" x14ac:dyDescent="0.2">
      <c r="B95" s="7" t="s">
        <v>104</v>
      </c>
      <c r="C95" s="68" t="s">
        <v>52</v>
      </c>
      <c r="D95" s="41"/>
      <c r="E95" s="41"/>
      <c r="F95" s="41"/>
      <c r="G95" s="32"/>
      <c r="H95" s="32"/>
      <c r="I95" s="32"/>
      <c r="J95" s="32"/>
      <c r="K95" s="32"/>
      <c r="L95" s="32"/>
    </row>
    <row r="96" spans="2:21" s="33" customFormat="1" ht="18.75" customHeight="1" x14ac:dyDescent="0.2">
      <c r="B96" s="210" t="s">
        <v>8</v>
      </c>
      <c r="C96" s="210"/>
      <c r="D96" s="41"/>
      <c r="E96" s="41"/>
      <c r="F96" s="41"/>
      <c r="G96" s="32"/>
      <c r="H96" s="32"/>
      <c r="I96" s="32"/>
      <c r="J96" s="32"/>
      <c r="K96" s="32"/>
      <c r="L96" s="32"/>
    </row>
    <row r="97" spans="2:21" s="33" customFormat="1" ht="29.25" customHeight="1" x14ac:dyDescent="0.2">
      <c r="B97" s="262" t="s">
        <v>111</v>
      </c>
      <c r="C97" s="262"/>
      <c r="D97" s="41"/>
      <c r="E97" s="41"/>
      <c r="F97" s="41">
        <v>1890</v>
      </c>
      <c r="G97" s="32"/>
      <c r="H97" s="32"/>
      <c r="I97" s="32"/>
      <c r="J97" s="32"/>
      <c r="K97" s="32"/>
      <c r="L97" s="32"/>
    </row>
    <row r="98" spans="2:21" s="33" customFormat="1" ht="18.75" customHeight="1" x14ac:dyDescent="0.2">
      <c r="B98" s="262" t="s">
        <v>112</v>
      </c>
      <c r="C98" s="262"/>
      <c r="D98" s="41"/>
      <c r="E98" s="41"/>
      <c r="F98" s="41">
        <v>330</v>
      </c>
      <c r="G98" s="32"/>
      <c r="H98" s="32"/>
      <c r="I98" s="32"/>
      <c r="J98" s="32"/>
      <c r="K98" s="32"/>
      <c r="L98" s="32"/>
    </row>
    <row r="99" spans="2:21" s="34" customFormat="1" ht="18" customHeight="1" x14ac:dyDescent="0.2">
      <c r="B99" s="261" t="s">
        <v>56</v>
      </c>
      <c r="C99" s="261"/>
      <c r="D99" s="31">
        <f>+'6'!D101</f>
        <v>0</v>
      </c>
      <c r="E99" s="31">
        <f>+'6'!E101</f>
        <v>213000</v>
      </c>
      <c r="F99" s="31">
        <f>+'6'!F101</f>
        <v>300000</v>
      </c>
      <c r="G99" s="32"/>
    </row>
    <row r="100" spans="2:21" s="34" customFormat="1" ht="18" customHeight="1" x14ac:dyDescent="0.2">
      <c r="B100" s="258"/>
      <c r="C100" s="259"/>
      <c r="D100" s="259"/>
      <c r="E100" s="259"/>
      <c r="F100" s="260"/>
      <c r="G100" s="32"/>
    </row>
    <row r="101" spans="2:21" ht="19.5" customHeight="1" x14ac:dyDescent="0.2">
      <c r="B101" s="171" t="s">
        <v>30</v>
      </c>
      <c r="C101" s="171" t="s">
        <v>4</v>
      </c>
      <c r="D101" s="173"/>
      <c r="E101" s="173"/>
      <c r="F101" s="17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2:21" ht="33" customHeight="1" x14ac:dyDescent="0.2">
      <c r="B102" s="6">
        <v>1207</v>
      </c>
      <c r="C102" s="13" t="s">
        <v>113</v>
      </c>
      <c r="D102" s="67"/>
      <c r="E102" s="67"/>
      <c r="F102" s="67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2:21" ht="21" customHeight="1" x14ac:dyDescent="0.2">
      <c r="B103" s="6" t="s">
        <v>70</v>
      </c>
      <c r="C103" s="39"/>
      <c r="D103" s="139"/>
      <c r="E103" s="139"/>
      <c r="F103" s="139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2:21" ht="45" customHeight="1" x14ac:dyDescent="0.2">
      <c r="B104" s="7" t="s">
        <v>71</v>
      </c>
      <c r="C104" s="7">
        <v>1207</v>
      </c>
      <c r="D104" s="210" t="s">
        <v>73</v>
      </c>
      <c r="E104" s="210"/>
      <c r="F104" s="210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ht="36" customHeight="1" x14ac:dyDescent="0.2">
      <c r="B105" s="4" t="s">
        <v>5</v>
      </c>
      <c r="C105" s="4">
        <v>11001</v>
      </c>
      <c r="D105" s="14" t="s">
        <v>66</v>
      </c>
      <c r="E105" s="14" t="s">
        <v>67</v>
      </c>
      <c r="F105" s="70" t="s">
        <v>0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2:21" s="33" customFormat="1" ht="32.25" customHeight="1" x14ac:dyDescent="0.2">
      <c r="B106" s="7" t="s">
        <v>6</v>
      </c>
      <c r="C106" s="65" t="s">
        <v>114</v>
      </c>
      <c r="D106" s="30"/>
      <c r="E106" s="30"/>
      <c r="F106" s="30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</row>
    <row r="107" spans="2:21" s="33" customFormat="1" ht="46.5" customHeight="1" x14ac:dyDescent="0.2">
      <c r="B107" s="7" t="s">
        <v>7</v>
      </c>
      <c r="C107" s="68" t="s">
        <v>115</v>
      </c>
      <c r="D107" s="41"/>
      <c r="E107" s="41"/>
      <c r="F107" s="41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</row>
    <row r="108" spans="2:21" s="33" customFormat="1" ht="20.25" customHeight="1" x14ac:dyDescent="0.2">
      <c r="B108" s="7" t="s">
        <v>54</v>
      </c>
      <c r="C108" s="68" t="s">
        <v>55</v>
      </c>
      <c r="D108" s="41"/>
      <c r="E108" s="41"/>
      <c r="F108" s="41"/>
      <c r="G108" s="32"/>
      <c r="H108" s="32"/>
      <c r="I108" s="32"/>
      <c r="J108" s="32"/>
      <c r="K108" s="32"/>
      <c r="L108" s="32"/>
    </row>
    <row r="109" spans="2:21" s="33" customFormat="1" ht="39.75" customHeight="1" x14ac:dyDescent="0.2">
      <c r="B109" s="7" t="s">
        <v>104</v>
      </c>
      <c r="C109" s="68" t="s">
        <v>52</v>
      </c>
      <c r="D109" s="41"/>
      <c r="E109" s="41"/>
      <c r="F109" s="41"/>
      <c r="G109" s="32"/>
      <c r="H109" s="32"/>
      <c r="I109" s="32"/>
      <c r="J109" s="32"/>
      <c r="K109" s="32"/>
      <c r="L109" s="32"/>
    </row>
    <row r="110" spans="2:21" s="33" customFormat="1" ht="18.75" customHeight="1" x14ac:dyDescent="0.2">
      <c r="B110" s="210" t="s">
        <v>8</v>
      </c>
      <c r="C110" s="210"/>
      <c r="D110" s="41"/>
      <c r="E110" s="41"/>
      <c r="F110" s="41"/>
      <c r="G110" s="32"/>
      <c r="H110" s="32"/>
      <c r="I110" s="32"/>
      <c r="J110" s="32"/>
      <c r="K110" s="32"/>
      <c r="L110" s="32"/>
    </row>
    <row r="111" spans="2:21" s="33" customFormat="1" ht="33" customHeight="1" x14ac:dyDescent="0.2">
      <c r="B111" s="262" t="s">
        <v>116</v>
      </c>
      <c r="C111" s="262"/>
      <c r="D111" s="41"/>
      <c r="E111" s="41"/>
      <c r="F111" s="41">
        <v>16627</v>
      </c>
      <c r="G111" s="32"/>
      <c r="H111" s="32"/>
      <c r="I111" s="32"/>
      <c r="J111" s="32"/>
      <c r="K111" s="32"/>
      <c r="L111" s="32"/>
    </row>
    <row r="112" spans="2:21" s="34" customFormat="1" ht="18" customHeight="1" x14ac:dyDescent="0.2">
      <c r="B112" s="261" t="s">
        <v>56</v>
      </c>
      <c r="C112" s="261"/>
      <c r="D112" s="31">
        <f>+'6'!D123</f>
        <v>0</v>
      </c>
      <c r="E112" s="31">
        <f>+'6'!E123</f>
        <v>1321658.3999999999</v>
      </c>
      <c r="F112" s="31">
        <f>+'6'!F123</f>
        <v>1500000</v>
      </c>
      <c r="G112" s="32"/>
    </row>
    <row r="113" spans="2:21" s="34" customFormat="1" ht="18" customHeight="1" x14ac:dyDescent="0.2">
      <c r="B113" s="65"/>
      <c r="C113" s="65"/>
      <c r="D113" s="31"/>
      <c r="E113" s="31"/>
      <c r="F113" s="31"/>
      <c r="G113" s="32"/>
    </row>
    <row r="114" spans="2:21" ht="45" customHeight="1" x14ac:dyDescent="0.2">
      <c r="B114" s="7" t="s">
        <v>71</v>
      </c>
      <c r="C114" s="7">
        <v>1207</v>
      </c>
      <c r="D114" s="206" t="s">
        <v>74</v>
      </c>
      <c r="E114" s="207"/>
      <c r="F114" s="208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2:21" ht="36" customHeight="1" x14ac:dyDescent="0.2">
      <c r="B115" s="4" t="s">
        <v>5</v>
      </c>
      <c r="C115" s="4">
        <v>11003</v>
      </c>
      <c r="D115" s="14" t="s">
        <v>66</v>
      </c>
      <c r="E115" s="14" t="s">
        <v>67</v>
      </c>
      <c r="F115" s="70" t="s">
        <v>0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2:21" s="33" customFormat="1" ht="32.25" customHeight="1" x14ac:dyDescent="0.2">
      <c r="B116" s="7" t="s">
        <v>6</v>
      </c>
      <c r="C116" s="65" t="s">
        <v>236</v>
      </c>
      <c r="D116" s="30"/>
      <c r="E116" s="30"/>
      <c r="F116" s="30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</row>
    <row r="117" spans="2:21" s="33" customFormat="1" ht="46.5" customHeight="1" x14ac:dyDescent="0.2">
      <c r="B117" s="7" t="s">
        <v>7</v>
      </c>
      <c r="C117" s="68" t="s">
        <v>237</v>
      </c>
      <c r="D117" s="41"/>
      <c r="E117" s="41"/>
      <c r="F117" s="41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</row>
    <row r="118" spans="2:21" s="33" customFormat="1" ht="20.25" customHeight="1" x14ac:dyDescent="0.2">
      <c r="B118" s="7" t="s">
        <v>54</v>
      </c>
      <c r="C118" s="68" t="s">
        <v>55</v>
      </c>
      <c r="D118" s="41"/>
      <c r="E118" s="41"/>
      <c r="F118" s="41"/>
      <c r="G118" s="32"/>
      <c r="H118" s="32"/>
      <c r="I118" s="32"/>
      <c r="J118" s="32"/>
      <c r="K118" s="32"/>
      <c r="L118" s="32"/>
    </row>
    <row r="119" spans="2:21" s="33" customFormat="1" ht="39.75" customHeight="1" x14ac:dyDescent="0.2">
      <c r="B119" s="7" t="s">
        <v>104</v>
      </c>
      <c r="C119" s="68" t="s">
        <v>52</v>
      </c>
      <c r="D119" s="41"/>
      <c r="E119" s="41"/>
      <c r="F119" s="41"/>
      <c r="G119" s="32"/>
      <c r="H119" s="32"/>
      <c r="I119" s="32"/>
      <c r="J119" s="32"/>
      <c r="K119" s="32"/>
      <c r="L119" s="32"/>
    </row>
    <row r="120" spans="2:21" s="33" customFormat="1" ht="18.75" customHeight="1" x14ac:dyDescent="0.2">
      <c r="B120" s="210" t="s">
        <v>8</v>
      </c>
      <c r="C120" s="210"/>
      <c r="D120" s="41"/>
      <c r="E120" s="41"/>
      <c r="F120" s="41"/>
      <c r="G120" s="32"/>
      <c r="H120" s="32"/>
      <c r="I120" s="32"/>
      <c r="J120" s="32"/>
      <c r="K120" s="32"/>
      <c r="L120" s="32"/>
    </row>
    <row r="121" spans="2:21" s="34" customFormat="1" ht="18" customHeight="1" x14ac:dyDescent="0.2">
      <c r="B121" s="261" t="s">
        <v>56</v>
      </c>
      <c r="C121" s="261"/>
      <c r="D121" s="31">
        <f>+'6'!D132</f>
        <v>0</v>
      </c>
      <c r="E121" s="31">
        <f>+'6'!E132</f>
        <v>-600000</v>
      </c>
      <c r="F121" s="31">
        <f>+'6'!F132</f>
        <v>0</v>
      </c>
      <c r="G121" s="32"/>
    </row>
    <row r="122" spans="2:21" s="34" customFormat="1" ht="18" customHeight="1" x14ac:dyDescent="0.2">
      <c r="B122" s="258"/>
      <c r="C122" s="259"/>
      <c r="D122" s="259"/>
      <c r="E122" s="259"/>
      <c r="F122" s="260"/>
      <c r="G122" s="32"/>
    </row>
    <row r="123" spans="2:21" ht="45" customHeight="1" x14ac:dyDescent="0.2">
      <c r="B123" s="7" t="s">
        <v>71</v>
      </c>
      <c r="C123" s="7">
        <v>1207</v>
      </c>
      <c r="D123" s="210" t="s">
        <v>73</v>
      </c>
      <c r="E123" s="210"/>
      <c r="F123" s="210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2:21" ht="36" customHeight="1" x14ac:dyDescent="0.2">
      <c r="B124" s="4" t="s">
        <v>5</v>
      </c>
      <c r="C124" s="4">
        <v>11007</v>
      </c>
      <c r="D124" s="14" t="s">
        <v>66</v>
      </c>
      <c r="E124" s="14" t="s">
        <v>67</v>
      </c>
      <c r="F124" s="70" t="s">
        <v>0</v>
      </c>
      <c r="G124" s="3"/>
      <c r="H124" s="3"/>
      <c r="I124" s="3"/>
      <c r="J124" s="3"/>
      <c r="K124" s="3"/>
      <c r="L124" s="3"/>
      <c r="M124" s="1"/>
      <c r="N124" s="1"/>
      <c r="O124" s="1"/>
      <c r="P124" s="1"/>
      <c r="Q124" s="1"/>
      <c r="R124" s="1"/>
      <c r="S124" s="1"/>
      <c r="T124" s="1"/>
    </row>
    <row r="125" spans="2:21" s="33" customFormat="1" ht="24" customHeight="1" x14ac:dyDescent="0.2">
      <c r="B125" s="7" t="s">
        <v>6</v>
      </c>
      <c r="C125" s="65" t="s">
        <v>117</v>
      </c>
      <c r="D125" s="30"/>
      <c r="E125" s="30"/>
      <c r="F125" s="30"/>
      <c r="G125" s="32"/>
      <c r="H125" s="32"/>
      <c r="I125" s="32"/>
      <c r="J125" s="32"/>
      <c r="K125" s="32"/>
      <c r="L125" s="32"/>
      <c r="M125" s="3"/>
      <c r="N125" s="3"/>
      <c r="O125" s="3"/>
      <c r="P125" s="3"/>
      <c r="Q125" s="3"/>
      <c r="R125" s="3"/>
      <c r="S125" s="3"/>
      <c r="T125" s="3"/>
    </row>
    <row r="126" spans="2:21" s="33" customFormat="1" ht="30" customHeight="1" x14ac:dyDescent="0.2">
      <c r="B126" s="7" t="s">
        <v>7</v>
      </c>
      <c r="C126" s="68" t="s">
        <v>118</v>
      </c>
      <c r="D126" s="41"/>
      <c r="E126" s="41"/>
      <c r="F126" s="41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</row>
    <row r="127" spans="2:21" s="33" customFormat="1" ht="20.25" customHeight="1" x14ac:dyDescent="0.2">
      <c r="B127" s="7" t="s">
        <v>54</v>
      </c>
      <c r="C127" s="68" t="s">
        <v>55</v>
      </c>
      <c r="D127" s="41"/>
      <c r="E127" s="41"/>
      <c r="F127" s="41"/>
      <c r="G127" s="32"/>
      <c r="H127" s="32"/>
      <c r="I127" s="32"/>
      <c r="J127" s="32"/>
      <c r="K127" s="32"/>
      <c r="L127" s="32"/>
      <c r="M127" s="1"/>
      <c r="N127" s="1"/>
      <c r="O127" s="1"/>
      <c r="P127" s="1"/>
      <c r="Q127" s="1"/>
      <c r="R127" s="1"/>
      <c r="S127" s="1"/>
      <c r="T127" s="1"/>
    </row>
    <row r="128" spans="2:21" s="33" customFormat="1" ht="39.75" customHeight="1" x14ac:dyDescent="0.2">
      <c r="B128" s="7" t="s">
        <v>104</v>
      </c>
      <c r="C128" s="68" t="s">
        <v>52</v>
      </c>
      <c r="D128" s="41"/>
      <c r="E128" s="41"/>
      <c r="F128" s="41"/>
      <c r="G128" s="32"/>
      <c r="H128" s="32"/>
      <c r="I128" s="32"/>
      <c r="J128" s="32"/>
      <c r="K128" s="32"/>
      <c r="L128" s="32"/>
      <c r="M128" s="3"/>
      <c r="N128" s="3"/>
      <c r="O128" s="3"/>
      <c r="P128" s="3"/>
      <c r="Q128" s="3"/>
      <c r="R128" s="3"/>
      <c r="S128" s="3"/>
      <c r="T128" s="3"/>
    </row>
    <row r="129" spans="2:22" s="33" customFormat="1" ht="18.75" customHeight="1" x14ac:dyDescent="0.2">
      <c r="B129" s="210" t="s">
        <v>8</v>
      </c>
      <c r="C129" s="210"/>
      <c r="D129" s="41"/>
      <c r="E129" s="41"/>
      <c r="F129" s="41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</row>
    <row r="130" spans="2:22" s="33" customFormat="1" ht="22.5" customHeight="1" x14ac:dyDescent="0.2">
      <c r="B130" s="262" t="s">
        <v>119</v>
      </c>
      <c r="C130" s="262"/>
      <c r="D130" s="41"/>
      <c r="E130" s="41"/>
      <c r="F130" s="41">
        <v>18</v>
      </c>
      <c r="G130" s="32"/>
      <c r="H130" s="32"/>
      <c r="I130" s="32"/>
      <c r="J130" s="32"/>
      <c r="K130" s="32"/>
      <c r="L130" s="32"/>
      <c r="M130" s="1"/>
      <c r="N130" s="1"/>
      <c r="O130" s="1"/>
      <c r="P130" s="1"/>
      <c r="Q130" s="1"/>
      <c r="R130" s="1"/>
      <c r="S130" s="1"/>
      <c r="T130" s="1"/>
    </row>
    <row r="131" spans="2:22" s="33" customFormat="1" ht="22.5" customHeight="1" x14ac:dyDescent="0.2">
      <c r="B131" s="262" t="s">
        <v>120</v>
      </c>
      <c r="C131" s="262"/>
      <c r="D131" s="41"/>
      <c r="E131" s="41"/>
      <c r="F131" s="41">
        <v>20</v>
      </c>
      <c r="G131" s="32"/>
      <c r="H131" s="32"/>
      <c r="I131" s="32"/>
      <c r="J131" s="32"/>
      <c r="K131" s="32"/>
      <c r="L131" s="32"/>
      <c r="M131" s="3"/>
      <c r="N131" s="3"/>
      <c r="O131" s="3"/>
      <c r="P131" s="3"/>
      <c r="Q131" s="3"/>
      <c r="R131" s="3"/>
      <c r="S131" s="3"/>
      <c r="T131" s="3"/>
    </row>
    <row r="132" spans="2:22" s="34" customFormat="1" ht="18" customHeight="1" x14ac:dyDescent="0.2">
      <c r="B132" s="261" t="s">
        <v>56</v>
      </c>
      <c r="C132" s="261"/>
      <c r="D132" s="31">
        <f>+'6'!D143</f>
        <v>0</v>
      </c>
      <c r="E132" s="31">
        <f>+'6'!E143</f>
        <v>145000</v>
      </c>
      <c r="F132" s="31">
        <f>+'6'!F143</f>
        <v>200000</v>
      </c>
      <c r="G132" s="32"/>
      <c r="M132" s="32"/>
      <c r="N132" s="32"/>
      <c r="O132" s="32"/>
      <c r="P132" s="32"/>
      <c r="Q132" s="32"/>
      <c r="R132" s="32"/>
      <c r="S132" s="32"/>
      <c r="T132" s="32"/>
    </row>
    <row r="133" spans="2:22" s="34" customFormat="1" ht="18" customHeight="1" x14ac:dyDescent="0.2">
      <c r="B133" s="65"/>
      <c r="C133" s="65"/>
      <c r="D133" s="31"/>
      <c r="E133" s="31"/>
      <c r="F133" s="31"/>
      <c r="G133" s="32"/>
      <c r="M133" s="1"/>
      <c r="N133" s="1"/>
      <c r="O133" s="1"/>
      <c r="P133" s="1"/>
      <c r="Q133" s="1"/>
      <c r="R133" s="1"/>
      <c r="S133" s="1"/>
      <c r="T133" s="1"/>
    </row>
    <row r="134" spans="2:22" ht="19.5" customHeight="1" x14ac:dyDescent="0.2">
      <c r="B134" s="171" t="s">
        <v>30</v>
      </c>
      <c r="C134" s="171" t="s">
        <v>4</v>
      </c>
      <c r="D134" s="173"/>
      <c r="E134" s="173"/>
      <c r="F134" s="17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2:22" ht="33" customHeight="1" x14ac:dyDescent="0.2">
      <c r="B135" s="6">
        <v>1208</v>
      </c>
      <c r="C135" s="13" t="s">
        <v>121</v>
      </c>
      <c r="D135" s="67"/>
      <c r="E135" s="67"/>
      <c r="F135" s="67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2:22" ht="21" customHeight="1" x14ac:dyDescent="0.2">
      <c r="B136" s="6" t="s">
        <v>70</v>
      </c>
      <c r="C136" s="39"/>
      <c r="D136" s="139"/>
      <c r="E136" s="139"/>
      <c r="F136" s="139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2:22" ht="45" customHeight="1" x14ac:dyDescent="0.2">
      <c r="B137" s="7" t="s">
        <v>71</v>
      </c>
      <c r="C137" s="68" t="s">
        <v>126</v>
      </c>
      <c r="D137" s="210" t="s">
        <v>73</v>
      </c>
      <c r="E137" s="210"/>
      <c r="F137" s="210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2:22" ht="36" customHeight="1" x14ac:dyDescent="0.2">
      <c r="B138" s="4" t="s">
        <v>5</v>
      </c>
      <c r="C138" s="68" t="s">
        <v>127</v>
      </c>
      <c r="D138" s="14" t="s">
        <v>66</v>
      </c>
      <c r="E138" s="14" t="s">
        <v>67</v>
      </c>
      <c r="F138" s="70" t="s">
        <v>0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2:22" s="33" customFormat="1" ht="26.25" customHeight="1" x14ac:dyDescent="0.2">
      <c r="B139" s="7" t="s">
        <v>6</v>
      </c>
      <c r="C139" s="65" t="s">
        <v>128</v>
      </c>
      <c r="D139" s="30"/>
      <c r="E139" s="30"/>
      <c r="F139" s="30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</row>
    <row r="140" spans="2:22" s="33" customFormat="1" ht="30" customHeight="1" x14ac:dyDescent="0.2">
      <c r="B140" s="7" t="s">
        <v>7</v>
      </c>
      <c r="C140" s="68" t="s">
        <v>129</v>
      </c>
      <c r="D140" s="41"/>
      <c r="E140" s="41"/>
      <c r="F140" s="41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</row>
    <row r="141" spans="2:22" s="33" customFormat="1" ht="20.25" customHeight="1" x14ac:dyDescent="0.2">
      <c r="B141" s="7" t="s">
        <v>54</v>
      </c>
      <c r="C141" s="68" t="s">
        <v>55</v>
      </c>
      <c r="D141" s="41"/>
      <c r="E141" s="41"/>
      <c r="F141" s="41"/>
      <c r="G141" s="32"/>
      <c r="H141" s="32"/>
      <c r="I141" s="32"/>
      <c r="J141" s="32"/>
      <c r="K141" s="32"/>
      <c r="L141" s="32"/>
      <c r="M141" s="32"/>
    </row>
    <row r="142" spans="2:22" s="33" customFormat="1" ht="39.75" customHeight="1" x14ac:dyDescent="0.2">
      <c r="B142" s="7" t="s">
        <v>104</v>
      </c>
      <c r="C142" s="68" t="s">
        <v>52</v>
      </c>
      <c r="D142" s="41"/>
      <c r="E142" s="41"/>
      <c r="F142" s="41"/>
      <c r="G142" s="32"/>
      <c r="H142" s="32"/>
      <c r="I142" s="32"/>
      <c r="J142" s="32"/>
      <c r="K142" s="32"/>
      <c r="L142" s="32"/>
      <c r="M142" s="32"/>
    </row>
    <row r="143" spans="2:22" s="33" customFormat="1" ht="18.75" customHeight="1" x14ac:dyDescent="0.2">
      <c r="B143" s="210" t="s">
        <v>8</v>
      </c>
      <c r="C143" s="210"/>
      <c r="D143" s="41"/>
      <c r="E143" s="41"/>
      <c r="F143" s="41"/>
      <c r="G143" s="32"/>
      <c r="H143" s="32"/>
      <c r="I143" s="32"/>
      <c r="J143" s="32"/>
      <c r="K143" s="32"/>
      <c r="L143" s="32"/>
      <c r="M143" s="32"/>
    </row>
    <row r="144" spans="2:22" s="33" customFormat="1" ht="27" customHeight="1" x14ac:dyDescent="0.2">
      <c r="B144" s="262" t="s">
        <v>130</v>
      </c>
      <c r="C144" s="262"/>
      <c r="D144" s="41"/>
      <c r="E144" s="41"/>
      <c r="F144" s="41">
        <v>1075</v>
      </c>
      <c r="G144" s="32"/>
      <c r="H144" s="32"/>
      <c r="I144" s="32"/>
      <c r="J144" s="32"/>
      <c r="K144" s="32"/>
      <c r="L144" s="32"/>
      <c r="M144" s="32"/>
    </row>
    <row r="145" spans="2:22" s="34" customFormat="1" ht="18" customHeight="1" x14ac:dyDescent="0.2">
      <c r="B145" s="261" t="s">
        <v>56</v>
      </c>
      <c r="C145" s="261"/>
      <c r="D145" s="31">
        <f>+'6'!D156</f>
        <v>0</v>
      </c>
      <c r="E145" s="31">
        <f>+'6'!E156</f>
        <v>100000</v>
      </c>
      <c r="F145" s="31">
        <f>+'6'!F156</f>
        <v>100000</v>
      </c>
      <c r="G145" s="32"/>
    </row>
    <row r="146" spans="2:22" s="34" customFormat="1" ht="18" customHeight="1" x14ac:dyDescent="0.2">
      <c r="B146" s="35"/>
      <c r="C146" s="36"/>
      <c r="D146" s="37"/>
      <c r="E146" s="37"/>
      <c r="F146" s="38"/>
      <c r="G146" s="32"/>
    </row>
    <row r="147" spans="2:22" ht="21.75" customHeight="1" x14ac:dyDescent="0.2">
      <c r="B147" s="282" t="s">
        <v>69</v>
      </c>
      <c r="C147" s="283"/>
      <c r="D147" s="283"/>
      <c r="E147" s="283"/>
      <c r="F147" s="284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2:22" s="153" customFormat="1" ht="32.25" customHeight="1" x14ac:dyDescent="0.2">
      <c r="B148" s="286" t="s">
        <v>123</v>
      </c>
      <c r="C148" s="287"/>
      <c r="D148" s="287"/>
      <c r="E148" s="287"/>
      <c r="F148" s="288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2:22" s="153" customFormat="1" ht="20.25" customHeight="1" x14ac:dyDescent="0.2">
      <c r="B149" s="210" t="s">
        <v>60</v>
      </c>
      <c r="C149" s="210"/>
      <c r="D149" s="210"/>
      <c r="E149" s="210"/>
      <c r="F149" s="210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2:22" ht="19.5" customHeight="1" x14ac:dyDescent="0.2">
      <c r="B150" s="6">
        <v>1139</v>
      </c>
      <c r="C150" s="6" t="s">
        <v>132</v>
      </c>
      <c r="D150" s="139"/>
      <c r="E150" s="139"/>
      <c r="F150" s="139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2:22" x14ac:dyDescent="0.2">
      <c r="B151" s="6" t="s">
        <v>70</v>
      </c>
      <c r="C151" s="6"/>
      <c r="D151" s="139"/>
      <c r="E151" s="139"/>
      <c r="F151" s="139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1"/>
      <c r="V151" s="1"/>
    </row>
    <row r="152" spans="2:22" ht="39" customHeight="1" x14ac:dyDescent="0.2">
      <c r="B152" s="4" t="s">
        <v>71</v>
      </c>
      <c r="C152" s="68" t="s">
        <v>219</v>
      </c>
      <c r="D152" s="206" t="s">
        <v>74</v>
      </c>
      <c r="E152" s="207"/>
      <c r="F152" s="208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2:22" ht="32.25" customHeight="1" x14ac:dyDescent="0.2">
      <c r="B153" s="4" t="s">
        <v>5</v>
      </c>
      <c r="C153" s="68" t="s">
        <v>220</v>
      </c>
      <c r="D153" s="14" t="s">
        <v>66</v>
      </c>
      <c r="E153" s="14" t="s">
        <v>67</v>
      </c>
      <c r="F153" s="70" t="s">
        <v>0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2:22" ht="29.25" customHeight="1" x14ac:dyDescent="0.2">
      <c r="B154" s="4" t="s">
        <v>6</v>
      </c>
      <c r="C154" s="68" t="s">
        <v>221</v>
      </c>
      <c r="D154" s="8"/>
      <c r="E154" s="8"/>
      <c r="F154" s="8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2:22" ht="57" customHeight="1" x14ac:dyDescent="0.2">
      <c r="B155" s="4" t="s">
        <v>7</v>
      </c>
      <c r="C155" s="68" t="s">
        <v>222</v>
      </c>
      <c r="D155" s="8"/>
      <c r="E155" s="8"/>
      <c r="F155" s="8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2:22" ht="21" customHeight="1" x14ac:dyDescent="0.2">
      <c r="B156" s="4" t="s">
        <v>54</v>
      </c>
      <c r="C156" s="68" t="s">
        <v>55</v>
      </c>
      <c r="D156" s="8"/>
      <c r="E156" s="8"/>
      <c r="F156" s="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2:22" ht="27" x14ac:dyDescent="0.2">
      <c r="B157" s="166" t="s">
        <v>104</v>
      </c>
      <c r="C157" s="68" t="s">
        <v>52</v>
      </c>
      <c r="D157" s="8"/>
      <c r="E157" s="8"/>
      <c r="F157" s="8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2:22" x14ac:dyDescent="0.2">
      <c r="B158" s="8"/>
      <c r="C158" s="8"/>
      <c r="D158" s="8"/>
      <c r="E158" s="8"/>
      <c r="F158" s="8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2:22" x14ac:dyDescent="0.2">
      <c r="B159" s="289" t="s">
        <v>8</v>
      </c>
      <c r="C159" s="289"/>
      <c r="D159" s="139"/>
      <c r="E159" s="139"/>
      <c r="F159" s="139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2:22" x14ac:dyDescent="0.2">
      <c r="B160" s="290" t="s">
        <v>135</v>
      </c>
      <c r="C160" s="290"/>
      <c r="D160" s="45">
        <f>+'6'!D110</f>
        <v>0</v>
      </c>
      <c r="E160" s="45">
        <f>+'6'!E110</f>
        <v>0</v>
      </c>
      <c r="F160" s="45">
        <f>+'6'!F110</f>
        <v>-2450000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2:19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</row>
    <row r="162" spans="2:19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</row>
    <row r="163" spans="2:19" x14ac:dyDescent="0.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2:19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</row>
    <row r="165" spans="2:19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spans="2:19" x14ac:dyDescent="0.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</row>
    <row r="167" spans="2:19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</row>
    <row r="168" spans="2:19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</row>
    <row r="169" spans="2:19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</row>
    <row r="170" spans="2:19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</row>
    <row r="171" spans="2:19" x14ac:dyDescent="0.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</row>
    <row r="172" spans="2:19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</row>
    <row r="173" spans="2:19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</row>
    <row r="174" spans="2:19" x14ac:dyDescent="0.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</row>
    <row r="175" spans="2:19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</row>
    <row r="176" spans="2:19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</row>
  </sheetData>
  <mergeCells count="67">
    <mergeCell ref="B29:C29"/>
    <mergeCell ref="C20:F20"/>
    <mergeCell ref="D22:F22"/>
    <mergeCell ref="B28:C28"/>
    <mergeCell ref="B30:C30"/>
    <mergeCell ref="B7:F7"/>
    <mergeCell ref="B5:F5"/>
    <mergeCell ref="B120:C120"/>
    <mergeCell ref="B121:C121"/>
    <mergeCell ref="B130:C130"/>
    <mergeCell ref="B110:C110"/>
    <mergeCell ref="B111:C111"/>
    <mergeCell ref="B112:C112"/>
    <mergeCell ref="D114:F114"/>
    <mergeCell ref="D123:F123"/>
    <mergeCell ref="B129:C129"/>
    <mergeCell ref="D104:F104"/>
    <mergeCell ref="B74:C74"/>
    <mergeCell ref="B75:C75"/>
    <mergeCell ref="D80:F80"/>
    <mergeCell ref="B86:C86"/>
    <mergeCell ref="B1:F1"/>
    <mergeCell ref="B2:F2"/>
    <mergeCell ref="B3:F3"/>
    <mergeCell ref="B4:F4"/>
    <mergeCell ref="B6:F6"/>
    <mergeCell ref="B159:C159"/>
    <mergeCell ref="B160:C160"/>
    <mergeCell ref="C8:F8"/>
    <mergeCell ref="B10:C10"/>
    <mergeCell ref="D11:F11"/>
    <mergeCell ref="B17:C17"/>
    <mergeCell ref="B18:C18"/>
    <mergeCell ref="D55:F55"/>
    <mergeCell ref="B61:C61"/>
    <mergeCell ref="B62:C62"/>
    <mergeCell ref="D67:F67"/>
    <mergeCell ref="B73:C73"/>
    <mergeCell ref="B131:C131"/>
    <mergeCell ref="B132:C132"/>
    <mergeCell ref="B143:C143"/>
    <mergeCell ref="B144:C144"/>
    <mergeCell ref="D32:F32"/>
    <mergeCell ref="B38:C38"/>
    <mergeCell ref="B41:C41"/>
    <mergeCell ref="B99:C99"/>
    <mergeCell ref="B88:C88"/>
    <mergeCell ref="D90:F90"/>
    <mergeCell ref="B96:C96"/>
    <mergeCell ref="B97:C97"/>
    <mergeCell ref="B98:C98"/>
    <mergeCell ref="B87:C87"/>
    <mergeCell ref="D46:F46"/>
    <mergeCell ref="B52:C52"/>
    <mergeCell ref="B53:C53"/>
    <mergeCell ref="D152:F152"/>
    <mergeCell ref="B39:C39"/>
    <mergeCell ref="B40:C40"/>
    <mergeCell ref="B54:F54"/>
    <mergeCell ref="B63:F63"/>
    <mergeCell ref="B100:F100"/>
    <mergeCell ref="B122:F122"/>
    <mergeCell ref="B145:C145"/>
    <mergeCell ref="B147:F147"/>
    <mergeCell ref="B148:F148"/>
    <mergeCell ref="B149:F149"/>
    <mergeCell ref="D137:F137"/>
  </mergeCells>
  <pageMargins left="0.23" right="0.17" top="0.41" bottom="0.42" header="0.3" footer="0.3"/>
  <pageSetup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139A-5353-4CCC-8AEC-A35EF5C9C10D}">
  <dimension ref="B1:II21"/>
  <sheetViews>
    <sheetView workbookViewId="0">
      <selection activeCell="P9" sqref="P9"/>
    </sheetView>
  </sheetViews>
  <sheetFormatPr defaultColWidth="9.140625" defaultRowHeight="13.5" x14ac:dyDescent="0.2"/>
  <cols>
    <col min="1" max="1" width="1.85546875" style="98" customWidth="1"/>
    <col min="2" max="2" width="12.28515625" style="98" customWidth="1"/>
    <col min="3" max="5" width="16.5703125" style="98" customWidth="1"/>
    <col min="6" max="6" width="11" style="98" customWidth="1"/>
    <col min="7" max="7" width="10.5703125" style="98" customWidth="1"/>
    <col min="8" max="8" width="15.28515625" style="98" bestFit="1" customWidth="1"/>
    <col min="9" max="9" width="17" style="98" customWidth="1"/>
    <col min="10" max="10" width="30.5703125" style="98" customWidth="1"/>
    <col min="11" max="11" width="21.140625" style="98" hidden="1" customWidth="1"/>
    <col min="12" max="12" width="10.140625" style="98" bestFit="1" customWidth="1"/>
    <col min="13" max="16384" width="9.140625" style="98"/>
  </cols>
  <sheetData>
    <row r="1" spans="2:243" s="147" customFormat="1" ht="15.95" customHeight="1" x14ac:dyDescent="0.2">
      <c r="B1" s="295" t="s">
        <v>263</v>
      </c>
      <c r="C1" s="295"/>
      <c r="D1" s="295"/>
      <c r="E1" s="295"/>
      <c r="F1" s="295"/>
      <c r="G1" s="295"/>
      <c r="H1" s="295"/>
      <c r="I1" s="295"/>
      <c r="J1" s="295"/>
      <c r="K1" s="145"/>
      <c r="L1" s="145"/>
      <c r="M1" s="145"/>
      <c r="N1" s="145"/>
      <c r="O1" s="145"/>
      <c r="P1" s="145"/>
      <c r="Q1" s="145"/>
      <c r="R1" s="145"/>
      <c r="S1" s="146"/>
      <c r="T1" s="145"/>
      <c r="U1" s="145"/>
      <c r="V1" s="145"/>
      <c r="W1" s="145"/>
      <c r="X1" s="145"/>
      <c r="Y1" s="145"/>
      <c r="Z1" s="145"/>
      <c r="AA1" s="146"/>
      <c r="AB1" s="145"/>
      <c r="AC1" s="145"/>
      <c r="AD1" s="145"/>
      <c r="AE1" s="145"/>
      <c r="AF1" s="145"/>
      <c r="AG1" s="145"/>
      <c r="AH1" s="145"/>
      <c r="AI1" s="146"/>
      <c r="AJ1" s="145"/>
      <c r="AK1" s="145"/>
      <c r="AL1" s="145"/>
      <c r="AM1" s="145"/>
      <c r="AN1" s="145"/>
      <c r="AO1" s="145"/>
      <c r="AP1" s="145"/>
      <c r="AQ1" s="146"/>
      <c r="AR1" s="145"/>
      <c r="AS1" s="145"/>
      <c r="AT1" s="145"/>
      <c r="AU1" s="145"/>
      <c r="AV1" s="145"/>
      <c r="AW1" s="145"/>
      <c r="AX1" s="145"/>
      <c r="AY1" s="146"/>
      <c r="AZ1" s="145"/>
      <c r="BA1" s="145"/>
      <c r="BB1" s="145"/>
      <c r="BC1" s="145"/>
      <c r="BD1" s="145"/>
      <c r="BE1" s="145"/>
      <c r="BF1" s="145"/>
      <c r="BG1" s="146"/>
      <c r="BH1" s="145"/>
      <c r="BI1" s="145"/>
      <c r="BJ1" s="145"/>
      <c r="BK1" s="145"/>
      <c r="BL1" s="145"/>
      <c r="BM1" s="145"/>
      <c r="BN1" s="145"/>
      <c r="BO1" s="146"/>
      <c r="BP1" s="145"/>
      <c r="BQ1" s="145"/>
      <c r="BR1" s="145"/>
      <c r="BS1" s="145"/>
      <c r="BT1" s="145"/>
      <c r="BU1" s="145"/>
      <c r="BV1" s="145"/>
      <c r="BW1" s="146"/>
      <c r="BX1" s="145"/>
      <c r="BY1" s="145"/>
      <c r="BZ1" s="145"/>
      <c r="CA1" s="145"/>
      <c r="CB1" s="145"/>
      <c r="CC1" s="145"/>
      <c r="CD1" s="145"/>
      <c r="CE1" s="146"/>
      <c r="CF1" s="145"/>
      <c r="CG1" s="145"/>
      <c r="CH1" s="145"/>
      <c r="CI1" s="145"/>
      <c r="CJ1" s="145"/>
      <c r="CK1" s="145"/>
      <c r="CL1" s="145"/>
      <c r="CM1" s="146"/>
      <c r="CN1" s="145"/>
      <c r="CO1" s="145"/>
      <c r="CP1" s="145"/>
      <c r="CQ1" s="145"/>
      <c r="CR1" s="145"/>
      <c r="CS1" s="145"/>
      <c r="CT1" s="145"/>
      <c r="CU1" s="146"/>
      <c r="CV1" s="145"/>
      <c r="CW1" s="145"/>
      <c r="CX1" s="145"/>
      <c r="CY1" s="145"/>
      <c r="CZ1" s="145"/>
      <c r="DA1" s="145"/>
      <c r="DB1" s="145"/>
      <c r="DC1" s="146"/>
      <c r="DD1" s="145"/>
      <c r="DE1" s="145"/>
      <c r="DF1" s="145"/>
      <c r="DG1" s="145"/>
      <c r="DH1" s="145"/>
      <c r="DI1" s="145"/>
      <c r="DJ1" s="145"/>
      <c r="DK1" s="146"/>
      <c r="DL1" s="145"/>
      <c r="DM1" s="145"/>
      <c r="DN1" s="145"/>
      <c r="DO1" s="145"/>
      <c r="DP1" s="145"/>
      <c r="DQ1" s="145"/>
      <c r="DR1" s="145"/>
      <c r="DS1" s="146"/>
      <c r="DT1" s="145"/>
      <c r="DU1" s="145"/>
      <c r="DV1" s="145"/>
      <c r="DW1" s="145"/>
      <c r="DX1" s="145"/>
      <c r="DY1" s="145"/>
      <c r="DZ1" s="145"/>
      <c r="EA1" s="146"/>
      <c r="EB1" s="145"/>
      <c r="EC1" s="145"/>
      <c r="ED1" s="145"/>
      <c r="EE1" s="145"/>
      <c r="EF1" s="145"/>
      <c r="EG1" s="145"/>
      <c r="EH1" s="145"/>
      <c r="EI1" s="146"/>
      <c r="EJ1" s="145"/>
      <c r="EK1" s="145"/>
      <c r="EL1" s="145"/>
      <c r="EM1" s="145"/>
      <c r="EN1" s="145"/>
      <c r="EO1" s="145"/>
      <c r="EP1" s="145"/>
      <c r="EQ1" s="146"/>
      <c r="ER1" s="145"/>
      <c r="ES1" s="145"/>
      <c r="ET1" s="145"/>
      <c r="EU1" s="145"/>
      <c r="EV1" s="145"/>
      <c r="EW1" s="145"/>
      <c r="EX1" s="145"/>
      <c r="EY1" s="146"/>
      <c r="EZ1" s="145"/>
      <c r="FA1" s="145"/>
      <c r="FB1" s="145"/>
      <c r="FC1" s="145"/>
      <c r="FD1" s="145"/>
      <c r="FE1" s="145"/>
      <c r="FF1" s="145"/>
      <c r="FG1" s="146"/>
      <c r="FH1" s="145"/>
      <c r="FI1" s="145"/>
      <c r="FJ1" s="145"/>
      <c r="FK1" s="145"/>
      <c r="FL1" s="145"/>
      <c r="FM1" s="145"/>
      <c r="FN1" s="145"/>
      <c r="FO1" s="146"/>
      <c r="FP1" s="145"/>
      <c r="FQ1" s="145"/>
      <c r="FR1" s="145"/>
      <c r="FS1" s="145"/>
      <c r="FT1" s="145"/>
      <c r="FU1" s="145"/>
      <c r="FV1" s="145"/>
      <c r="FW1" s="146"/>
      <c r="FX1" s="145"/>
      <c r="FY1" s="145"/>
      <c r="FZ1" s="145"/>
      <c r="GA1" s="145"/>
      <c r="GB1" s="145"/>
      <c r="GC1" s="145"/>
      <c r="GD1" s="145"/>
      <c r="GE1" s="146"/>
      <c r="GF1" s="145"/>
      <c r="GG1" s="145"/>
      <c r="GH1" s="145"/>
      <c r="GI1" s="145"/>
      <c r="GJ1" s="145"/>
      <c r="GK1" s="145"/>
      <c r="GL1" s="145"/>
      <c r="GM1" s="146"/>
      <c r="GN1" s="145"/>
      <c r="GO1" s="145"/>
      <c r="GP1" s="145"/>
      <c r="GQ1" s="145"/>
      <c r="GR1" s="145"/>
      <c r="GS1" s="145"/>
      <c r="GT1" s="145"/>
      <c r="GU1" s="146"/>
      <c r="GV1" s="145"/>
      <c r="GW1" s="145"/>
      <c r="GX1" s="145"/>
      <c r="GY1" s="145"/>
      <c r="GZ1" s="145"/>
      <c r="HA1" s="145"/>
      <c r="HB1" s="145"/>
      <c r="HC1" s="146"/>
      <c r="HD1" s="145"/>
      <c r="HE1" s="145"/>
      <c r="HF1" s="145"/>
      <c r="HG1" s="145"/>
      <c r="HH1" s="145"/>
      <c r="HI1" s="145"/>
      <c r="HJ1" s="145"/>
      <c r="HK1" s="146"/>
      <c r="HL1" s="145"/>
      <c r="HM1" s="145"/>
      <c r="HN1" s="145"/>
      <c r="HO1" s="145"/>
      <c r="HP1" s="145"/>
      <c r="HQ1" s="145"/>
      <c r="HR1" s="145"/>
      <c r="HS1" s="146"/>
      <c r="HT1" s="145"/>
      <c r="HU1" s="145"/>
      <c r="HV1" s="145"/>
      <c r="HW1" s="145"/>
      <c r="HX1" s="145"/>
      <c r="HY1" s="145"/>
      <c r="HZ1" s="145"/>
      <c r="IA1" s="146"/>
      <c r="IB1" s="145"/>
      <c r="IC1" s="145"/>
      <c r="ID1" s="145"/>
      <c r="IE1" s="145"/>
      <c r="IF1" s="145"/>
      <c r="IG1" s="145"/>
      <c r="IH1" s="145"/>
      <c r="II1" s="146"/>
    </row>
    <row r="2" spans="2:243" s="147" customFormat="1" ht="15.95" customHeight="1" x14ac:dyDescent="0.2">
      <c r="B2" s="295" t="s">
        <v>162</v>
      </c>
      <c r="C2" s="295"/>
      <c r="D2" s="295"/>
      <c r="E2" s="295"/>
      <c r="F2" s="295"/>
      <c r="G2" s="295"/>
      <c r="H2" s="295"/>
      <c r="I2" s="295"/>
      <c r="J2" s="295"/>
      <c r="K2" s="145"/>
      <c r="L2" s="145"/>
      <c r="M2" s="145"/>
      <c r="N2" s="145"/>
      <c r="O2" s="145"/>
      <c r="P2" s="145"/>
      <c r="Q2" s="145"/>
      <c r="R2" s="145"/>
      <c r="S2" s="146"/>
      <c r="T2" s="145"/>
      <c r="U2" s="145"/>
      <c r="V2" s="145"/>
      <c r="W2" s="145"/>
      <c r="X2" s="145"/>
      <c r="Y2" s="145"/>
      <c r="Z2" s="145"/>
      <c r="AA2" s="146"/>
      <c r="AB2" s="145"/>
      <c r="AC2" s="145"/>
      <c r="AD2" s="145"/>
      <c r="AE2" s="145"/>
      <c r="AF2" s="145"/>
      <c r="AG2" s="145"/>
      <c r="AH2" s="145"/>
      <c r="AI2" s="146"/>
      <c r="AJ2" s="145"/>
      <c r="AK2" s="145"/>
      <c r="AL2" s="145"/>
      <c r="AM2" s="145"/>
      <c r="AN2" s="145"/>
      <c r="AO2" s="145"/>
      <c r="AP2" s="145"/>
      <c r="AQ2" s="146"/>
      <c r="AR2" s="145"/>
      <c r="AS2" s="145"/>
      <c r="AT2" s="145"/>
      <c r="AU2" s="145"/>
      <c r="AV2" s="145"/>
      <c r="AW2" s="145"/>
      <c r="AX2" s="145"/>
      <c r="AY2" s="146"/>
      <c r="AZ2" s="145"/>
      <c r="BA2" s="145"/>
      <c r="BB2" s="145"/>
      <c r="BC2" s="145"/>
      <c r="BD2" s="145"/>
      <c r="BE2" s="145"/>
      <c r="BF2" s="145"/>
      <c r="BG2" s="146"/>
      <c r="BH2" s="145"/>
      <c r="BI2" s="145"/>
      <c r="BJ2" s="145"/>
      <c r="BK2" s="145"/>
      <c r="BL2" s="145"/>
      <c r="BM2" s="145"/>
      <c r="BN2" s="145"/>
      <c r="BO2" s="146"/>
      <c r="BP2" s="145"/>
      <c r="BQ2" s="145"/>
      <c r="BR2" s="145"/>
      <c r="BS2" s="145"/>
      <c r="BT2" s="145"/>
      <c r="BU2" s="145"/>
      <c r="BV2" s="145"/>
      <c r="BW2" s="146"/>
      <c r="BX2" s="145"/>
      <c r="BY2" s="145"/>
      <c r="BZ2" s="145"/>
      <c r="CA2" s="145"/>
      <c r="CB2" s="145"/>
      <c r="CC2" s="145"/>
      <c r="CD2" s="145"/>
      <c r="CE2" s="146"/>
      <c r="CF2" s="145"/>
      <c r="CG2" s="145"/>
      <c r="CH2" s="145"/>
      <c r="CI2" s="145"/>
      <c r="CJ2" s="145"/>
      <c r="CK2" s="145"/>
      <c r="CL2" s="145"/>
      <c r="CM2" s="146"/>
      <c r="CN2" s="145"/>
      <c r="CO2" s="145"/>
      <c r="CP2" s="145"/>
      <c r="CQ2" s="145"/>
      <c r="CR2" s="145"/>
      <c r="CS2" s="145"/>
      <c r="CT2" s="145"/>
      <c r="CU2" s="146"/>
      <c r="CV2" s="145"/>
      <c r="CW2" s="145"/>
      <c r="CX2" s="145"/>
      <c r="CY2" s="145"/>
      <c r="CZ2" s="145"/>
      <c r="DA2" s="145"/>
      <c r="DB2" s="145"/>
      <c r="DC2" s="146"/>
      <c r="DD2" s="145"/>
      <c r="DE2" s="145"/>
      <c r="DF2" s="145"/>
      <c r="DG2" s="145"/>
      <c r="DH2" s="145"/>
      <c r="DI2" s="145"/>
      <c r="DJ2" s="145"/>
      <c r="DK2" s="146"/>
      <c r="DL2" s="145"/>
      <c r="DM2" s="145"/>
      <c r="DN2" s="145"/>
      <c r="DO2" s="145"/>
      <c r="DP2" s="145"/>
      <c r="DQ2" s="145"/>
      <c r="DR2" s="145"/>
      <c r="DS2" s="146"/>
      <c r="DT2" s="145"/>
      <c r="DU2" s="145"/>
      <c r="DV2" s="145"/>
      <c r="DW2" s="145"/>
      <c r="DX2" s="145"/>
      <c r="DY2" s="145"/>
      <c r="DZ2" s="145"/>
      <c r="EA2" s="146"/>
      <c r="EB2" s="145"/>
      <c r="EC2" s="145"/>
      <c r="ED2" s="145"/>
      <c r="EE2" s="145"/>
      <c r="EF2" s="145"/>
      <c r="EG2" s="145"/>
      <c r="EH2" s="145"/>
      <c r="EI2" s="146"/>
      <c r="EJ2" s="145"/>
      <c r="EK2" s="145"/>
      <c r="EL2" s="145"/>
      <c r="EM2" s="145"/>
      <c r="EN2" s="145"/>
      <c r="EO2" s="145"/>
      <c r="EP2" s="145"/>
      <c r="EQ2" s="146"/>
      <c r="ER2" s="145"/>
      <c r="ES2" s="145"/>
      <c r="ET2" s="145"/>
      <c r="EU2" s="145"/>
      <c r="EV2" s="145"/>
      <c r="EW2" s="145"/>
      <c r="EX2" s="145"/>
      <c r="EY2" s="146"/>
      <c r="EZ2" s="145"/>
      <c r="FA2" s="145"/>
      <c r="FB2" s="145"/>
      <c r="FC2" s="145"/>
      <c r="FD2" s="145"/>
      <c r="FE2" s="145"/>
      <c r="FF2" s="145"/>
      <c r="FG2" s="146"/>
      <c r="FH2" s="145"/>
      <c r="FI2" s="145"/>
      <c r="FJ2" s="145"/>
      <c r="FK2" s="145"/>
      <c r="FL2" s="145"/>
      <c r="FM2" s="145"/>
      <c r="FN2" s="145"/>
      <c r="FO2" s="146"/>
      <c r="FP2" s="145"/>
      <c r="FQ2" s="145"/>
      <c r="FR2" s="145"/>
      <c r="FS2" s="145"/>
      <c r="FT2" s="145"/>
      <c r="FU2" s="145"/>
      <c r="FV2" s="145"/>
      <c r="FW2" s="146"/>
      <c r="FX2" s="145"/>
      <c r="FY2" s="145"/>
      <c r="FZ2" s="145"/>
      <c r="GA2" s="145"/>
      <c r="GB2" s="145"/>
      <c r="GC2" s="145"/>
      <c r="GD2" s="145"/>
      <c r="GE2" s="146"/>
      <c r="GF2" s="145"/>
      <c r="GG2" s="145"/>
      <c r="GH2" s="145"/>
      <c r="GI2" s="145"/>
      <c r="GJ2" s="145"/>
      <c r="GK2" s="145"/>
      <c r="GL2" s="145"/>
      <c r="GM2" s="146"/>
      <c r="GN2" s="145"/>
      <c r="GO2" s="145"/>
      <c r="GP2" s="145"/>
      <c r="GQ2" s="145"/>
      <c r="GR2" s="145"/>
      <c r="GS2" s="145"/>
      <c r="GT2" s="145"/>
      <c r="GU2" s="146"/>
      <c r="GV2" s="145"/>
      <c r="GW2" s="145"/>
      <c r="GX2" s="145"/>
      <c r="GY2" s="145"/>
      <c r="GZ2" s="145"/>
      <c r="HA2" s="145"/>
      <c r="HB2" s="145"/>
      <c r="HC2" s="146"/>
      <c r="HD2" s="145"/>
      <c r="HE2" s="145"/>
      <c r="HF2" s="145"/>
      <c r="HG2" s="145"/>
      <c r="HH2" s="145"/>
      <c r="HI2" s="145"/>
      <c r="HJ2" s="145"/>
      <c r="HK2" s="146"/>
      <c r="HL2" s="145"/>
      <c r="HM2" s="145"/>
      <c r="HN2" s="145"/>
      <c r="HO2" s="145"/>
      <c r="HP2" s="145"/>
      <c r="HQ2" s="145"/>
      <c r="HR2" s="145"/>
      <c r="HS2" s="146"/>
      <c r="HT2" s="145"/>
      <c r="HU2" s="145"/>
      <c r="HV2" s="145"/>
      <c r="HW2" s="145"/>
      <c r="HX2" s="145"/>
      <c r="HY2" s="145"/>
      <c r="HZ2" s="145"/>
      <c r="IA2" s="146"/>
      <c r="IB2" s="145"/>
      <c r="IC2" s="145"/>
      <c r="ID2" s="145"/>
      <c r="IE2" s="145"/>
      <c r="IF2" s="145"/>
      <c r="IG2" s="145"/>
      <c r="IH2" s="145"/>
      <c r="II2" s="146"/>
    </row>
    <row r="3" spans="2:243" s="147" customFormat="1" ht="15.95" customHeight="1" x14ac:dyDescent="0.2">
      <c r="B3" s="295" t="s">
        <v>163</v>
      </c>
      <c r="C3" s="295"/>
      <c r="D3" s="295"/>
      <c r="E3" s="295"/>
      <c r="F3" s="295"/>
      <c r="G3" s="295"/>
      <c r="H3" s="295"/>
      <c r="I3" s="295"/>
      <c r="J3" s="295"/>
      <c r="K3" s="145"/>
      <c r="L3" s="145"/>
      <c r="M3" s="145"/>
      <c r="N3" s="145"/>
      <c r="O3" s="145"/>
      <c r="P3" s="145"/>
      <c r="Q3" s="145"/>
      <c r="R3" s="145"/>
      <c r="S3" s="146"/>
      <c r="T3" s="145"/>
      <c r="U3" s="145"/>
      <c r="V3" s="145"/>
      <c r="W3" s="145"/>
      <c r="X3" s="145"/>
      <c r="Y3" s="145"/>
      <c r="Z3" s="145"/>
      <c r="AA3" s="146"/>
      <c r="AB3" s="145"/>
      <c r="AC3" s="145"/>
      <c r="AD3" s="145"/>
      <c r="AE3" s="145"/>
      <c r="AF3" s="145"/>
      <c r="AG3" s="145"/>
      <c r="AH3" s="145"/>
      <c r="AI3" s="146"/>
      <c r="AJ3" s="145"/>
      <c r="AK3" s="145"/>
      <c r="AL3" s="145"/>
      <c r="AM3" s="145"/>
      <c r="AN3" s="145"/>
      <c r="AO3" s="145"/>
      <c r="AP3" s="145"/>
      <c r="AQ3" s="146"/>
      <c r="AR3" s="145"/>
      <c r="AS3" s="145"/>
      <c r="AT3" s="145"/>
      <c r="AU3" s="145"/>
      <c r="AV3" s="145"/>
      <c r="AW3" s="145"/>
      <c r="AX3" s="145"/>
      <c r="AY3" s="146"/>
      <c r="AZ3" s="145"/>
      <c r="BA3" s="145"/>
      <c r="BB3" s="145"/>
      <c r="BC3" s="145"/>
      <c r="BD3" s="145"/>
      <c r="BE3" s="145"/>
      <c r="BF3" s="145"/>
      <c r="BG3" s="146"/>
      <c r="BH3" s="145"/>
      <c r="BI3" s="145"/>
      <c r="BJ3" s="145"/>
      <c r="BK3" s="145"/>
      <c r="BL3" s="145"/>
      <c r="BM3" s="145"/>
      <c r="BN3" s="145"/>
      <c r="BO3" s="146"/>
      <c r="BP3" s="145"/>
      <c r="BQ3" s="145"/>
      <c r="BR3" s="145"/>
      <c r="BS3" s="145"/>
      <c r="BT3" s="145"/>
      <c r="BU3" s="145"/>
      <c r="BV3" s="145"/>
      <c r="BW3" s="146"/>
      <c r="BX3" s="145"/>
      <c r="BY3" s="145"/>
      <c r="BZ3" s="145"/>
      <c r="CA3" s="145"/>
      <c r="CB3" s="145"/>
      <c r="CC3" s="145"/>
      <c r="CD3" s="145"/>
      <c r="CE3" s="146"/>
      <c r="CF3" s="145"/>
      <c r="CG3" s="145"/>
      <c r="CH3" s="145"/>
      <c r="CI3" s="145"/>
      <c r="CJ3" s="145"/>
      <c r="CK3" s="145"/>
      <c r="CL3" s="145"/>
      <c r="CM3" s="146"/>
      <c r="CN3" s="145"/>
      <c r="CO3" s="145"/>
      <c r="CP3" s="145"/>
      <c r="CQ3" s="145"/>
      <c r="CR3" s="145"/>
      <c r="CS3" s="145"/>
      <c r="CT3" s="145"/>
      <c r="CU3" s="146"/>
      <c r="CV3" s="145"/>
      <c r="CW3" s="145"/>
      <c r="CX3" s="145"/>
      <c r="CY3" s="145"/>
      <c r="CZ3" s="145"/>
      <c r="DA3" s="145"/>
      <c r="DB3" s="145"/>
      <c r="DC3" s="146"/>
      <c r="DD3" s="145"/>
      <c r="DE3" s="145"/>
      <c r="DF3" s="145"/>
      <c r="DG3" s="145"/>
      <c r="DH3" s="145"/>
      <c r="DI3" s="145"/>
      <c r="DJ3" s="145"/>
      <c r="DK3" s="146"/>
      <c r="DL3" s="145"/>
      <c r="DM3" s="145"/>
      <c r="DN3" s="145"/>
      <c r="DO3" s="145"/>
      <c r="DP3" s="145"/>
      <c r="DQ3" s="145"/>
      <c r="DR3" s="145"/>
      <c r="DS3" s="146"/>
      <c r="DT3" s="145"/>
      <c r="DU3" s="145"/>
      <c r="DV3" s="145"/>
      <c r="DW3" s="145"/>
      <c r="DX3" s="145"/>
      <c r="DY3" s="145"/>
      <c r="DZ3" s="145"/>
      <c r="EA3" s="146"/>
      <c r="EB3" s="145"/>
      <c r="EC3" s="145"/>
      <c r="ED3" s="145"/>
      <c r="EE3" s="145"/>
      <c r="EF3" s="145"/>
      <c r="EG3" s="145"/>
      <c r="EH3" s="145"/>
      <c r="EI3" s="146"/>
      <c r="EJ3" s="145"/>
      <c r="EK3" s="145"/>
      <c r="EL3" s="145"/>
      <c r="EM3" s="145"/>
      <c r="EN3" s="145"/>
      <c r="EO3" s="145"/>
      <c r="EP3" s="145"/>
      <c r="EQ3" s="146"/>
      <c r="ER3" s="145"/>
      <c r="ES3" s="145"/>
      <c r="ET3" s="145"/>
      <c r="EU3" s="145"/>
      <c r="EV3" s="145"/>
      <c r="EW3" s="145"/>
      <c r="EX3" s="145"/>
      <c r="EY3" s="146"/>
      <c r="EZ3" s="145"/>
      <c r="FA3" s="145"/>
      <c r="FB3" s="145"/>
      <c r="FC3" s="145"/>
      <c r="FD3" s="145"/>
      <c r="FE3" s="145"/>
      <c r="FF3" s="145"/>
      <c r="FG3" s="146"/>
      <c r="FH3" s="145"/>
      <c r="FI3" s="145"/>
      <c r="FJ3" s="145"/>
      <c r="FK3" s="145"/>
      <c r="FL3" s="145"/>
      <c r="FM3" s="145"/>
      <c r="FN3" s="145"/>
      <c r="FO3" s="146"/>
      <c r="FP3" s="145"/>
      <c r="FQ3" s="145"/>
      <c r="FR3" s="145"/>
      <c r="FS3" s="145"/>
      <c r="FT3" s="145"/>
      <c r="FU3" s="145"/>
      <c r="FV3" s="145"/>
      <c r="FW3" s="146"/>
      <c r="FX3" s="145"/>
      <c r="FY3" s="145"/>
      <c r="FZ3" s="145"/>
      <c r="GA3" s="145"/>
      <c r="GB3" s="145"/>
      <c r="GC3" s="145"/>
      <c r="GD3" s="145"/>
      <c r="GE3" s="146"/>
      <c r="GF3" s="145"/>
      <c r="GG3" s="145"/>
      <c r="GH3" s="145"/>
      <c r="GI3" s="145"/>
      <c r="GJ3" s="145"/>
      <c r="GK3" s="145"/>
      <c r="GL3" s="145"/>
      <c r="GM3" s="146"/>
      <c r="GN3" s="145"/>
      <c r="GO3" s="145"/>
      <c r="GP3" s="145"/>
      <c r="GQ3" s="145"/>
      <c r="GR3" s="145"/>
      <c r="GS3" s="145"/>
      <c r="GT3" s="145"/>
      <c r="GU3" s="146"/>
      <c r="GV3" s="145"/>
      <c r="GW3" s="145"/>
      <c r="GX3" s="145"/>
      <c r="GY3" s="145"/>
      <c r="GZ3" s="145"/>
      <c r="HA3" s="145"/>
      <c r="HB3" s="145"/>
      <c r="HC3" s="146"/>
      <c r="HD3" s="145"/>
      <c r="HE3" s="145"/>
      <c r="HF3" s="145"/>
      <c r="HG3" s="145"/>
      <c r="HH3" s="145"/>
      <c r="HI3" s="145"/>
      <c r="HJ3" s="145"/>
      <c r="HK3" s="146"/>
      <c r="HL3" s="145"/>
      <c r="HM3" s="145"/>
      <c r="HN3" s="145"/>
      <c r="HO3" s="145"/>
      <c r="HP3" s="145"/>
      <c r="HQ3" s="145"/>
      <c r="HR3" s="145"/>
      <c r="HS3" s="146"/>
      <c r="HT3" s="145"/>
      <c r="HU3" s="145"/>
      <c r="HV3" s="145"/>
      <c r="HW3" s="145"/>
      <c r="HX3" s="145"/>
      <c r="HY3" s="145"/>
      <c r="HZ3" s="145"/>
      <c r="IA3" s="146"/>
      <c r="IB3" s="145"/>
      <c r="IC3" s="145"/>
      <c r="ID3" s="145"/>
      <c r="IE3" s="145"/>
      <c r="IF3" s="145"/>
      <c r="IG3" s="145"/>
      <c r="IH3" s="145"/>
      <c r="II3" s="146"/>
    </row>
    <row r="4" spans="2:243" s="147" customFormat="1" ht="15.95" customHeight="1" x14ac:dyDescent="0.2">
      <c r="B4" s="295" t="s">
        <v>164</v>
      </c>
      <c r="C4" s="295"/>
      <c r="D4" s="295"/>
      <c r="E4" s="295"/>
      <c r="F4" s="295"/>
      <c r="G4" s="295"/>
      <c r="H4" s="295"/>
      <c r="I4" s="295"/>
      <c r="J4" s="295"/>
      <c r="K4" s="145"/>
      <c r="L4" s="145"/>
      <c r="M4" s="145"/>
      <c r="N4" s="145"/>
      <c r="O4" s="145"/>
      <c r="P4" s="145"/>
      <c r="Q4" s="145"/>
      <c r="R4" s="145"/>
      <c r="S4" s="146"/>
      <c r="T4" s="145"/>
      <c r="U4" s="145"/>
      <c r="V4" s="145"/>
      <c r="W4" s="145"/>
      <c r="X4" s="145"/>
      <c r="Y4" s="145"/>
      <c r="Z4" s="145"/>
      <c r="AA4" s="146"/>
      <c r="AB4" s="145"/>
      <c r="AC4" s="145"/>
      <c r="AD4" s="145"/>
      <c r="AE4" s="145"/>
      <c r="AF4" s="145"/>
      <c r="AG4" s="145"/>
      <c r="AH4" s="145"/>
      <c r="AI4" s="146"/>
      <c r="AJ4" s="145"/>
      <c r="AK4" s="145"/>
      <c r="AL4" s="145"/>
      <c r="AM4" s="145"/>
      <c r="AN4" s="145"/>
      <c r="AO4" s="145"/>
      <c r="AP4" s="145"/>
      <c r="AQ4" s="146"/>
      <c r="AR4" s="145"/>
      <c r="AS4" s="145"/>
      <c r="AT4" s="145"/>
      <c r="AU4" s="145"/>
      <c r="AV4" s="145"/>
      <c r="AW4" s="145"/>
      <c r="AX4" s="145"/>
      <c r="AY4" s="146"/>
      <c r="AZ4" s="145"/>
      <c r="BA4" s="145"/>
      <c r="BB4" s="145"/>
      <c r="BC4" s="145"/>
      <c r="BD4" s="145"/>
      <c r="BE4" s="145"/>
      <c r="BF4" s="145"/>
      <c r="BG4" s="146"/>
      <c r="BH4" s="145"/>
      <c r="BI4" s="145"/>
      <c r="BJ4" s="145"/>
      <c r="BK4" s="145"/>
      <c r="BL4" s="145"/>
      <c r="BM4" s="145"/>
      <c r="BN4" s="145"/>
      <c r="BO4" s="146"/>
      <c r="BP4" s="145"/>
      <c r="BQ4" s="145"/>
      <c r="BR4" s="145"/>
      <c r="BS4" s="145"/>
      <c r="BT4" s="145"/>
      <c r="BU4" s="145"/>
      <c r="BV4" s="145"/>
      <c r="BW4" s="146"/>
      <c r="BX4" s="145"/>
      <c r="BY4" s="145"/>
      <c r="BZ4" s="145"/>
      <c r="CA4" s="145"/>
      <c r="CB4" s="145"/>
      <c r="CC4" s="145"/>
      <c r="CD4" s="145"/>
      <c r="CE4" s="146"/>
      <c r="CF4" s="145"/>
      <c r="CG4" s="145"/>
      <c r="CH4" s="145"/>
      <c r="CI4" s="145"/>
      <c r="CJ4" s="145"/>
      <c r="CK4" s="145"/>
      <c r="CL4" s="145"/>
      <c r="CM4" s="146"/>
      <c r="CN4" s="145"/>
      <c r="CO4" s="145"/>
      <c r="CP4" s="145"/>
      <c r="CQ4" s="145"/>
      <c r="CR4" s="145"/>
      <c r="CS4" s="145"/>
      <c r="CT4" s="145"/>
      <c r="CU4" s="146"/>
      <c r="CV4" s="145"/>
      <c r="CW4" s="145"/>
      <c r="CX4" s="145"/>
      <c r="CY4" s="145"/>
      <c r="CZ4" s="145"/>
      <c r="DA4" s="145"/>
      <c r="DB4" s="145"/>
      <c r="DC4" s="146"/>
      <c r="DD4" s="145"/>
      <c r="DE4" s="145"/>
      <c r="DF4" s="145"/>
      <c r="DG4" s="145"/>
      <c r="DH4" s="145"/>
      <c r="DI4" s="145"/>
      <c r="DJ4" s="145"/>
      <c r="DK4" s="146"/>
      <c r="DL4" s="145"/>
      <c r="DM4" s="145"/>
      <c r="DN4" s="145"/>
      <c r="DO4" s="145"/>
      <c r="DP4" s="145"/>
      <c r="DQ4" s="145"/>
      <c r="DR4" s="145"/>
      <c r="DS4" s="146"/>
      <c r="DT4" s="145"/>
      <c r="DU4" s="145"/>
      <c r="DV4" s="145"/>
      <c r="DW4" s="145"/>
      <c r="DX4" s="145"/>
      <c r="DY4" s="145"/>
      <c r="DZ4" s="145"/>
      <c r="EA4" s="146"/>
      <c r="EB4" s="145"/>
      <c r="EC4" s="145"/>
      <c r="ED4" s="145"/>
      <c r="EE4" s="145"/>
      <c r="EF4" s="145"/>
      <c r="EG4" s="145"/>
      <c r="EH4" s="145"/>
      <c r="EI4" s="146"/>
      <c r="EJ4" s="145"/>
      <c r="EK4" s="145"/>
      <c r="EL4" s="145"/>
      <c r="EM4" s="145"/>
      <c r="EN4" s="145"/>
      <c r="EO4" s="145"/>
      <c r="EP4" s="145"/>
      <c r="EQ4" s="146"/>
      <c r="ER4" s="145"/>
      <c r="ES4" s="145"/>
      <c r="ET4" s="145"/>
      <c r="EU4" s="145"/>
      <c r="EV4" s="145"/>
      <c r="EW4" s="145"/>
      <c r="EX4" s="145"/>
      <c r="EY4" s="146"/>
      <c r="EZ4" s="145"/>
      <c r="FA4" s="145"/>
      <c r="FB4" s="145"/>
      <c r="FC4" s="145"/>
      <c r="FD4" s="145"/>
      <c r="FE4" s="145"/>
      <c r="FF4" s="145"/>
      <c r="FG4" s="146"/>
      <c r="FH4" s="145"/>
      <c r="FI4" s="145"/>
      <c r="FJ4" s="145"/>
      <c r="FK4" s="145"/>
      <c r="FL4" s="145"/>
      <c r="FM4" s="145"/>
      <c r="FN4" s="145"/>
      <c r="FO4" s="146"/>
      <c r="FP4" s="145"/>
      <c r="FQ4" s="145"/>
      <c r="FR4" s="145"/>
      <c r="FS4" s="145"/>
      <c r="FT4" s="145"/>
      <c r="FU4" s="145"/>
      <c r="FV4" s="145"/>
      <c r="FW4" s="146"/>
      <c r="FX4" s="145"/>
      <c r="FY4" s="145"/>
      <c r="FZ4" s="145"/>
      <c r="GA4" s="145"/>
      <c r="GB4" s="145"/>
      <c r="GC4" s="145"/>
      <c r="GD4" s="145"/>
      <c r="GE4" s="146"/>
      <c r="GF4" s="145"/>
      <c r="GG4" s="145"/>
      <c r="GH4" s="145"/>
      <c r="GI4" s="145"/>
      <c r="GJ4" s="145"/>
      <c r="GK4" s="145"/>
      <c r="GL4" s="145"/>
      <c r="GM4" s="146"/>
      <c r="GN4" s="145"/>
      <c r="GO4" s="145"/>
      <c r="GP4" s="145"/>
      <c r="GQ4" s="145"/>
      <c r="GR4" s="145"/>
      <c r="GS4" s="145"/>
      <c r="GT4" s="145"/>
      <c r="GU4" s="146"/>
      <c r="GV4" s="145"/>
      <c r="GW4" s="145"/>
      <c r="GX4" s="145"/>
      <c r="GY4" s="145"/>
      <c r="GZ4" s="145"/>
      <c r="HA4" s="145"/>
      <c r="HB4" s="145"/>
      <c r="HC4" s="146"/>
      <c r="HD4" s="145"/>
      <c r="HE4" s="145"/>
      <c r="HF4" s="145"/>
      <c r="HG4" s="145"/>
      <c r="HH4" s="145"/>
      <c r="HI4" s="145"/>
      <c r="HJ4" s="145"/>
      <c r="HK4" s="146"/>
      <c r="HL4" s="145"/>
      <c r="HM4" s="145"/>
      <c r="HN4" s="145"/>
      <c r="HO4" s="145"/>
      <c r="HP4" s="145"/>
      <c r="HQ4" s="145"/>
      <c r="HR4" s="145"/>
      <c r="HS4" s="146"/>
      <c r="HT4" s="145"/>
      <c r="HU4" s="145"/>
      <c r="HV4" s="145"/>
      <c r="HW4" s="145"/>
      <c r="HX4" s="145"/>
      <c r="HY4" s="145"/>
      <c r="HZ4" s="145"/>
      <c r="IA4" s="146"/>
      <c r="IB4" s="145"/>
      <c r="IC4" s="145"/>
      <c r="ID4" s="145"/>
      <c r="IE4" s="145"/>
      <c r="IF4" s="145"/>
      <c r="IG4" s="145"/>
      <c r="IH4" s="145"/>
      <c r="II4" s="146"/>
    </row>
    <row r="5" spans="2:243" ht="39" customHeight="1" x14ac:dyDescent="0.2">
      <c r="B5" s="210" t="s">
        <v>238</v>
      </c>
      <c r="C5" s="210"/>
      <c r="D5" s="210"/>
      <c r="E5" s="210"/>
      <c r="F5" s="210"/>
      <c r="G5" s="210"/>
      <c r="H5" s="210"/>
      <c r="I5" s="210"/>
      <c r="J5" s="210"/>
    </row>
    <row r="6" spans="2:243" ht="42" customHeight="1" x14ac:dyDescent="0.2">
      <c r="B6" s="210" t="s">
        <v>239</v>
      </c>
      <c r="C6" s="210" t="s">
        <v>240</v>
      </c>
      <c r="D6" s="210"/>
      <c r="E6" s="210"/>
      <c r="F6" s="210" t="s">
        <v>241</v>
      </c>
      <c r="G6" s="210" t="s">
        <v>242</v>
      </c>
      <c r="H6" s="199" t="s">
        <v>243</v>
      </c>
      <c r="I6" s="199" t="s">
        <v>244</v>
      </c>
      <c r="J6" s="67" t="s">
        <v>74</v>
      </c>
    </row>
    <row r="7" spans="2:243" ht="24" customHeight="1" x14ac:dyDescent="0.2">
      <c r="B7" s="210"/>
      <c r="C7" s="210"/>
      <c r="D7" s="210"/>
      <c r="E7" s="210"/>
      <c r="F7" s="210"/>
      <c r="G7" s="210"/>
      <c r="H7" s="201"/>
      <c r="I7" s="201"/>
      <c r="J7" s="67" t="s">
        <v>245</v>
      </c>
    </row>
    <row r="8" spans="2:243" ht="18.75" customHeight="1" x14ac:dyDescent="0.2">
      <c r="B8" s="210" t="s">
        <v>50</v>
      </c>
      <c r="C8" s="210"/>
      <c r="D8" s="210"/>
      <c r="E8" s="210"/>
      <c r="F8" s="210"/>
      <c r="G8" s="210"/>
      <c r="H8" s="210"/>
      <c r="I8" s="210"/>
      <c r="J8" s="148">
        <f>+J9+J16</f>
        <v>-550000</v>
      </c>
    </row>
    <row r="9" spans="2:243" ht="19.5" customHeight="1" x14ac:dyDescent="0.2">
      <c r="B9" s="67" t="s">
        <v>246</v>
      </c>
      <c r="C9" s="67" t="s">
        <v>247</v>
      </c>
      <c r="D9" s="67" t="s">
        <v>248</v>
      </c>
      <c r="E9" s="210" t="s">
        <v>202</v>
      </c>
      <c r="F9" s="210"/>
      <c r="G9" s="210"/>
      <c r="H9" s="210"/>
      <c r="I9" s="210"/>
      <c r="J9" s="148">
        <f>+J10</f>
        <v>-371658.4</v>
      </c>
      <c r="L9" s="99"/>
    </row>
    <row r="10" spans="2:243" s="3" customFormat="1" ht="25.5" customHeight="1" x14ac:dyDescent="0.2">
      <c r="B10" s="43" t="s">
        <v>249</v>
      </c>
      <c r="C10" s="294" t="s">
        <v>147</v>
      </c>
      <c r="D10" s="294"/>
      <c r="E10" s="294"/>
      <c r="F10" s="294"/>
      <c r="G10" s="294"/>
      <c r="H10" s="294"/>
      <c r="I10" s="294"/>
      <c r="J10" s="172">
        <f>+J11</f>
        <v>-371658.4</v>
      </c>
    </row>
    <row r="11" spans="2:243" s="3" customFormat="1" ht="18" customHeight="1" x14ac:dyDescent="0.2">
      <c r="B11" s="4" t="s">
        <v>250</v>
      </c>
      <c r="C11" s="292" t="s">
        <v>251</v>
      </c>
      <c r="D11" s="292"/>
      <c r="E11" s="292"/>
      <c r="F11" s="14" t="s">
        <v>250</v>
      </c>
      <c r="G11" s="14" t="s">
        <v>250</v>
      </c>
      <c r="H11" s="4" t="s">
        <v>250</v>
      </c>
      <c r="I11" s="4" t="s">
        <v>250</v>
      </c>
      <c r="J11" s="150">
        <f>+J12+J13+J14</f>
        <v>-371658.4</v>
      </c>
    </row>
    <row r="12" spans="2:243" s="3" customFormat="1" ht="19.5" customHeight="1" x14ac:dyDescent="0.2">
      <c r="B12" s="7" t="s">
        <v>252</v>
      </c>
      <c r="C12" s="293" t="s">
        <v>253</v>
      </c>
      <c r="D12" s="293"/>
      <c r="E12" s="293"/>
      <c r="F12" s="70" t="s">
        <v>254</v>
      </c>
      <c r="G12" s="70" t="s">
        <v>255</v>
      </c>
      <c r="H12" s="167">
        <v>250000000</v>
      </c>
      <c r="I12" s="168">
        <v>-1</v>
      </c>
      <c r="J12" s="167">
        <f>+H12*I12/1000</f>
        <v>-250000</v>
      </c>
      <c r="K12" s="169" t="s">
        <v>268</v>
      </c>
    </row>
    <row r="13" spans="2:243" s="3" customFormat="1" ht="24" customHeight="1" x14ac:dyDescent="0.2">
      <c r="B13" s="7" t="s">
        <v>278</v>
      </c>
      <c r="C13" s="293" t="s">
        <v>253</v>
      </c>
      <c r="D13" s="293"/>
      <c r="E13" s="293"/>
      <c r="F13" s="70" t="s">
        <v>254</v>
      </c>
      <c r="G13" s="70" t="s">
        <v>255</v>
      </c>
      <c r="H13" s="167">
        <v>381910000</v>
      </c>
      <c r="I13" s="168">
        <v>-0.24</v>
      </c>
      <c r="J13" s="167">
        <f t="shared" ref="J13:J14" si="0">+H13*I13/1000</f>
        <v>-91658.4</v>
      </c>
      <c r="K13" s="169" t="s">
        <v>269</v>
      </c>
    </row>
    <row r="14" spans="2:243" s="3" customFormat="1" ht="22.5" customHeight="1" x14ac:dyDescent="0.2">
      <c r="B14" s="7" t="s">
        <v>270</v>
      </c>
      <c r="C14" s="293" t="s">
        <v>271</v>
      </c>
      <c r="D14" s="293"/>
      <c r="E14" s="293"/>
      <c r="F14" s="70" t="s">
        <v>272</v>
      </c>
      <c r="G14" s="70" t="s">
        <v>255</v>
      </c>
      <c r="H14" s="167">
        <v>30000000</v>
      </c>
      <c r="I14" s="168">
        <v>-1</v>
      </c>
      <c r="J14" s="167">
        <f t="shared" si="0"/>
        <v>-30000</v>
      </c>
      <c r="K14" s="169" t="s">
        <v>273</v>
      </c>
    </row>
    <row r="15" spans="2:243" s="3" customFormat="1" ht="19.5" customHeight="1" x14ac:dyDescent="0.2">
      <c r="B15" s="210" t="s">
        <v>50</v>
      </c>
      <c r="C15" s="210"/>
      <c r="D15" s="210"/>
      <c r="E15" s="210"/>
      <c r="F15" s="210"/>
      <c r="G15" s="210"/>
      <c r="H15" s="210"/>
      <c r="I15" s="210"/>
      <c r="J15" s="150"/>
    </row>
    <row r="16" spans="2:243" ht="22.5" customHeight="1" x14ac:dyDescent="0.2">
      <c r="B16" s="51" t="s">
        <v>256</v>
      </c>
      <c r="C16" s="291" t="s">
        <v>257</v>
      </c>
      <c r="D16" s="291"/>
      <c r="E16" s="291"/>
      <c r="F16" s="291"/>
      <c r="G16" s="291"/>
      <c r="H16" s="291"/>
      <c r="I16" s="291"/>
      <c r="J16" s="170">
        <f>+J17</f>
        <v>-178341.59999999998</v>
      </c>
    </row>
    <row r="17" spans="2:10" ht="20.25" customHeight="1" x14ac:dyDescent="0.2">
      <c r="B17" s="67" t="s">
        <v>250</v>
      </c>
      <c r="C17" s="210" t="s">
        <v>258</v>
      </c>
      <c r="D17" s="210"/>
      <c r="E17" s="210"/>
      <c r="F17" s="67" t="s">
        <v>250</v>
      </c>
      <c r="G17" s="67" t="s">
        <v>250</v>
      </c>
      <c r="H17" s="67" t="s">
        <v>250</v>
      </c>
      <c r="I17" s="67" t="s">
        <v>250</v>
      </c>
      <c r="J17" s="148">
        <f>+J18</f>
        <v>-178341.59999999998</v>
      </c>
    </row>
    <row r="18" spans="2:10" ht="20.25" customHeight="1" x14ac:dyDescent="0.2">
      <c r="B18" s="70" t="s">
        <v>262</v>
      </c>
      <c r="C18" s="292" t="s">
        <v>259</v>
      </c>
      <c r="D18" s="292"/>
      <c r="E18" s="292"/>
      <c r="F18" s="14" t="s">
        <v>260</v>
      </c>
      <c r="G18" s="14" t="s">
        <v>261</v>
      </c>
      <c r="H18" s="152"/>
      <c r="I18" s="152"/>
      <c r="J18" s="151">
        <v>-178341.59999999998</v>
      </c>
    </row>
    <row r="21" spans="2:10" x14ac:dyDescent="0.2">
      <c r="J21" s="99"/>
    </row>
  </sheetData>
  <mergeCells count="22">
    <mergeCell ref="I6:I7"/>
    <mergeCell ref="B6:B7"/>
    <mergeCell ref="C6:E7"/>
    <mergeCell ref="F6:F7"/>
    <mergeCell ref="G6:G7"/>
    <mergeCell ref="H6:H7"/>
    <mergeCell ref="B1:J1"/>
    <mergeCell ref="B2:J2"/>
    <mergeCell ref="B3:J3"/>
    <mergeCell ref="B4:J4"/>
    <mergeCell ref="B5:J5"/>
    <mergeCell ref="C12:E12"/>
    <mergeCell ref="B8:I8"/>
    <mergeCell ref="E9:I9"/>
    <mergeCell ref="C10:I10"/>
    <mergeCell ref="C11:E11"/>
    <mergeCell ref="B15:I15"/>
    <mergeCell ref="C16:I16"/>
    <mergeCell ref="C17:E17"/>
    <mergeCell ref="C18:E18"/>
    <mergeCell ref="C13:E13"/>
    <mergeCell ref="C14:E14"/>
  </mergeCells>
  <pageMargins left="0.3" right="0.32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'2'!Print_Titles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https://mul2.gov.am/tasks/938716/oneclick/684d04c6cfdbc786f8aabf5bfedeb6449795e67abc35765ff38539f74d124f00.xlsx?token=e9aeae149cefa467cc413dce176719da</cp:keywords>
  <cp:lastModifiedBy>Ruzanna Khanaganyan</cp:lastModifiedBy>
  <cp:lastPrinted>2024-05-15T12:17:38Z</cp:lastPrinted>
  <dcterms:created xsi:type="dcterms:W3CDTF">1996-10-14T23:33:28Z</dcterms:created>
  <dcterms:modified xsi:type="dcterms:W3CDTF">2024-05-15T12:19:44Z</dcterms:modified>
</cp:coreProperties>
</file>