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4\05May\16022Տարածքային նոր նախագիծ\լրամշակված\3․9naxagic - Copy\"/>
    </mc:Choice>
  </mc:AlternateContent>
  <bookViews>
    <workbookView xWindow="0" yWindow="0" windowWidth="28800" windowHeight="12480" tabRatio="753" activeTab="4"/>
  </bookViews>
  <sheets>
    <sheet name="H1" sheetId="49" r:id="rId1"/>
    <sheet name="H2" sheetId="27" r:id="rId2"/>
    <sheet name="H3" sheetId="32" r:id="rId3"/>
    <sheet name="H4" sheetId="51" r:id="rId4"/>
    <sheet name="H5" sheetId="46" r:id="rId5"/>
    <sheet name="H6" sheetId="52" r:id="rId6"/>
    <sheet name="H7" sheetId="53" r:id="rId7"/>
    <sheet name="H8" sheetId="29" r:id="rId8"/>
    <sheet name="H9" sheetId="54" r:id="rId9"/>
  </sheets>
  <externalReferences>
    <externalReference r:id="rId10"/>
  </externalReferences>
  <definedNames>
    <definedName name="AgencyCode" localSheetId="2">#REF!</definedName>
    <definedName name="AgencyCode">#REF!</definedName>
    <definedName name="AgencyName" localSheetId="2">#REF!</definedName>
    <definedName name="AgencyName">#REF!</definedName>
    <definedName name="åû">#REF!</definedName>
    <definedName name="davit">#REF!</definedName>
    <definedName name="Functional1" localSheetId="2">#REF!</definedName>
    <definedName name="Functional1">#REF!</definedName>
    <definedName name="ggg">#REF!</definedName>
    <definedName name="mas">#REF!</definedName>
    <definedName name="mass">#REF!</definedName>
    <definedName name="PANature" localSheetId="2">#REF!</definedName>
    <definedName name="PANature">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Area" localSheetId="0">'H1'!$A$1:$D$16</definedName>
    <definedName name="_xlnm.Print_Area" localSheetId="2">'H3'!$A$1:$I$125</definedName>
    <definedName name="x">#REF!</definedName>
    <definedName name="Հավելված">#REF!</definedName>
    <definedName name="Մաս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51" l="1"/>
  <c r="I72" i="32" s="1"/>
  <c r="I71" i="32" s="1"/>
  <c r="I74" i="32"/>
  <c r="I14" i="46"/>
  <c r="C75" i="54"/>
  <c r="E75" i="54" s="1"/>
  <c r="E19" i="29"/>
  <c r="H59" i="46"/>
  <c r="M15" i="46"/>
  <c r="E15" i="46"/>
  <c r="K48" i="46"/>
  <c r="J48" i="46"/>
  <c r="J50" i="46"/>
  <c r="F11" i="46"/>
  <c r="G11" i="46"/>
  <c r="I11" i="46"/>
  <c r="I22" i="46"/>
  <c r="I23" i="46"/>
  <c r="I24" i="46"/>
  <c r="I25" i="46"/>
  <c r="F13" i="46"/>
  <c r="G13" i="46"/>
  <c r="I13" i="46"/>
  <c r="L13" i="46"/>
  <c r="L11" i="46" s="1"/>
  <c r="F14" i="46"/>
  <c r="G14" i="46"/>
  <c r="J14" i="46"/>
  <c r="K14" i="46"/>
  <c r="L14" i="46"/>
  <c r="M14" i="46"/>
  <c r="E14" i="46"/>
  <c r="H25" i="46"/>
  <c r="K26" i="46"/>
  <c r="G15" i="46"/>
  <c r="L15" i="46"/>
  <c r="D39" i="27"/>
  <c r="I88" i="32"/>
  <c r="I87" i="32" s="1"/>
  <c r="I86" i="32" s="1"/>
  <c r="I85" i="32" s="1"/>
  <c r="H88" i="32"/>
  <c r="H87" i="32" s="1"/>
  <c r="H86" i="32" s="1"/>
  <c r="H85" i="32" s="1"/>
  <c r="G88" i="32"/>
  <c r="D33" i="27" s="1"/>
  <c r="L22" i="46"/>
  <c r="L20" i="46" s="1"/>
  <c r="L18" i="46" s="1"/>
  <c r="L16" i="46" s="1"/>
  <c r="L23" i="46"/>
  <c r="L24" i="46"/>
  <c r="L25" i="46"/>
  <c r="L26" i="46"/>
  <c r="I26" i="46"/>
  <c r="K37" i="46"/>
  <c r="H37" i="46"/>
  <c r="E37" i="46"/>
  <c r="M36" i="46"/>
  <c r="L36" i="46"/>
  <c r="K36" i="46"/>
  <c r="J36" i="46"/>
  <c r="I36" i="46"/>
  <c r="I35" i="46" s="1"/>
  <c r="H36" i="46"/>
  <c r="G36" i="46"/>
  <c r="G35" i="46" s="1"/>
  <c r="G34" i="46" s="1"/>
  <c r="G33" i="46" s="1"/>
  <c r="G31" i="46" s="1"/>
  <c r="G29" i="46" s="1"/>
  <c r="G27" i="46" s="1"/>
  <c r="F36" i="46"/>
  <c r="F35" i="46" s="1"/>
  <c r="E36" i="46"/>
  <c r="M35" i="46"/>
  <c r="M34" i="46" s="1"/>
  <c r="M33" i="46" s="1"/>
  <c r="M31" i="46" s="1"/>
  <c r="M29" i="46" s="1"/>
  <c r="M27" i="46" s="1"/>
  <c r="L35" i="46"/>
  <c r="L34" i="46" s="1"/>
  <c r="J35" i="46"/>
  <c r="J34" i="46" s="1"/>
  <c r="J33" i="46" s="1"/>
  <c r="J31" i="46" s="1"/>
  <c r="J29" i="46" s="1"/>
  <c r="J27" i="46" s="1"/>
  <c r="D26" i="27" l="1"/>
  <c r="C33" i="29"/>
  <c r="C21" i="54" s="1"/>
  <c r="G87" i="32"/>
  <c r="G86" i="32" s="1"/>
  <c r="G85" i="32" s="1"/>
  <c r="F33" i="27"/>
  <c r="E33" i="27"/>
  <c r="I84" i="32"/>
  <c r="I83" i="32"/>
  <c r="H84" i="32"/>
  <c r="H83" i="32"/>
  <c r="K34" i="46"/>
  <c r="L33" i="46"/>
  <c r="E35" i="46"/>
  <c r="F34" i="46"/>
  <c r="H35" i="46"/>
  <c r="I34" i="46"/>
  <c r="K35" i="46"/>
  <c r="E26" i="27" l="1"/>
  <c r="D33" i="29"/>
  <c r="D21" i="54" s="1"/>
  <c r="F26" i="27"/>
  <c r="E33" i="29"/>
  <c r="E21" i="54" s="1"/>
  <c r="G84" i="32"/>
  <c r="G83" i="32"/>
  <c r="H80" i="32"/>
  <c r="H82" i="32"/>
  <c r="I80" i="32"/>
  <c r="I82" i="32"/>
  <c r="I33" i="46"/>
  <c r="H34" i="46"/>
  <c r="F33" i="46"/>
  <c r="E34" i="46"/>
  <c r="K33" i="46"/>
  <c r="L31" i="46"/>
  <c r="I78" i="32" l="1"/>
  <c r="I77" i="32"/>
  <c r="I75" i="32" s="1"/>
  <c r="H78" i="32"/>
  <c r="H77" i="32"/>
  <c r="H75" i="32" s="1"/>
  <c r="G82" i="32"/>
  <c r="G80" i="32"/>
  <c r="L29" i="46"/>
  <c r="K31" i="46"/>
  <c r="E33" i="46"/>
  <c r="F31" i="46"/>
  <c r="H33" i="46"/>
  <c r="I31" i="46"/>
  <c r="G77" i="32" l="1"/>
  <c r="G75" i="32" s="1"/>
  <c r="G78" i="32"/>
  <c r="I29" i="46"/>
  <c r="H31" i="46"/>
  <c r="F29" i="46"/>
  <c r="E31" i="46"/>
  <c r="K29" i="46"/>
  <c r="K27" i="46" s="1"/>
  <c r="L27" i="46"/>
  <c r="F27" i="46" l="1"/>
  <c r="E29" i="46"/>
  <c r="E27" i="46" s="1"/>
  <c r="H29" i="46"/>
  <c r="H27" i="46" s="1"/>
  <c r="I27" i="46"/>
  <c r="D12" i="49" l="1"/>
  <c r="D13" i="49"/>
  <c r="D15" i="49"/>
  <c r="E65" i="27"/>
  <c r="E58" i="27" s="1"/>
  <c r="F65" i="27"/>
  <c r="F58" i="27" s="1"/>
  <c r="D65" i="27"/>
  <c r="D58" i="27" s="1"/>
  <c r="J59" i="46"/>
  <c r="M59" i="46" s="1"/>
  <c r="J61" i="46"/>
  <c r="M61" i="46" s="1"/>
  <c r="K61" i="46" s="1"/>
  <c r="H72" i="32"/>
  <c r="H71" i="32" s="1"/>
  <c r="H70" i="32" s="1"/>
  <c r="H69" i="32" s="1"/>
  <c r="H68" i="32" s="1"/>
  <c r="H66" i="32" s="1"/>
  <c r="H64" i="32" s="1"/>
  <c r="H62" i="32" s="1"/>
  <c r="H60" i="32" s="1"/>
  <c r="G72" i="32"/>
  <c r="G71" i="32" s="1"/>
  <c r="G70" i="32" s="1"/>
  <c r="G69" i="32" s="1"/>
  <c r="G68" i="32" s="1"/>
  <c r="G66" i="32" s="1"/>
  <c r="G64" i="32" s="1"/>
  <c r="G62" i="32" s="1"/>
  <c r="G60" i="32" s="1"/>
  <c r="I73" i="32"/>
  <c r="I70" i="32" s="1"/>
  <c r="D12" i="53"/>
  <c r="E68" i="29" l="1"/>
  <c r="D68" i="29"/>
  <c r="C68" i="29"/>
  <c r="D57" i="54"/>
  <c r="E57" i="54"/>
  <c r="C57" i="54"/>
  <c r="H61" i="46"/>
  <c r="D11" i="53"/>
  <c r="D10" i="53" s="1"/>
  <c r="H11" i="51" l="1"/>
  <c r="G11" i="51"/>
  <c r="F11" i="51"/>
  <c r="E11" i="51"/>
  <c r="D13" i="51"/>
  <c r="I69" i="32" l="1"/>
  <c r="I68" i="32" s="1"/>
  <c r="I66" i="32" s="1"/>
  <c r="I64" i="32" s="1"/>
  <c r="I62" i="32" s="1"/>
  <c r="I60" i="32" s="1"/>
  <c r="D11" i="51"/>
  <c r="F38" i="46"/>
  <c r="F15" i="46" s="1"/>
  <c r="I38" i="46"/>
  <c r="E50" i="46"/>
  <c r="K17" i="46"/>
  <c r="K19" i="46"/>
  <c r="K21" i="46"/>
  <c r="M25" i="46"/>
  <c r="K25" i="46" s="1"/>
  <c r="H17" i="46"/>
  <c r="H19" i="46"/>
  <c r="H21" i="46"/>
  <c r="H26" i="46"/>
  <c r="I20" i="46"/>
  <c r="I18" i="46" s="1"/>
  <c r="I16" i="46" s="1"/>
  <c r="I15" i="46" s="1"/>
  <c r="J25" i="46"/>
  <c r="E26" i="46"/>
  <c r="E25" i="46" s="1"/>
  <c r="E24" i="46" s="1"/>
  <c r="E23" i="46" s="1"/>
  <c r="F25" i="46"/>
  <c r="F24" i="46" s="1"/>
  <c r="F23" i="46" s="1"/>
  <c r="G25" i="46"/>
  <c r="G24" i="46" s="1"/>
  <c r="G23" i="46" s="1"/>
  <c r="F22" i="46" l="1"/>
  <c r="F20" i="46" s="1"/>
  <c r="F18" i="46" s="1"/>
  <c r="F16" i="46" s="1"/>
  <c r="M24" i="46"/>
  <c r="J24" i="46"/>
  <c r="E22" i="46"/>
  <c r="E20" i="46" s="1"/>
  <c r="E18" i="46" s="1"/>
  <c r="G22" i="46"/>
  <c r="G20" i="46" s="1"/>
  <c r="G18" i="46" s="1"/>
  <c r="G16" i="46" s="1"/>
  <c r="C11" i="52"/>
  <c r="H9" i="51"/>
  <c r="F9" i="51"/>
  <c r="E16" i="46" l="1"/>
  <c r="G29" i="32"/>
  <c r="G28" i="32" s="1"/>
  <c r="G27" i="32" s="1"/>
  <c r="G26" i="32" s="1"/>
  <c r="G25" i="32" s="1"/>
  <c r="G23" i="32" s="1"/>
  <c r="G21" i="32" s="1"/>
  <c r="K24" i="46"/>
  <c r="M23" i="46"/>
  <c r="J23" i="46"/>
  <c r="H24" i="46"/>
  <c r="G9" i="51"/>
  <c r="D13" i="52"/>
  <c r="D11" i="52" s="1"/>
  <c r="D9" i="52" s="1"/>
  <c r="E13" i="52"/>
  <c r="E11" i="52" s="1"/>
  <c r="E9" i="52" s="1"/>
  <c r="F13" i="52"/>
  <c r="F11" i="52" s="1"/>
  <c r="F9" i="52" s="1"/>
  <c r="E9" i="51"/>
  <c r="G19" i="32" l="1"/>
  <c r="G17" i="32" s="1"/>
  <c r="G15" i="32" s="1"/>
  <c r="D20" i="27"/>
  <c r="D9" i="51"/>
  <c r="M22" i="46"/>
  <c r="K23" i="46"/>
  <c r="J22" i="46"/>
  <c r="H23" i="46"/>
  <c r="H14" i="46" s="1"/>
  <c r="D10" i="49"/>
  <c r="C76" i="54" l="1"/>
  <c r="D13" i="27"/>
  <c r="D12" i="27" s="1"/>
  <c r="C20" i="29"/>
  <c r="M20" i="46"/>
  <c r="K22" i="46"/>
  <c r="J20" i="46"/>
  <c r="H22" i="46"/>
  <c r="M18" i="46" l="1"/>
  <c r="K20" i="46"/>
  <c r="J18" i="46"/>
  <c r="H20" i="46"/>
  <c r="K59" i="46"/>
  <c r="M58" i="46"/>
  <c r="M57" i="46" s="1"/>
  <c r="M60" i="46"/>
  <c r="K60" i="46" s="1"/>
  <c r="J58" i="46"/>
  <c r="J57" i="46" s="1"/>
  <c r="J60" i="46"/>
  <c r="H60" i="46" s="1"/>
  <c r="E59" i="46"/>
  <c r="E61" i="46"/>
  <c r="G58" i="46"/>
  <c r="G57" i="46" s="1"/>
  <c r="G60" i="46"/>
  <c r="E60" i="46" s="1"/>
  <c r="M50" i="46"/>
  <c r="H50" i="46"/>
  <c r="H48" i="46"/>
  <c r="J49" i="46"/>
  <c r="H49" i="46" s="1"/>
  <c r="E41" i="46"/>
  <c r="E43" i="46"/>
  <c r="E48" i="46"/>
  <c r="G46" i="32" s="1"/>
  <c r="G48" i="32"/>
  <c r="G47" i="46"/>
  <c r="E47" i="46" s="1"/>
  <c r="G49" i="46"/>
  <c r="E49" i="46" s="1"/>
  <c r="G45" i="32" l="1"/>
  <c r="G44" i="32" s="1"/>
  <c r="H46" i="32"/>
  <c r="I46" i="32" s="1"/>
  <c r="G57" i="32"/>
  <c r="H57" i="32" s="1"/>
  <c r="G59" i="32"/>
  <c r="H59" i="32" s="1"/>
  <c r="G47" i="32"/>
  <c r="H47" i="32" s="1"/>
  <c r="H48" i="32"/>
  <c r="I48" i="32" s="1"/>
  <c r="I47" i="32" s="1"/>
  <c r="M16" i="46"/>
  <c r="K16" i="46" s="1"/>
  <c r="I29" i="32" s="1"/>
  <c r="I28" i="32" s="1"/>
  <c r="I27" i="32" s="1"/>
  <c r="I26" i="32" s="1"/>
  <c r="I25" i="32" s="1"/>
  <c r="I23" i="32" s="1"/>
  <c r="I21" i="32" s="1"/>
  <c r="K18" i="46"/>
  <c r="J16" i="46"/>
  <c r="H16" i="46" s="1"/>
  <c r="H18" i="46"/>
  <c r="K50" i="46"/>
  <c r="H58" i="46"/>
  <c r="K58" i="46"/>
  <c r="E58" i="46"/>
  <c r="J56" i="46"/>
  <c r="H57" i="46"/>
  <c r="K57" i="46"/>
  <c r="M56" i="46"/>
  <c r="G56" i="46"/>
  <c r="E57" i="46"/>
  <c r="J47" i="46"/>
  <c r="G46" i="46"/>
  <c r="M49" i="46"/>
  <c r="K49" i="46" s="1"/>
  <c r="M48" i="46"/>
  <c r="H29" i="32" l="1"/>
  <c r="H28" i="32" s="1"/>
  <c r="H27" i="32" s="1"/>
  <c r="H26" i="32" s="1"/>
  <c r="H25" i="32" s="1"/>
  <c r="H23" i="32" s="1"/>
  <c r="H21" i="32" s="1"/>
  <c r="H19" i="32" s="1"/>
  <c r="H17" i="32" s="1"/>
  <c r="H15" i="32" s="1"/>
  <c r="G43" i="32"/>
  <c r="G42" i="32" s="1"/>
  <c r="G40" i="32" s="1"/>
  <c r="G38" i="32" s="1"/>
  <c r="I45" i="32"/>
  <c r="I44" i="32" s="1"/>
  <c r="I19" i="32"/>
  <c r="I17" i="32" s="1"/>
  <c r="I15" i="32" s="1"/>
  <c r="F20" i="27"/>
  <c r="I59" i="32"/>
  <c r="I58" i="32" s="1"/>
  <c r="H58" i="32"/>
  <c r="G58" i="32"/>
  <c r="I57" i="32"/>
  <c r="I56" i="32" s="1"/>
  <c r="I55" i="32" s="1"/>
  <c r="I54" i="32" s="1"/>
  <c r="I53" i="32" s="1"/>
  <c r="I51" i="32" s="1"/>
  <c r="I49" i="32" s="1"/>
  <c r="H56" i="32"/>
  <c r="H55" i="32" s="1"/>
  <c r="H54" i="32" s="1"/>
  <c r="H53" i="32" s="1"/>
  <c r="H51" i="32" s="1"/>
  <c r="H49" i="32" s="1"/>
  <c r="G56" i="32"/>
  <c r="G55" i="32" s="1"/>
  <c r="G54" i="32" s="1"/>
  <c r="G53" i="32" s="1"/>
  <c r="G51" i="32" s="1"/>
  <c r="G49" i="32" s="1"/>
  <c r="I43" i="32"/>
  <c r="I42" i="32" s="1"/>
  <c r="I40" i="32" s="1"/>
  <c r="I38" i="32" s="1"/>
  <c r="I36" i="32" s="1"/>
  <c r="G55" i="46"/>
  <c r="E56" i="46"/>
  <c r="M55" i="46"/>
  <c r="K56" i="46"/>
  <c r="G45" i="46"/>
  <c r="E46" i="46"/>
  <c r="H47" i="46"/>
  <c r="H45" i="32" s="1"/>
  <c r="H44" i="32" s="1"/>
  <c r="H43" i="32" s="1"/>
  <c r="H42" i="32" s="1"/>
  <c r="H40" i="32" s="1"/>
  <c r="H38" i="32" s="1"/>
  <c r="M47" i="46"/>
  <c r="K47" i="46" s="1"/>
  <c r="J46" i="46"/>
  <c r="H56" i="46"/>
  <c r="J55" i="46"/>
  <c r="E20" i="27" l="1"/>
  <c r="D76" i="54" s="1"/>
  <c r="G36" i="32"/>
  <c r="H36" i="32"/>
  <c r="E76" i="54"/>
  <c r="F13" i="27"/>
  <c r="F12" i="27" s="1"/>
  <c r="E20" i="29"/>
  <c r="E45" i="46"/>
  <c r="E13" i="46" s="1"/>
  <c r="E11" i="46" s="1"/>
  <c r="G44" i="46"/>
  <c r="K55" i="46"/>
  <c r="M53" i="46"/>
  <c r="J53" i="46"/>
  <c r="H55" i="46"/>
  <c r="M46" i="46"/>
  <c r="K46" i="46" s="1"/>
  <c r="J45" i="46"/>
  <c r="J13" i="46" s="1"/>
  <c r="J11" i="46" s="1"/>
  <c r="H46" i="46"/>
  <c r="G53" i="46"/>
  <c r="E55" i="46"/>
  <c r="D20" i="29" l="1"/>
  <c r="E13" i="27"/>
  <c r="E12" i="27" s="1"/>
  <c r="H45" i="46"/>
  <c r="H13" i="46" s="1"/>
  <c r="H11" i="46" s="1"/>
  <c r="M45" i="46"/>
  <c r="M13" i="46" s="1"/>
  <c r="M11" i="46" s="1"/>
  <c r="J44" i="46"/>
  <c r="J51" i="46"/>
  <c r="H53" i="46"/>
  <c r="M51" i="46"/>
  <c r="K53" i="46"/>
  <c r="G51" i="46"/>
  <c r="E51" i="46" s="1"/>
  <c r="D52" i="27" s="1"/>
  <c r="E53" i="46"/>
  <c r="E44" i="46"/>
  <c r="G42" i="46"/>
  <c r="C44" i="54" l="1"/>
  <c r="E52" i="27"/>
  <c r="D44" i="54" s="1"/>
  <c r="K45" i="46"/>
  <c r="K13" i="46" s="1"/>
  <c r="K11" i="46" s="1"/>
  <c r="K51" i="46"/>
  <c r="H51" i="46"/>
  <c r="C55" i="29"/>
  <c r="G40" i="46"/>
  <c r="G38" i="46" s="1"/>
  <c r="E42" i="46"/>
  <c r="M44" i="46"/>
  <c r="K44" i="46" s="1"/>
  <c r="H44" i="46"/>
  <c r="J42" i="46"/>
  <c r="E40" i="46" l="1"/>
  <c r="E38" i="46" s="1"/>
  <c r="D46" i="27"/>
  <c r="F52" i="27"/>
  <c r="D55" i="29"/>
  <c r="M42" i="46"/>
  <c r="K42" i="46" s="1"/>
  <c r="J40" i="46"/>
  <c r="J38" i="46" s="1"/>
  <c r="J15" i="46" s="1"/>
  <c r="H42" i="46"/>
  <c r="E44" i="54" l="1"/>
  <c r="C34" i="54"/>
  <c r="B16" i="49"/>
  <c r="E46" i="27"/>
  <c r="C46" i="29"/>
  <c r="E55" i="29"/>
  <c r="H40" i="46"/>
  <c r="H38" i="46" s="1"/>
  <c r="H15" i="46" s="1"/>
  <c r="M40" i="46"/>
  <c r="M38" i="46" s="1"/>
  <c r="D34" i="54" l="1"/>
  <c r="E39" i="27"/>
  <c r="K40" i="46"/>
  <c r="K38" i="46" s="1"/>
  <c r="K15" i="46" s="1"/>
  <c r="F46" i="27"/>
  <c r="D46" i="29"/>
  <c r="E34" i="54" l="1"/>
  <c r="F39" i="27"/>
  <c r="B15" i="49"/>
  <c r="B13" i="49" s="1"/>
  <c r="B12" i="49" s="1"/>
  <c r="B10" i="49" s="1"/>
  <c r="C16" i="49"/>
  <c r="C15" i="49" s="1"/>
  <c r="C13" i="49" s="1"/>
  <c r="C12" i="49" s="1"/>
  <c r="C10" i="49" s="1"/>
  <c r="E46" i="29"/>
  <c r="I34" i="32" l="1"/>
  <c r="I32" i="32" s="1"/>
  <c r="I30" i="32" s="1"/>
  <c r="I13" i="32" s="1"/>
  <c r="F10" i="27"/>
  <c r="G34" i="32" l="1"/>
  <c r="G32" i="32" s="1"/>
  <c r="G30" i="32" s="1"/>
  <c r="G13" i="32" s="1"/>
  <c r="G12" i="32" s="1"/>
  <c r="H34" i="32"/>
  <c r="H32" i="32" s="1"/>
  <c r="H30" i="32" s="1"/>
  <c r="H13" i="32" s="1"/>
  <c r="E10" i="27"/>
  <c r="D10" i="27" l="1"/>
  <c r="G10" i="32"/>
  <c r="I12" i="32"/>
  <c r="I10" i="32" s="1"/>
  <c r="H12" i="32" l="1"/>
  <c r="H10" i="32" s="1"/>
</calcChain>
</file>

<file path=xl/sharedStrings.xml><?xml version="1.0" encoding="utf-8"?>
<sst xmlns="http://schemas.openxmlformats.org/spreadsheetml/2006/main" count="592" uniqueCount="215">
  <si>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</si>
  <si>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</si>
  <si>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</si>
  <si>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</si>
  <si>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</si>
  <si>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</si>
  <si>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</si>
  <si>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</si>
  <si>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</si>
  <si>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</si>
  <si>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</si>
  <si>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</si>
  <si>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</si>
  <si>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</si>
  <si>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</si>
  <si>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</si>
  <si>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</si>
  <si>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</si>
  <si>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</si>
  <si>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</si>
  <si>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</si>
  <si>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 xml:space="preserve">
1192</t>
  </si>
  <si>
    <t xml:space="preserve"> այդ թվում` ըստ կատարողների</t>
  </si>
  <si>
    <t>Հավելված N 1</t>
  </si>
  <si>
    <t xml:space="preserve"> այդ թվում` բյուջետային ծախսերի տնտեսագիտական դասակարգման հոդվածներ</t>
  </si>
  <si>
    <t>01</t>
  </si>
  <si>
    <t xml:space="preserve"> ՀՀ տարածքային կառավարման և ենթակառուցվածքների նախարարություն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</si>
  <si>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</si>
  <si>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</si>
  <si>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</si>
  <si>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</si>
  <si>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</si>
  <si>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</si>
  <si>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</si>
  <si>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</si>
  <si>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</si>
  <si>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 xml:space="preserve"> Ծառայությունների մատուցում</t>
  </si>
  <si>
    <t>Տարի</t>
  </si>
  <si>
    <t>Ցուցանիշների փոփոխությունը
(ավելացումները նշված են դրական նշանով, իսկ նվազեցումները` փակագծերում)</t>
  </si>
  <si>
    <t>Ցուցանիշների փոփոխությունը
(ավելացումները նշված են դրական նշանով)</t>
  </si>
  <si>
    <t>հազար դրամով</t>
  </si>
  <si>
    <t xml:space="preserve"> ԱՅԼ  ԾԱԽՍԵՐ</t>
  </si>
  <si>
    <t xml:space="preserve"> ՄԱՍ 2. ՊԵՏԱԿԱՆ ՄԱՐՄՆԻ ԳԾՈՎ ԱՐԴՅՈՒՆՔԱՅԻՆ (ԿԱՏԱՐՈՂԱԿԱՆ) ՑՈՒՑԱՆԻՇՆԵՐԸ </t>
  </si>
  <si>
    <t>Ա.ՀԱՐՈՒԹՅՈՒՆՅԱՆ</t>
  </si>
  <si>
    <t xml:space="preserve">    ՀԱՅԱՍՏԱՆԻ ՀԱՆՐԱՊԵՏՈՒԹՅԱՆ   ՎԱՐՉԱՊԵՏԻ ԱՇԽԱՏԱԿԱԶՄԻ    ՂԵԿԱՎԱՐ՝</t>
  </si>
  <si>
    <t>ՀՀ կառավարության 2024 թվականի</t>
  </si>
  <si>
    <t>ՀԱՅԱՍՏԱՆԻ ՀԱՆՐԱՊԵՏՈՒԹՅԱՆ ԿԱՌԱՎԱՐՈՒԹՅԱՆ 2023 ԹՎԱԿԱՆԻ ԴԵԿՏԵՄԲԵՐԻ 28-Ի ԹԻՎ 2323-Ն  ՈՐՈՇՄԱՆ N 3 ԵՎ N 4 ՀԱՎԵԼՎԱԾՆԵՐՈՒՄ ԿԱՏԱՐՎՈՂ  ՓՈՓՈԽՈՒԹՅՈՒՆՆԵՐԸ ԵՎ ԼՐԱՑՈՒՄՆԵՐԸ</t>
  </si>
  <si>
    <t>«ՀԱՅԱUՏԱՆԻ ՀԱՆՐԱՊԵՏՈՒԹՅԱՆ 2024 ԹՎԱԿԱՆԻ ՊԵՏԱԿԱՆ ԲՅՈՒՋԵԻ ՄԱUԻՆ»  OՐԵՆՔԻ N 1 ՀԱՎԵԼՎԱԾԻ N 2 ԱՂՅՈՒՍԱԿՈՒՄ ԿԱՏԱՐՎՈՂ ՎԵՐԱԲԱՇԽՈՒՄԸ ԵՎ ՀԱՅԱՍՏԱՆԻ ՀԱՆՐԱՊԵՏՈՒԹՅԱՆ ԿԱՌԱՎԱՐՈՒԹՅԱՆ  2023 ԹՎԱԿԱՆԻ ԴԵԿՏԵՄԲԵՐԻ 28-Ի ԹԻՎ 2323-Ն  ՈՐՈՇՄԱՆ N 5 ՀԱՎԵԼՎԱԾԻ N 1 ԱՂՅՈՒՍԱԿՈՒՄ ԿԱՏԱՐՎՈՂ ՓՈՓՈԽՈՒԹՅՈՒՆՆԵՐԸ ԵՎ ԼՐԱՑՈՒՄՆԵՐԸ</t>
  </si>
  <si>
    <t xml:space="preserve">ՀՀ կառավարության  2024 թվականի </t>
  </si>
  <si>
    <t>Առաջին կիսամյակ</t>
  </si>
  <si>
    <t>Ինն ամիս</t>
  </si>
  <si>
    <t>Ծրագրի միջոցառումներ</t>
  </si>
  <si>
    <t>ՀՀ ՏԱՐԱԾՔԱՅԻՆ ԿԱՌԱՎԱՐՄԱՆ ԵՎ ԵՆԹԱԿԱՌՈՒՑՎԱԾՔՆԵՐԻ ՆԱԽԱՐԱՐՈՒԹՅՈՒՆ</t>
  </si>
  <si>
    <t xml:space="preserve"> Արդյունքի չափորոշիչներ </t>
  </si>
  <si>
    <t>Աղյուսակ 9.7</t>
  </si>
  <si>
    <t xml:space="preserve"> Ճանապարհային ցանցի բարելավում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</si>
  <si>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</si>
  <si>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</si>
  <si>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Խորհրդատվական ծառայություններ և պահպանման ծախսեր</t>
  </si>
  <si>
    <t xml:space="preserve"> Եվրասիական զարգացման բանկի աջակցությամբ իրականացվող Հյուսիս-հարավ միջանցքի զարգացման ծրագրի համակարգում և կառավարում</t>
  </si>
  <si>
    <t xml:space="preserve"> 11017</t>
  </si>
  <si>
    <t xml:space="preserve"> Հյուսիս-հարավ ճանապարհային միջանցքի զարգացման ծրագրի Քաջարանի թունելի և մոտեցումների համակարգում և կառավարում</t>
  </si>
  <si>
    <t xml:space="preserve"> Հյուսիս-հարավ ճանապարհային միջանցքի զարգացման ծրագրի շրջանակներում հողերի օտարում (Քաջարանի թունել և մոտեցում)</t>
  </si>
  <si>
    <t>հազ. դրամ</t>
  </si>
  <si>
    <t xml:space="preserve"> Բյուջետային գլխավոր կարգադրիչների, ծրագրերի և միջոցառումների անվանումները</t>
  </si>
  <si>
    <t xml:space="preserve"> Ընդամենը</t>
  </si>
  <si>
    <t>Վարկային միջոցներ</t>
  </si>
  <si>
    <t xml:space="preserve"> Համաֆինան սավորում</t>
  </si>
  <si>
    <t xml:space="preserve"> ՈՉ ՖԻՆԱՆՍԱԿԱՆ ԱԿՏԻՎՆԵՐԻ ԳԾՈՎ ԾԱԽՍԵՐ</t>
  </si>
  <si>
    <t xml:space="preserve"> ԴՐԱՄԱՇՆՈՐՀՆԵՐ</t>
  </si>
  <si>
    <t xml:space="preserve"> 11012</t>
  </si>
  <si>
    <t xml:space="preserve"> Կապիտալ դրամաշնորհներ պետական հատվածի այլ մակարդակներին</t>
  </si>
  <si>
    <t xml:space="preserve"> - Այլ կապիտալ դրամաշնորհներ</t>
  </si>
  <si>
    <t xml:space="preserve"> Հարկեր, պարտադիր վճարներ և տույժեր, որոնք կառավարման տարբեր մակարդակների կողմից կիրառվում են միմյանց նկատմամբ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</si>
  <si>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</si>
  <si>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</si>
  <si>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</si>
  <si>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ԱՅԼ ՀԻՄՆԱԿԱՆ ՄԻՋՈՑՆԵՐ</t>
  </si>
  <si>
    <t xml:space="preserve"> - Նախագծահետազոտական ծախսեր</t>
  </si>
  <si>
    <t>Ցուցանիշների փոփոխությունը(ավելացումները նշված են դրական նշանով, իսկ նվազեցումները` փակագծերում)</t>
  </si>
  <si>
    <t>Պետական բյուջեի դեֆիցիտի ֆինանսավորման աղբյուրներն ու դրանց տարրերի անվանումները</t>
  </si>
  <si>
    <t>Ցուցանիշների փոփոխությունը 
(Ավելացումները նշված են դրական նշանով, իսկ նվազեցումները՝ փակագծերում)</t>
  </si>
  <si>
    <t xml:space="preserve">  ԸՆԴԱՄԵՆԸ</t>
  </si>
  <si>
    <t>այդ թվում՝</t>
  </si>
  <si>
    <t>Ա. Ներքին աղբյուրներ-ընդամենը</t>
  </si>
  <si>
    <t>2.  Ֆինանսական զուտ ակտիվներ</t>
  </si>
  <si>
    <t>2.6. Այլ</t>
  </si>
  <si>
    <t>ժամանակավորապես ազատ միջոցներ</t>
  </si>
  <si>
    <r>
      <t>ՀԱՅԱՍՏԱՆԻ ՀԱՆՐԱՊԵՏՈՒԹՅԱՆ ԿԱՌԱՎԱՐՈՒԹՅԱՆ 2023 ԹՎԱԿԱՆԻ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color theme="1"/>
        <rFont val="GHEA Grapalat"/>
        <family val="3"/>
      </rPr>
      <t>ԴԵԿՏԵՄԲԵՐԻ 28-Ի N 2323-Ն ՈՐՈՇՄԱՆ N 1 ՀԱՎԵԼՎԱԾԻ N 1 ԱՂՅՈՒՍԱԿՈՒՄ ԿԱՏԱՐՎՈՂ ՓՈՓՈԽՈՒԹՅՈՒՆՆԵՐԸ</t>
    </r>
  </si>
  <si>
    <t>Հավելված N6</t>
  </si>
  <si>
    <t>04</t>
  </si>
  <si>
    <t>05</t>
  </si>
  <si>
    <t xml:space="preserve"> Ճանապարհային տրանսպորտ</t>
  </si>
  <si>
    <t xml:space="preserve"> Տրանսպորտ</t>
  </si>
  <si>
    <t xml:space="preserve"> ՏՆՏԵՍԱԿԱՆ ՀԱՐԱԲԵՐՈՒԹՅՈՒՆՆԵՐ</t>
  </si>
  <si>
    <t xml:space="preserve"> 1049 </t>
  </si>
  <si>
    <t xml:space="preserve"> Խորհրդատվական ծառայություններ և պահպանման ծախսեր </t>
  </si>
  <si>
    <t xml:space="preserve"> Ծառայությունների մատուցում </t>
  </si>
  <si>
    <t xml:space="preserve"> Միջոցառումն իրականացնողի անվանումը՛ </t>
  </si>
  <si>
    <t xml:space="preserve"> Մասնագիտացված միավոր </t>
  </si>
  <si>
    <t xml:space="preserve"> 11012 </t>
  </si>
  <si>
    <t xml:space="preserve"> Եվրասիական զարգացման բանկի աջակցությամբ իրականացվող Հյուսիս-հարավ միջանցքի զարգացման ծրագրի համակարգում և կառավարում </t>
  </si>
  <si>
    <t xml:space="preserve"> 11017 </t>
  </si>
  <si>
    <t xml:space="preserve"> Հյուսիս-հարավ ճանապարհային միջանցքի զարգացման ծրագրի Քաջարանի թունելի և մոտեցումների համակարգում և կառավարում </t>
  </si>
  <si>
    <t xml:space="preserve"> Հյուսիս-հարավ ճանապարհային միջանցքի զարգացման ծրագրի շրջանակներում հողերի օտարում (Քաջարանի թունել և մոտեցում) </t>
  </si>
  <si>
    <t xml:space="preserve"> Հանրության կողմից անմիջականորեն օգտագործվող ակտիվների հետ կապված միջոցառումներ </t>
  </si>
  <si>
    <t>Աղյուսակ 9.1.7</t>
  </si>
  <si>
    <t xml:space="preserve">Միջոցառման վրա կատարվող ծախսը (հազար դրամ) </t>
  </si>
  <si>
    <t>«ՀԱՅԱUՏԱՆԻ ՀԱՆՐԱՊԵՏՈՒԹՅԱՆ 2024 ԹՎԱԿԱՆԻ ՊԵՏԱԿԱՆ ԲՅՈՒՋԵԻ ՄԱUԻՆ» OՐԵՆՔԻ N 1 ՀԱՎԵԼՎԱԾԻ N 4 ԱՂՅՈՒՍԱԿՈՒՄ  ԵՎ ՀԱՅԱՍՏԱՆԻ ՀԱՆՐԱՊԵՏՈՒԹՅԱՆ ԿԱՌԱՎԱՐՈՒԹՅԱՆ 2023 ԹՎԱԿԱՆԻ ԴԵԿՏԵՄԲԵՐԻ 28-Ի N 2323-Ն ՈՐՈՇՄԱՆ N 5 ՀԱՎԵԼՎԱԾԻ N 3 ԱՂՅՈՒՍԱԿՈՒՄ ԿԱՏԱՐՎՈՂ ԼՐԱՑՈՒՄՆԵՐԸ ԵՎ ՓՈՓՈԽՈՒԹՅՈՒՆՆԵՐԸ</t>
  </si>
  <si>
    <t xml:space="preserve"> 1157</t>
  </si>
  <si>
    <t xml:space="preserve"> Քաղաքային զարգացում</t>
  </si>
  <si>
    <t xml:space="preserve"> Քաղաքային ենթակառուցվածքների զարգացում</t>
  </si>
  <si>
    <t xml:space="preserve"> Քաղաքային ենթակառուցվածքների արդիականացում և բարելավում</t>
  </si>
  <si>
    <t xml:space="preserve"> 21002</t>
  </si>
  <si>
    <t xml:space="preserve"> Երևանի մետրոպոլիտենի ենթակառուցվածքների կառուցում</t>
  </si>
  <si>
    <t xml:space="preserve"> Հանրության կողմից անմիջականորեն օգտագործվող ակտիվների հետ կապված միջոցառումներ</t>
  </si>
  <si>
    <t xml:space="preserve"> 1004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</si>
  <si>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</si>
  <si>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</si>
  <si>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բարելավում, կորուստների կրճատում</t>
  </si>
  <si>
    <t xml:space="preserve"> 31004</t>
  </si>
  <si>
    <t xml:space="preserve"> Գերմանիայի զարգացման վարկերի բանկի աջակցությամբ իրականացվող Ախուրյան գետի ջրային ռեսուրսների ինտեգրված կառավարման ծրագրի շրջանակներում ջրային տնտեսության ենթակառուցվածքների հիմնանորոգում</t>
  </si>
  <si>
    <t xml:space="preserve"> Գերմանիայի զարգացման վարկերի բանկի աջակցությամբ իրականացվող Ախուրյան գետի ջրային ռեսուրսների ինտեգրված կառավարման ծրագիր</t>
  </si>
  <si>
    <t xml:space="preserve"> Պետական մարմինների կողմից օգտագործվող ոչ ֆինանսական ակտիվների հետ գործառնություններ</t>
  </si>
  <si>
    <t>Հավելված N 2</t>
  </si>
  <si>
    <t>Հավելված N 3</t>
  </si>
  <si>
    <t>Հավելված N4</t>
  </si>
  <si>
    <t xml:space="preserve"> ՀՀ  տարածքային կառավարման և ենթակառուցվածքների նախարարության ջրային կոմիտե</t>
  </si>
  <si>
    <t xml:space="preserve">        ------------  N ---------- որոշման</t>
  </si>
  <si>
    <t>հազ.դրամ</t>
  </si>
  <si>
    <t>Ծրագրային դասիչ</t>
  </si>
  <si>
    <t xml:space="preserve"> Բյուջետային գլխավոր կարգադրիչների ծրագրերի  միջոցառումների և ուղղությունների անվանումները</t>
  </si>
  <si>
    <t xml:space="preserve">       Ընդամենը         հազ. դրամ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</si>
  <si>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</si>
  <si>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</si>
  <si>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</si>
  <si>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</si>
  <si>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 xml:space="preserve">Նախագծահե-
տազոտական,
գեոդեզիա-
քարտեզագրա-
կան աշխա-
տանքներ                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</si>
  <si>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</si>
  <si>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</si>
  <si>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</si>
  <si>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</si>
  <si>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 xml:space="preserve">ՀԱՅԱՍՏԱՆԻ ՀԱՆՐԱՊԵՏՈՒԹՅԱՆ </t>
  </si>
  <si>
    <t>ՎԱՐՉԱՊԵՏԻ ԱՇԽԱՏԱԿԱԶՄԻ ՂԵԿԱՎԱՐ՝</t>
  </si>
  <si>
    <t>Ա. ՀԱՐՈՒԹՅՈՒՆՅԱՆ</t>
  </si>
  <si>
    <t>ՀՀ կառավարության  2024թվականի</t>
  </si>
  <si>
    <t>Ծրագրային դասիչը</t>
  </si>
  <si>
    <t>Բյուջետային գլխավոր կարգադրիչների, ծրագրերի, միջոցառումների և ուղղությունների անվանումները</t>
  </si>
  <si>
    <t>Ցուցանիշների փոփոխությունը
( նվազեցումները` նշված են փակագծերում)</t>
  </si>
  <si>
    <t>Միջոց_x000D_առում</t>
  </si>
  <si>
    <t>ԸՆԴԱՄԵՆԸ</t>
  </si>
  <si>
    <t xml:space="preserve"> Խողովակաշարային և այլ տրանսպորտ</t>
  </si>
  <si>
    <t xml:space="preserve"> Ոռոգում</t>
  </si>
  <si>
    <t>02</t>
  </si>
  <si>
    <t xml:space="preserve"> Գյուղատնտեսություն, անտառային տնտեսություն, ձկնորսություն և որսորդություն</t>
  </si>
  <si>
    <t xml:space="preserve"> ՀԱՅԱՍՏԱՆԻ ՀԱՆՐԱՊԵՏՈՒԹՅԱՆ ԿԱՌԱՎԱՐՈՒԹՅԱՆ 2023 ԹՎԱԿԱՆԻ ԴԵԿՏԵՄԲԵՐԻ 28-Ի N 2323-Ն ՈՐՈՇՄԱՆ N 8 ՀԱՎԵԼՎԱԾՈՒՄ ԿԱՏԱՐՎՈՂ ԼՐԱՑՈՒՄԸ</t>
  </si>
  <si>
    <t xml:space="preserve">Բյուջետային հատակացումների գլխավոր կարգադրիչներ, ծրագրերի, միջոցառումների անվանումները </t>
  </si>
  <si>
    <t xml:space="preserve">Քաղաքային զարգացում </t>
  </si>
  <si>
    <t>ՀԱՅԱՍՏԱՆԻ ՀԱՆՐԱՊԵՏՈՒԹՅԱՆ</t>
  </si>
  <si>
    <t>ՎԱՐՉԱՊԵՏԻ  ԱՇԽԱՏԱԿԱԶՄԻ</t>
  </si>
  <si>
    <t xml:space="preserve">ՂԵԿԱՎԱՐ՝      </t>
  </si>
  <si>
    <t xml:space="preserve"> Ա. ՀԱՐՈՒԹՅՈՒՆՅԱՆ</t>
  </si>
  <si>
    <t>Հավելված N5</t>
  </si>
  <si>
    <t>Հավելված N7</t>
  </si>
  <si>
    <t>Հավելված N 8</t>
  </si>
  <si>
    <t>Հավելված N 9</t>
  </si>
  <si>
    <t xml:space="preserve"> 1157 </t>
  </si>
  <si>
    <t xml:space="preserve"> 21002 </t>
  </si>
  <si>
    <t xml:space="preserve"> Երևանի մետրոպոլիտենի ենթակառուցվածքների կառուցում </t>
  </si>
  <si>
    <t xml:space="preserve">  Շահառուների ընտրության չափանիշները </t>
  </si>
  <si>
    <t xml:space="preserve">  ՀՀ բնակչություն </t>
  </si>
  <si>
    <t>Քաղաքային զարգացում</t>
  </si>
  <si>
    <t xml:space="preserve"> 1004 </t>
  </si>
  <si>
    <t xml:space="preserve"> 31004 </t>
  </si>
  <si>
    <t xml:space="preserve"> Գերմանիայի զարգացման վարկերի բանկի աջակցությամբ իրականացվող Ախուրյան գետի ջրային ռեսուրսների ինտեգրված կառավարման ծրագրի շրջանակներում ջրային տնտեսության ենթակառուցվածքների հիմնանորոգում </t>
  </si>
  <si>
    <t xml:space="preserve"> Գերմանիայի զարգացման վարկերի բանկի աջակցությամբ իրականացվող Ախուրյան գետի ջրային ռեսուրսների ինտեգրված կառավարման ծրագիր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</si>
  <si>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</si>
  <si>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անվանում(ները)՛ </t>
  </si>
  <si>
    <t xml:space="preserve"> Ոռոգման համակարգի առողջացում </t>
  </si>
  <si>
    <t xml:space="preserve"> ՄԱՍ 1. ՊԵՏԱԿԱՆ ՄԱՐՄՆԻ ԳԾՈՎ ԱՐԴՅՈՒՆՔԱՅԻՆ (ԿԱՏԱՐՈՂԱԿԱՆ) ՑՈՒՑԱՆԻՇՆԵՐԸ </t>
  </si>
  <si>
    <t xml:space="preserve">ՀՀ  տարածքային կառավարման և ենթակառուցվածքների նախարարության ջրային կոմիտե </t>
  </si>
  <si>
    <t>ՀԱՅԱՍՏԱՆԻ ՀԱՆՐԱՊԵՏՈՒԹՅԱՆ ԿԱՌԱՎԱՐՈՒԹՅԱՆ 2023 ԹՎԱԿԱՆԻ ԴԵԿՏԵՄԲԵՐԻ 28-Ի N 2323-Ն ՈՐՈՇՄԱՆ N 9.1 ՀԱՎԵԼՎԱԾԻ NN   9.1.7 ԵՎ  9.1․25 ԱՂՅՈՒՍԱԿՆԵՐՈՒՄ ԿԱՏԱՐՎՈՂ ՓՈՓՈԽՈՒԹՅՈՒՆՆԵՐԸ ԵՎ ԼՐԱՑՈՒՄՆԵՐԸ</t>
  </si>
  <si>
    <t>Ցուցանիշների փոփոխությունը
(նվազեցումները նշված են փակագծերում)</t>
  </si>
  <si>
    <t xml:space="preserve">  ՀԱՅԱUՏԱՆԻ ՀԱՆՐԱՊԵՏՈՒԹՅԱՆ ԿԱՌԱՎԱՐՈՒԹՅԱՆ 2023 ԹՎԱԿԱՆԻ ԴԵԿՏԵՄԲԵՐԻ 28-Ի N 2323-Ն ՈՐՈՇՄԱՆ N 5 ՀԱՎԵԼՎԱԾԻ N 2 ԱՂՅՈՒՍԱԿՈՒՄ ԿԱՏԱՐՎՈՂ ՓՈՓՈԽՈՒԹՅՈՒՆԸ</t>
  </si>
  <si>
    <t>«ՀԱՅԱՍՏԱՆԻ ՀԱՆՐԱՊԵՏՈՒԹՅԱՆ 2024 ԹՎԱԿԱՆԻ ՊԵՏԱԿԱՆ ԲՅՈՒՋԵԻ ՄԱՍԻՆ» ՕՐԵՆՔԻ N 1 ՀԱՎԵԼՎԱԾԻ N 3 ԱՂՅՈՒՍԱԿՈՒՄ ԿԱՏԱՐՎՈՂ  ՓՈՓՈԽՈՒԹՅՈՒՆԸ</t>
  </si>
  <si>
    <t xml:space="preserve"> Սոցիալական ներդրումների և տեղական զարգացման ծրագիր</t>
  </si>
  <si>
    <t>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</t>
  </si>
  <si>
    <t>այդ թվում` ըստ կատարողների</t>
  </si>
  <si>
    <t>այդ թվում` բյուջետային ծախսերի տնտեսագիտական դասակարգման հոդվածներ</t>
  </si>
  <si>
    <t xml:space="preserve"> ՄԵՔԵՆԱՆԵՐ  ԵՎ  ՍԱՐՔԱՎՈՐՈՒՄՆԵՐ</t>
  </si>
  <si>
    <t xml:space="preserve"> - Վարչական սարքավորումներ</t>
  </si>
  <si>
    <t xml:space="preserve"> 09</t>
  </si>
  <si>
    <t xml:space="preserve"> Տնտեսական հարաբերություններ (այլ դասերին չպատկանող)</t>
  </si>
  <si>
    <t xml:space="preserve"> 01</t>
  </si>
  <si>
    <t xml:space="preserve"> 1019</t>
  </si>
  <si>
    <t xml:space="preserve"> Նպաստել տարածքներում բնակչության նյութական և ոչ նյութական բարեկեցության աճին</t>
  </si>
  <si>
    <t xml:space="preserve"> Համայնքային և միջհամայնքային ենթակառուցվածքների և որակի հասանելիության բարելավում, ինստիտուցիոնալ և ֆինանասական կարողությունների հզորացում</t>
  </si>
  <si>
    <t xml:space="preserve"> 12004</t>
  </si>
  <si>
    <t xml:space="preserve"> 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բարելավում:</t>
  </si>
  <si>
    <t xml:space="preserve"> Ջրագծերի, առողջապահության, կրթության օբյեկտների, մշակույթային տների, ծերանոցների, մանկատների, հատուկ դպրոցների, մանկապարտզների և կոյուղու օբյեկտնրի հիմն. և շինարարություն., գույքի և սարքավորումների տրամադրում  շահառու ենթածրագրերի համար:</t>
  </si>
  <si>
    <t xml:space="preserve"> Տրանսֆերտների տրամադրում</t>
  </si>
  <si>
    <t>Սոցիալական ներդրումների և տեղական զարգացման ծրագիր</t>
  </si>
  <si>
    <t xml:space="preserve"> 1019 </t>
  </si>
  <si>
    <t xml:space="preserve"> 12004 </t>
  </si>
  <si>
    <t xml:space="preserve"> 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բարելավում: </t>
  </si>
  <si>
    <t xml:space="preserve"> Ջրագծերի, առողջապահության, կրթության օբյեկտների, մշակույթային տների, ծերանոցների, մանկատների, հատուկ դպրոցների, մանկապարտզների և կոյուղու օբյեկտնրի հիմն. և շինարարություն., գույքի և սարքավորումների տրամադրում  շահառու ենթածրագրերի համար: </t>
  </si>
  <si>
    <t xml:space="preserve"> Տրանսֆերտների տրամադրում </t>
  </si>
  <si>
    <t xml:space="preserve">   Շահառուների ընտրության չափանիշները </t>
  </si>
  <si>
    <t xml:space="preserve"> ՀՀ բնակչություն </t>
  </si>
  <si>
    <t>Ցուցանիշների փոփոխությունը 
(Ավելացումները նշված են դրական նշանով)</t>
  </si>
  <si>
    <t>Ցուցանիշների փոփոխությունը 
(նվազեցումները` նշված են փակագծերում)</t>
  </si>
  <si>
    <t xml:space="preserve"> Թունելների վերակառուցում, մ </t>
  </si>
  <si>
    <t>Աղյուսակ 9.1.25</t>
  </si>
  <si>
    <t>Ցուցանիշների փոփոխությունը 
(նվազեցումները նշված են փակագծերում)</t>
  </si>
  <si>
    <t>ՀԱՅԱՍՏԱՆԻ ՀԱՆՐԱՊԵՏՈՒԹՅԱՆ ԿԱՌԱՎԱՐՈՒԹՅԱՆ 2023 ԹՎԱԿԱՆԻ ԴԵԿՏԵՄԲԵՐԻ 28-Ի N 2323-Ն ՈՐՈՇՄԱՆ N 9  ՀԱՎԵԼՎԱԾԻ NN  9.7 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</si>
</sst>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#,##0.00;\(##,##0.00\);\-"/>
    <numFmt numFmtId="168" formatCode="#,##0.0"/>
    <numFmt numFmtId="169" formatCode="#,##0.0_);\(#,##0.0\)"/>
    <numFmt numFmtId="170" formatCode="_-* #,##0.00_р_._-;\-* #,##0.00_р_._-;_-* &quot;-&quot;??_р_._-;_-@_-"/>
    <numFmt numFmtId="171" formatCode="_(* #,##0.0_);_(* \(#,##0.0\);_(* &quot;-&quot;?_);_(@_)"/>
    <numFmt numFmtId="172" formatCode="[&lt;=9999999]###\-####;\(###\)\ ###\-####"/>
    <numFmt numFmtId="173" formatCode="_(* #,##0_);_(* \(#,##0\);_(* &quot;-&quot;??_);_(@_)"/>
  </numFmts>
  <fonts count="12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18"/>
      <color theme="3"/>
      <name val="Cambria"/>
      <family val="2"/>
      <scheme val="major"/>
    </font>
    <font>
      <b/>
      <sz val="12"/>
      <color indexed="8"/>
      <name val="GHEA Grapalat"/>
      <family val="3"/>
    </font>
    <font>
      <sz val="12"/>
      <name val="GHEA Grapalat"/>
      <family val="2"/>
    </font>
    <font>
      <sz val="12"/>
      <color rgb="FF000000"/>
      <name val="GHEA Grapalat"/>
      <family val="3"/>
    </font>
    <font>
      <sz val="8"/>
      <name val="Calibri"/>
      <family val="2"/>
      <charset val="1"/>
      <scheme val="minor"/>
    </font>
    <font>
      <b/>
      <sz val="12"/>
      <color rgb="FFFF0000"/>
      <name val="GHEA Grapalat"/>
      <family val="3"/>
    </font>
    <font>
      <b/>
      <sz val="12"/>
      <color rgb="FF000000"/>
      <name val="GHEA Grapalat"/>
      <family val="3"/>
    </font>
    <font>
      <sz val="11"/>
      <color theme="1"/>
      <name val="Arial"/>
      <family val="2"/>
    </font>
    <font>
      <sz val="10"/>
      <name val="Arial Cyr"/>
      <family val="2"/>
      <charset val="204"/>
    </font>
    <font>
      <b/>
      <i/>
      <sz val="12"/>
      <name val="GHEA Grapalat"/>
      <family val="3"/>
    </font>
    <font>
      <sz val="11"/>
      <color rgb="FF000000"/>
      <name val="Calibri"/>
      <family val="2"/>
    </font>
    <font>
      <sz val="11"/>
      <color rgb="FF9C5700"/>
      <name val="Calibri"/>
      <family val="2"/>
      <scheme val="minor"/>
    </font>
    <font>
      <sz val="10"/>
      <color theme="1"/>
      <name val="Arial Narrow"/>
      <family val="2"/>
    </font>
    <font>
      <sz val="10"/>
      <color rgb="FF000000"/>
      <name val="Times New Roman"/>
      <family val="1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name val="GHEA Grapalat"/>
      <family val="3"/>
    </font>
    <font>
      <b/>
      <u/>
      <sz val="12"/>
      <color theme="1"/>
      <name val="GHEA Grapalat"/>
      <family val="3"/>
    </font>
    <font>
      <b/>
      <sz val="10"/>
      <name val="GHEA Grapalat"/>
      <family val="2"/>
    </font>
    <font>
      <b/>
      <u/>
      <sz val="12"/>
      <name val="GHEA Grapalat"/>
      <family val="3"/>
    </font>
    <font>
      <sz val="11"/>
      <color theme="1"/>
      <name val="GHEA Grapalat"/>
      <family val="3"/>
    </font>
    <font>
      <sz val="12"/>
      <color theme="1"/>
      <name val="Calibri"/>
      <family val="2"/>
      <charset val="1"/>
      <scheme val="minor"/>
    </font>
    <font>
      <sz val="11"/>
      <name val="GHEA Grapalat"/>
      <family val="2"/>
    </font>
    <font>
      <i/>
      <sz val="11"/>
      <name val="GHEA Grapalat"/>
      <family val="2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40">
    <xf numFmtId="0" fontId="0" fillId="0" borderId="0"/>
    <xf numFmtId="0" fontId="15" fillId="0" borderId="0"/>
    <xf numFmtId="9" fontId="16" fillId="0" borderId="0" applyFont="0" applyFill="0" applyBorder="0" applyAlignment="0" applyProtection="0"/>
    <xf numFmtId="0" fontId="17" fillId="0" borderId="0"/>
    <xf numFmtId="0" fontId="18" fillId="0" borderId="0">
      <alignment horizontal="left" vertical="top" wrapText="1"/>
    </xf>
    <xf numFmtId="0" fontId="19" fillId="0" borderId="0"/>
    <xf numFmtId="165" fontId="20" fillId="0" borderId="0" applyFill="0" applyBorder="0" applyProtection="0">
      <alignment horizontal="right" vertical="top"/>
    </xf>
    <xf numFmtId="43" fontId="19" fillId="0" borderId="0" applyFont="0" applyFill="0" applyBorder="0" applyAlignment="0" applyProtection="0"/>
    <xf numFmtId="0" fontId="20" fillId="0" borderId="0">
      <alignment horizontal="left" vertical="top" wrapText="1"/>
    </xf>
    <xf numFmtId="0" fontId="21" fillId="0" borderId="0"/>
    <xf numFmtId="43" fontId="21" fillId="0" borderId="0" applyFont="0" applyFill="0" applyBorder="0" applyAlignment="0" applyProtection="0"/>
    <xf numFmtId="0" fontId="22" fillId="0" borderId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25" fillId="0" borderId="0" applyNumberFormat="0" applyFill="0" applyBorder="0" applyAlignment="0" applyProtection="0"/>
    <xf numFmtId="0" fontId="26" fillId="2" borderId="0" applyNumberFormat="0" applyBorder="0" applyAlignment="0" applyProtection="0"/>
    <xf numFmtId="0" fontId="27" fillId="3" borderId="0" applyNumberFormat="0" applyBorder="0" applyAlignment="0" applyProtection="0"/>
    <xf numFmtId="0" fontId="28" fillId="4" borderId="0" applyNumberFormat="0" applyBorder="0" applyAlignment="0" applyProtection="0"/>
    <xf numFmtId="0" fontId="29" fillId="5" borderId="9" applyNumberFormat="0" applyAlignment="0" applyProtection="0"/>
    <xf numFmtId="0" fontId="30" fillId="6" borderId="10" applyNumberFormat="0" applyAlignment="0" applyProtection="0"/>
    <xf numFmtId="0" fontId="31" fillId="6" borderId="9" applyNumberFormat="0" applyAlignment="0" applyProtection="0"/>
    <xf numFmtId="0" fontId="32" fillId="0" borderId="11" applyNumberFormat="0" applyFill="0" applyAlignment="0" applyProtection="0"/>
    <xf numFmtId="0" fontId="33" fillId="7" borderId="12" applyNumberFormat="0" applyAlignment="0" applyProtection="0"/>
    <xf numFmtId="0" fontId="34" fillId="0" borderId="0" applyNumberFormat="0" applyFill="0" applyBorder="0" applyAlignment="0" applyProtection="0"/>
    <xf numFmtId="0" fontId="19" fillId="8" borderId="13" applyNumberFormat="0" applyFont="0" applyAlignment="0" applyProtection="0"/>
    <xf numFmtId="0" fontId="35" fillId="0" borderId="0" applyNumberFormat="0" applyFill="0" applyBorder="0" applyAlignment="0" applyProtection="0"/>
    <xf numFmtId="0" fontId="36" fillId="0" borderId="14" applyNumberFormat="0" applyFill="0" applyAlignment="0" applyProtection="0"/>
    <xf numFmtId="0" fontId="37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37" fillId="20" borderId="0" applyNumberFormat="0" applyBorder="0" applyAlignment="0" applyProtection="0"/>
    <xf numFmtId="0" fontId="37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37" fillId="24" borderId="0" applyNumberFormat="0" applyBorder="0" applyAlignment="0" applyProtection="0"/>
    <xf numFmtId="0" fontId="37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37" fillId="28" borderId="0" applyNumberFormat="0" applyBorder="0" applyAlignment="0" applyProtection="0"/>
    <xf numFmtId="0" fontId="37" fillId="29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37" fillId="32" borderId="0" applyNumberFormat="0" applyBorder="0" applyAlignment="0" applyProtection="0"/>
    <xf numFmtId="0" fontId="38" fillId="0" borderId="0" applyNumberFormat="0" applyFill="0" applyBorder="0" applyAlignment="0" applyProtection="0"/>
    <xf numFmtId="0" fontId="39" fillId="13" borderId="0" applyNumberFormat="0" applyBorder="0" applyAlignment="0" applyProtection="0"/>
    <xf numFmtId="0" fontId="14" fillId="8" borderId="13" applyNumberFormat="0" applyFont="0" applyAlignment="0" applyProtection="0"/>
    <xf numFmtId="0" fontId="39" fillId="32" borderId="0" applyNumberFormat="0" applyBorder="0" applyAlignment="0" applyProtection="0"/>
    <xf numFmtId="0" fontId="39" fillId="20" borderId="0" applyNumberFormat="0" applyBorder="0" applyAlignment="0" applyProtection="0"/>
    <xf numFmtId="0" fontId="39" fillId="9" borderId="0" applyNumberFormat="0" applyBorder="0" applyAlignment="0" applyProtection="0"/>
    <xf numFmtId="0" fontId="39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15" borderId="0" applyNumberFormat="0" applyBorder="0" applyAlignment="0" applyProtection="0"/>
    <xf numFmtId="0" fontId="39" fillId="16" borderId="0" applyNumberFormat="0" applyBorder="0" applyAlignment="0" applyProtection="0"/>
    <xf numFmtId="0" fontId="47" fillId="0" borderId="0" applyNumberFormat="0" applyFill="0" applyBorder="0" applyAlignment="0" applyProtection="0"/>
    <xf numFmtId="0" fontId="39" fillId="12" borderId="0" applyNumberFormat="0" applyBorder="0" applyAlignment="0" applyProtection="0"/>
    <xf numFmtId="0" fontId="45" fillId="0" borderId="6" applyNumberFormat="0" applyFill="0" applyAlignment="0" applyProtection="0"/>
    <xf numFmtId="0" fontId="39" fillId="24" borderId="0" applyNumberFormat="0" applyBorder="0" applyAlignment="0" applyProtection="0"/>
    <xf numFmtId="0" fontId="47" fillId="0" borderId="8" applyNumberFormat="0" applyFill="0" applyAlignment="0" applyProtection="0"/>
    <xf numFmtId="0" fontId="54" fillId="0" borderId="0" applyNumberFormat="0" applyFill="0" applyBorder="0" applyAlignment="0" applyProtection="0"/>
    <xf numFmtId="0" fontId="19" fillId="10" borderId="0" applyNumberFormat="0" applyBorder="0" applyAlignment="0" applyProtection="0"/>
    <xf numFmtId="0" fontId="49" fillId="0" borderId="11" applyNumberFormat="0" applyFill="0" applyAlignment="0" applyProtection="0"/>
    <xf numFmtId="0" fontId="19" fillId="18" borderId="0" applyNumberFormat="0" applyBorder="0" applyAlignment="0" applyProtection="0"/>
    <xf numFmtId="0" fontId="19" fillId="14" borderId="0" applyNumberFormat="0" applyBorder="0" applyAlignment="0" applyProtection="0"/>
    <xf numFmtId="0" fontId="39" fillId="28" borderId="0" applyNumberFormat="0" applyBorder="0" applyAlignment="0" applyProtection="0"/>
    <xf numFmtId="0" fontId="43" fillId="0" borderId="0" applyNumberFormat="0" applyFill="0" applyBorder="0" applyAlignment="0" applyProtection="0"/>
    <xf numFmtId="0" fontId="39" fillId="21" borderId="0" applyNumberFormat="0" applyBorder="0" applyAlignment="0" applyProtection="0"/>
    <xf numFmtId="0" fontId="50" fillId="4" borderId="0" applyNumberFormat="0" applyBorder="0" applyAlignment="0" applyProtection="0"/>
    <xf numFmtId="0" fontId="19" fillId="27" borderId="0" applyNumberFormat="0" applyBorder="0" applyAlignment="0" applyProtection="0"/>
    <xf numFmtId="0" fontId="19" fillId="23" borderId="0" applyNumberFormat="0" applyBorder="0" applyAlignment="0" applyProtection="0"/>
    <xf numFmtId="0" fontId="41" fillId="6" borderId="9" applyNumberFormat="0" applyAlignment="0" applyProtection="0"/>
    <xf numFmtId="0" fontId="44" fillId="2" borderId="0" applyNumberFormat="0" applyBorder="0" applyAlignment="0" applyProtection="0"/>
    <xf numFmtId="0" fontId="51" fillId="6" borderId="10" applyNumberFormat="0" applyAlignment="0" applyProtection="0"/>
    <xf numFmtId="0" fontId="48" fillId="5" borderId="9" applyNumberFormat="0" applyAlignment="0" applyProtection="0"/>
    <xf numFmtId="0" fontId="46" fillId="0" borderId="7" applyNumberFormat="0" applyFill="0" applyAlignment="0" applyProtection="0"/>
    <xf numFmtId="0" fontId="52" fillId="0" borderId="0" applyNumberFormat="0" applyFill="0" applyBorder="0" applyAlignment="0" applyProtection="0"/>
    <xf numFmtId="0" fontId="39" fillId="25" borderId="0" applyNumberFormat="0" applyBorder="0" applyAlignment="0" applyProtection="0"/>
    <xf numFmtId="0" fontId="42" fillId="7" borderId="12" applyNumberFormat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53" fillId="0" borderId="14" applyNumberFormat="0" applyFill="0" applyAlignment="0" applyProtection="0"/>
    <xf numFmtId="0" fontId="39" fillId="17" borderId="0" applyNumberFormat="0" applyBorder="0" applyAlignment="0" applyProtection="0"/>
    <xf numFmtId="0" fontId="19" fillId="26" borderId="0" applyNumberFormat="0" applyBorder="0" applyAlignment="0" applyProtection="0"/>
    <xf numFmtId="0" fontId="40" fillId="3" borderId="0" applyNumberFormat="0" applyBorder="0" applyAlignment="0" applyProtection="0"/>
    <xf numFmtId="0" fontId="19" fillId="11" borderId="0" applyNumberFormat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21" fillId="0" borderId="0"/>
    <xf numFmtId="9" fontId="21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6" fillId="0" borderId="0"/>
    <xf numFmtId="0" fontId="57" fillId="4" borderId="0" applyNumberFormat="0" applyBorder="0" applyAlignment="0" applyProtection="0"/>
    <xf numFmtId="0" fontId="22" fillId="0" borderId="0"/>
    <xf numFmtId="0" fontId="17" fillId="0" borderId="0"/>
    <xf numFmtId="0" fontId="55" fillId="33" borderId="0" applyNumberFormat="0" applyBorder="0" applyAlignment="0" applyProtection="0"/>
    <xf numFmtId="0" fontId="55" fillId="34" borderId="0" applyNumberFormat="0" applyBorder="0" applyAlignment="0" applyProtection="0"/>
    <xf numFmtId="0" fontId="55" fillId="35" borderId="0" applyNumberFormat="0" applyBorder="0" applyAlignment="0" applyProtection="0"/>
    <xf numFmtId="0" fontId="55" fillId="36" borderId="0" applyNumberFormat="0" applyBorder="0" applyAlignment="0" applyProtection="0"/>
    <xf numFmtId="0" fontId="55" fillId="40" borderId="0" applyNumberFormat="0" applyBorder="0" applyAlignment="0" applyProtection="0"/>
    <xf numFmtId="0" fontId="55" fillId="41" borderId="0" applyNumberFormat="0" applyBorder="0" applyAlignment="0" applyProtection="0"/>
    <xf numFmtId="0" fontId="55" fillId="42" borderId="0" applyNumberFormat="0" applyBorder="0" applyAlignment="0" applyProtection="0"/>
    <xf numFmtId="0" fontId="55" fillId="43" borderId="0" applyNumberFormat="0" applyBorder="0" applyAlignment="0" applyProtection="0"/>
    <xf numFmtId="0" fontId="55" fillId="37" borderId="0" applyNumberFormat="0" applyBorder="0" applyAlignment="0" applyProtection="0"/>
    <xf numFmtId="0" fontId="55" fillId="36" borderId="0" applyNumberFormat="0" applyBorder="0" applyAlignment="0" applyProtection="0"/>
    <xf numFmtId="0" fontId="55" fillId="42" borderId="0" applyNumberFormat="0" applyBorder="0" applyAlignment="0" applyProtection="0"/>
    <xf numFmtId="0" fontId="55" fillId="44" borderId="0" applyNumberFormat="0" applyBorder="0" applyAlignment="0" applyProtection="0"/>
    <xf numFmtId="0" fontId="58" fillId="45" borderId="0" applyNumberFormat="0" applyBorder="0" applyAlignment="0" applyProtection="0"/>
    <xf numFmtId="0" fontId="58" fillId="43" borderId="0" applyNumberFormat="0" applyBorder="0" applyAlignment="0" applyProtection="0"/>
    <xf numFmtId="0" fontId="58" fillId="37" borderId="0" applyNumberFormat="0" applyBorder="0" applyAlignment="0" applyProtection="0"/>
    <xf numFmtId="0" fontId="58" fillId="38" borderId="0" applyNumberFormat="0" applyBorder="0" applyAlignment="0" applyProtection="0"/>
    <xf numFmtId="0" fontId="58" fillId="46" borderId="0" applyNumberFormat="0" applyBorder="0" applyAlignment="0" applyProtection="0"/>
    <xf numFmtId="0" fontId="58" fillId="39" borderId="0" applyNumberFormat="0" applyBorder="0" applyAlignment="0" applyProtection="0"/>
    <xf numFmtId="0" fontId="58" fillId="47" borderId="0" applyNumberFormat="0" applyBorder="0" applyAlignment="0" applyProtection="0"/>
    <xf numFmtId="0" fontId="58" fillId="48" borderId="0" applyNumberFormat="0" applyBorder="0" applyAlignment="0" applyProtection="0"/>
    <xf numFmtId="0" fontId="58" fillId="49" borderId="0" applyNumberFormat="0" applyBorder="0" applyAlignment="0" applyProtection="0"/>
    <xf numFmtId="0" fontId="58" fillId="38" borderId="0" applyNumberFormat="0" applyBorder="0" applyAlignment="0" applyProtection="0"/>
    <xf numFmtId="0" fontId="58" fillId="46" borderId="0" applyNumberFormat="0" applyBorder="0" applyAlignment="0" applyProtection="0"/>
    <xf numFmtId="0" fontId="58" fillId="50" borderId="0" applyNumberFormat="0" applyBorder="0" applyAlignment="0" applyProtection="0"/>
    <xf numFmtId="0" fontId="59" fillId="34" borderId="0" applyNumberFormat="0" applyBorder="0" applyAlignment="0" applyProtection="0"/>
    <xf numFmtId="0" fontId="60" fillId="51" borderId="15" applyNumberFormat="0" applyAlignment="0" applyProtection="0"/>
    <xf numFmtId="0" fontId="61" fillId="52" borderId="16" applyNumberFormat="0" applyAlignment="0" applyProtection="0"/>
    <xf numFmtId="43" fontId="21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3" fillId="35" borderId="0" applyNumberFormat="0" applyBorder="0" applyAlignment="0" applyProtection="0"/>
    <xf numFmtId="0" fontId="64" fillId="0" borderId="17" applyNumberFormat="0" applyFill="0" applyAlignment="0" applyProtection="0"/>
    <xf numFmtId="0" fontId="65" fillId="0" borderId="18" applyNumberFormat="0" applyFill="0" applyAlignment="0" applyProtection="0"/>
    <xf numFmtId="0" fontId="66" fillId="0" borderId="19" applyNumberFormat="0" applyFill="0" applyAlignment="0" applyProtection="0"/>
    <xf numFmtId="0" fontId="66" fillId="0" borderId="0" applyNumberFormat="0" applyFill="0" applyBorder="0" applyAlignment="0" applyProtection="0"/>
    <xf numFmtId="0" fontId="67" fillId="41" borderId="15" applyNumberFormat="0" applyAlignment="0" applyProtection="0"/>
    <xf numFmtId="0" fontId="68" fillId="0" borderId="20" applyNumberFormat="0" applyFill="0" applyAlignment="0" applyProtection="0"/>
    <xf numFmtId="0" fontId="69" fillId="53" borderId="0" applyNumberFormat="0" applyBorder="0" applyAlignment="0" applyProtection="0"/>
    <xf numFmtId="1" fontId="75" fillId="0" borderId="0"/>
    <xf numFmtId="1" fontId="75" fillId="0" borderId="0"/>
    <xf numFmtId="1" fontId="75" fillId="0" borderId="0"/>
    <xf numFmtId="0" fontId="13" fillId="0" borderId="0"/>
    <xf numFmtId="0" fontId="17" fillId="0" borderId="0"/>
    <xf numFmtId="0" fontId="17" fillId="0" borderId="0"/>
    <xf numFmtId="0" fontId="21" fillId="54" borderId="21" applyNumberFormat="0" applyFont="0" applyAlignment="0" applyProtection="0"/>
    <xf numFmtId="0" fontId="70" fillId="51" borderId="22" applyNumberFormat="0" applyAlignment="0" applyProtection="0"/>
    <xf numFmtId="0" fontId="74" fillId="0" borderId="0"/>
    <xf numFmtId="0" fontId="74" fillId="0" borderId="0"/>
    <xf numFmtId="0" fontId="74" fillId="0" borderId="0"/>
    <xf numFmtId="0" fontId="71" fillId="0" borderId="0" applyNumberFormat="0" applyFill="0" applyBorder="0" applyAlignment="0" applyProtection="0"/>
    <xf numFmtId="0" fontId="72" fillId="0" borderId="23" applyNumberFormat="0" applyFill="0" applyAlignment="0" applyProtection="0"/>
    <xf numFmtId="0" fontId="73" fillId="0" borderId="0" applyNumberFormat="0" applyFill="0" applyBorder="0" applyAlignment="0" applyProtection="0"/>
    <xf numFmtId="0" fontId="56" fillId="0" borderId="0"/>
    <xf numFmtId="1" fontId="75" fillId="0" borderId="0"/>
    <xf numFmtId="0" fontId="76" fillId="0" borderId="0"/>
    <xf numFmtId="0" fontId="17" fillId="0" borderId="0"/>
    <xf numFmtId="0" fontId="13" fillId="0" borderId="0"/>
    <xf numFmtId="0" fontId="20" fillId="0" borderId="0">
      <alignment horizontal="left" vertical="top" wrapText="1"/>
    </xf>
    <xf numFmtId="0" fontId="12" fillId="8" borderId="13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74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0" fillId="8" borderId="13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22" fillId="0" borderId="0"/>
    <xf numFmtId="164" fontId="22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56" fillId="0" borderId="0" applyFont="0" applyFill="0" applyBorder="0" applyAlignment="0" applyProtection="0"/>
    <xf numFmtId="0" fontId="21" fillId="0" borderId="0"/>
    <xf numFmtId="164" fontId="21" fillId="0" borderId="0" applyFont="0" applyFill="0" applyBorder="0" applyAlignment="0" applyProtection="0"/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38" fillId="0" borderId="0" applyNumberFormat="0" applyFill="0" applyBorder="0" applyAlignment="0" applyProtection="0"/>
    <xf numFmtId="0" fontId="9" fillId="8" borderId="13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37" fillId="12" borderId="0" applyNumberFormat="0" applyBorder="0" applyAlignment="0" applyProtection="0"/>
    <xf numFmtId="0" fontId="37" fillId="16" borderId="0" applyNumberFormat="0" applyBorder="0" applyAlignment="0" applyProtection="0"/>
    <xf numFmtId="0" fontId="37" fillId="20" borderId="0" applyNumberFormat="0" applyBorder="0" applyAlignment="0" applyProtection="0"/>
    <xf numFmtId="0" fontId="37" fillId="24" borderId="0" applyNumberFormat="0" applyBorder="0" applyAlignment="0" applyProtection="0"/>
    <xf numFmtId="0" fontId="37" fillId="28" borderId="0" applyNumberFormat="0" applyBorder="0" applyAlignment="0" applyProtection="0"/>
    <xf numFmtId="0" fontId="37" fillId="32" borderId="0" applyNumberFormat="0" applyBorder="0" applyAlignment="0" applyProtection="0"/>
    <xf numFmtId="0" fontId="37" fillId="9" borderId="0" applyNumberFormat="0" applyBorder="0" applyAlignment="0" applyProtection="0"/>
    <xf numFmtId="0" fontId="37" fillId="13" borderId="0" applyNumberFormat="0" applyBorder="0" applyAlignment="0" applyProtection="0"/>
    <xf numFmtId="0" fontId="37" fillId="17" borderId="0" applyNumberFormat="0" applyBorder="0" applyAlignment="0" applyProtection="0"/>
    <xf numFmtId="0" fontId="37" fillId="21" borderId="0" applyNumberFormat="0" applyBorder="0" applyAlignment="0" applyProtection="0"/>
    <xf numFmtId="0" fontId="37" fillId="25" borderId="0" applyNumberFormat="0" applyBorder="0" applyAlignment="0" applyProtection="0"/>
    <xf numFmtId="0" fontId="37" fillId="29" borderId="0" applyNumberFormat="0" applyBorder="0" applyAlignment="0" applyProtection="0"/>
    <xf numFmtId="0" fontId="29" fillId="5" borderId="9" applyNumberFormat="0" applyAlignment="0" applyProtection="0"/>
    <xf numFmtId="0" fontId="30" fillId="6" borderId="10" applyNumberFormat="0" applyAlignment="0" applyProtection="0"/>
    <xf numFmtId="0" fontId="31" fillId="6" borderId="9" applyNumberFormat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25" fillId="0" borderId="0" applyNumberFormat="0" applyFill="0" applyBorder="0" applyAlignment="0" applyProtection="0"/>
    <xf numFmtId="0" fontId="36" fillId="0" borderId="14" applyNumberFormat="0" applyFill="0" applyAlignment="0" applyProtection="0"/>
    <xf numFmtId="0" fontId="33" fillId="7" borderId="12" applyNumberFormat="0" applyAlignment="0" applyProtection="0"/>
    <xf numFmtId="0" fontId="28" fillId="4" borderId="0" applyNumberFormat="0" applyBorder="0" applyAlignment="0" applyProtection="0"/>
    <xf numFmtId="0" fontId="27" fillId="3" borderId="0" applyNumberFormat="0" applyBorder="0" applyAlignment="0" applyProtection="0"/>
    <xf numFmtId="0" fontId="35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77" fillId="0" borderId="0"/>
    <xf numFmtId="0" fontId="34" fillId="0" borderId="0" applyNumberFormat="0" applyFill="0" applyBorder="0" applyAlignment="0" applyProtection="0"/>
    <xf numFmtId="0" fontId="26" fillId="2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13" applyNumberFormat="0" applyFont="0" applyAlignment="0" applyProtection="0"/>
    <xf numFmtId="0" fontId="84" fillId="0" borderId="0" applyNumberFormat="0" applyFill="0" applyBorder="0" applyAlignment="0" applyProtection="0"/>
    <xf numFmtId="0" fontId="8" fillId="8" borderId="13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8" borderId="13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3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22" fillId="0" borderId="0"/>
    <xf numFmtId="0" fontId="84" fillId="0" borderId="0" applyNumberFormat="0" applyFill="0" applyBorder="0" applyAlignment="0" applyProtection="0"/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6" fillId="8" borderId="13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8" borderId="13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1" fillId="0" borderId="0"/>
    <xf numFmtId="43" fontId="22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17" fillId="0" borderId="0"/>
    <xf numFmtId="0" fontId="20" fillId="0" borderId="0">
      <alignment horizontal="left" vertical="top" wrapText="1"/>
    </xf>
    <xf numFmtId="0" fontId="4" fillId="0" borderId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9" fontId="15" fillId="0" borderId="0" applyFont="0" applyFill="0" applyBorder="0" applyAlignment="0" applyProtection="0"/>
    <xf numFmtId="0" fontId="21" fillId="0" borderId="0"/>
    <xf numFmtId="43" fontId="22" fillId="0" borderId="0" applyFont="0" applyFill="0" applyBorder="0" applyAlignment="0" applyProtection="0"/>
    <xf numFmtId="0" fontId="19" fillId="0" borderId="0"/>
    <xf numFmtId="0" fontId="22" fillId="0" borderId="0"/>
    <xf numFmtId="9" fontId="21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20" fillId="0" borderId="0">
      <alignment horizontal="left" vertical="top" wrapText="1"/>
    </xf>
    <xf numFmtId="0" fontId="17" fillId="0" borderId="0"/>
    <xf numFmtId="0" fontId="17" fillId="0" borderId="0"/>
    <xf numFmtId="0" fontId="17" fillId="0" borderId="0"/>
    <xf numFmtId="0" fontId="91" fillId="0" borderId="0"/>
    <xf numFmtId="43" fontId="91" fillId="0" borderId="0" applyFont="0" applyFill="0" applyBorder="0" applyAlignment="0" applyProtection="0"/>
    <xf numFmtId="0" fontId="21" fillId="0" borderId="0"/>
    <xf numFmtId="43" fontId="4" fillId="0" borderId="0" applyFont="0" applyFill="0" applyBorder="0" applyAlignment="0" applyProtection="0"/>
    <xf numFmtId="0" fontId="92" fillId="0" borderId="0"/>
    <xf numFmtId="0" fontId="18" fillId="0" borderId="0"/>
    <xf numFmtId="0" fontId="21" fillId="0" borderId="0"/>
    <xf numFmtId="43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94" fillId="0" borderId="0"/>
    <xf numFmtId="43" fontId="94" fillId="0" borderId="0" applyFont="0" applyFill="0" applyBorder="0" applyAlignment="0" applyProtection="0"/>
    <xf numFmtId="43" fontId="55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96" fillId="0" borderId="0"/>
    <xf numFmtId="0" fontId="97" fillId="0" borderId="0"/>
    <xf numFmtId="0" fontId="21" fillId="0" borderId="0"/>
    <xf numFmtId="43" fontId="2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9" fontId="15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0" fillId="0" borderId="0">
      <alignment horizontal="left" vertical="top" wrapText="1"/>
    </xf>
    <xf numFmtId="0" fontId="95" fillId="4" borderId="0" applyNumberFormat="0" applyBorder="0" applyAlignment="0" applyProtection="0"/>
    <xf numFmtId="0" fontId="4" fillId="8" borderId="13" applyNumberFormat="0" applyFont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28" fillId="4" borderId="0" applyNumberFormat="0" applyBorder="0" applyAlignment="0" applyProtection="0"/>
    <xf numFmtId="0" fontId="4" fillId="8" borderId="13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37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37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37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37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37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7" fillId="32" borderId="0" applyNumberFormat="0" applyBorder="0" applyAlignment="0" applyProtection="0"/>
    <xf numFmtId="0" fontId="17" fillId="0" borderId="0"/>
    <xf numFmtId="0" fontId="98" fillId="41" borderId="0" applyNumberFormat="0" applyBorder="0" applyAlignment="0" applyProtection="0"/>
    <xf numFmtId="0" fontId="98" fillId="43" borderId="0" applyNumberFormat="0" applyBorder="0" applyAlignment="0" applyProtection="0"/>
    <xf numFmtId="0" fontId="98" fillId="54" borderId="0" applyNumberFormat="0" applyBorder="0" applyAlignment="0" applyProtection="0"/>
    <xf numFmtId="0" fontId="98" fillId="41" borderId="0" applyNumberFormat="0" applyBorder="0" applyAlignment="0" applyProtection="0"/>
    <xf numFmtId="0" fontId="98" fillId="40" borderId="0" applyNumberFormat="0" applyBorder="0" applyAlignment="0" applyProtection="0"/>
    <xf numFmtId="0" fontId="98" fillId="54" borderId="0" applyNumberFormat="0" applyBorder="0" applyAlignment="0" applyProtection="0"/>
    <xf numFmtId="0" fontId="98" fillId="51" borderId="0" applyNumberFormat="0" applyBorder="0" applyAlignment="0" applyProtection="0"/>
    <xf numFmtId="0" fontId="98" fillId="43" borderId="0" applyNumberFormat="0" applyBorder="0" applyAlignment="0" applyProtection="0"/>
    <xf numFmtId="0" fontId="98" fillId="53" borderId="0" applyNumberFormat="0" applyBorder="0" applyAlignment="0" applyProtection="0"/>
    <xf numFmtId="0" fontId="98" fillId="51" borderId="0" applyNumberFormat="0" applyBorder="0" applyAlignment="0" applyProtection="0"/>
    <xf numFmtId="0" fontId="98" fillId="42" borderId="0" applyNumberFormat="0" applyBorder="0" applyAlignment="0" applyProtection="0"/>
    <xf numFmtId="0" fontId="98" fillId="53" borderId="0" applyNumberFormat="0" applyBorder="0" applyAlignment="0" applyProtection="0"/>
    <xf numFmtId="0" fontId="99" fillId="46" borderId="0" applyNumberFormat="0" applyBorder="0" applyAlignment="0" applyProtection="0"/>
    <xf numFmtId="0" fontId="99" fillId="43" borderId="0" applyNumberFormat="0" applyBorder="0" applyAlignment="0" applyProtection="0"/>
    <xf numFmtId="0" fontId="99" fillId="53" borderId="0" applyNumberFormat="0" applyBorder="0" applyAlignment="0" applyProtection="0"/>
    <xf numFmtId="0" fontId="99" fillId="51" borderId="0" applyNumberFormat="0" applyBorder="0" applyAlignment="0" applyProtection="0"/>
    <xf numFmtId="0" fontId="99" fillId="46" borderId="0" applyNumberFormat="0" applyBorder="0" applyAlignment="0" applyProtection="0"/>
    <xf numFmtId="0" fontId="99" fillId="43" borderId="0" applyNumberFormat="0" applyBorder="0" applyAlignment="0" applyProtection="0"/>
    <xf numFmtId="0" fontId="99" fillId="46" borderId="0" applyNumberFormat="0" applyBorder="0" applyAlignment="0" applyProtection="0"/>
    <xf numFmtId="0" fontId="99" fillId="48" borderId="0" applyNumberFormat="0" applyBorder="0" applyAlignment="0" applyProtection="0"/>
    <xf numFmtId="0" fontId="99" fillId="49" borderId="0" applyNumberFormat="0" applyBorder="0" applyAlignment="0" applyProtection="0"/>
    <xf numFmtId="0" fontId="99" fillId="55" borderId="0" applyNumberFormat="0" applyBorder="0" applyAlignment="0" applyProtection="0"/>
    <xf numFmtId="0" fontId="99" fillId="46" borderId="0" applyNumberFormat="0" applyBorder="0" applyAlignment="0" applyProtection="0"/>
    <xf numFmtId="0" fontId="99" fillId="50" borderId="0" applyNumberFormat="0" applyBorder="0" applyAlignment="0" applyProtection="0"/>
    <xf numFmtId="0" fontId="100" fillId="34" borderId="0" applyNumberFormat="0" applyBorder="0" applyAlignment="0" applyProtection="0"/>
    <xf numFmtId="0" fontId="101" fillId="56" borderId="29" applyNumberFormat="0" applyAlignment="0" applyProtection="0"/>
    <xf numFmtId="0" fontId="102" fillId="52" borderId="16" applyNumberFormat="0" applyAlignment="0" applyProtection="0"/>
    <xf numFmtId="43" fontId="17" fillId="0" borderId="0" applyFont="0" applyFill="0" applyBorder="0" applyAlignment="0" applyProtection="0"/>
    <xf numFmtId="170" fontId="21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3" fillId="0" borderId="0" applyNumberFormat="0" applyFill="0" applyBorder="0" applyAlignment="0" applyProtection="0"/>
    <xf numFmtId="0" fontId="104" fillId="35" borderId="0" applyNumberFormat="0" applyBorder="0" applyAlignment="0" applyProtection="0"/>
    <xf numFmtId="0" fontId="105" fillId="0" borderId="30" applyNumberFormat="0" applyFill="0" applyAlignment="0" applyProtection="0"/>
    <xf numFmtId="0" fontId="106" fillId="0" borderId="18" applyNumberFormat="0" applyFill="0" applyAlignment="0" applyProtection="0"/>
    <xf numFmtId="0" fontId="107" fillId="0" borderId="31" applyNumberFormat="0" applyFill="0" applyAlignment="0" applyProtection="0"/>
    <xf numFmtId="0" fontId="107" fillId="0" borderId="0" applyNumberFormat="0" applyFill="0" applyBorder="0" applyAlignment="0" applyProtection="0"/>
    <xf numFmtId="0" fontId="108" fillId="53" borderId="29" applyNumberFormat="0" applyAlignment="0" applyProtection="0"/>
    <xf numFmtId="0" fontId="109" fillId="0" borderId="20" applyNumberFormat="0" applyFill="0" applyAlignment="0" applyProtection="0"/>
    <xf numFmtId="0" fontId="110" fillId="53" borderId="0" applyNumberFormat="0" applyBorder="0" applyAlignment="0" applyProtection="0"/>
    <xf numFmtId="0" fontId="21" fillId="0" borderId="0"/>
    <xf numFmtId="0" fontId="21" fillId="0" borderId="0"/>
    <xf numFmtId="0" fontId="4" fillId="0" borderId="0"/>
    <xf numFmtId="0" fontId="17" fillId="0" borderId="0"/>
    <xf numFmtId="0" fontId="17" fillId="0" borderId="0"/>
    <xf numFmtId="0" fontId="17" fillId="54" borderId="32" applyNumberFormat="0" applyFont="0" applyAlignment="0" applyProtection="0"/>
    <xf numFmtId="0" fontId="111" fillId="56" borderId="33" applyNumberFormat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56" fillId="0" borderId="0"/>
    <xf numFmtId="0" fontId="112" fillId="0" borderId="0" applyNumberFormat="0" applyFill="0" applyBorder="0" applyAlignment="0" applyProtection="0"/>
    <xf numFmtId="0" fontId="113" fillId="0" borderId="34" applyNumberFormat="0" applyFill="0" applyAlignment="0" applyProtection="0"/>
    <xf numFmtId="0" fontId="114" fillId="0" borderId="0" applyNumberFormat="0" applyFill="0" applyBorder="0" applyAlignment="0" applyProtection="0"/>
    <xf numFmtId="0" fontId="3" fillId="8" borderId="13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13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43" fontId="20" fillId="0" borderId="0" applyFont="0" applyFill="0" applyBorder="0" applyAlignment="0" applyProtection="0"/>
    <xf numFmtId="0" fontId="2" fillId="8" borderId="13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13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8" borderId="13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60" fillId="51" borderId="29" applyNumberFormat="0" applyAlignment="0" applyProtection="0"/>
    <xf numFmtId="43" fontId="2" fillId="0" borderId="0" applyFont="0" applyFill="0" applyBorder="0" applyAlignment="0" applyProtection="0"/>
    <xf numFmtId="0" fontId="67" fillId="41" borderId="29" applyNumberFormat="0" applyAlignment="0" applyProtection="0"/>
    <xf numFmtId="0" fontId="2" fillId="0" borderId="0"/>
    <xf numFmtId="0" fontId="21" fillId="54" borderId="32" applyNumberFormat="0" applyFont="0" applyAlignment="0" applyProtection="0"/>
    <xf numFmtId="0" fontId="70" fillId="51" borderId="33" applyNumberFormat="0" applyAlignment="0" applyProtection="0"/>
    <xf numFmtId="0" fontId="72" fillId="0" borderId="39" applyNumberFormat="0" applyFill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1" fillId="0" borderId="0"/>
    <xf numFmtId="43" fontId="2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9" fillId="0" borderId="0"/>
    <xf numFmtId="43" fontId="19" fillId="0" borderId="0" applyFont="0" applyFill="0" applyBorder="0" applyAlignment="0" applyProtection="0"/>
    <xf numFmtId="0" fontId="20" fillId="0" borderId="0">
      <alignment horizontal="left" vertical="top" wrapText="1"/>
    </xf>
    <xf numFmtId="0" fontId="21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117" fillId="0" borderId="0" applyFill="0" applyBorder="0" applyProtection="0">
      <alignment horizontal="right" vertical="top"/>
    </xf>
    <xf numFmtId="0" fontId="21" fillId="0" borderId="0"/>
    <xf numFmtId="0" fontId="1" fillId="8" borderId="13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3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361">
    <xf numFmtId="0" fontId="0" fillId="0" borderId="0" xfId="0"/>
    <xf numFmtId="0" fontId="78" fillId="0" borderId="0" xfId="0" applyFont="1"/>
    <xf numFmtId="0" fontId="78" fillId="0" borderId="0" xfId="0" applyFont="1" applyAlignment="1">
      <alignment horizontal="left" vertical="top" wrapText="1"/>
    </xf>
    <xf numFmtId="0" fontId="79" fillId="0" borderId="1" xfId="0" applyFont="1" applyBorder="1" applyAlignment="1">
      <alignment horizontal="left" vertical="top" wrapText="1"/>
    </xf>
    <xf numFmtId="0" fontId="79" fillId="0" borderId="0" xfId="1" applyFont="1"/>
    <xf numFmtId="0" fontId="79" fillId="0" borderId="0" xfId="1" applyFont="1" applyAlignment="1">
      <alignment horizontal="right"/>
    </xf>
    <xf numFmtId="0" fontId="81" fillId="0" borderId="0" xfId="1" applyFont="1"/>
    <xf numFmtId="0" fontId="80" fillId="0" borderId="24" xfId="1" applyFont="1" applyBorder="1" applyAlignment="1">
      <alignment horizontal="left" vertical="top" wrapText="1"/>
    </xf>
    <xf numFmtId="0" fontId="80" fillId="0" borderId="25" xfId="1" applyFont="1" applyBorder="1" applyAlignment="1">
      <alignment horizontal="left" vertical="top" wrapText="1"/>
    </xf>
    <xf numFmtId="0" fontId="79" fillId="0" borderId="0" xfId="1" applyFont="1" applyAlignment="1">
      <alignment horizontal="left" vertical="top" wrapText="1"/>
    </xf>
    <xf numFmtId="0" fontId="78" fillId="0" borderId="0" xfId="0" applyFont="1" applyAlignment="1">
      <alignment horizontal="right"/>
    </xf>
    <xf numFmtId="0" fontId="83" fillId="0" borderId="0" xfId="0" applyFont="1" applyAlignment="1">
      <alignment horizontal="left" vertical="top" wrapText="1"/>
    </xf>
    <xf numFmtId="0" fontId="82" fillId="0" borderId="1" xfId="0" applyFont="1" applyBorder="1" applyAlignment="1">
      <alignment vertical="top" wrapText="1"/>
    </xf>
    <xf numFmtId="0" fontId="78" fillId="0" borderId="24" xfId="0" applyFont="1" applyBorder="1" applyAlignment="1">
      <alignment horizontal="center" vertical="center" wrapText="1"/>
    </xf>
    <xf numFmtId="0" fontId="82" fillId="0" borderId="0" xfId="1" applyFont="1" applyAlignment="1">
      <alignment vertical="top"/>
    </xf>
    <xf numFmtId="0" fontId="82" fillId="0" borderId="0" xfId="1" applyFont="1" applyAlignment="1">
      <alignment vertical="top" wrapText="1"/>
    </xf>
    <xf numFmtId="0" fontId="82" fillId="0" borderId="0" xfId="1" applyFont="1"/>
    <xf numFmtId="0" fontId="82" fillId="0" borderId="24" xfId="1" applyFont="1" applyBorder="1" applyAlignment="1">
      <alignment vertical="top" wrapText="1"/>
    </xf>
    <xf numFmtId="0" fontId="82" fillId="0" borderId="1" xfId="0" applyFont="1" applyBorder="1" applyAlignment="1">
      <alignment horizontal="left" vertical="top" wrapText="1"/>
    </xf>
    <xf numFmtId="0" fontId="78" fillId="0" borderId="0" xfId="0" applyFont="1" applyAlignment="1">
      <alignment horizontal="center" wrapText="1"/>
    </xf>
    <xf numFmtId="0" fontId="78" fillId="0" borderId="0" xfId="0" applyFont="1" applyAlignment="1">
      <alignment horizontal="right" vertical="center"/>
    </xf>
    <xf numFmtId="49" fontId="79" fillId="0" borderId="24" xfId="0" applyNumberFormat="1" applyFont="1" applyBorder="1" applyAlignment="1">
      <alignment horizontal="center" vertical="center" wrapText="1"/>
    </xf>
    <xf numFmtId="0" fontId="79" fillId="0" borderId="0" xfId="165" applyFont="1">
      <alignment horizontal="left" vertical="top" wrapText="1"/>
    </xf>
    <xf numFmtId="0" fontId="85" fillId="0" borderId="0" xfId="1" applyFont="1"/>
    <xf numFmtId="0" fontId="80" fillId="0" borderId="0" xfId="1" applyFont="1" applyAlignment="1">
      <alignment horizontal="left" vertical="top" wrapText="1"/>
    </xf>
    <xf numFmtId="169" fontId="79" fillId="0" borderId="27" xfId="1" applyNumberFormat="1" applyFont="1" applyBorder="1" applyAlignment="1">
      <alignment horizontal="center" vertical="center"/>
    </xf>
    <xf numFmtId="169" fontId="79" fillId="0" borderId="0" xfId="1" applyNumberFormat="1" applyFont="1" applyAlignment="1">
      <alignment horizontal="center" vertical="center" wrapText="1"/>
    </xf>
    <xf numFmtId="0" fontId="82" fillId="0" borderId="0" xfId="165" applyFont="1">
      <alignment horizontal="left" vertical="top" wrapText="1"/>
    </xf>
    <xf numFmtId="169" fontId="79" fillId="0" borderId="0" xfId="1" applyNumberFormat="1" applyFont="1" applyAlignment="1">
      <alignment horizontal="center" vertical="center"/>
    </xf>
    <xf numFmtId="0" fontId="79" fillId="0" borderId="0" xfId="1" applyFont="1" applyAlignment="1">
      <alignment horizontal="left" vertical="top"/>
    </xf>
    <xf numFmtId="0" fontId="82" fillId="0" borderId="0" xfId="165" applyFont="1" applyAlignment="1">
      <alignment vertical="center"/>
    </xf>
    <xf numFmtId="0" fontId="79" fillId="0" borderId="26" xfId="1" applyFont="1" applyBorder="1" applyAlignment="1">
      <alignment vertical="center"/>
    </xf>
    <xf numFmtId="0" fontId="79" fillId="0" borderId="28" xfId="1" applyFont="1" applyBorder="1" applyAlignment="1">
      <alignment vertical="center"/>
    </xf>
    <xf numFmtId="0" fontId="82" fillId="0" borderId="1" xfId="165" applyFont="1" applyBorder="1">
      <alignment horizontal="left" vertical="top" wrapText="1"/>
    </xf>
    <xf numFmtId="0" fontId="78" fillId="0" borderId="1" xfId="0" applyFont="1" applyBorder="1" applyAlignment="1">
      <alignment horizontal="left" vertical="top" wrapText="1"/>
    </xf>
    <xf numFmtId="2" fontId="79" fillId="0" borderId="1" xfId="6" applyNumberFormat="1" applyFont="1" applyFill="1" applyBorder="1">
      <alignment horizontal="right" vertical="top"/>
    </xf>
    <xf numFmtId="166" fontId="79" fillId="0" borderId="3" xfId="7" applyNumberFormat="1" applyFont="1" applyFill="1" applyBorder="1" applyAlignment="1">
      <alignment vertical="center" wrapText="1"/>
    </xf>
    <xf numFmtId="166" fontId="79" fillId="0" borderId="1" xfId="7" applyNumberFormat="1" applyFont="1" applyFill="1" applyBorder="1" applyAlignment="1">
      <alignment vertical="center" wrapText="1"/>
    </xf>
    <xf numFmtId="0" fontId="79" fillId="0" borderId="1" xfId="0" applyFont="1" applyBorder="1" applyAlignment="1">
      <alignment horizontal="center" vertical="center" wrapText="1"/>
    </xf>
    <xf numFmtId="0" fontId="86" fillId="0" borderId="1" xfId="0" applyFont="1" applyBorder="1" applyAlignment="1">
      <alignment horizontal="left" vertical="top" wrapText="1"/>
    </xf>
    <xf numFmtId="0" fontId="78" fillId="0" borderId="1" xfId="0" applyFont="1" applyBorder="1" applyAlignment="1">
      <alignment horizontal="center" vertical="center" wrapText="1"/>
    </xf>
    <xf numFmtId="49" fontId="79" fillId="0" borderId="1" xfId="0" applyNumberFormat="1" applyFont="1" applyBorder="1" applyAlignment="1">
      <alignment horizontal="center" vertical="center" wrapText="1"/>
    </xf>
    <xf numFmtId="0" fontId="80" fillId="0" borderId="1" xfId="165" applyFont="1" applyBorder="1">
      <alignment horizontal="left" vertical="top" wrapText="1"/>
    </xf>
    <xf numFmtId="0" fontId="79" fillId="0" borderId="1" xfId="1" applyFont="1" applyBorder="1" applyAlignment="1">
      <alignment horizontal="center" vertical="top" wrapText="1"/>
    </xf>
    <xf numFmtId="0" fontId="80" fillId="0" borderId="1" xfId="1" applyFont="1" applyBorder="1" applyAlignment="1">
      <alignment horizontal="center" wrapText="1"/>
    </xf>
    <xf numFmtId="0" fontId="79" fillId="0" borderId="1" xfId="1" applyFont="1" applyBorder="1" applyAlignment="1">
      <alignment vertical="center"/>
    </xf>
    <xf numFmtId="169" fontId="79" fillId="0" borderId="1" xfId="1" applyNumberFormat="1" applyFont="1" applyBorder="1" applyAlignment="1">
      <alignment horizontal="center" vertical="center"/>
    </xf>
    <xf numFmtId="166" fontId="79" fillId="0" borderId="1" xfId="7" applyNumberFormat="1" applyFont="1" applyFill="1" applyBorder="1" applyAlignment="1">
      <alignment horizontal="left" vertical="top" wrapText="1"/>
    </xf>
    <xf numFmtId="169" fontId="79" fillId="0" borderId="0" xfId="1" applyNumberFormat="1" applyFont="1"/>
    <xf numFmtId="0" fontId="79" fillId="0" borderId="1" xfId="0" applyFont="1" applyBorder="1" applyAlignment="1">
      <alignment horizontal="left" vertical="center" wrapText="1"/>
    </xf>
    <xf numFmtId="0" fontId="80" fillId="0" borderId="1" xfId="0" applyFont="1" applyBorder="1" applyAlignment="1">
      <alignment horizontal="left" vertical="top" wrapText="1"/>
    </xf>
    <xf numFmtId="166" fontId="82" fillId="0" borderId="1" xfId="348" applyNumberFormat="1" applyFont="1" applyFill="1" applyBorder="1" applyAlignment="1">
      <alignment horizontal="center" vertical="center"/>
    </xf>
    <xf numFmtId="0" fontId="78" fillId="0" borderId="24" xfId="0" applyFont="1" applyBorder="1" applyAlignment="1">
      <alignment horizontal="center" wrapText="1"/>
    </xf>
    <xf numFmtId="0" fontId="83" fillId="0" borderId="24" xfId="0" applyFont="1" applyBorder="1" applyAlignment="1">
      <alignment horizontal="left" vertical="top" wrapText="1"/>
    </xf>
    <xf numFmtId="0" fontId="83" fillId="0" borderId="24" xfId="0" applyFont="1" applyBorder="1" applyAlignment="1">
      <alignment horizontal="center" vertical="center" wrapText="1"/>
    </xf>
    <xf numFmtId="0" fontId="82" fillId="0" borderId="24" xfId="0" applyFont="1" applyBorder="1" applyAlignment="1">
      <alignment horizontal="left" vertical="top" wrapText="1"/>
    </xf>
    <xf numFmtId="169" fontId="82" fillId="0" borderId="24" xfId="0" applyNumberFormat="1" applyFont="1" applyBorder="1" applyAlignment="1">
      <alignment horizontal="center" vertical="top" wrapText="1"/>
    </xf>
    <xf numFmtId="0" fontId="78" fillId="0" borderId="24" xfId="0" applyFont="1" applyBorder="1" applyAlignment="1">
      <alignment horizontal="left" vertical="top" wrapText="1"/>
    </xf>
    <xf numFmtId="0" fontId="79" fillId="0" borderId="24" xfId="0" applyFont="1" applyBorder="1" applyAlignment="1">
      <alignment horizontal="left" vertical="top" wrapText="1"/>
    </xf>
    <xf numFmtId="0" fontId="79" fillId="0" borderId="24" xfId="0" applyFont="1" applyBorder="1" applyAlignment="1">
      <alignment horizontal="center" vertical="top" wrapText="1"/>
    </xf>
    <xf numFmtId="0" fontId="82" fillId="0" borderId="24" xfId="8" applyFont="1" applyBorder="1" applyAlignment="1">
      <alignment vertical="center" wrapText="1"/>
    </xf>
    <xf numFmtId="0" fontId="82" fillId="0" borderId="27" xfId="8" applyFont="1" applyBorder="1" applyAlignment="1">
      <alignment vertical="center" wrapText="1"/>
    </xf>
    <xf numFmtId="0" fontId="82" fillId="0" borderId="26" xfId="8" applyFont="1" applyBorder="1" applyAlignment="1">
      <alignment horizontal="left" vertical="center" wrapText="1"/>
    </xf>
    <xf numFmtId="49" fontId="82" fillId="0" borderId="24" xfId="0" applyNumberFormat="1" applyFont="1" applyBorder="1" applyAlignment="1">
      <alignment horizontal="left" vertical="top" wrapText="1"/>
    </xf>
    <xf numFmtId="49" fontId="79" fillId="0" borderId="24" xfId="0" applyNumberFormat="1" applyFont="1" applyBorder="1" applyAlignment="1">
      <alignment horizontal="left" vertical="top" wrapText="1"/>
    </xf>
    <xf numFmtId="165" fontId="82" fillId="0" borderId="24" xfId="0" applyNumberFormat="1" applyFont="1" applyBorder="1" applyAlignment="1">
      <alignment horizontal="center" vertical="top" wrapText="1"/>
    </xf>
    <xf numFmtId="0" fontId="79" fillId="0" borderId="24" xfId="0" applyFont="1" applyBorder="1" applyAlignment="1">
      <alignment horizontal="center" vertical="center" wrapText="1"/>
    </xf>
    <xf numFmtId="0" fontId="79" fillId="0" borderId="24" xfId="0" applyFont="1" applyBorder="1" applyAlignment="1">
      <alignment horizontal="left" vertical="center" wrapText="1"/>
    </xf>
    <xf numFmtId="0" fontId="79" fillId="0" borderId="27" xfId="0" applyFont="1" applyBorder="1" applyAlignment="1">
      <alignment horizontal="center" vertical="top" wrapText="1"/>
    </xf>
    <xf numFmtId="165" fontId="79" fillId="0" borderId="27" xfId="0" applyNumberFormat="1" applyFont="1" applyBorder="1" applyAlignment="1">
      <alignment horizontal="center" vertical="top" wrapText="1"/>
    </xf>
    <xf numFmtId="165" fontId="79" fillId="0" borderId="0" xfId="0" applyNumberFormat="1" applyFont="1" applyAlignment="1">
      <alignment horizontal="center" vertical="top" wrapText="1"/>
    </xf>
    <xf numFmtId="0" fontId="83" fillId="0" borderId="1" xfId="0" applyFont="1" applyBorder="1" applyAlignment="1">
      <alignment horizontal="left" vertical="center" wrapText="1"/>
    </xf>
    <xf numFmtId="0" fontId="78" fillId="0" borderId="1" xfId="0" applyFont="1" applyBorder="1" applyAlignment="1">
      <alignment horizontal="left" vertical="center" wrapText="1"/>
    </xf>
    <xf numFmtId="165" fontId="79" fillId="0" borderId="24" xfId="165" applyNumberFormat="1" applyFont="1" applyBorder="1" applyAlignment="1">
      <alignment horizontal="center" vertical="top" wrapText="1"/>
    </xf>
    <xf numFmtId="0" fontId="80" fillId="0" borderId="24" xfId="165" applyFont="1" applyBorder="1" applyAlignment="1">
      <alignment horizontal="center" vertical="top" wrapText="1"/>
    </xf>
    <xf numFmtId="0" fontId="82" fillId="0" borderId="1" xfId="0" applyFont="1" applyBorder="1" applyAlignment="1">
      <alignment horizontal="center" vertical="center" wrapText="1"/>
    </xf>
    <xf numFmtId="49" fontId="82" fillId="0" borderId="1" xfId="0" applyNumberFormat="1" applyFont="1" applyBorder="1" applyAlignment="1">
      <alignment vertical="top" wrapText="1"/>
    </xf>
    <xf numFmtId="169" fontId="78" fillId="0" borderId="1" xfId="0" applyNumberFormat="1" applyFont="1" applyBorder="1" applyAlignment="1">
      <alignment horizontal="center" vertical="top" wrapText="1"/>
    </xf>
    <xf numFmtId="0" fontId="83" fillId="0" borderId="0" xfId="0" applyFont="1"/>
    <xf numFmtId="0" fontId="83" fillId="0" borderId="0" xfId="0" applyFont="1" applyAlignment="1">
      <alignment horizontal="left" wrapText="1"/>
    </xf>
    <xf numFmtId="0" fontId="82" fillId="0" borderId="1" xfId="346" applyFont="1" applyBorder="1" applyAlignment="1">
      <alignment horizontal="center" vertical="center" wrapText="1"/>
    </xf>
    <xf numFmtId="169" fontId="83" fillId="0" borderId="1" xfId="0" applyNumberFormat="1" applyFont="1" applyBorder="1" applyAlignment="1">
      <alignment horizontal="center" vertical="top" wrapText="1"/>
    </xf>
    <xf numFmtId="0" fontId="79" fillId="0" borderId="1" xfId="346" applyFont="1" applyBorder="1" applyAlignment="1">
      <alignment horizontal="center" vertical="center" wrapText="1"/>
    </xf>
    <xf numFmtId="0" fontId="78" fillId="0" borderId="0" xfId="0" applyFont="1" applyAlignment="1">
      <alignment horizontal="left" wrapText="1"/>
    </xf>
    <xf numFmtId="169" fontId="78" fillId="0" borderId="1" xfId="0" applyNumberFormat="1" applyFont="1" applyBorder="1" applyAlignment="1">
      <alignment horizontal="center" vertical="center" wrapText="1"/>
    </xf>
    <xf numFmtId="49" fontId="82" fillId="0" borderId="0" xfId="0" applyNumberFormat="1" applyFont="1" applyAlignment="1">
      <alignment vertical="top" wrapText="1"/>
    </xf>
    <xf numFmtId="0" fontId="82" fillId="0" borderId="0" xfId="0" applyFont="1" applyAlignment="1">
      <alignment vertical="top" wrapText="1"/>
    </xf>
    <xf numFmtId="0" fontId="78" fillId="0" borderId="0" xfId="0" applyFont="1" applyAlignment="1">
      <alignment horizontal="center" vertical="top" wrapText="1"/>
    </xf>
    <xf numFmtId="0" fontId="79" fillId="0" borderId="0" xfId="0" applyFont="1" applyAlignment="1">
      <alignment horizontal="left" vertical="top" wrapText="1"/>
    </xf>
    <xf numFmtId="169" fontId="78" fillId="0" borderId="0" xfId="0" applyNumberFormat="1" applyFont="1" applyAlignment="1">
      <alignment horizontal="center" vertical="top" wrapText="1"/>
    </xf>
    <xf numFmtId="0" fontId="79" fillId="0" borderId="0" xfId="346" applyFont="1" applyAlignment="1">
      <alignment horizontal="center" vertical="center" wrapText="1"/>
    </xf>
    <xf numFmtId="0" fontId="79" fillId="0" borderId="1" xfId="0" applyFont="1" applyBorder="1" applyAlignment="1">
      <alignment horizontal="center" vertical="top" wrapText="1"/>
    </xf>
    <xf numFmtId="166" fontId="83" fillId="0" borderId="1" xfId="7" applyNumberFormat="1" applyFont="1" applyFill="1" applyBorder="1" applyAlignment="1">
      <alignment horizontal="left" vertical="center" wrapText="1"/>
    </xf>
    <xf numFmtId="0" fontId="79" fillId="0" borderId="0" xfId="8" applyFont="1" applyAlignment="1">
      <alignment horizontal="right" vertical="center"/>
    </xf>
    <xf numFmtId="0" fontId="79" fillId="0" borderId="0" xfId="8" applyFont="1">
      <alignment horizontal="left" vertical="top" wrapText="1"/>
    </xf>
    <xf numFmtId="43" fontId="79" fillId="0" borderId="0" xfId="348" applyFont="1" applyFill="1" applyAlignment="1">
      <alignment horizontal="center" wrapText="1"/>
    </xf>
    <xf numFmtId="166" fontId="78" fillId="0" borderId="0" xfId="348" applyNumberFormat="1" applyFont="1" applyFill="1" applyAlignment="1">
      <alignment horizontal="right"/>
    </xf>
    <xf numFmtId="43" fontId="79" fillId="0" borderId="1" xfId="348" applyFont="1" applyFill="1" applyBorder="1" applyAlignment="1">
      <alignment horizontal="center" vertical="center" wrapText="1"/>
    </xf>
    <xf numFmtId="166" fontId="79" fillId="0" borderId="1" xfId="348" applyNumberFormat="1" applyFont="1" applyFill="1" applyBorder="1" applyAlignment="1">
      <alignment horizontal="center" vertical="center"/>
    </xf>
    <xf numFmtId="43" fontId="82" fillId="0" borderId="1" xfId="348" applyFont="1" applyFill="1" applyBorder="1" applyAlignment="1">
      <alignment wrapText="1"/>
    </xf>
    <xf numFmtId="166" fontId="82" fillId="0" borderId="1" xfId="7" applyNumberFormat="1" applyFont="1" applyFill="1" applyBorder="1" applyAlignment="1">
      <alignment wrapText="1"/>
    </xf>
    <xf numFmtId="0" fontId="90" fillId="0" borderId="1" xfId="0" applyFont="1" applyBorder="1" applyAlignment="1">
      <alignment vertical="center" wrapText="1"/>
    </xf>
    <xf numFmtId="166" fontId="90" fillId="0" borderId="1" xfId="7" applyNumberFormat="1" applyFont="1" applyFill="1" applyBorder="1" applyAlignment="1">
      <alignment horizontal="center" vertical="center"/>
    </xf>
    <xf numFmtId="0" fontId="87" fillId="0" borderId="1" xfId="0" applyFont="1" applyBorder="1" applyAlignment="1">
      <alignment vertical="center" wrapText="1"/>
    </xf>
    <xf numFmtId="166" fontId="87" fillId="0" borderId="1" xfId="7" applyNumberFormat="1" applyFont="1" applyFill="1" applyBorder="1" applyAlignment="1">
      <alignment horizontal="center" vertical="center"/>
    </xf>
    <xf numFmtId="166" fontId="78" fillId="0" borderId="1" xfId="7" applyNumberFormat="1" applyFont="1" applyFill="1" applyBorder="1" applyAlignment="1">
      <alignment vertical="center"/>
    </xf>
    <xf numFmtId="166" fontId="78" fillId="0" borderId="1" xfId="7" applyNumberFormat="1" applyFont="1" applyFill="1" applyBorder="1" applyAlignment="1">
      <alignment horizontal="center" vertical="center" wrapText="1"/>
    </xf>
    <xf numFmtId="0" fontId="82" fillId="0" borderId="0" xfId="0" applyFont="1" applyAlignment="1">
      <alignment horizontal="center" vertical="center" wrapText="1"/>
    </xf>
    <xf numFmtId="165" fontId="79" fillId="0" borderId="0" xfId="6" applyFont="1" applyFill="1" applyBorder="1" applyAlignment="1">
      <alignment horizontal="center" vertical="center"/>
    </xf>
    <xf numFmtId="0" fontId="79" fillId="57" borderId="1" xfId="0" applyFont="1" applyFill="1" applyBorder="1" applyAlignment="1">
      <alignment horizontal="center" vertical="center" wrapText="1"/>
    </xf>
    <xf numFmtId="168" fontId="79" fillId="0" borderId="1" xfId="0" applyNumberFormat="1" applyFont="1" applyBorder="1" applyAlignment="1">
      <alignment horizontal="center" vertical="center" wrapText="1"/>
    </xf>
    <xf numFmtId="0" fontId="78" fillId="0" borderId="0" xfId="0" applyFont="1" applyAlignment="1">
      <alignment vertical="center"/>
    </xf>
    <xf numFmtId="168" fontId="79" fillId="57" borderId="1" xfId="0" applyNumberFormat="1" applyFont="1" applyFill="1" applyBorder="1" applyAlignment="1">
      <alignment horizontal="right" vertical="center" wrapText="1"/>
    </xf>
    <xf numFmtId="165" fontId="82" fillId="57" borderId="1" xfId="6" applyFont="1" applyFill="1" applyBorder="1" applyAlignment="1">
      <alignment horizontal="right" vertical="center"/>
    </xf>
    <xf numFmtId="169" fontId="79" fillId="0" borderId="0" xfId="0" applyNumberFormat="1" applyFont="1" applyAlignment="1">
      <alignment vertical="center" wrapText="1"/>
    </xf>
    <xf numFmtId="169" fontId="79" fillId="57" borderId="1" xfId="0" applyNumberFormat="1" applyFont="1" applyFill="1" applyBorder="1" applyAlignment="1">
      <alignment vertical="center" wrapText="1"/>
    </xf>
    <xf numFmtId="169" fontId="83" fillId="57" borderId="1" xfId="0" applyNumberFormat="1" applyFont="1" applyFill="1" applyBorder="1" applyAlignment="1">
      <alignment horizontal="right" vertical="center" wrapText="1"/>
    </xf>
    <xf numFmtId="165" fontId="82" fillId="0" borderId="0" xfId="0" applyNumberFormat="1" applyFont="1" applyAlignment="1">
      <alignment vertical="center" wrapText="1"/>
    </xf>
    <xf numFmtId="0" fontId="82" fillId="0" borderId="0" xfId="0" applyFont="1" applyAlignment="1">
      <alignment vertical="center" wrapText="1"/>
    </xf>
    <xf numFmtId="168" fontId="79" fillId="0" borderId="0" xfId="0" applyNumberFormat="1" applyFont="1" applyAlignment="1">
      <alignment vertical="center"/>
    </xf>
    <xf numFmtId="0" fontId="78" fillId="0" borderId="0" xfId="0" applyFont="1" applyAlignment="1">
      <alignment horizontal="center" vertical="center"/>
    </xf>
    <xf numFmtId="169" fontId="79" fillId="0" borderId="1" xfId="0" applyNumberFormat="1" applyFont="1" applyBorder="1" applyAlignment="1">
      <alignment horizontal="center" vertical="center" wrapText="1"/>
    </xf>
    <xf numFmtId="0" fontId="79" fillId="0" borderId="0" xfId="0" applyFont="1" applyAlignment="1">
      <alignment horizontal="right"/>
    </xf>
    <xf numFmtId="168" fontId="79" fillId="0" borderId="0" xfId="0" applyNumberFormat="1" applyFont="1" applyAlignment="1">
      <alignment vertical="center" wrapText="1"/>
    </xf>
    <xf numFmtId="0" fontId="116" fillId="0" borderId="1" xfId="0" applyFont="1" applyBorder="1" applyAlignment="1">
      <alignment horizontal="center" vertical="center" wrapText="1"/>
    </xf>
    <xf numFmtId="0" fontId="79" fillId="0" borderId="0" xfId="0" applyFont="1" applyAlignment="1">
      <alignment vertical="top" wrapText="1"/>
    </xf>
    <xf numFmtId="0" fontId="79" fillId="0" borderId="1" xfId="316" applyFont="1" applyBorder="1" applyAlignment="1">
      <alignment horizontal="center" vertical="center" wrapText="1"/>
    </xf>
    <xf numFmtId="165" fontId="82" fillId="57" borderId="0" xfId="6" applyFont="1" applyFill="1" applyBorder="1" applyAlignment="1">
      <alignment vertical="center"/>
    </xf>
    <xf numFmtId="0" fontId="79" fillId="0" borderId="0" xfId="0" applyFont="1" applyAlignment="1">
      <alignment horizontal="center" vertical="center" wrapText="1"/>
    </xf>
    <xf numFmtId="168" fontId="79" fillId="0" borderId="0" xfId="0" applyNumberFormat="1" applyFont="1" applyAlignment="1">
      <alignment horizontal="center" vertical="center" wrapText="1"/>
    </xf>
    <xf numFmtId="49" fontId="79" fillId="0" borderId="0" xfId="0" applyNumberFormat="1" applyFont="1" applyAlignment="1">
      <alignment horizontal="center" vertical="center" wrapText="1"/>
    </xf>
    <xf numFmtId="165" fontId="82" fillId="57" borderId="1" xfId="6" applyFont="1" applyFill="1" applyBorder="1" applyAlignment="1">
      <alignment vertical="center"/>
    </xf>
    <xf numFmtId="172" fontId="83" fillId="57" borderId="1" xfId="0" applyNumberFormat="1" applyFont="1" applyFill="1" applyBorder="1" applyAlignment="1">
      <alignment horizontal="right" vertical="center" wrapText="1"/>
    </xf>
    <xf numFmtId="166" fontId="79" fillId="0" borderId="0" xfId="211" applyNumberFormat="1" applyFont="1" applyFill="1" applyAlignment="1">
      <alignment wrapText="1"/>
    </xf>
    <xf numFmtId="169" fontId="82" fillId="0" borderId="1" xfId="0" applyNumberFormat="1" applyFont="1" applyBorder="1" applyAlignment="1">
      <alignment horizontal="center" vertical="center" wrapText="1"/>
    </xf>
    <xf numFmtId="169" fontId="83" fillId="57" borderId="1" xfId="0" applyNumberFormat="1" applyFont="1" applyFill="1" applyBorder="1" applyAlignment="1">
      <alignment vertical="center" wrapText="1"/>
    </xf>
    <xf numFmtId="168" fontId="82" fillId="0" borderId="0" xfId="0" applyNumberFormat="1" applyFont="1" applyAlignment="1">
      <alignment vertical="center" wrapText="1"/>
    </xf>
    <xf numFmtId="166" fontId="79" fillId="0" borderId="0" xfId="211" applyNumberFormat="1" applyFont="1" applyFill="1" applyAlignment="1">
      <alignment horizontal="right" wrapText="1"/>
    </xf>
    <xf numFmtId="0" fontId="82" fillId="0" borderId="0" xfId="0" applyFont="1" applyAlignment="1">
      <alignment horizontal="left" vertical="top" wrapText="1"/>
    </xf>
    <xf numFmtId="0" fontId="78" fillId="0" borderId="0" xfId="0" applyFont="1" applyAlignment="1">
      <alignment vertical="center" wrapText="1"/>
    </xf>
    <xf numFmtId="166" fontId="79" fillId="0" borderId="0" xfId="211" applyNumberFormat="1" applyFont="1" applyFill="1" applyAlignment="1">
      <alignment horizontal="left" vertical="top" wrapText="1"/>
    </xf>
    <xf numFmtId="166" fontId="79" fillId="0" borderId="1" xfId="7" applyNumberFormat="1" applyFont="1" applyBorder="1" applyAlignment="1">
      <alignment horizontal="center" vertical="center" wrapText="1"/>
    </xf>
    <xf numFmtId="49" fontId="79" fillId="0" borderId="0" xfId="0" applyNumberFormat="1" applyFont="1" applyAlignment="1">
      <alignment vertical="center" wrapText="1"/>
    </xf>
    <xf numFmtId="0" fontId="90" fillId="0" borderId="1" xfId="0" applyFont="1" applyBorder="1" applyAlignment="1">
      <alignment horizontal="center" vertical="center" wrapText="1"/>
    </xf>
    <xf numFmtId="165" fontId="79" fillId="57" borderId="1" xfId="6" applyFont="1" applyFill="1" applyBorder="1" applyAlignment="1">
      <alignment vertical="center"/>
    </xf>
    <xf numFmtId="49" fontId="82" fillId="0" borderId="1" xfId="0" applyNumberFormat="1" applyFont="1" applyBorder="1" applyAlignment="1">
      <alignment horizontal="center" vertical="center" wrapText="1"/>
    </xf>
    <xf numFmtId="172" fontId="83" fillId="57" borderId="1" xfId="0" applyNumberFormat="1" applyFont="1" applyFill="1" applyBorder="1" applyAlignment="1">
      <alignment vertical="center" wrapText="1"/>
    </xf>
    <xf numFmtId="166" fontId="79" fillId="0" borderId="0" xfId="211" applyNumberFormat="1" applyFont="1" applyFill="1" applyAlignment="1">
      <alignment horizontal="right" vertical="center" wrapText="1"/>
    </xf>
    <xf numFmtId="169" fontId="79" fillId="57" borderId="1" xfId="0" applyNumberFormat="1" applyFont="1" applyFill="1" applyBorder="1" applyAlignment="1">
      <alignment horizontal="right" vertical="center" wrapText="1"/>
    </xf>
    <xf numFmtId="49" fontId="82" fillId="0" borderId="1" xfId="0" applyNumberFormat="1" applyFont="1" applyBorder="1" applyAlignment="1">
      <alignment horizontal="center" vertical="center" textRotation="90" wrapText="1"/>
    </xf>
    <xf numFmtId="168" fontId="79" fillId="57" borderId="1" xfId="0" applyNumberFormat="1" applyFont="1" applyFill="1" applyBorder="1" applyAlignment="1">
      <alignment vertical="center" wrapText="1"/>
    </xf>
    <xf numFmtId="0" fontId="79" fillId="0" borderId="0" xfId="0" applyFont="1" applyAlignment="1">
      <alignment vertical="center" wrapText="1"/>
    </xf>
    <xf numFmtId="0" fontId="82" fillId="0" borderId="0" xfId="0" applyFont="1" applyAlignment="1">
      <alignment horizontal="center" vertical="center"/>
    </xf>
    <xf numFmtId="165" fontId="79" fillId="57" borderId="1" xfId="6" applyFont="1" applyFill="1" applyBorder="1" applyAlignment="1">
      <alignment horizontal="right" vertical="center"/>
    </xf>
    <xf numFmtId="0" fontId="82" fillId="57" borderId="1" xfId="0" applyFont="1" applyFill="1" applyBorder="1" applyAlignment="1">
      <alignment horizontal="center" vertical="center" wrapText="1"/>
    </xf>
    <xf numFmtId="49" fontId="79" fillId="0" borderId="1" xfId="0" applyNumberFormat="1" applyFont="1" applyBorder="1" applyAlignment="1">
      <alignment horizontal="center" vertical="center" textRotation="90" wrapText="1"/>
    </xf>
    <xf numFmtId="165" fontId="82" fillId="57" borderId="0" xfId="6" applyFont="1" applyFill="1" applyBorder="1" applyAlignment="1">
      <alignment horizontal="right" vertical="center"/>
    </xf>
    <xf numFmtId="0" fontId="87" fillId="0" borderId="1" xfId="0" applyFont="1" applyBorder="1" applyAlignment="1">
      <alignment horizontal="center" vertical="center" wrapText="1"/>
    </xf>
    <xf numFmtId="0" fontId="79" fillId="0" borderId="0" xfId="0" applyFont="1" applyAlignment="1">
      <alignment horizontal="right" vertical="center"/>
    </xf>
    <xf numFmtId="0" fontId="79" fillId="0" borderId="0" xfId="0" applyFont="1" applyAlignment="1">
      <alignment vertical="center"/>
    </xf>
    <xf numFmtId="0" fontId="82" fillId="58" borderId="0" xfId="0" applyFont="1" applyFill="1" applyAlignment="1">
      <alignment vertical="center" wrapText="1"/>
    </xf>
    <xf numFmtId="0" fontId="80" fillId="0" borderId="0" xfId="0" applyFont="1" applyAlignment="1">
      <alignment horizontal="left" vertical="top" wrapText="1"/>
    </xf>
    <xf numFmtId="0" fontId="80" fillId="0" borderId="1" xfId="0" applyFont="1" applyBorder="1" applyAlignment="1">
      <alignment horizontal="center" vertical="top" wrapText="1"/>
    </xf>
    <xf numFmtId="165" fontId="79" fillId="0" borderId="24" xfId="0" applyNumberFormat="1" applyFont="1" applyBorder="1" applyAlignment="1">
      <alignment horizontal="center" vertical="top" wrapText="1"/>
    </xf>
    <xf numFmtId="165" fontId="82" fillId="0" borderId="1" xfId="6" applyFont="1" applyBorder="1" applyAlignment="1">
      <alignment horizontal="center" vertical="center"/>
    </xf>
    <xf numFmtId="0" fontId="82" fillId="57" borderId="1" xfId="346" applyFont="1" applyFill="1" applyBorder="1" applyAlignment="1">
      <alignment horizontal="center" vertical="center" wrapText="1"/>
    </xf>
    <xf numFmtId="166" fontId="79" fillId="0" borderId="24" xfId="7" applyNumberFormat="1" applyFont="1" applyBorder="1" applyAlignment="1">
      <alignment horizontal="center" vertical="top" wrapText="1"/>
    </xf>
    <xf numFmtId="0" fontId="119" fillId="0" borderId="0" xfId="0" applyFont="1" applyAlignment="1">
      <alignment horizontal="right"/>
    </xf>
    <xf numFmtId="0" fontId="118" fillId="0" borderId="1" xfId="0" applyFont="1" applyBorder="1" applyAlignment="1">
      <alignment horizontal="center" vertical="center" wrapText="1"/>
    </xf>
    <xf numFmtId="0" fontId="79" fillId="57" borderId="1" xfId="0" applyFont="1" applyFill="1" applyBorder="1" applyAlignment="1">
      <alignment horizontal="center" vertical="top" wrapText="1"/>
    </xf>
    <xf numFmtId="0" fontId="120" fillId="0" borderId="0" xfId="0" applyFont="1"/>
    <xf numFmtId="165" fontId="82" fillId="0" borderId="1" xfId="6" applyFont="1" applyFill="1" applyBorder="1" applyAlignment="1">
      <alignment vertical="center"/>
    </xf>
    <xf numFmtId="165" fontId="79" fillId="0" borderId="1" xfId="6" applyFont="1" applyBorder="1" applyAlignment="1">
      <alignment horizontal="center" vertical="center"/>
    </xf>
    <xf numFmtId="0" fontId="82" fillId="57" borderId="1" xfId="0" applyFont="1" applyFill="1" applyBorder="1" applyAlignment="1">
      <alignment horizontal="left" vertical="center" wrapText="1"/>
    </xf>
    <xf numFmtId="0" fontId="115" fillId="57" borderId="1" xfId="0" applyFont="1" applyFill="1" applyBorder="1" applyAlignment="1">
      <alignment horizontal="center" vertical="top" wrapText="1"/>
    </xf>
    <xf numFmtId="166" fontId="79" fillId="57" borderId="1" xfId="0" applyNumberFormat="1" applyFont="1" applyFill="1" applyBorder="1" applyAlignment="1">
      <alignment horizontal="right" vertical="center" wrapText="1"/>
    </xf>
    <xf numFmtId="0" fontId="82" fillId="57" borderId="1" xfId="0" applyFont="1" applyFill="1" applyBorder="1" applyAlignment="1">
      <alignment horizontal="center" vertical="top" wrapText="1"/>
    </xf>
    <xf numFmtId="165" fontId="79" fillId="0" borderId="1" xfId="6" applyFont="1" applyFill="1" applyBorder="1" applyAlignment="1">
      <alignment vertical="center"/>
    </xf>
    <xf numFmtId="166" fontId="83" fillId="57" borderId="1" xfId="7" applyNumberFormat="1" applyFont="1" applyFill="1" applyBorder="1" applyAlignment="1">
      <alignment horizontal="right" vertical="center" wrapText="1"/>
    </xf>
    <xf numFmtId="0" fontId="82" fillId="57" borderId="1" xfId="0" applyFont="1" applyFill="1" applyBorder="1" applyAlignment="1">
      <alignment horizontal="left" vertical="top" wrapText="1"/>
    </xf>
    <xf numFmtId="166" fontId="82" fillId="0" borderId="24" xfId="7" applyNumberFormat="1" applyFont="1" applyBorder="1" applyAlignment="1">
      <alignment horizontal="center" vertical="top" wrapText="1"/>
    </xf>
    <xf numFmtId="0" fontId="79" fillId="0" borderId="1" xfId="165" applyFont="1" applyBorder="1">
      <alignment horizontal="left" vertical="top" wrapText="1"/>
    </xf>
    <xf numFmtId="166" fontId="83" fillId="0" borderId="24" xfId="7" applyNumberFormat="1" applyFont="1" applyFill="1" applyBorder="1" applyAlignment="1">
      <alignment horizontal="center" vertical="center" wrapText="1"/>
    </xf>
    <xf numFmtId="0" fontId="79" fillId="0" borderId="0" xfId="1" applyFont="1" applyAlignment="1">
      <alignment vertical="center"/>
    </xf>
    <xf numFmtId="169" fontId="82" fillId="0" borderId="0" xfId="1" applyNumberFormat="1" applyFont="1" applyAlignment="1">
      <alignment horizontal="center" vertical="center"/>
    </xf>
    <xf numFmtId="169" fontId="82" fillId="0" borderId="0" xfId="1" applyNumberFormat="1" applyFont="1" applyAlignment="1">
      <alignment horizontal="center" vertical="center" wrapText="1"/>
    </xf>
    <xf numFmtId="0" fontId="82" fillId="0" borderId="1" xfId="1" applyFont="1" applyBorder="1" applyAlignment="1">
      <alignment horizontal="left" vertical="top"/>
    </xf>
    <xf numFmtId="43" fontId="79" fillId="0" borderId="0" xfId="7" applyFont="1" applyAlignment="1">
      <alignment horizontal="right" vertical="center" wrapText="1"/>
    </xf>
    <xf numFmtId="0" fontId="80" fillId="0" borderId="0" xfId="165" applyFont="1">
      <alignment horizontal="left" vertical="top" wrapText="1"/>
    </xf>
    <xf numFmtId="0" fontId="80" fillId="0" borderId="1" xfId="0" applyFont="1" applyBorder="1" applyAlignment="1">
      <alignment vertical="top" wrapText="1"/>
    </xf>
    <xf numFmtId="0" fontId="80" fillId="0" borderId="0" xfId="0" applyFont="1" applyAlignment="1">
      <alignment vertical="top" wrapText="1"/>
    </xf>
    <xf numFmtId="0" fontId="83" fillId="0" borderId="0" xfId="0" applyFont="1" applyAlignment="1">
      <alignment horizontal="left"/>
    </xf>
    <xf numFmtId="0" fontId="53" fillId="0" borderId="0" xfId="0" applyFont="1"/>
    <xf numFmtId="166" fontId="78" fillId="0" borderId="1" xfId="0" applyNumberFormat="1" applyFont="1" applyBorder="1"/>
    <xf numFmtId="165" fontId="79" fillId="0" borderId="1" xfId="6" applyFont="1" applyFill="1" applyBorder="1">
      <alignment horizontal="right" vertical="top"/>
    </xf>
    <xf numFmtId="165" fontId="79" fillId="0" borderId="41" xfId="6" applyFont="1" applyFill="1" applyBorder="1">
      <alignment horizontal="right" vertical="top"/>
    </xf>
    <xf numFmtId="49" fontId="79" fillId="57" borderId="1" xfId="0" applyNumberFormat="1" applyFont="1" applyFill="1" applyBorder="1" applyAlignment="1">
      <alignment horizontal="left" vertical="center" wrapText="1"/>
    </xf>
    <xf numFmtId="49" fontId="80" fillId="57" borderId="1" xfId="0" applyNumberFormat="1" applyFont="1" applyFill="1" applyBorder="1" applyAlignment="1">
      <alignment horizontal="left" vertical="center" wrapText="1"/>
    </xf>
    <xf numFmtId="171" fontId="79" fillId="0" borderId="1" xfId="347" applyNumberFormat="1" applyFont="1" applyFill="1" applyBorder="1" applyAlignment="1">
      <alignment horizontal="right" vertical="center" wrapText="1"/>
    </xf>
    <xf numFmtId="171" fontId="79" fillId="0" borderId="41" xfId="347" applyNumberFormat="1" applyFont="1" applyFill="1" applyBorder="1" applyAlignment="1">
      <alignment horizontal="right" vertical="center" wrapText="1"/>
    </xf>
    <xf numFmtId="171" fontId="79" fillId="0" borderId="49" xfId="347" applyNumberFormat="1" applyFont="1" applyFill="1" applyBorder="1" applyAlignment="1">
      <alignment horizontal="right" vertical="center" wrapText="1"/>
    </xf>
    <xf numFmtId="171" fontId="79" fillId="0" borderId="50" xfId="347" applyNumberFormat="1" applyFont="1" applyFill="1" applyBorder="1" applyAlignment="1">
      <alignment horizontal="right" vertical="center" wrapText="1"/>
    </xf>
    <xf numFmtId="1" fontId="87" fillId="57" borderId="1" xfId="186" applyNumberFormat="1" applyFont="1" applyFill="1" applyBorder="1" applyAlignment="1">
      <alignment vertical="center" shrinkToFit="1"/>
    </xf>
    <xf numFmtId="0" fontId="121" fillId="0" borderId="1" xfId="165" applyFont="1" applyBorder="1">
      <alignment horizontal="left" vertical="top" wrapText="1"/>
    </xf>
    <xf numFmtId="0" fontId="122" fillId="0" borderId="1" xfId="165" applyFont="1" applyBorder="1">
      <alignment horizontal="left" vertical="top" wrapText="1"/>
    </xf>
    <xf numFmtId="165" fontId="79" fillId="0" borderId="2" xfId="6" applyFont="1" applyFill="1" applyBorder="1" applyAlignment="1">
      <alignment horizontal="center" vertical="center"/>
    </xf>
    <xf numFmtId="165" fontId="79" fillId="0" borderId="43" xfId="6" applyFont="1" applyFill="1" applyBorder="1" applyAlignment="1">
      <alignment horizontal="center" vertical="center"/>
    </xf>
    <xf numFmtId="172" fontId="78" fillId="0" borderId="1" xfId="0" applyNumberFormat="1" applyFont="1" applyBorder="1" applyAlignment="1">
      <alignment horizontal="center" vertical="top" wrapText="1"/>
    </xf>
    <xf numFmtId="0" fontId="78" fillId="0" borderId="24" xfId="0" applyFont="1" applyBorder="1" applyAlignment="1">
      <alignment horizontal="right" vertical="center" wrapText="1"/>
    </xf>
    <xf numFmtId="43" fontId="82" fillId="0" borderId="24" xfId="7" applyFont="1" applyBorder="1" applyAlignment="1">
      <alignment horizontal="right" vertical="top" wrapText="1"/>
    </xf>
    <xf numFmtId="43" fontId="79" fillId="0" borderId="24" xfId="7" applyFont="1" applyBorder="1" applyAlignment="1">
      <alignment horizontal="right" vertical="top" wrapText="1"/>
    </xf>
    <xf numFmtId="43" fontId="83" fillId="0" borderId="24" xfId="7" applyFont="1" applyFill="1" applyBorder="1" applyAlignment="1">
      <alignment horizontal="right" vertical="center" wrapText="1"/>
    </xf>
    <xf numFmtId="172" fontId="82" fillId="0" borderId="24" xfId="0" applyNumberFormat="1" applyFont="1" applyBorder="1" applyAlignment="1">
      <alignment horizontal="right" vertical="top" wrapText="1"/>
    </xf>
    <xf numFmtId="172" fontId="79" fillId="0" borderId="24" xfId="0" applyNumberFormat="1" applyFont="1" applyBorder="1" applyAlignment="1">
      <alignment horizontal="right" vertical="top" wrapText="1"/>
    </xf>
    <xf numFmtId="166" fontId="82" fillId="0" borderId="24" xfId="7" applyNumberFormat="1" applyFont="1" applyBorder="1" applyAlignment="1">
      <alignment horizontal="right" vertical="top" wrapText="1"/>
    </xf>
    <xf numFmtId="172" fontId="79" fillId="0" borderId="1" xfId="0" applyNumberFormat="1" applyFont="1" applyBorder="1" applyAlignment="1">
      <alignment horizontal="right" vertical="top" wrapText="1"/>
    </xf>
    <xf numFmtId="169" fontId="83" fillId="0" borderId="1" xfId="0" applyNumberFormat="1" applyFont="1" applyBorder="1" applyAlignment="1">
      <alignment horizontal="right" vertical="top" wrapText="1"/>
    </xf>
    <xf numFmtId="169" fontId="78" fillId="0" borderId="1" xfId="0" applyNumberFormat="1" applyFont="1" applyBorder="1" applyAlignment="1">
      <alignment horizontal="right" vertical="top" wrapText="1"/>
    </xf>
    <xf numFmtId="166" fontId="79" fillId="0" borderId="24" xfId="7" applyNumberFormat="1" applyFont="1" applyBorder="1" applyAlignment="1">
      <alignment horizontal="right" vertical="top" wrapText="1"/>
    </xf>
    <xf numFmtId="165" fontId="82" fillId="0" borderId="24" xfId="0" applyNumberFormat="1" applyFont="1" applyBorder="1" applyAlignment="1">
      <alignment horizontal="right" vertical="top" wrapText="1"/>
    </xf>
    <xf numFmtId="166" fontId="82" fillId="0" borderId="1" xfId="7" applyNumberFormat="1" applyFont="1" applyBorder="1" applyAlignment="1">
      <alignment horizontal="right" vertical="top" wrapText="1"/>
    </xf>
    <xf numFmtId="43" fontId="79" fillId="0" borderId="1" xfId="7" applyFont="1" applyBorder="1" applyAlignment="1">
      <alignment horizontal="right" vertical="top" wrapText="1"/>
    </xf>
    <xf numFmtId="165" fontId="79" fillId="0" borderId="24" xfId="165" applyNumberFormat="1" applyFont="1" applyBorder="1" applyAlignment="1">
      <alignment horizontal="right" vertical="top" wrapText="1"/>
    </xf>
    <xf numFmtId="0" fontId="80" fillId="0" borderId="24" xfId="165" applyFont="1" applyBorder="1" applyAlignment="1">
      <alignment horizontal="right" vertical="top" wrapText="1"/>
    </xf>
    <xf numFmtId="169" fontId="78" fillId="0" borderId="1" xfId="0" applyNumberFormat="1" applyFont="1" applyBorder="1" applyAlignment="1">
      <alignment horizontal="right" vertical="center" wrapText="1"/>
    </xf>
    <xf numFmtId="169" fontId="78" fillId="0" borderId="0" xfId="0" applyNumberFormat="1" applyFont="1" applyAlignment="1">
      <alignment horizontal="right" vertical="top" wrapText="1"/>
    </xf>
    <xf numFmtId="166" fontId="82" fillId="0" borderId="24" xfId="7" applyNumberFormat="1" applyFont="1" applyBorder="1" applyAlignment="1">
      <alignment horizontal="center" vertical="center" wrapText="1"/>
    </xf>
    <xf numFmtId="166" fontId="79" fillId="0" borderId="24" xfId="7" applyNumberFormat="1" applyFont="1" applyBorder="1" applyAlignment="1">
      <alignment horizontal="center" vertical="center" wrapText="1"/>
    </xf>
    <xf numFmtId="169" fontId="82" fillId="0" borderId="24" xfId="0" applyNumberFormat="1" applyFont="1" applyBorder="1" applyAlignment="1">
      <alignment horizontal="center" vertical="center" wrapText="1"/>
    </xf>
    <xf numFmtId="165" fontId="82" fillId="0" borderId="24" xfId="0" applyNumberFormat="1" applyFont="1" applyBorder="1" applyAlignment="1">
      <alignment horizontal="center" vertical="center" wrapText="1"/>
    </xf>
    <xf numFmtId="169" fontId="83" fillId="0" borderId="1" xfId="0" applyNumberFormat="1" applyFont="1" applyBorder="1" applyAlignment="1">
      <alignment horizontal="center" vertical="center" wrapText="1"/>
    </xf>
    <xf numFmtId="165" fontId="79" fillId="0" borderId="24" xfId="0" applyNumberFormat="1" applyFont="1" applyBorder="1" applyAlignment="1">
      <alignment horizontal="center" vertical="center" wrapText="1"/>
    </xf>
    <xf numFmtId="0" fontId="79" fillId="0" borderId="27" xfId="0" applyFont="1" applyBorder="1" applyAlignment="1">
      <alignment horizontal="center" vertical="center" wrapText="1"/>
    </xf>
    <xf numFmtId="165" fontId="79" fillId="0" borderId="27" xfId="0" applyNumberFormat="1" applyFont="1" applyBorder="1" applyAlignment="1">
      <alignment horizontal="center" vertical="center" wrapText="1"/>
    </xf>
    <xf numFmtId="165" fontId="79" fillId="0" borderId="24" xfId="165" applyNumberFormat="1" applyFont="1" applyBorder="1" applyAlignment="1">
      <alignment horizontal="center" vertical="center" wrapText="1"/>
    </xf>
    <xf numFmtId="0" fontId="80" fillId="0" borderId="24" xfId="165" applyFont="1" applyBorder="1" applyAlignment="1">
      <alignment horizontal="center" vertical="center" wrapText="1"/>
    </xf>
    <xf numFmtId="172" fontId="78" fillId="0" borderId="1" xfId="0" applyNumberFormat="1" applyFont="1" applyBorder="1" applyAlignment="1">
      <alignment horizontal="center" vertical="center" wrapText="1"/>
    </xf>
    <xf numFmtId="169" fontId="78" fillId="0" borderId="0" xfId="0" applyNumberFormat="1" applyFont="1" applyAlignment="1">
      <alignment horizontal="center" vertical="center" wrapText="1"/>
    </xf>
    <xf numFmtId="169" fontId="83" fillId="0" borderId="1" xfId="0" applyNumberFormat="1" applyFont="1" applyBorder="1" applyAlignment="1">
      <alignment horizontal="right" vertical="center" wrapText="1"/>
    </xf>
    <xf numFmtId="165" fontId="82" fillId="0" borderId="1" xfId="6" applyFont="1" applyFill="1" applyBorder="1" applyAlignment="1">
      <alignment horizontal="right" vertical="center"/>
    </xf>
    <xf numFmtId="0" fontId="82" fillId="57" borderId="1" xfId="374" applyFont="1" applyFill="1" applyBorder="1" applyAlignment="1">
      <alignment horizontal="center" vertical="top" wrapText="1"/>
    </xf>
    <xf numFmtId="0" fontId="82" fillId="57" borderId="1" xfId="374" applyFont="1" applyFill="1" applyBorder="1" applyAlignment="1">
      <alignment horizontal="left" vertical="top" wrapText="1"/>
    </xf>
    <xf numFmtId="166" fontId="82" fillId="57" borderId="1" xfId="7" applyNumberFormat="1" applyFont="1" applyFill="1" applyBorder="1" applyAlignment="1">
      <alignment horizontal="right" vertical="top"/>
    </xf>
    <xf numFmtId="166" fontId="82" fillId="0" borderId="1" xfId="7" applyNumberFormat="1" applyFont="1" applyFill="1" applyBorder="1" applyAlignment="1">
      <alignment horizontal="right" vertical="top"/>
    </xf>
    <xf numFmtId="165" fontId="79" fillId="0" borderId="1" xfId="6" applyFont="1" applyFill="1" applyBorder="1" applyAlignment="1">
      <alignment horizontal="center" vertical="top"/>
    </xf>
    <xf numFmtId="171" fontId="79" fillId="0" borderId="49" xfId="347" applyNumberFormat="1" applyFont="1" applyFill="1" applyBorder="1" applyAlignment="1">
      <alignment horizontal="center" vertical="center" wrapText="1"/>
    </xf>
    <xf numFmtId="165" fontId="79" fillId="0" borderId="1" xfId="6" applyFont="1" applyFill="1" applyBorder="1" applyAlignment="1">
      <alignment vertical="top"/>
    </xf>
    <xf numFmtId="165" fontId="79" fillId="0" borderId="2" xfId="6" applyFont="1" applyFill="1" applyBorder="1" applyAlignment="1">
      <alignment vertical="center"/>
    </xf>
    <xf numFmtId="0" fontId="78" fillId="0" borderId="1" xfId="0" applyFont="1" applyBorder="1" applyAlignment="1">
      <alignment horizontal="center" vertical="top" wrapText="1"/>
    </xf>
    <xf numFmtId="0" fontId="79" fillId="0" borderId="0" xfId="346" applyFont="1" applyAlignment="1">
      <alignment vertical="center" wrapText="1"/>
    </xf>
    <xf numFmtId="0" fontId="79" fillId="0" borderId="0" xfId="179" applyFont="1" applyAlignment="1">
      <alignment horizontal="right" vertical="center"/>
    </xf>
    <xf numFmtId="0" fontId="79" fillId="0" borderId="0" xfId="179" applyFont="1" applyAlignment="1">
      <alignment horizontal="right" vertical="center" wrapText="1"/>
    </xf>
    <xf numFmtId="49" fontId="79" fillId="0" borderId="0" xfId="346" applyNumberFormat="1" applyFont="1" applyAlignment="1">
      <alignment horizontal="center" vertical="center" wrapText="1"/>
    </xf>
    <xf numFmtId="171" fontId="79" fillId="0" borderId="0" xfId="346" applyNumberFormat="1" applyFont="1" applyAlignment="1">
      <alignment horizontal="center" vertical="center" wrapText="1"/>
    </xf>
    <xf numFmtId="0" fontId="79" fillId="0" borderId="0" xfId="179" applyFont="1" applyAlignment="1">
      <alignment horizontal="right" wrapText="1"/>
    </xf>
    <xf numFmtId="0" fontId="80" fillId="0" borderId="0" xfId="346" applyFont="1" applyAlignment="1">
      <alignment vertical="center" wrapText="1"/>
    </xf>
    <xf numFmtId="2" fontId="78" fillId="0" borderId="1" xfId="0" applyNumberFormat="1" applyFont="1" applyBorder="1" applyAlignment="1">
      <alignment horizontal="left" vertical="top" wrapText="1"/>
    </xf>
    <xf numFmtId="2" fontId="78" fillId="0" borderId="1" xfId="0" applyNumberFormat="1" applyFont="1" applyBorder="1" applyAlignment="1">
      <alignment horizontal="left" vertical="center" wrapText="1"/>
    </xf>
    <xf numFmtId="166" fontId="82" fillId="0" borderId="1" xfId="7" applyNumberFormat="1" applyFont="1" applyFill="1" applyBorder="1" applyAlignment="1">
      <alignment horizontal="left" vertical="top" wrapText="1"/>
    </xf>
    <xf numFmtId="0" fontId="82" fillId="0" borderId="0" xfId="346" applyFont="1" applyAlignment="1">
      <alignment vertical="center" wrapText="1"/>
    </xf>
    <xf numFmtId="0" fontId="78" fillId="0" borderId="40" xfId="0" applyFont="1" applyBorder="1" applyAlignment="1">
      <alignment horizontal="center" vertical="center" wrapText="1"/>
    </xf>
    <xf numFmtId="165" fontId="82" fillId="0" borderId="1" xfId="6" applyFont="1" applyFill="1" applyBorder="1" applyAlignment="1">
      <alignment horizontal="center" vertical="center"/>
    </xf>
    <xf numFmtId="165" fontId="82" fillId="0" borderId="41" xfId="6" applyFont="1" applyFill="1" applyBorder="1" applyAlignment="1">
      <alignment horizontal="center" vertical="center"/>
    </xf>
    <xf numFmtId="0" fontId="78" fillId="0" borderId="40" xfId="0" applyFont="1" applyBorder="1" applyAlignment="1">
      <alignment horizontal="left" vertical="top" wrapText="1"/>
    </xf>
    <xf numFmtId="0" fontId="78" fillId="0" borderId="42" xfId="0" applyFont="1" applyBorder="1" applyAlignment="1">
      <alignment horizontal="center" vertical="center" wrapText="1"/>
    </xf>
    <xf numFmtId="0" fontId="78" fillId="0" borderId="2" xfId="0" applyFont="1" applyBorder="1" applyAlignment="1">
      <alignment horizontal="center" vertical="center" wrapText="1"/>
    </xf>
    <xf numFmtId="0" fontId="78" fillId="0" borderId="2" xfId="0" applyFont="1" applyBorder="1" applyAlignment="1">
      <alignment horizontal="left" vertical="center" wrapText="1"/>
    </xf>
    <xf numFmtId="49" fontId="79" fillId="0" borderId="1" xfId="0" applyNumberFormat="1" applyFont="1" applyBorder="1" applyAlignment="1">
      <alignment horizontal="left" vertical="center" wrapText="1"/>
    </xf>
    <xf numFmtId="171" fontId="79" fillId="0" borderId="1" xfId="347" applyNumberFormat="1" applyFont="1" applyFill="1" applyBorder="1" applyAlignment="1">
      <alignment vertical="center" wrapText="1"/>
    </xf>
    <xf numFmtId="171" fontId="79" fillId="0" borderId="1" xfId="347" applyNumberFormat="1" applyFont="1" applyFill="1" applyBorder="1" applyAlignment="1">
      <alignment horizontal="center" vertical="center" wrapText="1"/>
    </xf>
    <xf numFmtId="49" fontId="80" fillId="0" borderId="1" xfId="0" applyNumberFormat="1" applyFont="1" applyBorder="1" applyAlignment="1">
      <alignment horizontal="left" vertical="center" wrapText="1"/>
    </xf>
    <xf numFmtId="49" fontId="79" fillId="0" borderId="49" xfId="0" applyNumberFormat="1" applyFont="1" applyBorder="1" applyAlignment="1">
      <alignment horizontal="left" vertical="center" wrapText="1"/>
    </xf>
    <xf numFmtId="166" fontId="82" fillId="0" borderId="1" xfId="7" applyNumberFormat="1" applyFont="1" applyFill="1" applyBorder="1" applyAlignment="1">
      <alignment vertical="center" wrapText="1"/>
    </xf>
    <xf numFmtId="0" fontId="79" fillId="0" borderId="5" xfId="346" applyFont="1" applyBorder="1" applyAlignment="1">
      <alignment horizontal="center" vertical="center" wrapText="1"/>
    </xf>
    <xf numFmtId="0" fontId="79" fillId="0" borderId="5" xfId="0" applyFont="1" applyBorder="1" applyAlignment="1">
      <alignment horizontal="left" vertical="top" wrapText="1"/>
    </xf>
    <xf numFmtId="43" fontId="79" fillId="0" borderId="0" xfId="346" applyNumberFormat="1" applyFont="1" applyAlignment="1">
      <alignment horizontal="center" vertical="center" wrapText="1"/>
    </xf>
    <xf numFmtId="0" fontId="78" fillId="0" borderId="0" xfId="0" applyFont="1" applyAlignment="1">
      <alignment horizontal="center"/>
    </xf>
    <xf numFmtId="0" fontId="83" fillId="0" borderId="1" xfId="0" applyFont="1" applyBorder="1" applyAlignment="1">
      <alignment vertical="top" wrapText="1"/>
    </xf>
    <xf numFmtId="0" fontId="83" fillId="0" borderId="1" xfId="0" applyFont="1" applyBorder="1" applyAlignment="1">
      <alignment horizontal="center" vertical="center" wrapText="1"/>
    </xf>
    <xf numFmtId="168" fontId="82" fillId="0" borderId="1" xfId="0" applyNumberFormat="1" applyFont="1" applyBorder="1" applyAlignment="1">
      <alignment horizontal="center" vertical="center" wrapText="1"/>
    </xf>
    <xf numFmtId="168" fontId="83" fillId="0" borderId="0" xfId="0" applyNumberFormat="1" applyFont="1" applyAlignment="1">
      <alignment horizontal="left" vertical="top" wrapText="1"/>
    </xf>
    <xf numFmtId="0" fontId="78" fillId="0" borderId="1" xfId="0" applyFont="1" applyBorder="1" applyAlignment="1">
      <alignment vertical="top" wrapText="1"/>
    </xf>
    <xf numFmtId="167" fontId="78" fillId="0" borderId="1" xfId="0" applyNumberFormat="1" applyFont="1" applyBorder="1" applyAlignment="1">
      <alignment horizontal="center" vertical="center" wrapText="1"/>
    </xf>
    <xf numFmtId="168" fontId="82" fillId="0" borderId="1" xfId="165" applyNumberFormat="1" applyFont="1" applyBorder="1" applyAlignment="1">
      <alignment horizontal="center" vertical="center" wrapText="1"/>
    </xf>
    <xf numFmtId="0" fontId="82" fillId="0" borderId="1" xfId="165" applyFont="1" applyBorder="1" applyAlignment="1">
      <alignment horizontal="center" vertical="center" wrapText="1"/>
    </xf>
    <xf numFmtId="0" fontId="93" fillId="0" borderId="1" xfId="165" applyFont="1" applyBorder="1">
      <alignment horizontal="left" vertical="top" wrapText="1"/>
    </xf>
    <xf numFmtId="43" fontId="82" fillId="0" borderId="1" xfId="7" applyFont="1" applyFill="1" applyBorder="1" applyAlignment="1">
      <alignment horizontal="center" vertical="center" wrapText="1"/>
    </xf>
    <xf numFmtId="0" fontId="79" fillId="0" borderId="1" xfId="165" applyFont="1" applyBorder="1" applyAlignment="1">
      <alignment horizontal="center" vertical="center" wrapText="1"/>
    </xf>
    <xf numFmtId="43" fontId="82" fillId="0" borderId="1" xfId="7" applyFont="1" applyFill="1" applyBorder="1" applyAlignment="1">
      <alignment vertical="center" wrapText="1"/>
    </xf>
    <xf numFmtId="0" fontId="79" fillId="0" borderId="2" xfId="165" applyFont="1" applyBorder="1">
      <alignment horizontal="left" vertical="top" wrapText="1"/>
    </xf>
    <xf numFmtId="0" fontId="83" fillId="0" borderId="1" xfId="0" applyFont="1" applyBorder="1" applyAlignment="1">
      <alignment vertical="center" wrapText="1"/>
    </xf>
    <xf numFmtId="168" fontId="93" fillId="0" borderId="1" xfId="165" applyNumberFormat="1" applyFont="1" applyBorder="1" applyAlignment="1">
      <alignment vertical="center" wrapText="1"/>
    </xf>
    <xf numFmtId="165" fontId="78" fillId="0" borderId="0" xfId="0" applyNumberFormat="1" applyFont="1" applyAlignment="1">
      <alignment horizontal="left" vertical="top" wrapText="1"/>
    </xf>
    <xf numFmtId="0" fontId="78" fillId="0" borderId="3" xfId="0" applyFont="1" applyBorder="1" applyAlignment="1">
      <alignment vertical="top" wrapText="1"/>
    </xf>
    <xf numFmtId="0" fontId="82" fillId="0" borderId="1" xfId="319" applyFont="1" applyBorder="1" applyAlignment="1">
      <alignment horizontal="center" vertical="center" wrapText="1"/>
    </xf>
    <xf numFmtId="0" fontId="79" fillId="0" borderId="1" xfId="0" applyFont="1" applyBorder="1" applyAlignment="1">
      <alignment horizontal="center" wrapText="1"/>
    </xf>
    <xf numFmtId="0" fontId="79" fillId="0" borderId="1" xfId="165" applyFont="1" applyBorder="1" applyAlignment="1">
      <alignment horizontal="center" vertical="top"/>
    </xf>
    <xf numFmtId="0" fontId="93" fillId="0" borderId="24" xfId="0" applyFont="1" applyBorder="1" applyAlignment="1">
      <alignment horizontal="left" vertical="top" wrapText="1"/>
    </xf>
    <xf numFmtId="165" fontId="93" fillId="0" borderId="1" xfId="165" applyNumberFormat="1" applyFont="1" applyBorder="1" applyAlignment="1">
      <alignment vertical="center" wrapText="1"/>
    </xf>
    <xf numFmtId="165" fontId="80" fillId="0" borderId="1" xfId="165" applyNumberFormat="1" applyFont="1" applyBorder="1" applyAlignment="1">
      <alignment vertical="center" wrapText="1"/>
    </xf>
    <xf numFmtId="0" fontId="80" fillId="0" borderId="24" xfId="0" applyFont="1" applyBorder="1" applyAlignment="1">
      <alignment horizontal="left" vertical="top" wrapText="1"/>
    </xf>
    <xf numFmtId="0" fontId="83" fillId="0" borderId="1" xfId="0" applyFont="1" applyBorder="1" applyAlignment="1">
      <alignment horizontal="center" vertical="top" wrapText="1"/>
    </xf>
    <xf numFmtId="165" fontId="80" fillId="0" borderId="0" xfId="165" applyNumberFormat="1" applyFont="1" applyAlignment="1">
      <alignment horizontal="center" vertical="center" wrapText="1"/>
    </xf>
    <xf numFmtId="173" fontId="80" fillId="0" borderId="1" xfId="7" applyNumberFormat="1" applyFont="1" applyBorder="1" applyAlignment="1">
      <alignment horizontal="center" wrapText="1"/>
    </xf>
    <xf numFmtId="173" fontId="80" fillId="0" borderId="1" xfId="1" applyNumberFormat="1" applyFont="1" applyBorder="1" applyAlignment="1">
      <alignment horizontal="center" wrapText="1"/>
    </xf>
    <xf numFmtId="173" fontId="79" fillId="0" borderId="1" xfId="1" applyNumberFormat="1" applyFont="1" applyBorder="1" applyAlignment="1">
      <alignment horizontal="center" wrapText="1"/>
    </xf>
    <xf numFmtId="173" fontId="79" fillId="0" borderId="1" xfId="7" applyNumberFormat="1" applyFont="1" applyBorder="1" applyAlignment="1">
      <alignment horizontal="left" vertical="center" wrapText="1"/>
    </xf>
    <xf numFmtId="169" fontId="78" fillId="0" borderId="0" xfId="0" applyNumberFormat="1" applyFont="1"/>
    <xf numFmtId="0" fontId="83" fillId="0" borderId="0" xfId="0" applyFont="1" applyAlignment="1">
      <alignment horizontal="center" vertical="center" wrapText="1"/>
    </xf>
    <xf numFmtId="43" fontId="79" fillId="0" borderId="1" xfId="348" applyFont="1" applyFill="1" applyBorder="1" applyAlignment="1">
      <alignment horizontal="center" vertical="center" wrapText="1"/>
    </xf>
    <xf numFmtId="166" fontId="79" fillId="0" borderId="1" xfId="348" applyNumberFormat="1" applyFont="1" applyFill="1" applyBorder="1" applyAlignment="1">
      <alignment horizontal="center" vertical="center" wrapText="1"/>
    </xf>
    <xf numFmtId="0" fontId="78" fillId="0" borderId="0" xfId="0" applyFont="1" applyAlignment="1">
      <alignment horizontal="right"/>
    </xf>
    <xf numFmtId="0" fontId="78" fillId="0" borderId="1" xfId="0" applyFont="1" applyBorder="1" applyAlignment="1">
      <alignment horizontal="center" vertical="center" wrapText="1"/>
    </xf>
    <xf numFmtId="0" fontId="82" fillId="0" borderId="0" xfId="0" applyFont="1" applyAlignment="1">
      <alignment horizontal="center" vertical="center" wrapText="1"/>
    </xf>
    <xf numFmtId="2" fontId="78" fillId="0" borderId="1" xfId="0" applyNumberFormat="1" applyFont="1" applyBorder="1" applyAlignment="1">
      <alignment horizontal="center" vertical="center" wrapText="1"/>
    </xf>
    <xf numFmtId="0" fontId="83" fillId="0" borderId="0" xfId="0" applyFont="1" applyAlignment="1">
      <alignment horizontal="center" wrapText="1"/>
    </xf>
    <xf numFmtId="0" fontId="83" fillId="0" borderId="0" xfId="0" applyFont="1" applyAlignment="1">
      <alignment horizontal="center"/>
    </xf>
    <xf numFmtId="0" fontId="78" fillId="0" borderId="24" xfId="0" applyFont="1" applyBorder="1" applyAlignment="1">
      <alignment horizontal="center" vertical="center" wrapText="1"/>
    </xf>
    <xf numFmtId="168" fontId="82" fillId="0" borderId="0" xfId="0" applyNumberFormat="1" applyFont="1" applyAlignment="1">
      <alignment horizontal="center" vertical="center" wrapText="1"/>
    </xf>
    <xf numFmtId="0" fontId="79" fillId="0" borderId="0" xfId="0" applyFont="1" applyAlignment="1">
      <alignment horizontal="right"/>
    </xf>
    <xf numFmtId="168" fontId="79" fillId="0" borderId="0" xfId="0" applyNumberFormat="1" applyFont="1" applyAlignment="1">
      <alignment horizontal="right" vertical="center" wrapText="1"/>
    </xf>
    <xf numFmtId="49" fontId="79" fillId="0" borderId="1" xfId="0" applyNumberFormat="1" applyFont="1" applyBorder="1" applyAlignment="1">
      <alignment horizontal="center" vertical="center" wrapText="1"/>
    </xf>
    <xf numFmtId="0" fontId="79" fillId="0" borderId="1" xfId="0" applyFont="1" applyBorder="1" applyAlignment="1">
      <alignment horizontal="center" vertical="center" wrapText="1"/>
    </xf>
    <xf numFmtId="168" fontId="79" fillId="0" borderId="1" xfId="0" applyNumberFormat="1" applyFont="1" applyBorder="1" applyAlignment="1">
      <alignment horizontal="center" vertical="center" wrapText="1"/>
    </xf>
    <xf numFmtId="168" fontId="79" fillId="0" borderId="3" xfId="0" applyNumberFormat="1" applyFont="1" applyBorder="1" applyAlignment="1">
      <alignment horizontal="center" vertical="center" wrapText="1"/>
    </xf>
    <xf numFmtId="168" fontId="79" fillId="0" borderId="4" xfId="0" applyNumberFormat="1" applyFont="1" applyBorder="1" applyAlignment="1">
      <alignment horizontal="center" vertical="center" wrapText="1"/>
    </xf>
    <xf numFmtId="168" fontId="79" fillId="0" borderId="37" xfId="0" applyNumberFormat="1" applyFont="1" applyBorder="1" applyAlignment="1">
      <alignment horizontal="center" vertical="center" wrapText="1"/>
    </xf>
    <xf numFmtId="1" fontId="87" fillId="0" borderId="44" xfId="186" applyNumberFormat="1" applyFont="1" applyBorder="1" applyAlignment="1">
      <alignment horizontal="center" vertical="center" shrinkToFit="1"/>
    </xf>
    <xf numFmtId="1" fontId="87" fillId="0" borderId="45" xfId="186" applyNumberFormat="1" applyFont="1" applyBorder="1" applyAlignment="1">
      <alignment horizontal="center" vertical="center" shrinkToFit="1"/>
    </xf>
    <xf numFmtId="1" fontId="87" fillId="0" borderId="47" xfId="186" applyNumberFormat="1" applyFont="1" applyBorder="1" applyAlignment="1">
      <alignment horizontal="center" vertical="center" shrinkToFit="1"/>
    </xf>
    <xf numFmtId="1" fontId="87" fillId="0" borderId="36" xfId="186" applyNumberFormat="1" applyFont="1" applyBorder="1" applyAlignment="1">
      <alignment horizontal="center" vertical="center" shrinkToFit="1"/>
    </xf>
    <xf numFmtId="1" fontId="87" fillId="0" borderId="46" xfId="186" applyNumberFormat="1" applyFont="1" applyBorder="1" applyAlignment="1">
      <alignment horizontal="center" vertical="center" shrinkToFit="1"/>
    </xf>
    <xf numFmtId="1" fontId="87" fillId="0" borderId="48" xfId="186" applyNumberFormat="1" applyFont="1" applyBorder="1" applyAlignment="1">
      <alignment horizontal="center" vertical="center" shrinkToFit="1"/>
    </xf>
    <xf numFmtId="0" fontId="79" fillId="0" borderId="1" xfId="346" applyFont="1" applyBorder="1" applyAlignment="1">
      <alignment horizontal="center" vertical="center" wrapText="1"/>
    </xf>
    <xf numFmtId="0" fontId="79" fillId="0" borderId="0" xfId="179" applyFont="1" applyAlignment="1">
      <alignment horizontal="right" vertical="center" wrapText="1"/>
    </xf>
    <xf numFmtId="0" fontId="82" fillId="0" borderId="0" xfId="179" applyFont="1" applyAlignment="1">
      <alignment horizontal="center" vertical="center" wrapText="1"/>
    </xf>
    <xf numFmtId="169" fontId="79" fillId="0" borderId="1" xfId="346" applyNumberFormat="1" applyFont="1" applyBorder="1" applyAlignment="1">
      <alignment horizontal="center" vertical="center" wrapText="1"/>
    </xf>
    <xf numFmtId="0" fontId="79" fillId="0" borderId="1" xfId="0" applyFont="1" applyBorder="1" applyAlignment="1">
      <alignment horizontal="center" vertical="top" wrapText="1"/>
    </xf>
    <xf numFmtId="0" fontId="78" fillId="0" borderId="0" xfId="0" applyFont="1" applyAlignment="1">
      <alignment horizontal="right" vertical="center"/>
    </xf>
    <xf numFmtId="0" fontId="79" fillId="0" borderId="0" xfId="0" applyFont="1" applyAlignment="1">
      <alignment horizontal="center" vertical="top" wrapText="1"/>
    </xf>
    <xf numFmtId="0" fontId="78" fillId="0" borderId="4" xfId="0" applyFont="1" applyBorder="1" applyAlignment="1">
      <alignment horizontal="center" vertical="center" wrapText="1"/>
    </xf>
    <xf numFmtId="0" fontId="78" fillId="0" borderId="37" xfId="0" applyFont="1" applyBorder="1" applyAlignment="1">
      <alignment horizontal="center" vertical="center" wrapText="1"/>
    </xf>
    <xf numFmtId="0" fontId="79" fillId="57" borderId="3" xfId="0" applyFont="1" applyFill="1" applyBorder="1" applyAlignment="1">
      <alignment horizontal="center" vertical="top" wrapText="1"/>
    </xf>
    <xf numFmtId="0" fontId="79" fillId="57" borderId="37" xfId="0" applyFont="1" applyFill="1" applyBorder="1" applyAlignment="1">
      <alignment horizontal="center" vertical="top" wrapText="1"/>
    </xf>
    <xf numFmtId="0" fontId="78" fillId="0" borderId="0" xfId="0" applyFont="1" applyAlignment="1">
      <alignment horizontal="center" vertical="center" wrapText="1"/>
    </xf>
    <xf numFmtId="0" fontId="79" fillId="57" borderId="1" xfId="0" applyFont="1" applyFill="1" applyBorder="1" applyAlignment="1">
      <alignment horizontal="center" vertical="top" wrapText="1"/>
    </xf>
    <xf numFmtId="0" fontId="79" fillId="57" borderId="1" xfId="346" applyFont="1" applyFill="1" applyBorder="1" applyAlignment="1">
      <alignment horizontal="center" vertical="center" wrapText="1"/>
    </xf>
    <xf numFmtId="168" fontId="79" fillId="57" borderId="36" xfId="0" applyNumberFormat="1" applyFont="1" applyFill="1" applyBorder="1" applyAlignment="1">
      <alignment horizontal="center" vertical="top" wrapText="1"/>
    </xf>
    <xf numFmtId="168" fontId="79" fillId="57" borderId="2" xfId="0" applyNumberFormat="1" applyFont="1" applyFill="1" applyBorder="1" applyAlignment="1">
      <alignment horizontal="center" vertical="top" wrapText="1"/>
    </xf>
    <xf numFmtId="0" fontId="79" fillId="0" borderId="3" xfId="1" applyFont="1" applyBorder="1" applyAlignment="1">
      <alignment horizontal="left" vertical="center"/>
    </xf>
    <xf numFmtId="0" fontId="79" fillId="0" borderId="35" xfId="1" applyFont="1" applyBorder="1" applyAlignment="1">
      <alignment horizontal="left" vertical="center"/>
    </xf>
    <xf numFmtId="0" fontId="78" fillId="0" borderId="1" xfId="0" applyFont="1" applyBorder="1" applyAlignment="1">
      <alignment horizontal="center" vertical="top" wrapText="1"/>
    </xf>
    <xf numFmtId="0" fontId="79" fillId="0" borderId="1" xfId="165" applyFont="1" applyBorder="1" applyAlignment="1">
      <alignment horizontal="center" vertical="top" wrapText="1"/>
    </xf>
    <xf numFmtId="0" fontId="93" fillId="0" borderId="38" xfId="165" applyFont="1" applyBorder="1">
      <alignment horizontal="left" vertical="top" wrapText="1"/>
    </xf>
    <xf numFmtId="0" fontId="85" fillId="0" borderId="0" xfId="1" applyFont="1" applyAlignment="1">
      <alignment horizontal="center" vertical="center" wrapText="1"/>
    </xf>
    <xf numFmtId="0" fontId="82" fillId="0" borderId="0" xfId="165" applyFont="1">
      <alignment horizontal="left" vertical="top" wrapText="1"/>
    </xf>
    <xf numFmtId="0" fontId="82" fillId="0" borderId="0" xfId="165" applyFont="1" applyAlignment="1">
      <alignment horizontal="center"/>
    </xf>
    <xf numFmtId="0" fontId="82" fillId="0" borderId="38" xfId="1" applyFont="1" applyBorder="1" applyAlignment="1">
      <alignment horizontal="left" vertical="center"/>
    </xf>
    <xf numFmtId="0" fontId="78" fillId="0" borderId="26" xfId="0" applyFont="1" applyBorder="1" applyAlignment="1">
      <alignment horizontal="left" vertical="top" wrapText="1"/>
    </xf>
    <xf numFmtId="0" fontId="78" fillId="0" borderId="37" xfId="0" applyFont="1" applyBorder="1" applyAlignment="1">
      <alignment horizontal="left" vertical="top" wrapText="1"/>
    </xf>
    <xf numFmtId="0" fontId="82" fillId="0" borderId="38" xfId="165" applyFont="1" applyBorder="1">
      <alignment horizontal="left" vertical="top" wrapText="1"/>
    </xf>
  </cellXfs>
  <cellStyles count="640">
    <cellStyle name="20% - Accent1" xfId="29" builtinId="30" customBuiltin="1"/>
    <cellStyle name="20% - Accent1 10" xfId="490"/>
    <cellStyle name="20% - Accent1 11" xfId="517"/>
    <cellStyle name="20% - Accent1 12" xfId="615"/>
    <cellStyle name="20% - Accent1 2" xfId="69"/>
    <cellStyle name="20% - Accent1 2 2" xfId="108"/>
    <cellStyle name="20% - Accent1 2 2 2" xfId="437"/>
    <cellStyle name="20% - Accent1 2 3" xfId="278"/>
    <cellStyle name="20% - Accent1 2 4" xfId="304"/>
    <cellStyle name="20% - Accent1 2 5" xfId="418"/>
    <cellStyle name="20% - Accent1 2 6" xfId="503"/>
    <cellStyle name="20% - Accent1 2 7" xfId="530"/>
    <cellStyle name="20% - Accent1 2 8" xfId="628"/>
    <cellStyle name="20% - Accent1 3" xfId="167"/>
    <cellStyle name="20% - Accent1 3 2" xfId="549"/>
    <cellStyle name="20% - Accent1 4" xfId="191"/>
    <cellStyle name="20% - Accent1 5" xfId="263"/>
    <cellStyle name="20% - Accent1 6" xfId="291"/>
    <cellStyle name="20% - Accent1 7" xfId="321"/>
    <cellStyle name="20% - Accent1 8" xfId="334"/>
    <cellStyle name="20% - Accent1 9" xfId="380"/>
    <cellStyle name="20% - Accent2" xfId="33" builtinId="34" customBuiltin="1"/>
    <cellStyle name="20% - Accent2 10" xfId="492"/>
    <cellStyle name="20% - Accent2 11" xfId="519"/>
    <cellStyle name="20% - Accent2 12" xfId="617"/>
    <cellStyle name="20% - Accent2 2" xfId="72"/>
    <cellStyle name="20% - Accent2 2 2" xfId="109"/>
    <cellStyle name="20% - Accent2 2 2 2" xfId="438"/>
    <cellStyle name="20% - Accent2 2 3" xfId="280"/>
    <cellStyle name="20% - Accent2 2 4" xfId="306"/>
    <cellStyle name="20% - Accent2 2 5" xfId="421"/>
    <cellStyle name="20% - Accent2 2 6" xfId="505"/>
    <cellStyle name="20% - Accent2 2 7" xfId="532"/>
    <cellStyle name="20% - Accent2 2 8" xfId="630"/>
    <cellStyle name="20% - Accent2 3" xfId="169"/>
    <cellStyle name="20% - Accent2 3 2" xfId="551"/>
    <cellStyle name="20% - Accent2 4" xfId="193"/>
    <cellStyle name="20% - Accent2 5" xfId="264"/>
    <cellStyle name="20% - Accent2 6" xfId="293"/>
    <cellStyle name="20% - Accent2 7" xfId="323"/>
    <cellStyle name="20% - Accent2 8" xfId="336"/>
    <cellStyle name="20% - Accent2 9" xfId="382"/>
    <cellStyle name="20% - Accent3" xfId="37" builtinId="38" customBuiltin="1"/>
    <cellStyle name="20% - Accent3 10" xfId="494"/>
    <cellStyle name="20% - Accent3 11" xfId="521"/>
    <cellStyle name="20% - Accent3 12" xfId="619"/>
    <cellStyle name="20% - Accent3 2" xfId="71"/>
    <cellStyle name="20% - Accent3 2 2" xfId="110"/>
    <cellStyle name="20% - Accent3 2 2 2" xfId="439"/>
    <cellStyle name="20% - Accent3 2 3" xfId="282"/>
    <cellStyle name="20% - Accent3 2 4" xfId="308"/>
    <cellStyle name="20% - Accent3 2 5" xfId="424"/>
    <cellStyle name="20% - Accent3 2 6" xfId="507"/>
    <cellStyle name="20% - Accent3 2 7" xfId="534"/>
    <cellStyle name="20% - Accent3 2 8" xfId="632"/>
    <cellStyle name="20% - Accent3 3" xfId="171"/>
    <cellStyle name="20% - Accent3 3 2" xfId="553"/>
    <cellStyle name="20% - Accent3 4" xfId="195"/>
    <cellStyle name="20% - Accent3 5" xfId="265"/>
    <cellStyle name="20% - Accent3 6" xfId="295"/>
    <cellStyle name="20% - Accent3 7" xfId="325"/>
    <cellStyle name="20% - Accent3 8" xfId="338"/>
    <cellStyle name="20% - Accent3 9" xfId="384"/>
    <cellStyle name="20% - Accent4" xfId="41" builtinId="42" customBuiltin="1"/>
    <cellStyle name="20% - Accent4 10" xfId="496"/>
    <cellStyle name="20% - Accent4 11" xfId="523"/>
    <cellStyle name="20% - Accent4 12" xfId="621"/>
    <cellStyle name="20% - Accent4 2" xfId="88"/>
    <cellStyle name="20% - Accent4 2 2" xfId="111"/>
    <cellStyle name="20% - Accent4 2 2 2" xfId="440"/>
    <cellStyle name="20% - Accent4 2 3" xfId="284"/>
    <cellStyle name="20% - Accent4 2 4" xfId="310"/>
    <cellStyle name="20% - Accent4 2 5" xfId="427"/>
    <cellStyle name="20% - Accent4 2 6" xfId="509"/>
    <cellStyle name="20% - Accent4 2 7" xfId="536"/>
    <cellStyle name="20% - Accent4 2 8" xfId="634"/>
    <cellStyle name="20% - Accent4 3" xfId="173"/>
    <cellStyle name="20% - Accent4 3 2" xfId="555"/>
    <cellStyle name="20% - Accent4 4" xfId="197"/>
    <cellStyle name="20% - Accent4 5" xfId="266"/>
    <cellStyle name="20% - Accent4 6" xfId="297"/>
    <cellStyle name="20% - Accent4 7" xfId="327"/>
    <cellStyle name="20% - Accent4 8" xfId="340"/>
    <cellStyle name="20% - Accent4 9" xfId="386"/>
    <cellStyle name="20% - Accent5" xfId="45" builtinId="46" customBuiltin="1"/>
    <cellStyle name="20% - Accent5 10" xfId="498"/>
    <cellStyle name="20% - Accent5 11" xfId="525"/>
    <cellStyle name="20% - Accent5 12" xfId="623"/>
    <cellStyle name="20% - Accent5 2" xfId="91"/>
    <cellStyle name="20% - Accent5 2 2" xfId="112"/>
    <cellStyle name="20% - Accent5 2 2 2" xfId="441"/>
    <cellStyle name="20% - Accent5 2 3" xfId="286"/>
    <cellStyle name="20% - Accent5 2 4" xfId="312"/>
    <cellStyle name="20% - Accent5 2 5" xfId="430"/>
    <cellStyle name="20% - Accent5 2 6" xfId="511"/>
    <cellStyle name="20% - Accent5 2 7" xfId="538"/>
    <cellStyle name="20% - Accent5 2 8" xfId="636"/>
    <cellStyle name="20% - Accent5 3" xfId="175"/>
    <cellStyle name="20% - Accent5 3 2" xfId="557"/>
    <cellStyle name="20% - Accent5 4" xfId="199"/>
    <cellStyle name="20% - Accent5 5" xfId="267"/>
    <cellStyle name="20% - Accent5 6" xfId="299"/>
    <cellStyle name="20% - Accent5 7" xfId="329"/>
    <cellStyle name="20% - Accent5 8" xfId="342"/>
    <cellStyle name="20% - Accent5 9" xfId="388"/>
    <cellStyle name="20% - Accent6" xfId="49" builtinId="50" customBuiltin="1"/>
    <cellStyle name="20% - Accent6 10" xfId="500"/>
    <cellStyle name="20% - Accent6 11" xfId="527"/>
    <cellStyle name="20% - Accent6 12" xfId="625"/>
    <cellStyle name="20% - Accent6 2" xfId="59"/>
    <cellStyle name="20% - Accent6 2 2" xfId="113"/>
    <cellStyle name="20% - Accent6 2 2 2" xfId="442"/>
    <cellStyle name="20% - Accent6 2 3" xfId="288"/>
    <cellStyle name="20% - Accent6 2 4" xfId="314"/>
    <cellStyle name="20% - Accent6 2 5" xfId="433"/>
    <cellStyle name="20% - Accent6 2 6" xfId="513"/>
    <cellStyle name="20% - Accent6 2 7" xfId="540"/>
    <cellStyle name="20% - Accent6 2 8" xfId="638"/>
    <cellStyle name="20% - Accent6 3" xfId="177"/>
    <cellStyle name="20% - Accent6 3 2" xfId="559"/>
    <cellStyle name="20% - Accent6 4" xfId="201"/>
    <cellStyle name="20% - Accent6 5" xfId="268"/>
    <cellStyle name="20% - Accent6 6" xfId="301"/>
    <cellStyle name="20% - Accent6 7" xfId="331"/>
    <cellStyle name="20% - Accent6 8" xfId="344"/>
    <cellStyle name="20% - Accent6 9" xfId="390"/>
    <cellStyle name="20% - Акцент1 2" xfId="223"/>
    <cellStyle name="20% - Акцент2 2" xfId="225"/>
    <cellStyle name="20% - Акцент3 2" xfId="227"/>
    <cellStyle name="20% - Акцент4 2" xfId="229"/>
    <cellStyle name="20% - Акцент5 2" xfId="231"/>
    <cellStyle name="20% - Акцент6 2" xfId="233"/>
    <cellStyle name="40% - Accent1" xfId="30" builtinId="31" customBuiltin="1"/>
    <cellStyle name="40% - Accent1 10" xfId="491"/>
    <cellStyle name="40% - Accent1 11" xfId="518"/>
    <cellStyle name="40% - Accent1 12" xfId="616"/>
    <cellStyle name="40% - Accent1 2" xfId="93"/>
    <cellStyle name="40% - Accent1 2 2" xfId="114"/>
    <cellStyle name="40% - Accent1 2 2 2" xfId="443"/>
    <cellStyle name="40% - Accent1 2 3" xfId="279"/>
    <cellStyle name="40% - Accent1 2 4" xfId="305"/>
    <cellStyle name="40% - Accent1 2 5" xfId="419"/>
    <cellStyle name="40% - Accent1 2 6" xfId="504"/>
    <cellStyle name="40% - Accent1 2 7" xfId="531"/>
    <cellStyle name="40% - Accent1 2 8" xfId="629"/>
    <cellStyle name="40% - Accent1 3" xfId="168"/>
    <cellStyle name="40% - Accent1 3 2" xfId="550"/>
    <cellStyle name="40% - Accent1 4" xfId="192"/>
    <cellStyle name="40% - Accent1 5" xfId="269"/>
    <cellStyle name="40% - Accent1 6" xfId="292"/>
    <cellStyle name="40% - Accent1 7" xfId="322"/>
    <cellStyle name="40% - Accent1 8" xfId="335"/>
    <cellStyle name="40% - Accent1 9" xfId="381"/>
    <cellStyle name="40% - Accent2" xfId="34" builtinId="35" customBuiltin="1"/>
    <cellStyle name="40% - Accent2 10" xfId="493"/>
    <cellStyle name="40% - Accent2 11" xfId="520"/>
    <cellStyle name="40% - Accent2 12" xfId="618"/>
    <cellStyle name="40% - Accent2 2" xfId="61"/>
    <cellStyle name="40% - Accent2 2 2" xfId="115"/>
    <cellStyle name="40% - Accent2 2 2 2" xfId="444"/>
    <cellStyle name="40% - Accent2 2 3" xfId="281"/>
    <cellStyle name="40% - Accent2 2 4" xfId="307"/>
    <cellStyle name="40% - Accent2 2 5" xfId="422"/>
    <cellStyle name="40% - Accent2 2 6" xfId="506"/>
    <cellStyle name="40% - Accent2 2 7" xfId="533"/>
    <cellStyle name="40% - Accent2 2 8" xfId="631"/>
    <cellStyle name="40% - Accent2 3" xfId="170"/>
    <cellStyle name="40% - Accent2 3 2" xfId="552"/>
    <cellStyle name="40% - Accent2 4" xfId="194"/>
    <cellStyle name="40% - Accent2 5" xfId="270"/>
    <cellStyle name="40% - Accent2 6" xfId="294"/>
    <cellStyle name="40% - Accent2 7" xfId="324"/>
    <cellStyle name="40% - Accent2 8" xfId="337"/>
    <cellStyle name="40% - Accent2 9" xfId="383"/>
    <cellStyle name="40% - Accent3" xfId="38" builtinId="39" customBuiltin="1"/>
    <cellStyle name="40% - Accent3 10" xfId="495"/>
    <cellStyle name="40% - Accent3 11" xfId="522"/>
    <cellStyle name="40% - Accent3 12" xfId="620"/>
    <cellStyle name="40% - Accent3 2" xfId="87"/>
    <cellStyle name="40% - Accent3 2 2" xfId="116"/>
    <cellStyle name="40% - Accent3 2 2 2" xfId="445"/>
    <cellStyle name="40% - Accent3 2 3" xfId="283"/>
    <cellStyle name="40% - Accent3 2 4" xfId="309"/>
    <cellStyle name="40% - Accent3 2 5" xfId="425"/>
    <cellStyle name="40% - Accent3 2 6" xfId="508"/>
    <cellStyle name="40% - Accent3 2 7" xfId="535"/>
    <cellStyle name="40% - Accent3 2 8" xfId="633"/>
    <cellStyle name="40% - Accent3 3" xfId="172"/>
    <cellStyle name="40% - Accent3 3 2" xfId="554"/>
    <cellStyle name="40% - Accent3 4" xfId="196"/>
    <cellStyle name="40% - Accent3 5" xfId="271"/>
    <cellStyle name="40% - Accent3 6" xfId="296"/>
    <cellStyle name="40% - Accent3 7" xfId="326"/>
    <cellStyle name="40% - Accent3 8" xfId="339"/>
    <cellStyle name="40% - Accent3 9" xfId="385"/>
    <cellStyle name="40% - Accent4" xfId="42" builtinId="43" customBuiltin="1"/>
    <cellStyle name="40% - Accent4 10" xfId="497"/>
    <cellStyle name="40% - Accent4 11" xfId="524"/>
    <cellStyle name="40% - Accent4 12" xfId="622"/>
    <cellStyle name="40% - Accent4 2" xfId="78"/>
    <cellStyle name="40% - Accent4 2 2" xfId="117"/>
    <cellStyle name="40% - Accent4 2 2 2" xfId="446"/>
    <cellStyle name="40% - Accent4 2 3" xfId="285"/>
    <cellStyle name="40% - Accent4 2 4" xfId="311"/>
    <cellStyle name="40% - Accent4 2 5" xfId="428"/>
    <cellStyle name="40% - Accent4 2 6" xfId="510"/>
    <cellStyle name="40% - Accent4 2 7" xfId="537"/>
    <cellStyle name="40% - Accent4 2 8" xfId="635"/>
    <cellStyle name="40% - Accent4 3" xfId="174"/>
    <cellStyle name="40% - Accent4 3 2" xfId="556"/>
    <cellStyle name="40% - Accent4 4" xfId="198"/>
    <cellStyle name="40% - Accent4 5" xfId="272"/>
    <cellStyle name="40% - Accent4 6" xfId="298"/>
    <cellStyle name="40% - Accent4 7" xfId="328"/>
    <cellStyle name="40% - Accent4 8" xfId="341"/>
    <cellStyle name="40% - Accent4 9" xfId="387"/>
    <cellStyle name="40% - Accent5" xfId="46" builtinId="47" customBuiltin="1"/>
    <cellStyle name="40% - Accent5 10" xfId="499"/>
    <cellStyle name="40% - Accent5 11" xfId="526"/>
    <cellStyle name="40% - Accent5 12" xfId="624"/>
    <cellStyle name="40% - Accent5 2" xfId="77"/>
    <cellStyle name="40% - Accent5 2 2" xfId="118"/>
    <cellStyle name="40% - Accent5 2 2 2" xfId="447"/>
    <cellStyle name="40% - Accent5 2 3" xfId="287"/>
    <cellStyle name="40% - Accent5 2 4" xfId="313"/>
    <cellStyle name="40% - Accent5 2 5" xfId="431"/>
    <cellStyle name="40% - Accent5 2 6" xfId="512"/>
    <cellStyle name="40% - Accent5 2 7" xfId="539"/>
    <cellStyle name="40% - Accent5 2 8" xfId="637"/>
    <cellStyle name="40% - Accent5 3" xfId="176"/>
    <cellStyle name="40% - Accent5 3 2" xfId="558"/>
    <cellStyle name="40% - Accent5 4" xfId="200"/>
    <cellStyle name="40% - Accent5 5" xfId="273"/>
    <cellStyle name="40% - Accent5 6" xfId="300"/>
    <cellStyle name="40% - Accent5 7" xfId="330"/>
    <cellStyle name="40% - Accent5 8" xfId="343"/>
    <cellStyle name="40% - Accent5 9" xfId="389"/>
    <cellStyle name="40% - Accent6" xfId="50" builtinId="51" customBuiltin="1"/>
    <cellStyle name="40% - Accent6 10" xfId="501"/>
    <cellStyle name="40% - Accent6 11" xfId="528"/>
    <cellStyle name="40% - Accent6 12" xfId="626"/>
    <cellStyle name="40% - Accent6 2" xfId="60"/>
    <cellStyle name="40% - Accent6 2 2" xfId="119"/>
    <cellStyle name="40% - Accent6 2 2 2" xfId="448"/>
    <cellStyle name="40% - Accent6 2 3" xfId="289"/>
    <cellStyle name="40% - Accent6 2 4" xfId="315"/>
    <cellStyle name="40% - Accent6 2 5" xfId="434"/>
    <cellStyle name="40% - Accent6 2 6" xfId="514"/>
    <cellStyle name="40% - Accent6 2 7" xfId="541"/>
    <cellStyle name="40% - Accent6 2 8" xfId="639"/>
    <cellStyle name="40% - Accent6 3" xfId="178"/>
    <cellStyle name="40% - Accent6 3 2" xfId="560"/>
    <cellStyle name="40% - Accent6 4" xfId="202"/>
    <cellStyle name="40% - Accent6 5" xfId="274"/>
    <cellStyle name="40% - Accent6 6" xfId="302"/>
    <cellStyle name="40% - Accent6 7" xfId="332"/>
    <cellStyle name="40% - Accent6 8" xfId="345"/>
    <cellStyle name="40% - Accent6 9" xfId="391"/>
    <cellStyle name="40% - Акцент1 2" xfId="224"/>
    <cellStyle name="40% - Акцент2 2" xfId="226"/>
    <cellStyle name="40% - Акцент3 2" xfId="228"/>
    <cellStyle name="40% - Акцент4 2" xfId="230"/>
    <cellStyle name="40% - Акцент5 2" xfId="232"/>
    <cellStyle name="40% - Акцент6 2" xfId="234"/>
    <cellStyle name="60% - Accent1" xfId="31" builtinId="32" customBuiltin="1"/>
    <cellStyle name="60% - Accent1 2" xfId="64"/>
    <cellStyle name="60% - Accent1 2 2" xfId="120"/>
    <cellStyle name="60% - Accent1 2 2 2" xfId="449"/>
    <cellStyle name="60% - Accent1 2 3" xfId="420"/>
    <cellStyle name="60% - Accent1 3" xfId="410"/>
    <cellStyle name="60% - Accent1 4" xfId="544"/>
    <cellStyle name="60% - Accent2" xfId="35" builtinId="36" customBuiltin="1"/>
    <cellStyle name="60% - Accent2 2" xfId="62"/>
    <cellStyle name="60% - Accent2 2 2" xfId="121"/>
    <cellStyle name="60% - Accent2 2 2 2" xfId="450"/>
    <cellStyle name="60% - Accent2 2 3" xfId="423"/>
    <cellStyle name="60% - Accent2 3" xfId="411"/>
    <cellStyle name="60% - Accent2 4" xfId="545"/>
    <cellStyle name="60% - Accent3" xfId="39" builtinId="40" customBuiltin="1"/>
    <cellStyle name="60% - Accent3 2" xfId="56"/>
    <cellStyle name="60% - Accent3 2 2" xfId="122"/>
    <cellStyle name="60% - Accent3 2 2 2" xfId="451"/>
    <cellStyle name="60% - Accent3 2 3" xfId="426"/>
    <cellStyle name="60% - Accent3 3" xfId="412"/>
    <cellStyle name="60% - Accent3 4" xfId="542"/>
    <cellStyle name="60% - Accent4" xfId="43" builtinId="44" customBuiltin="1"/>
    <cellStyle name="60% - Accent4 2" xfId="66"/>
    <cellStyle name="60% - Accent4 2 2" xfId="123"/>
    <cellStyle name="60% - Accent4 2 2 2" xfId="452"/>
    <cellStyle name="60% - Accent4 2 3" xfId="429"/>
    <cellStyle name="60% - Accent4 3" xfId="413"/>
    <cellStyle name="60% - Accent4 4" xfId="543"/>
    <cellStyle name="60% - Accent5" xfId="47" builtinId="48" customBuiltin="1"/>
    <cellStyle name="60% - Accent5 2" xfId="73"/>
    <cellStyle name="60% - Accent5 2 2" xfId="124"/>
    <cellStyle name="60% - Accent5 2 2 2" xfId="453"/>
    <cellStyle name="60% - Accent5 2 3" xfId="432"/>
    <cellStyle name="60% - Accent5 3" xfId="414"/>
    <cellStyle name="60% - Accent5 4" xfId="546"/>
    <cellStyle name="60% - Accent6" xfId="51" builtinId="52" customBuiltin="1"/>
    <cellStyle name="60% - Accent6 2" xfId="55"/>
    <cellStyle name="60% - Accent6 2 2" xfId="125"/>
    <cellStyle name="60% - Accent6 2 2 2" xfId="454"/>
    <cellStyle name="60% - Accent6 2 3" xfId="435"/>
    <cellStyle name="60% - Accent6 3" xfId="415"/>
    <cellStyle name="60% - Accent6 4" xfId="547"/>
    <cellStyle name="60% - Акцент1 2" xfId="235"/>
    <cellStyle name="60% - Акцент2 2" xfId="236"/>
    <cellStyle name="60% - Акцент3 2" xfId="237"/>
    <cellStyle name="60% - Акцент4 2" xfId="238"/>
    <cellStyle name="60% - Акцент5 2" xfId="239"/>
    <cellStyle name="60% - Акцент6 2" xfId="240"/>
    <cellStyle name="Accent1" xfId="28" builtinId="29" customBuiltin="1"/>
    <cellStyle name="Accent1 2" xfId="57"/>
    <cellStyle name="Accent1 2 2" xfId="126"/>
    <cellStyle name="Accent1 2 3" xfId="455"/>
    <cellStyle name="Accent2" xfId="32" builtinId="33" customBuiltin="1"/>
    <cellStyle name="Accent2 2" xfId="53"/>
    <cellStyle name="Accent2 2 2" xfId="127"/>
    <cellStyle name="Accent2 2 3" xfId="456"/>
    <cellStyle name="Accent3" xfId="36" builtinId="37" customBuiltin="1"/>
    <cellStyle name="Accent3 2" xfId="90"/>
    <cellStyle name="Accent3 2 2" xfId="128"/>
    <cellStyle name="Accent3 2 3" xfId="457"/>
    <cellStyle name="Accent4" xfId="40" builtinId="41" customBuiltin="1"/>
    <cellStyle name="Accent4 2" xfId="75"/>
    <cellStyle name="Accent4 2 2" xfId="129"/>
    <cellStyle name="Accent4 2 3" xfId="458"/>
    <cellStyle name="Accent5" xfId="44" builtinId="45" customBuiltin="1"/>
    <cellStyle name="Accent5 2" xfId="85"/>
    <cellStyle name="Accent5 2 2" xfId="130"/>
    <cellStyle name="Accent5 2 3" xfId="459"/>
    <cellStyle name="Accent6" xfId="48" builtinId="49" customBuiltin="1"/>
    <cellStyle name="Accent6 2" xfId="58"/>
    <cellStyle name="Accent6 2 2" xfId="131"/>
    <cellStyle name="Accent6 2 3" xfId="460"/>
    <cellStyle name="Bad" xfId="17" builtinId="27" customBuiltin="1"/>
    <cellStyle name="Bad 2" xfId="92"/>
    <cellStyle name="Bad 2 2" xfId="132"/>
    <cellStyle name="Bad 2 3" xfId="461"/>
    <cellStyle name="Calculation" xfId="21" builtinId="22" customBuiltin="1"/>
    <cellStyle name="Calculation 2" xfId="79"/>
    <cellStyle name="Calculation 2 2" xfId="133"/>
    <cellStyle name="Calculation 2 3" xfId="462"/>
    <cellStyle name="Calculation 2 4" xfId="563"/>
    <cellStyle name="Check Cell" xfId="23" builtinId="23" customBuiltin="1"/>
    <cellStyle name="Check Cell 2" xfId="86"/>
    <cellStyle name="Check Cell 2 2" xfId="134"/>
    <cellStyle name="Check Cell 2 3" xfId="463"/>
    <cellStyle name="Comma" xfId="7" builtinId="3"/>
    <cellStyle name="Comma 10" xfId="371"/>
    <cellStyle name="Comma 11" xfId="515"/>
    <cellStyle name="Comma 13 2" xfId="577"/>
    <cellStyle name="Comma 15" xfId="348"/>
    <cellStyle name="Comma 19" xfId="589"/>
    <cellStyle name="Comma 2" xfId="10"/>
    <cellStyle name="Comma 2 2" xfId="100"/>
    <cellStyle name="Comma 2 2 2" xfId="135"/>
    <cellStyle name="Comma 2 2 2 2" xfId="396"/>
    <cellStyle name="Comma 2 3" xfId="103"/>
    <cellStyle name="Comma 2 3 2" xfId="379"/>
    <cellStyle name="Comma 2 3 3" xfId="357"/>
    <cellStyle name="Comma 2 4" xfId="465"/>
    <cellStyle name="Comma 2 5" xfId="352"/>
    <cellStyle name="Comma 3" xfId="99"/>
    <cellStyle name="Comma 3 2" xfId="136"/>
    <cellStyle name="Comma 3 2 2" xfId="188"/>
    <cellStyle name="Comma 3 2 2 2" xfId="211"/>
    <cellStyle name="Comma 3 2 2 2 2" xfId="610"/>
    <cellStyle name="Comma 3 2 2 2 3" xfId="586"/>
    <cellStyle name="Comma 3 2 2 3" xfId="600"/>
    <cellStyle name="Comma 3 2 2 4" xfId="574"/>
    <cellStyle name="Comma 3 2 3" xfId="181"/>
    <cellStyle name="Comma 3 2 3 2" xfId="604"/>
    <cellStyle name="Comma 3 2 3 3" xfId="580"/>
    <cellStyle name="Comma 3 2 4" xfId="205"/>
    <cellStyle name="Comma 3 2 4 2" xfId="594"/>
    <cellStyle name="Comma 3 2 5" xfId="399"/>
    <cellStyle name="Comma 3 2 6" xfId="564"/>
    <cellStyle name="Comma 3 3" xfId="466"/>
    <cellStyle name="Comma 4" xfId="102"/>
    <cellStyle name="Comma 4 2" xfId="375"/>
    <cellStyle name="Comma 4 2 2" xfId="347"/>
    <cellStyle name="Comma 4 3" xfId="400"/>
    <cellStyle name="Comma 4 4" xfId="362"/>
    <cellStyle name="Comma 5" xfId="95"/>
    <cellStyle name="Comma 5 2" xfId="180"/>
    <cellStyle name="Comma 5 2 2" xfId="401"/>
    <cellStyle name="Comma 5 2 2 2" xfId="603"/>
    <cellStyle name="Comma 5 2 3" xfId="579"/>
    <cellStyle name="Comma 5 3" xfId="204"/>
    <cellStyle name="Comma 5 3 2" xfId="593"/>
    <cellStyle name="Comma 5 4" xfId="369"/>
    <cellStyle name="Comma 5 5" xfId="562"/>
    <cellStyle name="Comma 6" xfId="187"/>
    <cellStyle name="Comma 6 2" xfId="210"/>
    <cellStyle name="Comma 6 2 2" xfId="395"/>
    <cellStyle name="Comma 6 2 2 2" xfId="609"/>
    <cellStyle name="Comma 6 2 3" xfId="585"/>
    <cellStyle name="Comma 6 3" xfId="378"/>
    <cellStyle name="Comma 6 3 2" xfId="599"/>
    <cellStyle name="Comma 6 4" xfId="573"/>
    <cellStyle name="Comma 7" xfId="403"/>
    <cellStyle name="Comma 8" xfId="464"/>
    <cellStyle name="Comma 9" xfId="405"/>
    <cellStyle name="Explanatory Text" xfId="26" builtinId="53" customBuiltin="1"/>
    <cellStyle name="Explanatory Text 2" xfId="74"/>
    <cellStyle name="Explanatory Text 2 2" xfId="137"/>
    <cellStyle name="Explanatory Text 2 3" xfId="467"/>
    <cellStyle name="Good" xfId="16" builtinId="26" customBuiltin="1"/>
    <cellStyle name="Good 2" xfId="80"/>
    <cellStyle name="Good 2 2" xfId="138"/>
    <cellStyle name="Good 2 3" xfId="468"/>
    <cellStyle name="Heading 1" xfId="12" builtinId="16" customBuiltin="1"/>
    <cellStyle name="Heading 1 2" xfId="65"/>
    <cellStyle name="Heading 1 2 2" xfId="139"/>
    <cellStyle name="Heading 1 2 3" xfId="469"/>
    <cellStyle name="Heading 2" xfId="13" builtinId="17" customBuiltin="1"/>
    <cellStyle name="Heading 2 2" xfId="83"/>
    <cellStyle name="Heading 2 2 2" xfId="140"/>
    <cellStyle name="Heading 2 2 3" xfId="470"/>
    <cellStyle name="Heading 3" xfId="14" builtinId="18" customBuiltin="1"/>
    <cellStyle name="Heading 3 2" xfId="67"/>
    <cellStyle name="Heading 3 2 2" xfId="141"/>
    <cellStyle name="Heading 3 2 3" xfId="471"/>
    <cellStyle name="Heading 4" xfId="15" builtinId="19" customBuiltin="1"/>
    <cellStyle name="Heading 4 2" xfId="63"/>
    <cellStyle name="Heading 4 2 2" xfId="142"/>
    <cellStyle name="Heading 4 2 3" xfId="472"/>
    <cellStyle name="Input" xfId="19" builtinId="20" customBuiltin="1"/>
    <cellStyle name="Input 2" xfId="82"/>
    <cellStyle name="Input 2 2" xfId="143"/>
    <cellStyle name="Input 2 3" xfId="473"/>
    <cellStyle name="Input 2 4" xfId="565"/>
    <cellStyle name="Linked Cell" xfId="22" builtinId="24" customBuiltin="1"/>
    <cellStyle name="Linked Cell 2" xfId="70"/>
    <cellStyle name="Linked Cell 2 2" xfId="144"/>
    <cellStyle name="Linked Cell 2 3" xfId="474"/>
    <cellStyle name="Neutral" xfId="18" builtinId="28" customBuiltin="1"/>
    <cellStyle name="Neutral 2" xfId="76"/>
    <cellStyle name="Neutral 2 2" xfId="105"/>
    <cellStyle name="Neutral 2 2 2" xfId="416"/>
    <cellStyle name="Neutral 2 3" xfId="475"/>
    <cellStyle name="Neutral 3" xfId="145"/>
    <cellStyle name="Neutral 3 2" xfId="408"/>
    <cellStyle name="Normal" xfId="0" builtinId="0"/>
    <cellStyle name="Normal 10" xfId="4"/>
    <cellStyle name="Normal 10 2" xfId="185"/>
    <cellStyle name="Normal 10 2 2" xfId="607"/>
    <cellStyle name="Normal 10 2 3" xfId="583"/>
    <cellStyle name="Normal 10 3" xfId="208"/>
    <cellStyle name="Normal 10 3 2" xfId="588"/>
    <cellStyle name="Normal 10 4" xfId="368"/>
    <cellStyle name="Normal 10 4 2" xfId="597"/>
    <cellStyle name="Normal 10 5" xfId="571"/>
    <cellStyle name="Normal 11" xfId="164"/>
    <cellStyle name="Normal 11 2" xfId="186"/>
    <cellStyle name="Normal 11 2 2" xfId="374"/>
    <cellStyle name="Normal 11 2 2 2" xfId="608"/>
    <cellStyle name="Normal 11 2 3" xfId="584"/>
    <cellStyle name="Normal 11 3" xfId="209"/>
    <cellStyle name="Normal 11 3 2" xfId="591"/>
    <cellStyle name="Normal 11 4" xfId="373"/>
    <cellStyle name="Normal 11 4 2" xfId="598"/>
    <cellStyle name="Normal 11 5" xfId="572"/>
    <cellStyle name="Normal 12" xfId="165"/>
    <cellStyle name="Normal 12 2" xfId="316"/>
    <cellStyle name="Normal 12 2 2" xfId="318"/>
    <cellStyle name="Normal 12 3" xfId="377"/>
    <cellStyle name="Normal 12 4" xfId="576"/>
    <cellStyle name="Normal 13" xfId="392"/>
    <cellStyle name="Normal 13 2" xfId="590"/>
    <cellStyle name="Normal 14" xfId="349"/>
    <cellStyle name="Normal 15" xfId="351"/>
    <cellStyle name="Normal 2" xfId="1"/>
    <cellStyle name="Normal 2 2" xfId="146"/>
    <cellStyle name="Normal 2 2 2" xfId="163"/>
    <cellStyle name="Normal 2 2 2 2" xfId="477"/>
    <cellStyle name="Normal 2 2 3" xfId="358"/>
    <cellStyle name="Normal 2 3" xfId="147"/>
    <cellStyle name="Normal 2 3 2" xfId="476"/>
    <cellStyle name="Normal 2 4" xfId="96"/>
    <cellStyle name="Normal 2 4 2" xfId="393"/>
    <cellStyle name="Normal 2 5" xfId="219"/>
    <cellStyle name="Normal 22" xfId="404"/>
    <cellStyle name="Normal 3" xfId="3"/>
    <cellStyle name="Normal 3 2" xfId="104"/>
    <cellStyle name="Normal 3 2 2" xfId="148"/>
    <cellStyle name="Normal 3 2 3" xfId="478"/>
    <cellStyle name="Normal 3 3" xfId="98"/>
    <cellStyle name="Normal 3_HavelvacN2axjusakN3" xfId="106"/>
    <cellStyle name="Normal 30" xfId="319"/>
    <cellStyle name="Normal 4" xfId="5"/>
    <cellStyle name="Normal 4 2" xfId="9"/>
    <cellStyle name="Normal 4 2 2" xfId="479"/>
    <cellStyle name="Normal 4 3" xfId="101"/>
    <cellStyle name="Normal 4 3 2" xfId="397"/>
    <cellStyle name="Normal 5" xfId="107"/>
    <cellStyle name="Normal 5 10" xfId="346"/>
    <cellStyle name="Normal 5 2" xfId="149"/>
    <cellStyle name="Normal 5 2 2" xfId="189"/>
    <cellStyle name="Normal 5 2 2 2" xfId="212"/>
    <cellStyle name="Normal 5 2 2 2 2" xfId="611"/>
    <cellStyle name="Normal 5 2 2 2 3" xfId="587"/>
    <cellStyle name="Normal 5 2 2 3" xfId="480"/>
    <cellStyle name="Normal 5 2 2 3 2" xfId="601"/>
    <cellStyle name="Normal 5 2 2 4" xfId="575"/>
    <cellStyle name="Normal 5 2 3" xfId="182"/>
    <cellStyle name="Normal 5 2 3 2" xfId="605"/>
    <cellStyle name="Normal 5 2 3 3" xfId="581"/>
    <cellStyle name="Normal 5 2 4" xfId="206"/>
    <cellStyle name="Normal 5 2 4 2" xfId="595"/>
    <cellStyle name="Normal 5 2 5" xfId="359"/>
    <cellStyle name="Normal 5 2 6" xfId="566"/>
    <cellStyle name="Normal 5 3" xfId="353"/>
    <cellStyle name="Normal 5 3 2" xfId="613"/>
    <cellStyle name="Normal 6" xfId="150"/>
    <cellStyle name="Normal 6 2" xfId="213"/>
    <cellStyle name="Normal 6 2 2" xfId="394"/>
    <cellStyle name="Normal 6 3" xfId="354"/>
    <cellStyle name="Normal 7" xfId="151"/>
    <cellStyle name="Normal 7 2" xfId="372"/>
    <cellStyle name="Normal 7 3" xfId="402"/>
    <cellStyle name="Normal 7 4" xfId="356"/>
    <cellStyle name="Normal 8" xfId="8"/>
    <cellStyle name="Normal 8 2" xfId="162"/>
    <cellStyle name="Normal 8 2 2" xfId="370"/>
    <cellStyle name="Normal 8 2 2 2" xfId="602"/>
    <cellStyle name="Normal 8 2 3" xfId="578"/>
    <cellStyle name="Normal 8 3" xfId="179"/>
    <cellStyle name="Normal 8 3 2" xfId="407"/>
    <cellStyle name="Normal 8 3 3" xfId="592"/>
    <cellStyle name="Normal 8 4" xfId="203"/>
    <cellStyle name="Normal 8 5" xfId="350"/>
    <cellStyle name="Normal 8 6" xfId="361"/>
    <cellStyle name="Normal 8 7" xfId="561"/>
    <cellStyle name="Normal 88" xfId="365"/>
    <cellStyle name="Normal 89" xfId="367"/>
    <cellStyle name="Normal 9" xfId="94"/>
    <cellStyle name="Normal 9 2" xfId="184"/>
    <cellStyle name="Normal 9 2 2" xfId="436"/>
    <cellStyle name="Normal 9 2 2 2" xfId="606"/>
    <cellStyle name="Normal 9 2 3" xfId="582"/>
    <cellStyle name="Normal 9 3" xfId="207"/>
    <cellStyle name="Normal 9 3 2" xfId="596"/>
    <cellStyle name="Normal 9 4" xfId="364"/>
    <cellStyle name="Normal 9 5" xfId="570"/>
    <cellStyle name="Normal 90" xfId="366"/>
    <cellStyle name="Note" xfId="25" builtinId="10" customBuiltin="1"/>
    <cellStyle name="Note 10" xfId="516"/>
    <cellStyle name="Note 11" xfId="614"/>
    <cellStyle name="Note 2" xfId="54"/>
    <cellStyle name="Note 2 2" xfId="152"/>
    <cellStyle name="Note 2 2 2" xfId="481"/>
    <cellStyle name="Note 2 3" xfId="277"/>
    <cellStyle name="Note 2 4" xfId="303"/>
    <cellStyle name="Note 2 5" xfId="417"/>
    <cellStyle name="Note 2 6" xfId="502"/>
    <cellStyle name="Note 2 7" xfId="529"/>
    <cellStyle name="Note 2 8" xfId="567"/>
    <cellStyle name="Note 2 9" xfId="627"/>
    <cellStyle name="Note 3" xfId="166"/>
    <cellStyle name="Note 3 2" xfId="409"/>
    <cellStyle name="Note 3 3" xfId="548"/>
    <cellStyle name="Note 4" xfId="190"/>
    <cellStyle name="Note 5" xfId="275"/>
    <cellStyle name="Note 6" xfId="290"/>
    <cellStyle name="Note 7" xfId="320"/>
    <cellStyle name="Note 8" xfId="333"/>
    <cellStyle name="Note 9" xfId="489"/>
    <cellStyle name="Output" xfId="20" builtinId="21" customBuiltin="1"/>
    <cellStyle name="Output 2" xfId="81"/>
    <cellStyle name="Output 2 2" xfId="153"/>
    <cellStyle name="Output 2 3" xfId="482"/>
    <cellStyle name="Output 2 4" xfId="568"/>
    <cellStyle name="Percent 2" xfId="2"/>
    <cellStyle name="Percent 2 2" xfId="97"/>
    <cellStyle name="Percent 2 2 2" xfId="398"/>
    <cellStyle name="Percent 2 3" xfId="484"/>
    <cellStyle name="Percent 2 4" xfId="355"/>
    <cellStyle name="Percent 3" xfId="360"/>
    <cellStyle name="Percent 3 2" xfId="483"/>
    <cellStyle name="Percent 4" xfId="363"/>
    <cellStyle name="Percent 4 2" xfId="376"/>
    <cellStyle name="Percent 5" xfId="406"/>
    <cellStyle name="SN_241" xfId="6"/>
    <cellStyle name="SN10_bold" xfId="612"/>
    <cellStyle name="Style 1" xfId="154"/>
    <cellStyle name="Style 1 2" xfId="155"/>
    <cellStyle name="Style 1 2 2" xfId="183"/>
    <cellStyle name="Style 1 2 3" xfId="485"/>
    <cellStyle name="Style 1_verchnakan_ax21-25_2018" xfId="156"/>
    <cellStyle name="Title" xfId="317" builtinId="15" customBuiltin="1"/>
    <cellStyle name="Title 2" xfId="52"/>
    <cellStyle name="Title 2 2" xfId="157"/>
    <cellStyle name="Title 2 3" xfId="486"/>
    <cellStyle name="Title 3" xfId="84"/>
    <cellStyle name="Title 4" xfId="276"/>
    <cellStyle name="Total" xfId="27" builtinId="25" customBuiltin="1"/>
    <cellStyle name="Total 2" xfId="89"/>
    <cellStyle name="Total 2 2" xfId="158"/>
    <cellStyle name="Total 2 3" xfId="487"/>
    <cellStyle name="Total 2 4" xfId="569"/>
    <cellStyle name="Warning Text" xfId="24" builtinId="11" customBuiltin="1"/>
    <cellStyle name="Warning Text 2" xfId="68"/>
    <cellStyle name="Warning Text 2 2" xfId="159"/>
    <cellStyle name="Warning Text 2 3" xfId="488"/>
    <cellStyle name="Акцент1 2" xfId="241"/>
    <cellStyle name="Акцент2 2" xfId="242"/>
    <cellStyle name="Акцент3 2" xfId="243"/>
    <cellStyle name="Акцент4 2" xfId="244"/>
    <cellStyle name="Акцент5 2" xfId="245"/>
    <cellStyle name="Акцент6 2" xfId="246"/>
    <cellStyle name="Ввод  2" xfId="247"/>
    <cellStyle name="Вывод 2" xfId="248"/>
    <cellStyle name="Вычисление 2" xfId="249"/>
    <cellStyle name="Заголовок 1 2" xfId="250"/>
    <cellStyle name="Заголовок 2 2" xfId="251"/>
    <cellStyle name="Заголовок 3 2" xfId="252"/>
    <cellStyle name="Заголовок 4 2" xfId="253"/>
    <cellStyle name="Итог 2" xfId="254"/>
    <cellStyle name="Контрольная ячейка 2" xfId="255"/>
    <cellStyle name="Название 2" xfId="221"/>
    <cellStyle name="Нейтральный 2" xfId="256"/>
    <cellStyle name="Обычный 2" xfId="11"/>
    <cellStyle name="Обычный 2 2" xfId="161"/>
    <cellStyle name="Обычный 2 3" xfId="160"/>
    <cellStyle name="Обычный 3" xfId="217"/>
    <cellStyle name="Обычный 4" xfId="220"/>
    <cellStyle name="Плохой 2" xfId="257"/>
    <cellStyle name="Пояснение 2" xfId="258"/>
    <cellStyle name="Примечание 2" xfId="222"/>
    <cellStyle name="Связанная ячейка 2" xfId="259"/>
    <cellStyle name="Стиль 1" xfId="260"/>
    <cellStyle name="Текст предупреждения 2" xfId="261"/>
    <cellStyle name="Финансовый 2" xfId="214"/>
    <cellStyle name="Финансовый 2 2" xfId="215"/>
    <cellStyle name="Финансовый 3" xfId="216"/>
    <cellStyle name="Финансовый 4" xfId="218"/>
    <cellStyle name="Хороший 2" xfId="26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iranush%20Chteyan\Desktop\havelvac-alpyan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1"/>
      <sheetName val="h2"/>
      <sheetName val="h3"/>
      <sheetName val="h4"/>
      <sheetName val="h5."/>
      <sheetName val="h6."/>
      <sheetName val="h7."/>
      <sheetName val="h8"/>
    </sheetNames>
    <sheetDataSet>
      <sheetData sheetId="0"/>
      <sheetData sheetId="1">
        <row r="11">
          <cell r="C11" t="str">
            <v xml:space="preserve"> ՀՀ տարածքային կառավարման և ենթակառուցվածքների նախարարություն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zoomScaleNormal="100" workbookViewId="0">
      <selection sqref="A1:D16"/>
    </sheetView>
  </sheetViews>
  <sheetFormatPr defaultColWidth="9.140625" defaultRowHeight="17.25"/>
  <cols>
    <col min="1" max="1" width="68.85546875" style="1" customWidth="1"/>
    <col min="2" max="2" width="17" style="1" customWidth="1"/>
    <col min="3" max="3" width="18" style="1" customWidth="1"/>
    <col min="4" max="4" width="16.5703125" style="1" customWidth="1"/>
    <col min="5" max="16384" width="9.140625" style="1"/>
  </cols>
  <sheetData>
    <row r="1" spans="1:4">
      <c r="D1" s="93" t="s">
        <v>23</v>
      </c>
    </row>
    <row r="2" spans="1:4">
      <c r="D2" s="93" t="s">
        <v>45</v>
      </c>
    </row>
    <row r="3" spans="1:4">
      <c r="D3" s="93" t="s">
        <v>0</v>
      </c>
    </row>
    <row r="4" spans="1:4">
      <c r="D4" s="94"/>
    </row>
    <row r="5" spans="1:4" ht="48" customHeight="1">
      <c r="A5" s="308" t="s">
        <v>88</v>
      </c>
      <c r="B5" s="308"/>
      <c r="C5" s="308"/>
      <c r="D5" s="308"/>
    </row>
    <row r="7" spans="1:4">
      <c r="A7" s="95"/>
      <c r="B7" s="95"/>
      <c r="C7" s="95"/>
      <c r="D7" s="96" t="s">
        <v>63</v>
      </c>
    </row>
    <row r="8" spans="1:4" ht="58.5" customHeight="1">
      <c r="A8" s="309" t="s">
        <v>80</v>
      </c>
      <c r="B8" s="310" t="s">
        <v>209</v>
      </c>
      <c r="C8" s="310"/>
      <c r="D8" s="310"/>
    </row>
    <row r="9" spans="1:4" ht="36.75" customHeight="1">
      <c r="A9" s="309"/>
      <c r="B9" s="97" t="s">
        <v>49</v>
      </c>
      <c r="C9" s="97" t="s">
        <v>50</v>
      </c>
      <c r="D9" s="98" t="s">
        <v>37</v>
      </c>
    </row>
    <row r="10" spans="1:4" ht="20.25" customHeight="1">
      <c r="A10" s="99" t="s">
        <v>82</v>
      </c>
      <c r="B10" s="100">
        <f>B12</f>
        <v>2725984.1</v>
      </c>
      <c r="C10" s="100">
        <f>C12</f>
        <v>1645984.1</v>
      </c>
      <c r="D10" s="98">
        <f>D12</f>
        <v>0</v>
      </c>
    </row>
    <row r="11" spans="1:4">
      <c r="A11" s="99" t="s">
        <v>83</v>
      </c>
      <c r="B11" s="100"/>
      <c r="C11" s="100"/>
      <c r="D11" s="98"/>
    </row>
    <row r="12" spans="1:4" s="78" customFormat="1" ht="18.75" customHeight="1">
      <c r="A12" s="101" t="s">
        <v>84</v>
      </c>
      <c r="B12" s="102">
        <f>B13</f>
        <v>2725984.1</v>
      </c>
      <c r="C12" s="100">
        <f>C13</f>
        <v>1645984.1</v>
      </c>
      <c r="D12" s="51">
        <f>D13</f>
        <v>0</v>
      </c>
    </row>
    <row r="13" spans="1:4" ht="18" customHeight="1">
      <c r="A13" s="103" t="s">
        <v>85</v>
      </c>
      <c r="B13" s="104">
        <f>B15</f>
        <v>2725984.1</v>
      </c>
      <c r="C13" s="100">
        <f>C15</f>
        <v>1645984.1</v>
      </c>
      <c r="D13" s="193">
        <f>D16</f>
        <v>0</v>
      </c>
    </row>
    <row r="14" spans="1:4" ht="18" customHeight="1">
      <c r="A14" s="103" t="s">
        <v>83</v>
      </c>
      <c r="B14" s="105"/>
      <c r="C14" s="100"/>
      <c r="D14" s="99"/>
    </row>
    <row r="15" spans="1:4" s="78" customFormat="1" ht="18" customHeight="1">
      <c r="A15" s="101" t="s">
        <v>86</v>
      </c>
      <c r="B15" s="102">
        <f>B16</f>
        <v>2725984.1</v>
      </c>
      <c r="C15" s="100">
        <f>C16</f>
        <v>1645984.1</v>
      </c>
      <c r="D15" s="51">
        <f>D16</f>
        <v>0</v>
      </c>
    </row>
    <row r="16" spans="1:4" ht="21.75" customHeight="1">
      <c r="A16" s="103" t="s">
        <v>87</v>
      </c>
      <c r="B16" s="106">
        <f>'H2'!D12</f>
        <v>2725984.1</v>
      </c>
      <c r="C16" s="106">
        <f>'H2'!E12</f>
        <v>1645984.1</v>
      </c>
      <c r="D16" s="98">
        <v>0</v>
      </c>
    </row>
  </sheetData>
  <mergeCells count="3">
    <mergeCell ref="A5:D5"/>
    <mergeCell ref="A8:A9"/>
    <mergeCell ref="B8:D8"/>
  </mergeCells>
  <pageMargins left="0.7" right="0.7" top="0.75" bottom="0.75" header="0.3" footer="0.3"/>
  <pageSetup scale="7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6"/>
  <sheetViews>
    <sheetView zoomScaleNormal="100" zoomScaleSheetLayoutView="100" workbookViewId="0">
      <selection activeCell="A5" sqref="A5:F5"/>
    </sheetView>
  </sheetViews>
  <sheetFormatPr defaultColWidth="9.140625" defaultRowHeight="18" customHeight="1"/>
  <cols>
    <col min="1" max="1" width="12.5703125" style="1" customWidth="1"/>
    <col min="2" max="2" width="15" style="120" customWidth="1"/>
    <col min="3" max="3" width="80.5703125" style="1" customWidth="1"/>
    <col min="4" max="4" width="16.5703125" style="1" customWidth="1"/>
    <col min="5" max="5" width="18.85546875" style="1" customWidth="1"/>
    <col min="6" max="6" width="22.85546875" style="1" customWidth="1"/>
    <col min="7" max="7" width="15.85546875" style="1" customWidth="1"/>
    <col min="8" max="8" width="15.7109375" style="1" customWidth="1"/>
    <col min="9" max="9" width="13.85546875" style="1" customWidth="1"/>
    <col min="10" max="11" width="12.42578125" style="1" customWidth="1"/>
    <col min="12" max="16384" width="9.140625" style="1"/>
  </cols>
  <sheetData>
    <row r="1" spans="1:9" ht="18" customHeight="1">
      <c r="A1" s="311" t="s">
        <v>124</v>
      </c>
      <c r="B1" s="311"/>
      <c r="C1" s="311"/>
      <c r="D1" s="311"/>
      <c r="E1" s="311"/>
      <c r="F1" s="311"/>
      <c r="G1" s="276"/>
    </row>
    <row r="2" spans="1:9" ht="18" customHeight="1">
      <c r="A2" s="311" t="s">
        <v>48</v>
      </c>
      <c r="B2" s="311"/>
      <c r="C2" s="311"/>
      <c r="D2" s="311"/>
      <c r="E2" s="311"/>
      <c r="F2" s="311"/>
      <c r="G2" s="276"/>
    </row>
    <row r="3" spans="1:9" ht="18" customHeight="1">
      <c r="A3" s="311" t="s">
        <v>0</v>
      </c>
      <c r="B3" s="311"/>
      <c r="C3" s="311"/>
      <c r="D3" s="311"/>
      <c r="E3" s="311"/>
      <c r="F3" s="311"/>
      <c r="G3" s="276"/>
    </row>
    <row r="5" spans="1:9" ht="72.75" customHeight="1">
      <c r="A5" s="313" t="s">
        <v>47</v>
      </c>
      <c r="B5" s="313"/>
      <c r="C5" s="313"/>
      <c r="D5" s="313"/>
      <c r="E5" s="313"/>
      <c r="F5" s="313"/>
    </row>
    <row r="7" spans="1:9" ht="18" customHeight="1">
      <c r="F7" s="10" t="s">
        <v>40</v>
      </c>
    </row>
    <row r="8" spans="1:9" s="2" customFormat="1" ht="54" customHeight="1">
      <c r="A8" s="312" t="s">
        <v>1</v>
      </c>
      <c r="B8" s="312"/>
      <c r="C8" s="312" t="s">
        <v>2</v>
      </c>
      <c r="D8" s="314" t="s">
        <v>79</v>
      </c>
      <c r="E8" s="314"/>
      <c r="F8" s="314"/>
    </row>
    <row r="9" spans="1:9" s="2" customFormat="1" ht="37.5" customHeight="1">
      <c r="A9" s="248" t="s">
        <v>3</v>
      </c>
      <c r="B9" s="40" t="s">
        <v>4</v>
      </c>
      <c r="C9" s="312"/>
      <c r="D9" s="40" t="s">
        <v>49</v>
      </c>
      <c r="E9" s="40" t="s">
        <v>50</v>
      </c>
      <c r="F9" s="40" t="s">
        <v>37</v>
      </c>
    </row>
    <row r="10" spans="1:9" s="11" customFormat="1" ht="18" customHeight="1">
      <c r="A10" s="277" t="s">
        <v>21</v>
      </c>
      <c r="B10" s="278"/>
      <c r="C10" s="18" t="s">
        <v>9</v>
      </c>
      <c r="D10" s="279">
        <f>D12</f>
        <v>2725984.1</v>
      </c>
      <c r="E10" s="279">
        <f t="shared" ref="E10:F10" si="0">E12</f>
        <v>1645984.1</v>
      </c>
      <c r="F10" s="279">
        <f t="shared" si="0"/>
        <v>0</v>
      </c>
      <c r="I10" s="280"/>
    </row>
    <row r="11" spans="1:9" s="2" customFormat="1" ht="18" customHeight="1">
      <c r="A11" s="281"/>
      <c r="B11" s="40"/>
      <c r="C11" s="3" t="s">
        <v>20</v>
      </c>
      <c r="D11" s="3"/>
      <c r="E11" s="3"/>
      <c r="F11" s="282"/>
    </row>
    <row r="12" spans="1:9" s="11" customFormat="1" ht="34.5" customHeight="1">
      <c r="A12" s="277"/>
      <c r="B12" s="75"/>
      <c r="C12" s="33" t="s">
        <v>52</v>
      </c>
      <c r="D12" s="283">
        <f>D13+D39+D26+D58</f>
        <v>2725984.1</v>
      </c>
      <c r="E12" s="283">
        <f t="shared" ref="E12:F12" si="1">E13+E39+E26+E58</f>
        <v>1645984.1</v>
      </c>
      <c r="F12" s="283">
        <f t="shared" si="1"/>
        <v>0</v>
      </c>
    </row>
    <row r="13" spans="1:9" s="11" customFormat="1" ht="18.75" customHeight="1">
      <c r="A13" s="33" t="s">
        <v>116</v>
      </c>
      <c r="B13" s="284"/>
      <c r="C13" s="285" t="s">
        <v>14</v>
      </c>
      <c r="D13" s="286">
        <f>D20</f>
        <v>-625000</v>
      </c>
      <c r="E13" s="286">
        <f t="shared" ref="E13:F13" si="2">E20</f>
        <v>-1390000</v>
      </c>
      <c r="F13" s="286">
        <f t="shared" si="2"/>
        <v>-2041584.1</v>
      </c>
    </row>
    <row r="14" spans="1:9" s="11" customFormat="1" ht="18.75" customHeight="1">
      <c r="A14" s="181"/>
      <c r="B14" s="287"/>
      <c r="C14" s="181" t="s">
        <v>117</v>
      </c>
      <c r="D14" s="283"/>
      <c r="E14" s="283"/>
      <c r="F14" s="283"/>
    </row>
    <row r="15" spans="1:9" s="11" customFormat="1" ht="18.75" customHeight="1">
      <c r="A15" s="181"/>
      <c r="B15" s="287"/>
      <c r="C15" s="42" t="s">
        <v>15</v>
      </c>
      <c r="D15" s="283"/>
      <c r="E15" s="283"/>
      <c r="F15" s="283"/>
    </row>
    <row r="16" spans="1:9" s="11" customFormat="1" ht="18.75" customHeight="1">
      <c r="A16" s="181"/>
      <c r="B16" s="287"/>
      <c r="C16" s="181" t="s">
        <v>118</v>
      </c>
      <c r="D16" s="283"/>
      <c r="E16" s="283"/>
      <c r="F16" s="283"/>
    </row>
    <row r="17" spans="1:6" s="11" customFormat="1" ht="18.75" customHeight="1">
      <c r="A17" s="181"/>
      <c r="B17" s="287"/>
      <c r="C17" s="42" t="s">
        <v>16</v>
      </c>
      <c r="D17" s="283"/>
      <c r="E17" s="283"/>
      <c r="F17" s="283"/>
    </row>
    <row r="18" spans="1:6" s="11" customFormat="1" ht="34.5">
      <c r="A18" s="181"/>
      <c r="B18" s="287"/>
      <c r="C18" s="181" t="s">
        <v>119</v>
      </c>
      <c r="D18" s="283"/>
      <c r="E18" s="283"/>
      <c r="F18" s="283"/>
    </row>
    <row r="19" spans="1:6" s="11" customFormat="1" ht="17.25">
      <c r="A19" s="277"/>
      <c r="B19" s="75"/>
      <c r="C19" s="284" t="s">
        <v>51</v>
      </c>
      <c r="D19" s="283"/>
      <c r="E19" s="283"/>
      <c r="F19" s="283"/>
    </row>
    <row r="20" spans="1:6" s="11" customFormat="1" ht="17.25">
      <c r="A20" s="277"/>
      <c r="B20" s="284" t="s">
        <v>120</v>
      </c>
      <c r="C20" s="42" t="s">
        <v>17</v>
      </c>
      <c r="D20" s="288">
        <f>'H3'!G21</f>
        <v>-625000</v>
      </c>
      <c r="E20" s="288">
        <f>'H3'!H21</f>
        <v>-1390000</v>
      </c>
      <c r="F20" s="288">
        <f>'H3'!I21</f>
        <v>-2041584.1</v>
      </c>
    </row>
    <row r="21" spans="1:6" s="11" customFormat="1" ht="69">
      <c r="A21" s="277"/>
      <c r="B21" s="287"/>
      <c r="C21" s="289" t="s">
        <v>121</v>
      </c>
      <c r="D21" s="288"/>
      <c r="E21" s="288"/>
      <c r="F21" s="288"/>
    </row>
    <row r="22" spans="1:6" s="11" customFormat="1" ht="17.25">
      <c r="A22" s="277"/>
      <c r="B22" s="287"/>
      <c r="C22" s="42" t="s">
        <v>18</v>
      </c>
      <c r="D22" s="288"/>
      <c r="E22" s="288"/>
      <c r="F22" s="288"/>
    </row>
    <row r="23" spans="1:6" s="11" customFormat="1" ht="51.75">
      <c r="A23" s="277"/>
      <c r="B23" s="287"/>
      <c r="C23" s="181" t="s">
        <v>122</v>
      </c>
      <c r="D23" s="288"/>
      <c r="E23" s="288"/>
      <c r="F23" s="288"/>
    </row>
    <row r="24" spans="1:6" s="11" customFormat="1" ht="17.25">
      <c r="A24" s="277"/>
      <c r="B24" s="287"/>
      <c r="C24" s="42" t="s">
        <v>19</v>
      </c>
      <c r="D24" s="288"/>
      <c r="E24" s="288"/>
      <c r="F24" s="288"/>
    </row>
    <row r="25" spans="1:6" s="11" customFormat="1" ht="34.5">
      <c r="A25" s="277"/>
      <c r="B25" s="287"/>
      <c r="C25" s="181" t="s">
        <v>123</v>
      </c>
      <c r="D25" s="288"/>
      <c r="E25" s="288"/>
      <c r="F25" s="288"/>
    </row>
    <row r="26" spans="1:6" s="11" customFormat="1" ht="17.25">
      <c r="A26" s="33" t="s">
        <v>194</v>
      </c>
      <c r="B26" s="33"/>
      <c r="C26" s="285" t="s">
        <v>14</v>
      </c>
      <c r="D26" s="288">
        <f>D33</f>
        <v>225000</v>
      </c>
      <c r="E26" s="288">
        <f t="shared" ref="E26:F26" si="3">E33</f>
        <v>910000</v>
      </c>
      <c r="F26" s="288">
        <f t="shared" si="3"/>
        <v>910000</v>
      </c>
    </row>
    <row r="27" spans="1:6" s="11" customFormat="1" ht="21" customHeight="1">
      <c r="A27" s="181"/>
      <c r="B27" s="181"/>
      <c r="C27" s="181" t="s">
        <v>185</v>
      </c>
      <c r="D27" s="288"/>
      <c r="E27" s="288"/>
      <c r="F27" s="288"/>
    </row>
    <row r="28" spans="1:6" s="11" customFormat="1" ht="17.25">
      <c r="A28" s="181"/>
      <c r="B28" s="181"/>
      <c r="C28" s="42" t="s">
        <v>15</v>
      </c>
      <c r="D28" s="288"/>
      <c r="E28" s="288"/>
      <c r="F28" s="288"/>
    </row>
    <row r="29" spans="1:6" s="11" customFormat="1" ht="34.5">
      <c r="A29" s="181"/>
      <c r="B29" s="181"/>
      <c r="C29" s="181" t="s">
        <v>195</v>
      </c>
      <c r="D29" s="288"/>
      <c r="E29" s="288"/>
      <c r="F29" s="288"/>
    </row>
    <row r="30" spans="1:6" s="11" customFormat="1" ht="17.25">
      <c r="A30" s="181"/>
      <c r="B30" s="181"/>
      <c r="C30" s="42" t="s">
        <v>16</v>
      </c>
      <c r="D30" s="288"/>
      <c r="E30" s="288"/>
      <c r="F30" s="288"/>
    </row>
    <row r="31" spans="1:6" s="11" customFormat="1" ht="51.75">
      <c r="A31" s="181"/>
      <c r="B31" s="181"/>
      <c r="C31" s="181" t="s">
        <v>196</v>
      </c>
      <c r="D31" s="288"/>
      <c r="E31" s="288"/>
      <c r="F31" s="288"/>
    </row>
    <row r="32" spans="1:6" s="11" customFormat="1" ht="17.25">
      <c r="A32" s="277"/>
      <c r="B32" s="287"/>
      <c r="C32" s="181" t="s">
        <v>51</v>
      </c>
      <c r="D32" s="288"/>
      <c r="E32" s="288"/>
      <c r="F32" s="288"/>
    </row>
    <row r="33" spans="1:7" s="11" customFormat="1" ht="17.25">
      <c r="A33" s="277"/>
      <c r="B33" s="181" t="s">
        <v>197</v>
      </c>
      <c r="C33" s="42" t="s">
        <v>17</v>
      </c>
      <c r="D33" s="288">
        <f>'H3'!G88</f>
        <v>225000</v>
      </c>
      <c r="E33" s="288">
        <f>'H3'!H88</f>
        <v>910000</v>
      </c>
      <c r="F33" s="288">
        <f>'H3'!I88</f>
        <v>910000</v>
      </c>
    </row>
    <row r="34" spans="1:7" s="11" customFormat="1" ht="86.25">
      <c r="A34" s="277"/>
      <c r="B34" s="181"/>
      <c r="C34" s="181" t="s">
        <v>198</v>
      </c>
      <c r="D34" s="288"/>
      <c r="E34" s="288"/>
      <c r="F34" s="288"/>
    </row>
    <row r="35" spans="1:7" s="11" customFormat="1" ht="17.25">
      <c r="A35" s="277"/>
      <c r="B35" s="181"/>
      <c r="C35" s="42" t="s">
        <v>18</v>
      </c>
      <c r="D35" s="288"/>
      <c r="E35" s="288"/>
      <c r="F35" s="288"/>
    </row>
    <row r="36" spans="1:7" s="11" customFormat="1" ht="86.25">
      <c r="A36" s="277"/>
      <c r="B36" s="181"/>
      <c r="C36" s="181" t="s">
        <v>199</v>
      </c>
      <c r="D36" s="288"/>
      <c r="E36" s="288"/>
      <c r="F36" s="288"/>
    </row>
    <row r="37" spans="1:7" s="11" customFormat="1" ht="17.25">
      <c r="A37" s="277"/>
      <c r="B37" s="181"/>
      <c r="C37" s="42" t="s">
        <v>19</v>
      </c>
      <c r="D37" s="288"/>
      <c r="E37" s="288"/>
      <c r="F37" s="288"/>
    </row>
    <row r="38" spans="1:7" s="11" customFormat="1" ht="17.25">
      <c r="A38" s="277"/>
      <c r="B38" s="181"/>
      <c r="C38" s="181" t="s">
        <v>200</v>
      </c>
      <c r="D38" s="288"/>
      <c r="E38" s="288"/>
      <c r="F38" s="288"/>
    </row>
    <row r="39" spans="1:7" s="2" customFormat="1" ht="18" customHeight="1">
      <c r="A39" s="290">
        <v>1049</v>
      </c>
      <c r="B39" s="75"/>
      <c r="C39" s="50" t="s">
        <v>14</v>
      </c>
      <c r="D39" s="291">
        <f>D46+D52</f>
        <v>3931584.1</v>
      </c>
      <c r="E39" s="291">
        <f t="shared" ref="E39:F39" si="4">E46+E52</f>
        <v>3931584.1</v>
      </c>
      <c r="F39" s="291">
        <f t="shared" si="4"/>
        <v>3931584.1</v>
      </c>
    </row>
    <row r="40" spans="1:7" s="2" customFormat="1" ht="18" customHeight="1">
      <c r="A40" s="290"/>
      <c r="B40" s="75"/>
      <c r="C40" s="3" t="s">
        <v>55</v>
      </c>
      <c r="D40" s="291"/>
      <c r="E40" s="291"/>
      <c r="F40" s="291"/>
      <c r="G40" s="292"/>
    </row>
    <row r="41" spans="1:7" s="2" customFormat="1" ht="18" customHeight="1">
      <c r="A41" s="290"/>
      <c r="B41" s="75"/>
      <c r="C41" s="50" t="s">
        <v>15</v>
      </c>
      <c r="D41" s="291"/>
      <c r="E41" s="291"/>
      <c r="F41" s="291"/>
    </row>
    <row r="42" spans="1:7" s="2" customFormat="1" ht="34.5" customHeight="1">
      <c r="A42" s="290"/>
      <c r="B42" s="75"/>
      <c r="C42" s="3" t="s">
        <v>56</v>
      </c>
      <c r="D42" s="291"/>
      <c r="E42" s="291"/>
      <c r="F42" s="291"/>
    </row>
    <row r="43" spans="1:7" s="2" customFormat="1" ht="18" customHeight="1">
      <c r="A43" s="290"/>
      <c r="B43" s="75"/>
      <c r="C43" s="50" t="s">
        <v>16</v>
      </c>
      <c r="D43" s="291"/>
      <c r="E43" s="291"/>
      <c r="F43" s="291"/>
    </row>
    <row r="44" spans="1:7" s="2" customFormat="1" ht="51.75" customHeight="1">
      <c r="A44" s="290"/>
      <c r="B44" s="75"/>
      <c r="C44" s="3" t="s">
        <v>57</v>
      </c>
      <c r="D44" s="291"/>
      <c r="E44" s="291"/>
      <c r="F44" s="291"/>
    </row>
    <row r="45" spans="1:7" s="2" customFormat="1" ht="18" customHeight="1">
      <c r="A45" s="293"/>
      <c r="B45" s="294"/>
      <c r="C45" s="295" t="s">
        <v>51</v>
      </c>
      <c r="D45" s="296"/>
      <c r="E45" s="296"/>
      <c r="F45" s="296"/>
    </row>
    <row r="46" spans="1:7" s="11" customFormat="1" ht="18" customHeight="1">
      <c r="A46" s="277"/>
      <c r="B46" s="294">
        <v>11012</v>
      </c>
      <c r="C46" s="297" t="s">
        <v>17</v>
      </c>
      <c r="D46" s="298">
        <f>'H5'!G40</f>
        <v>2931000</v>
      </c>
      <c r="E46" s="298">
        <f>D46</f>
        <v>2931000</v>
      </c>
      <c r="F46" s="171">
        <f>E46</f>
        <v>2931000</v>
      </c>
    </row>
    <row r="47" spans="1:7" s="2" customFormat="1" ht="38.25" customHeight="1">
      <c r="A47" s="281"/>
      <c r="B47" s="294"/>
      <c r="C47" s="58" t="s">
        <v>59</v>
      </c>
      <c r="D47" s="299"/>
      <c r="E47" s="299"/>
      <c r="F47" s="177"/>
    </row>
    <row r="48" spans="1:7" s="2" customFormat="1" ht="18" customHeight="1">
      <c r="A48" s="281"/>
      <c r="B48" s="294"/>
      <c r="C48" s="300" t="s">
        <v>18</v>
      </c>
      <c r="D48" s="299"/>
      <c r="E48" s="299"/>
      <c r="F48" s="177"/>
    </row>
    <row r="49" spans="1:8" s="2" customFormat="1" ht="21.75" customHeight="1">
      <c r="A49" s="281"/>
      <c r="B49" s="294"/>
      <c r="C49" s="58" t="s">
        <v>58</v>
      </c>
      <c r="D49" s="299"/>
      <c r="E49" s="299"/>
      <c r="F49" s="177"/>
    </row>
    <row r="50" spans="1:8" s="2" customFormat="1" ht="18" customHeight="1">
      <c r="A50" s="281"/>
      <c r="B50" s="294"/>
      <c r="C50" s="300" t="s">
        <v>19</v>
      </c>
      <c r="D50" s="299"/>
      <c r="E50" s="299"/>
      <c r="F50" s="177"/>
    </row>
    <row r="51" spans="1:8" s="2" customFormat="1" ht="18" customHeight="1">
      <c r="A51" s="281"/>
      <c r="B51" s="294"/>
      <c r="C51" s="58" t="s">
        <v>36</v>
      </c>
      <c r="D51" s="299"/>
      <c r="E51" s="299"/>
      <c r="F51" s="177"/>
    </row>
    <row r="52" spans="1:8" s="78" customFormat="1" ht="18" customHeight="1">
      <c r="A52" s="277"/>
      <c r="B52" s="75" t="s">
        <v>60</v>
      </c>
      <c r="C52" s="297" t="s">
        <v>17</v>
      </c>
      <c r="D52" s="298">
        <f>'H5'!E51</f>
        <v>1000584.1</v>
      </c>
      <c r="E52" s="298">
        <f>D52</f>
        <v>1000584.1</v>
      </c>
      <c r="F52" s="171">
        <f>E52</f>
        <v>1000584.1</v>
      </c>
      <c r="G52" s="11"/>
      <c r="H52" s="11"/>
    </row>
    <row r="53" spans="1:8" ht="36.75" customHeight="1">
      <c r="A53" s="281"/>
      <c r="B53" s="75"/>
      <c r="C53" s="58" t="s">
        <v>61</v>
      </c>
      <c r="D53" s="299"/>
      <c r="E53" s="299"/>
      <c r="F53" s="177"/>
      <c r="G53" s="2"/>
      <c r="H53" s="2"/>
    </row>
    <row r="54" spans="1:8" ht="18" customHeight="1">
      <c r="A54" s="281"/>
      <c r="B54" s="75"/>
      <c r="C54" s="300" t="s">
        <v>18</v>
      </c>
      <c r="D54" s="299"/>
      <c r="E54" s="299"/>
      <c r="F54" s="177"/>
      <c r="G54" s="2"/>
      <c r="H54" s="2"/>
    </row>
    <row r="55" spans="1:8" ht="39.75" customHeight="1">
      <c r="A55" s="281"/>
      <c r="B55" s="75"/>
      <c r="C55" s="58" t="s">
        <v>62</v>
      </c>
      <c r="D55" s="299"/>
      <c r="E55" s="299"/>
      <c r="F55" s="177"/>
      <c r="G55" s="2"/>
      <c r="H55" s="2"/>
    </row>
    <row r="56" spans="1:8" ht="18" customHeight="1">
      <c r="A56" s="281"/>
      <c r="B56" s="75"/>
      <c r="C56" s="300" t="s">
        <v>19</v>
      </c>
      <c r="D56" s="299"/>
      <c r="E56" s="299"/>
      <c r="F56" s="177"/>
      <c r="G56" s="2"/>
      <c r="H56" s="2"/>
    </row>
    <row r="57" spans="1:8" ht="18" customHeight="1">
      <c r="A57" s="281"/>
      <c r="B57" s="75"/>
      <c r="C57" s="58" t="s">
        <v>36</v>
      </c>
      <c r="D57" s="299"/>
      <c r="E57" s="299"/>
      <c r="F57" s="177"/>
    </row>
    <row r="58" spans="1:8" s="78" customFormat="1" ht="18" customHeight="1">
      <c r="A58" s="33" t="s">
        <v>109</v>
      </c>
      <c r="B58" s="284"/>
      <c r="C58" s="285" t="s">
        <v>14</v>
      </c>
      <c r="D58" s="298">
        <f>D65</f>
        <v>-805600</v>
      </c>
      <c r="E58" s="298">
        <f t="shared" ref="E58:F58" si="5">E65</f>
        <v>-1805600</v>
      </c>
      <c r="F58" s="298">
        <f t="shared" si="5"/>
        <v>-2800000</v>
      </c>
    </row>
    <row r="59" spans="1:8" ht="18" customHeight="1">
      <c r="A59" s="181"/>
      <c r="B59" s="287"/>
      <c r="C59" s="181" t="s">
        <v>110</v>
      </c>
      <c r="D59" s="298"/>
      <c r="E59" s="298"/>
      <c r="F59" s="298"/>
    </row>
    <row r="60" spans="1:8" ht="18" customHeight="1">
      <c r="A60" s="181"/>
      <c r="B60" s="287"/>
      <c r="C60" s="42" t="s">
        <v>15</v>
      </c>
      <c r="D60" s="298"/>
      <c r="E60" s="298"/>
      <c r="F60" s="298"/>
    </row>
    <row r="61" spans="1:8" ht="18" customHeight="1">
      <c r="A61" s="181"/>
      <c r="B61" s="287"/>
      <c r="C61" s="181" t="s">
        <v>111</v>
      </c>
      <c r="D61" s="298"/>
      <c r="E61" s="298"/>
      <c r="F61" s="298"/>
    </row>
    <row r="62" spans="1:8" ht="18" customHeight="1">
      <c r="A62" s="181"/>
      <c r="B62" s="287"/>
      <c r="C62" s="42" t="s">
        <v>16</v>
      </c>
      <c r="D62" s="298"/>
      <c r="E62" s="298"/>
      <c r="F62" s="298"/>
    </row>
    <row r="63" spans="1:8" ht="22.5" customHeight="1">
      <c r="A63" s="181"/>
      <c r="B63" s="287"/>
      <c r="C63" s="181" t="s">
        <v>112</v>
      </c>
      <c r="D63" s="298"/>
      <c r="E63" s="298"/>
      <c r="F63" s="298"/>
    </row>
    <row r="64" spans="1:8" ht="18" customHeight="1">
      <c r="A64" s="248"/>
      <c r="B64" s="75"/>
      <c r="C64" s="38" t="s">
        <v>51</v>
      </c>
      <c r="D64" s="298"/>
      <c r="E64" s="298"/>
      <c r="F64" s="298"/>
    </row>
    <row r="65" spans="1:6" s="78" customFormat="1" ht="18" customHeight="1">
      <c r="A65" s="301"/>
      <c r="B65" s="284" t="s">
        <v>113</v>
      </c>
      <c r="C65" s="285" t="s">
        <v>17</v>
      </c>
      <c r="D65" s="298">
        <f>'H6'!D13</f>
        <v>-805600</v>
      </c>
      <c r="E65" s="298">
        <f>'H6'!E13</f>
        <v>-1805600</v>
      </c>
      <c r="F65" s="298">
        <f>'H6'!F13</f>
        <v>-2800000</v>
      </c>
    </row>
    <row r="66" spans="1:6" ht="18" customHeight="1">
      <c r="A66" s="248"/>
      <c r="B66" s="287"/>
      <c r="C66" s="181" t="s">
        <v>114</v>
      </c>
      <c r="D66" s="299"/>
      <c r="E66" s="299"/>
      <c r="F66" s="299"/>
    </row>
    <row r="67" spans="1:6" ht="18" customHeight="1">
      <c r="A67" s="248"/>
      <c r="B67" s="287"/>
      <c r="C67" s="42" t="s">
        <v>18</v>
      </c>
      <c r="D67" s="299"/>
      <c r="E67" s="299"/>
      <c r="F67" s="299"/>
    </row>
    <row r="68" spans="1:6" ht="27" customHeight="1">
      <c r="A68" s="248"/>
      <c r="B68" s="287"/>
      <c r="C68" s="181" t="s">
        <v>114</v>
      </c>
      <c r="D68" s="299"/>
      <c r="E68" s="299"/>
      <c r="F68" s="299"/>
    </row>
    <row r="69" spans="1:6" ht="18" customHeight="1">
      <c r="A69" s="248"/>
      <c r="B69" s="287"/>
      <c r="C69" s="42" t="s">
        <v>19</v>
      </c>
      <c r="D69" s="299"/>
      <c r="E69" s="299"/>
      <c r="F69" s="299"/>
    </row>
    <row r="70" spans="1:6" ht="39.75" customHeight="1">
      <c r="A70" s="248"/>
      <c r="B70" s="287"/>
      <c r="C70" s="181" t="s">
        <v>115</v>
      </c>
      <c r="D70" s="299"/>
      <c r="E70" s="299"/>
      <c r="F70" s="299"/>
    </row>
    <row r="71" spans="1:6" ht="18" customHeight="1">
      <c r="A71" s="87"/>
      <c r="B71" s="107"/>
      <c r="C71" s="88"/>
      <c r="D71" s="302"/>
      <c r="E71" s="302"/>
      <c r="F71" s="108"/>
    </row>
    <row r="72" spans="1:6" ht="18" customHeight="1">
      <c r="A72" s="87"/>
      <c r="B72" s="107"/>
      <c r="C72" s="88"/>
      <c r="D72" s="302"/>
      <c r="E72" s="302"/>
      <c r="F72" s="108"/>
    </row>
    <row r="73" spans="1:6" ht="18" customHeight="1">
      <c r="A73" s="87"/>
      <c r="B73" s="107"/>
      <c r="C73" s="88"/>
      <c r="D73" s="302"/>
      <c r="E73" s="302"/>
      <c r="F73" s="108"/>
    </row>
    <row r="74" spans="1:6" ht="18" customHeight="1">
      <c r="A74" s="87"/>
      <c r="B74" s="107"/>
      <c r="C74" s="88"/>
      <c r="D74" s="302"/>
      <c r="E74" s="302"/>
      <c r="F74" s="108"/>
    </row>
    <row r="75" spans="1:6" ht="18" customHeight="1">
      <c r="A75" s="87"/>
      <c r="B75" s="107"/>
      <c r="C75" s="88"/>
      <c r="D75" s="302"/>
      <c r="E75" s="302"/>
      <c r="F75" s="108"/>
    </row>
    <row r="76" spans="1:6" ht="18" customHeight="1">
      <c r="A76" s="87"/>
      <c r="B76" s="107"/>
      <c r="C76" s="88"/>
      <c r="D76" s="302"/>
      <c r="E76" s="302"/>
      <c r="F76" s="108"/>
    </row>
    <row r="77" spans="1:6" ht="18" customHeight="1">
      <c r="A77" s="87"/>
      <c r="B77" s="107"/>
      <c r="C77" s="88"/>
      <c r="D77" s="302"/>
      <c r="E77" s="302"/>
      <c r="F77" s="108"/>
    </row>
    <row r="78" spans="1:6" ht="18" customHeight="1">
      <c r="A78" s="87"/>
      <c r="B78" s="107"/>
      <c r="C78" s="88"/>
      <c r="D78" s="302"/>
      <c r="E78" s="302"/>
      <c r="F78" s="108"/>
    </row>
    <row r="79" spans="1:6" ht="18" customHeight="1">
      <c r="A79" s="87"/>
      <c r="B79" s="107"/>
      <c r="C79" s="88"/>
      <c r="D79" s="302"/>
      <c r="E79" s="302"/>
      <c r="F79" s="108"/>
    </row>
    <row r="80" spans="1:6" ht="18" customHeight="1">
      <c r="A80" s="87"/>
      <c r="B80" s="107"/>
      <c r="C80" s="88"/>
      <c r="D80" s="302"/>
      <c r="E80" s="302"/>
      <c r="F80" s="108"/>
    </row>
    <row r="81" spans="1:6" ht="18" customHeight="1">
      <c r="A81" s="87"/>
      <c r="B81" s="107"/>
      <c r="C81" s="88"/>
      <c r="D81" s="302"/>
      <c r="E81" s="302"/>
      <c r="F81" s="108"/>
    </row>
    <row r="82" spans="1:6" ht="18" customHeight="1">
      <c r="A82" s="87"/>
      <c r="B82" s="107"/>
      <c r="C82" s="88"/>
      <c r="D82" s="302"/>
      <c r="E82" s="302"/>
      <c r="F82" s="108"/>
    </row>
    <row r="83" spans="1:6" ht="18" customHeight="1">
      <c r="A83" s="87"/>
      <c r="B83" s="107"/>
      <c r="C83" s="88"/>
      <c r="D83" s="302"/>
      <c r="E83" s="302"/>
      <c r="F83" s="108"/>
    </row>
    <row r="84" spans="1:6" ht="18" customHeight="1">
      <c r="A84" s="87"/>
      <c r="B84" s="107"/>
      <c r="C84" s="88"/>
      <c r="D84" s="302"/>
      <c r="E84" s="302"/>
      <c r="F84" s="108"/>
    </row>
    <row r="85" spans="1:6" ht="41.25" customHeight="1"/>
    <row r="86" spans="1:6" ht="59.25" customHeight="1">
      <c r="C86" s="19" t="s">
        <v>44</v>
      </c>
      <c r="D86" s="19"/>
      <c r="E86" s="19"/>
      <c r="F86" s="20" t="s">
        <v>43</v>
      </c>
    </row>
  </sheetData>
  <mergeCells count="7">
    <mergeCell ref="A1:F1"/>
    <mergeCell ref="A2:F2"/>
    <mergeCell ref="A3:F3"/>
    <mergeCell ref="A8:B8"/>
    <mergeCell ref="C8:C9"/>
    <mergeCell ref="A5:F5"/>
    <mergeCell ref="D8:F8"/>
  </mergeCells>
  <pageMargins left="0.25" right="0.25" top="0.44685039399999998" bottom="0.44685039399999998" header="0.31496062992126" footer="0.31496062992126"/>
  <pageSetup paperSize="9" scale="8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5"/>
  <sheetViews>
    <sheetView zoomScaleNormal="100" zoomScaleSheetLayoutView="100" workbookViewId="0">
      <selection activeCell="G19" sqref="G19"/>
    </sheetView>
  </sheetViews>
  <sheetFormatPr defaultColWidth="9.140625" defaultRowHeight="17.25"/>
  <cols>
    <col min="1" max="1" width="9.5703125" style="1" customWidth="1"/>
    <col min="2" max="2" width="8" style="1" customWidth="1"/>
    <col min="3" max="3" width="8.140625" style="1" customWidth="1"/>
    <col min="4" max="4" width="10" style="1" customWidth="1"/>
    <col min="5" max="5" width="14.5703125" style="1" customWidth="1"/>
    <col min="6" max="6" width="66.85546875" style="1" customWidth="1"/>
    <col min="7" max="7" width="20.140625" style="1" customWidth="1"/>
    <col min="8" max="8" width="20.85546875" style="120" customWidth="1"/>
    <col min="9" max="9" width="19.28515625" style="10" customWidth="1"/>
    <col min="10" max="10" width="15.85546875" style="1" bestFit="1" customWidth="1"/>
    <col min="11" max="16384" width="9.140625" style="1"/>
  </cols>
  <sheetData>
    <row r="1" spans="1:9" ht="21" customHeight="1">
      <c r="A1" s="311" t="s">
        <v>125</v>
      </c>
      <c r="B1" s="311"/>
      <c r="C1" s="311"/>
      <c r="D1" s="311"/>
      <c r="E1" s="311"/>
      <c r="F1" s="311"/>
      <c r="G1" s="311"/>
      <c r="H1" s="311"/>
      <c r="I1" s="311"/>
    </row>
    <row r="2" spans="1:9" ht="18" customHeight="1">
      <c r="A2" s="311" t="s">
        <v>48</v>
      </c>
      <c r="B2" s="311"/>
      <c r="C2" s="311"/>
      <c r="D2" s="311"/>
      <c r="E2" s="311"/>
      <c r="F2" s="311"/>
      <c r="G2" s="311"/>
      <c r="H2" s="311"/>
      <c r="I2" s="311"/>
    </row>
    <row r="3" spans="1:9" ht="16.5" customHeight="1">
      <c r="A3" s="311" t="s">
        <v>0</v>
      </c>
      <c r="B3" s="311"/>
      <c r="C3" s="311"/>
      <c r="D3" s="311"/>
      <c r="E3" s="311"/>
      <c r="F3" s="311"/>
      <c r="G3" s="311"/>
      <c r="H3" s="311"/>
      <c r="I3" s="311"/>
    </row>
    <row r="4" spans="1:9" ht="13.5" customHeight="1"/>
    <row r="5" spans="1:9" ht="54.75" customHeight="1">
      <c r="A5" s="315" t="s">
        <v>46</v>
      </c>
      <c r="B5" s="315"/>
      <c r="C5" s="315"/>
      <c r="D5" s="315"/>
      <c r="E5" s="315"/>
      <c r="F5" s="315"/>
      <c r="G5" s="315"/>
      <c r="H5" s="315"/>
      <c r="I5" s="315"/>
    </row>
    <row r="8" spans="1:9" s="2" customFormat="1" ht="66" customHeight="1">
      <c r="A8" s="317" t="s">
        <v>10</v>
      </c>
      <c r="B8" s="317"/>
      <c r="C8" s="317"/>
      <c r="D8" s="317" t="s">
        <v>1</v>
      </c>
      <c r="E8" s="317"/>
      <c r="F8" s="317" t="s">
        <v>5</v>
      </c>
      <c r="G8" s="314" t="s">
        <v>38</v>
      </c>
      <c r="H8" s="314"/>
      <c r="I8" s="314"/>
    </row>
    <row r="9" spans="1:9" s="2" customFormat="1" ht="42" customHeight="1">
      <c r="A9" s="52" t="s">
        <v>11</v>
      </c>
      <c r="B9" s="52" t="s">
        <v>12</v>
      </c>
      <c r="C9" s="52" t="s">
        <v>13</v>
      </c>
      <c r="D9" s="52" t="s">
        <v>3</v>
      </c>
      <c r="E9" s="52" t="s">
        <v>4</v>
      </c>
      <c r="F9" s="317"/>
      <c r="G9" s="13" t="s">
        <v>49</v>
      </c>
      <c r="H9" s="13" t="s">
        <v>50</v>
      </c>
      <c r="I9" s="208" t="s">
        <v>37</v>
      </c>
    </row>
    <row r="10" spans="1:9" s="11" customFormat="1">
      <c r="A10" s="53"/>
      <c r="B10" s="53"/>
      <c r="C10" s="53"/>
      <c r="D10" s="54"/>
      <c r="E10" s="54"/>
      <c r="F10" s="55" t="s">
        <v>9</v>
      </c>
      <c r="G10" s="180">
        <f>G12</f>
        <v>2725984.1</v>
      </c>
      <c r="H10" s="226">
        <f t="shared" ref="H10:I10" si="0">H12</f>
        <v>1645984.1</v>
      </c>
      <c r="I10" s="209">
        <f t="shared" si="0"/>
        <v>0</v>
      </c>
    </row>
    <row r="11" spans="1:9" s="2" customFormat="1">
      <c r="A11" s="57"/>
      <c r="B11" s="57"/>
      <c r="C11" s="57"/>
      <c r="D11" s="13"/>
      <c r="E11" s="13"/>
      <c r="F11" s="58" t="s">
        <v>20</v>
      </c>
      <c r="G11" s="166"/>
      <c r="H11" s="227"/>
      <c r="I11" s="210"/>
    </row>
    <row r="12" spans="1:9" s="11" customFormat="1" ht="39.75" customHeight="1">
      <c r="A12" s="60"/>
      <c r="B12" s="61"/>
      <c r="C12" s="60"/>
      <c r="D12" s="60"/>
      <c r="E12" s="60"/>
      <c r="F12" s="62" t="s">
        <v>52</v>
      </c>
      <c r="G12" s="182">
        <f>+G13</f>
        <v>2725984.1</v>
      </c>
      <c r="H12" s="182">
        <f t="shared" ref="H12:I12" si="1">+H13</f>
        <v>1645984.1</v>
      </c>
      <c r="I12" s="211">
        <f t="shared" si="1"/>
        <v>0</v>
      </c>
    </row>
    <row r="13" spans="1:9" s="11" customFormat="1" ht="17.25" customHeight="1">
      <c r="A13" s="63" t="s">
        <v>90</v>
      </c>
      <c r="B13" s="64"/>
      <c r="C13" s="64"/>
      <c r="D13" s="58"/>
      <c r="E13" s="58"/>
      <c r="F13" s="55" t="s">
        <v>94</v>
      </c>
      <c r="G13" s="56">
        <f>G15+G30+G75</f>
        <v>2725984.1</v>
      </c>
      <c r="H13" s="228">
        <f t="shared" ref="H13:I13" si="2">H15+H30+H75</f>
        <v>1645984.1</v>
      </c>
      <c r="I13" s="212">
        <f t="shared" si="2"/>
        <v>0</v>
      </c>
    </row>
    <row r="14" spans="1:9" s="2" customFormat="1">
      <c r="A14" s="64"/>
      <c r="B14" s="64"/>
      <c r="C14" s="64"/>
      <c r="D14" s="58"/>
      <c r="E14" s="58"/>
      <c r="F14" s="58" t="s">
        <v>6</v>
      </c>
      <c r="G14" s="59"/>
      <c r="H14" s="66"/>
      <c r="I14" s="213"/>
    </row>
    <row r="15" spans="1:9" s="11" customFormat="1" ht="38.25" customHeight="1">
      <c r="A15" s="64"/>
      <c r="B15" s="63" t="s">
        <v>153</v>
      </c>
      <c r="C15" s="64"/>
      <c r="D15" s="58"/>
      <c r="E15" s="58"/>
      <c r="F15" s="55" t="s">
        <v>154</v>
      </c>
      <c r="G15" s="65">
        <f>G17</f>
        <v>-625000</v>
      </c>
      <c r="H15" s="229">
        <f>H17</f>
        <v>-1390000</v>
      </c>
      <c r="I15" s="214">
        <f>I17</f>
        <v>-2041584.1</v>
      </c>
    </row>
    <row r="16" spans="1:9" s="2" customFormat="1">
      <c r="A16" s="21"/>
      <c r="B16" s="21"/>
      <c r="C16" s="21"/>
      <c r="D16" s="66"/>
      <c r="E16" s="66"/>
      <c r="F16" s="67" t="s">
        <v>6</v>
      </c>
      <c r="G16" s="59"/>
      <c r="H16" s="66"/>
      <c r="I16" s="215"/>
    </row>
    <row r="17" spans="1:12" s="79" customFormat="1">
      <c r="A17" s="76"/>
      <c r="B17" s="76"/>
      <c r="C17" s="76" t="s">
        <v>90</v>
      </c>
      <c r="D17" s="80"/>
      <c r="E17" s="80"/>
      <c r="F17" s="18" t="s">
        <v>152</v>
      </c>
      <c r="G17" s="81">
        <f>G19</f>
        <v>-625000</v>
      </c>
      <c r="H17" s="230">
        <f>H19</f>
        <v>-1390000</v>
      </c>
      <c r="I17" s="216">
        <f>I19</f>
        <v>-2041584.1</v>
      </c>
      <c r="J17" s="78"/>
    </row>
    <row r="18" spans="1:12" s="79" customFormat="1">
      <c r="A18" s="76"/>
      <c r="B18" s="76"/>
      <c r="C18" s="76"/>
      <c r="D18" s="80"/>
      <c r="E18" s="80"/>
      <c r="F18" s="3" t="s">
        <v>141</v>
      </c>
      <c r="G18" s="81"/>
      <c r="H18" s="230"/>
      <c r="I18" s="216"/>
      <c r="J18" s="78"/>
    </row>
    <row r="19" spans="1:12" s="79" customFormat="1">
      <c r="A19" s="76"/>
      <c r="B19" s="76"/>
      <c r="C19" s="12"/>
      <c r="D19" s="33">
        <v>1004</v>
      </c>
      <c r="E19" s="33"/>
      <c r="F19" s="33" t="s">
        <v>117</v>
      </c>
      <c r="G19" s="77">
        <f>G21</f>
        <v>-625000</v>
      </c>
      <c r="H19" s="84">
        <f>H21</f>
        <v>-1390000</v>
      </c>
      <c r="I19" s="217">
        <f>I21</f>
        <v>-2041584.1</v>
      </c>
      <c r="J19" s="1"/>
      <c r="K19" s="83"/>
      <c r="L19" s="83"/>
    </row>
    <row r="20" spans="1:12" s="79" customFormat="1">
      <c r="A20" s="76"/>
      <c r="B20" s="76"/>
      <c r="C20" s="12"/>
      <c r="D20" s="181"/>
      <c r="E20" s="181"/>
      <c r="F20" s="181" t="s">
        <v>6</v>
      </c>
      <c r="G20" s="77"/>
      <c r="H20" s="84"/>
      <c r="I20" s="217"/>
      <c r="J20" s="1"/>
      <c r="K20" s="83"/>
      <c r="L20" s="83"/>
    </row>
    <row r="21" spans="1:12" s="79" customFormat="1" ht="69">
      <c r="A21" s="76"/>
      <c r="B21" s="76"/>
      <c r="C21" s="12"/>
      <c r="D21" s="34"/>
      <c r="E21" s="181" t="s">
        <v>120</v>
      </c>
      <c r="F21" s="181" t="s">
        <v>121</v>
      </c>
      <c r="G21" s="77">
        <f>G23</f>
        <v>-625000</v>
      </c>
      <c r="H21" s="84">
        <f t="shared" ref="H21:I21" si="3">H23</f>
        <v>-1390000</v>
      </c>
      <c r="I21" s="217">
        <f t="shared" si="3"/>
        <v>-2041584.1</v>
      </c>
      <c r="J21" s="1"/>
      <c r="K21" s="83"/>
      <c r="L21" s="83"/>
    </row>
    <row r="22" spans="1:12" s="79" customFormat="1">
      <c r="A22" s="76"/>
      <c r="B22" s="76"/>
      <c r="C22" s="12"/>
      <c r="D22" s="34"/>
      <c r="E22" s="181"/>
      <c r="F22" s="181" t="s">
        <v>22</v>
      </c>
      <c r="G22" s="77"/>
      <c r="H22" s="84"/>
      <c r="I22" s="217"/>
      <c r="J22" s="1"/>
      <c r="K22" s="83"/>
      <c r="L22" s="83"/>
    </row>
    <row r="23" spans="1:12" s="79" customFormat="1" ht="34.5">
      <c r="A23" s="76"/>
      <c r="B23" s="76"/>
      <c r="C23" s="12"/>
      <c r="D23" s="34"/>
      <c r="E23" s="181"/>
      <c r="F23" s="42" t="s">
        <v>127</v>
      </c>
      <c r="G23" s="77">
        <f>G25</f>
        <v>-625000</v>
      </c>
      <c r="H23" s="84">
        <f t="shared" ref="H23:I23" si="4">H25</f>
        <v>-1390000</v>
      </c>
      <c r="I23" s="217">
        <f t="shared" si="4"/>
        <v>-2041584.1</v>
      </c>
      <c r="J23" s="1"/>
      <c r="K23" s="83"/>
      <c r="L23" s="83"/>
    </row>
    <row r="24" spans="1:12" s="79" customFormat="1" ht="34.5">
      <c r="A24" s="76"/>
      <c r="B24" s="76"/>
      <c r="C24" s="12"/>
      <c r="D24" s="34"/>
      <c r="E24" s="181"/>
      <c r="F24" s="181" t="s">
        <v>24</v>
      </c>
      <c r="G24" s="77"/>
      <c r="H24" s="84"/>
      <c r="I24" s="217"/>
      <c r="J24" s="1"/>
      <c r="K24" s="83"/>
      <c r="L24" s="83"/>
    </row>
    <row r="25" spans="1:12" s="79" customFormat="1">
      <c r="A25" s="76"/>
      <c r="B25" s="76"/>
      <c r="C25" s="12"/>
      <c r="D25" s="34"/>
      <c r="E25" s="181"/>
      <c r="F25" s="181" t="s">
        <v>7</v>
      </c>
      <c r="G25" s="77">
        <f>G26</f>
        <v>-625000</v>
      </c>
      <c r="H25" s="84">
        <f t="shared" ref="H25:I28" si="5">H26</f>
        <v>-1390000</v>
      </c>
      <c r="I25" s="217">
        <f t="shared" si="5"/>
        <v>-2041584.1</v>
      </c>
      <c r="J25" s="1"/>
      <c r="K25" s="83"/>
      <c r="L25" s="83"/>
    </row>
    <row r="26" spans="1:12" s="79" customFormat="1">
      <c r="A26" s="76"/>
      <c r="B26" s="76"/>
      <c r="C26" s="12"/>
      <c r="D26" s="34"/>
      <c r="E26" s="181"/>
      <c r="F26" s="181" t="s">
        <v>68</v>
      </c>
      <c r="G26" s="77">
        <f>G27</f>
        <v>-625000</v>
      </c>
      <c r="H26" s="84">
        <f t="shared" si="5"/>
        <v>-1390000</v>
      </c>
      <c r="I26" s="217">
        <f t="shared" si="5"/>
        <v>-2041584.1</v>
      </c>
      <c r="J26" s="1"/>
      <c r="K26" s="83"/>
      <c r="L26" s="83"/>
    </row>
    <row r="27" spans="1:12" s="79" customFormat="1">
      <c r="A27" s="76"/>
      <c r="B27" s="76"/>
      <c r="C27" s="12"/>
      <c r="D27" s="34"/>
      <c r="E27" s="181"/>
      <c r="F27" s="181" t="s">
        <v>74</v>
      </c>
      <c r="G27" s="77">
        <f>G28</f>
        <v>-625000</v>
      </c>
      <c r="H27" s="84">
        <f t="shared" si="5"/>
        <v>-1390000</v>
      </c>
      <c r="I27" s="217">
        <f t="shared" si="5"/>
        <v>-2041584.1</v>
      </c>
      <c r="J27" s="1"/>
      <c r="K27" s="83"/>
      <c r="L27" s="83"/>
    </row>
    <row r="28" spans="1:12" s="79" customFormat="1">
      <c r="A28" s="76"/>
      <c r="B28" s="76"/>
      <c r="C28" s="12"/>
      <c r="D28" s="34"/>
      <c r="E28" s="181"/>
      <c r="F28" s="181" t="s">
        <v>75</v>
      </c>
      <c r="G28" s="77">
        <f>G29</f>
        <v>-625000</v>
      </c>
      <c r="H28" s="84">
        <f t="shared" si="5"/>
        <v>-1390000</v>
      </c>
      <c r="I28" s="217">
        <f t="shared" si="5"/>
        <v>-2041584.1</v>
      </c>
      <c r="J28" s="1"/>
      <c r="K28" s="83"/>
      <c r="L28" s="83"/>
    </row>
    <row r="29" spans="1:12" s="11" customFormat="1" ht="16.5" customHeight="1">
      <c r="A29" s="64"/>
      <c r="B29" s="63"/>
      <c r="C29" s="64"/>
      <c r="D29" s="58"/>
      <c r="E29" s="58"/>
      <c r="F29" s="58" t="s">
        <v>76</v>
      </c>
      <c r="G29" s="163">
        <f>'H5'!E18</f>
        <v>-625000</v>
      </c>
      <c r="H29" s="231">
        <f>'H5'!H16</f>
        <v>-1390000</v>
      </c>
      <c r="I29" s="218">
        <f>'H5'!K16</f>
        <v>-2041584.1</v>
      </c>
    </row>
    <row r="30" spans="1:12" s="11" customFormat="1" ht="16.5" customHeight="1">
      <c r="A30" s="64"/>
      <c r="B30" s="63" t="s">
        <v>91</v>
      </c>
      <c r="C30" s="64"/>
      <c r="D30" s="58"/>
      <c r="E30" s="58"/>
      <c r="F30" s="55" t="s">
        <v>93</v>
      </c>
      <c r="G30" s="65">
        <f>G32+G60</f>
        <v>3125984.1</v>
      </c>
      <c r="H30" s="229">
        <f t="shared" ref="H30:I30" si="6">H32+H60</f>
        <v>2125984.1</v>
      </c>
      <c r="I30" s="219">
        <f t="shared" si="6"/>
        <v>1131584.1000000001</v>
      </c>
    </row>
    <row r="31" spans="1:12" s="2" customFormat="1">
      <c r="A31" s="21"/>
      <c r="B31" s="21"/>
      <c r="C31" s="21"/>
      <c r="D31" s="66"/>
      <c r="E31" s="66"/>
      <c r="F31" s="67" t="s">
        <v>6</v>
      </c>
      <c r="G31" s="59"/>
      <c r="H31" s="66"/>
      <c r="I31" s="215"/>
    </row>
    <row r="32" spans="1:12" s="11" customFormat="1" ht="18" customHeight="1">
      <c r="A32" s="64"/>
      <c r="B32" s="64"/>
      <c r="C32" s="63" t="s">
        <v>25</v>
      </c>
      <c r="D32" s="58"/>
      <c r="E32" s="58"/>
      <c r="F32" s="55" t="s">
        <v>92</v>
      </c>
      <c r="G32" s="65">
        <f>G34</f>
        <v>3931584.1</v>
      </c>
      <c r="H32" s="229">
        <f t="shared" ref="H32:I32" si="7">H34</f>
        <v>3931584.1</v>
      </c>
      <c r="I32" s="220">
        <f t="shared" si="7"/>
        <v>3931584.1</v>
      </c>
    </row>
    <row r="33" spans="1:10" s="2" customFormat="1">
      <c r="A33" s="64"/>
      <c r="B33" s="64"/>
      <c r="C33" s="64"/>
      <c r="D33" s="58"/>
      <c r="E33" s="58"/>
      <c r="F33" s="58" t="s">
        <v>6</v>
      </c>
      <c r="G33" s="68"/>
      <c r="H33" s="232"/>
      <c r="I33" s="215"/>
    </row>
    <row r="34" spans="1:10" s="2" customFormat="1" ht="34.5">
      <c r="A34" s="21"/>
      <c r="B34" s="21"/>
      <c r="C34" s="21"/>
      <c r="D34" s="66"/>
      <c r="E34" s="66"/>
      <c r="F34" s="67" t="s">
        <v>26</v>
      </c>
      <c r="G34" s="69">
        <f>G36</f>
        <v>3931584.1</v>
      </c>
      <c r="H34" s="233">
        <f t="shared" ref="H34:I34" si="8">H36</f>
        <v>3931584.1</v>
      </c>
      <c r="I34" s="221">
        <f t="shared" si="8"/>
        <v>3931584.1</v>
      </c>
      <c r="J34" s="70"/>
    </row>
    <row r="35" spans="1:10" s="2" customFormat="1" ht="19.5" customHeight="1">
      <c r="A35" s="58"/>
      <c r="B35" s="58"/>
      <c r="C35" s="58"/>
      <c r="D35" s="58"/>
      <c r="E35" s="58"/>
      <c r="F35" s="58" t="s">
        <v>6</v>
      </c>
      <c r="G35" s="68"/>
      <c r="H35" s="232"/>
      <c r="I35" s="215"/>
    </row>
    <row r="36" spans="1:10" s="2" customFormat="1" ht="17.25" customHeight="1">
      <c r="A36" s="57"/>
      <c r="B36" s="57"/>
      <c r="C36" s="57"/>
      <c r="D36" s="71">
        <v>1049</v>
      </c>
      <c r="E36" s="72"/>
      <c r="F36" s="71" t="s">
        <v>55</v>
      </c>
      <c r="G36" s="73">
        <f>G38+G49</f>
        <v>3931584.1</v>
      </c>
      <c r="H36" s="234">
        <f t="shared" ref="H36:I36" si="9">H38+H49</f>
        <v>3931584.1</v>
      </c>
      <c r="I36" s="222">
        <f t="shared" si="9"/>
        <v>3931584.1</v>
      </c>
    </row>
    <row r="37" spans="1:10" s="2" customFormat="1">
      <c r="A37" s="57"/>
      <c r="B37" s="57"/>
      <c r="C37" s="57"/>
      <c r="D37" s="34"/>
      <c r="E37" s="34"/>
      <c r="F37" s="34" t="s">
        <v>6</v>
      </c>
      <c r="G37" s="74"/>
      <c r="H37" s="235"/>
      <c r="I37" s="223"/>
    </row>
    <row r="38" spans="1:10" s="79" customFormat="1" ht="58.5" customHeight="1">
      <c r="A38" s="76"/>
      <c r="B38" s="76"/>
      <c r="C38" s="12"/>
      <c r="D38" s="80"/>
      <c r="E38" s="75" t="s">
        <v>70</v>
      </c>
      <c r="F38" s="18" t="s">
        <v>59</v>
      </c>
      <c r="G38" s="230">
        <f>G40</f>
        <v>2931000</v>
      </c>
      <c r="H38" s="230">
        <f>H40</f>
        <v>2931000</v>
      </c>
      <c r="I38" s="238">
        <f>I40</f>
        <v>2931000</v>
      </c>
      <c r="J38" s="78"/>
    </row>
    <row r="39" spans="1:10" s="79" customFormat="1">
      <c r="A39" s="76"/>
      <c r="B39" s="76"/>
      <c r="C39" s="12"/>
      <c r="D39" s="82"/>
      <c r="E39" s="3"/>
      <c r="F39" s="3" t="s">
        <v>22</v>
      </c>
      <c r="G39" s="81"/>
      <c r="H39" s="230"/>
      <c r="I39" s="216"/>
      <c r="J39" s="78"/>
    </row>
    <row r="40" spans="1:10" s="79" customFormat="1" ht="34.5">
      <c r="A40" s="76"/>
      <c r="B40" s="76"/>
      <c r="C40" s="12"/>
      <c r="D40" s="82"/>
      <c r="E40" s="3"/>
      <c r="F40" s="50" t="s">
        <v>26</v>
      </c>
      <c r="G40" s="77">
        <f>G42</f>
        <v>2931000</v>
      </c>
      <c r="H40" s="84">
        <f>H42</f>
        <v>2931000</v>
      </c>
      <c r="I40" s="217">
        <f>I42</f>
        <v>2931000</v>
      </c>
      <c r="J40" s="1"/>
    </row>
    <row r="41" spans="1:10" s="79" customFormat="1" ht="34.5">
      <c r="A41" s="76"/>
      <c r="B41" s="76"/>
      <c r="C41" s="12"/>
      <c r="D41" s="82"/>
      <c r="E41" s="3"/>
      <c r="F41" s="3" t="s">
        <v>24</v>
      </c>
      <c r="G41" s="77"/>
      <c r="H41" s="84"/>
      <c r="I41" s="217"/>
      <c r="J41" s="1"/>
    </row>
    <row r="42" spans="1:10" s="79" customFormat="1">
      <c r="A42" s="76"/>
      <c r="B42" s="76"/>
      <c r="C42" s="12"/>
      <c r="D42" s="82"/>
      <c r="E42" s="3"/>
      <c r="F42" s="3" t="s">
        <v>7</v>
      </c>
      <c r="G42" s="77">
        <f>G43</f>
        <v>2931000</v>
      </c>
      <c r="H42" s="84">
        <f>H43</f>
        <v>2931000</v>
      </c>
      <c r="I42" s="217">
        <f>I43</f>
        <v>2931000</v>
      </c>
      <c r="J42" s="1"/>
    </row>
    <row r="43" spans="1:10" s="79" customFormat="1">
      <c r="A43" s="76"/>
      <c r="B43" s="76"/>
      <c r="C43" s="12"/>
      <c r="D43" s="82"/>
      <c r="E43" s="3"/>
      <c r="F43" s="3" t="s">
        <v>8</v>
      </c>
      <c r="G43" s="77">
        <f>G44+G47</f>
        <v>2931000</v>
      </c>
      <c r="H43" s="84">
        <f>H44+H47</f>
        <v>2931000</v>
      </c>
      <c r="I43" s="217">
        <f>I44+I47</f>
        <v>2931000</v>
      </c>
      <c r="J43" s="1"/>
    </row>
    <row r="44" spans="1:10" s="79" customFormat="1">
      <c r="A44" s="76"/>
      <c r="B44" s="76"/>
      <c r="C44" s="12"/>
      <c r="D44" s="82"/>
      <c r="E44" s="82"/>
      <c r="F44" s="3" t="s">
        <v>69</v>
      </c>
      <c r="G44" s="77">
        <f t="shared" ref="G44:I45" si="10">G45</f>
        <v>2631000</v>
      </c>
      <c r="H44" s="84">
        <f t="shared" si="10"/>
        <v>2631000</v>
      </c>
      <c r="I44" s="217">
        <f t="shared" si="10"/>
        <v>2631000</v>
      </c>
      <c r="J44" s="1"/>
    </row>
    <row r="45" spans="1:10" s="79" customFormat="1" ht="34.5">
      <c r="A45" s="76"/>
      <c r="B45" s="76"/>
      <c r="C45" s="12"/>
      <c r="D45" s="82"/>
      <c r="E45" s="82"/>
      <c r="F45" s="3" t="s">
        <v>71</v>
      </c>
      <c r="G45" s="77">
        <f t="shared" si="10"/>
        <v>2631000</v>
      </c>
      <c r="H45" s="84">
        <f t="shared" si="10"/>
        <v>2631000</v>
      </c>
      <c r="I45" s="217">
        <f t="shared" si="10"/>
        <v>2631000</v>
      </c>
      <c r="J45" s="1"/>
    </row>
    <row r="46" spans="1:10" s="79" customFormat="1">
      <c r="A46" s="76"/>
      <c r="B46" s="76"/>
      <c r="C46" s="12"/>
      <c r="D46" s="82"/>
      <c r="E46" s="82"/>
      <c r="F46" s="3" t="s">
        <v>72</v>
      </c>
      <c r="G46" s="77">
        <f>'H5'!E48</f>
        <v>2631000</v>
      </c>
      <c r="H46" s="84">
        <f>G46</f>
        <v>2631000</v>
      </c>
      <c r="I46" s="217">
        <f>H46</f>
        <v>2631000</v>
      </c>
      <c r="J46" s="1"/>
    </row>
    <row r="47" spans="1:10" s="79" customFormat="1">
      <c r="A47" s="76"/>
      <c r="B47" s="76"/>
      <c r="C47" s="12"/>
      <c r="D47" s="82"/>
      <c r="E47" s="82"/>
      <c r="F47" s="3" t="s">
        <v>41</v>
      </c>
      <c r="G47" s="77">
        <f>G48</f>
        <v>300000</v>
      </c>
      <c r="H47" s="84">
        <f>G47</f>
        <v>300000</v>
      </c>
      <c r="I47" s="217">
        <f>I48</f>
        <v>300000</v>
      </c>
      <c r="J47" s="1"/>
    </row>
    <row r="48" spans="1:10" s="79" customFormat="1" ht="56.25" customHeight="1">
      <c r="A48" s="76"/>
      <c r="B48" s="76"/>
      <c r="C48" s="12"/>
      <c r="D48" s="82"/>
      <c r="E48" s="82"/>
      <c r="F48" s="49" t="s">
        <v>73</v>
      </c>
      <c r="G48" s="84">
        <f>'H5'!E50</f>
        <v>300000</v>
      </c>
      <c r="H48" s="84">
        <f>G48</f>
        <v>300000</v>
      </c>
      <c r="I48" s="224">
        <f>H48</f>
        <v>300000</v>
      </c>
      <c r="J48" s="1"/>
    </row>
    <row r="49" spans="1:12" s="79" customFormat="1" ht="54" customHeight="1">
      <c r="A49" s="76"/>
      <c r="B49" s="76"/>
      <c r="C49" s="12"/>
      <c r="D49" s="80"/>
      <c r="E49" s="75" t="s">
        <v>60</v>
      </c>
      <c r="F49" s="18" t="s">
        <v>61</v>
      </c>
      <c r="G49" s="230">
        <f>G51</f>
        <v>1000584.1</v>
      </c>
      <c r="H49" s="230">
        <f>H51</f>
        <v>1000584.1</v>
      </c>
      <c r="I49" s="238">
        <f>I51</f>
        <v>1000584.1</v>
      </c>
      <c r="J49" s="78"/>
    </row>
    <row r="50" spans="1:12" s="79" customFormat="1" ht="19.5" customHeight="1">
      <c r="A50" s="76"/>
      <c r="B50" s="76"/>
      <c r="C50" s="12"/>
      <c r="D50" s="82"/>
      <c r="E50" s="3"/>
      <c r="F50" s="3" t="s">
        <v>22</v>
      </c>
      <c r="G50" s="81"/>
      <c r="H50" s="230"/>
      <c r="I50" s="216"/>
      <c r="J50" s="78"/>
    </row>
    <row r="51" spans="1:12" s="79" customFormat="1" ht="34.5">
      <c r="A51" s="76"/>
      <c r="B51" s="76"/>
      <c r="C51" s="12"/>
      <c r="D51" s="82"/>
      <c r="E51" s="3"/>
      <c r="F51" s="50" t="s">
        <v>26</v>
      </c>
      <c r="G51" s="77">
        <f>G53</f>
        <v>1000584.1</v>
      </c>
      <c r="H51" s="84">
        <f>H53</f>
        <v>1000584.1</v>
      </c>
      <c r="I51" s="217">
        <f>I53</f>
        <v>1000584.1</v>
      </c>
      <c r="J51" s="1"/>
      <c r="K51" s="83"/>
      <c r="L51" s="83"/>
    </row>
    <row r="52" spans="1:12" s="79" customFormat="1" ht="34.5">
      <c r="A52" s="76"/>
      <c r="B52" s="76"/>
      <c r="C52" s="12"/>
      <c r="D52" s="82"/>
      <c r="E52" s="3"/>
      <c r="F52" s="3" t="s">
        <v>24</v>
      </c>
      <c r="G52" s="77"/>
      <c r="H52" s="84"/>
      <c r="I52" s="217"/>
      <c r="J52" s="1"/>
      <c r="K52" s="83"/>
      <c r="L52" s="83"/>
    </row>
    <row r="53" spans="1:12" s="79" customFormat="1">
      <c r="A53" s="76"/>
      <c r="B53" s="76"/>
      <c r="C53" s="12"/>
      <c r="D53" s="82"/>
      <c r="E53" s="3"/>
      <c r="F53" s="3" t="s">
        <v>7</v>
      </c>
      <c r="G53" s="77">
        <f>G54</f>
        <v>1000584.1</v>
      </c>
      <c r="H53" s="84">
        <f>H54</f>
        <v>1000584.1</v>
      </c>
      <c r="I53" s="217">
        <f>I54</f>
        <v>1000584.1</v>
      </c>
      <c r="J53" s="1"/>
      <c r="K53" s="83"/>
      <c r="L53" s="83"/>
    </row>
    <row r="54" spans="1:12" s="79" customFormat="1">
      <c r="A54" s="76"/>
      <c r="B54" s="76"/>
      <c r="C54" s="12"/>
      <c r="D54" s="82"/>
      <c r="E54" s="3"/>
      <c r="F54" s="3" t="s">
        <v>8</v>
      </c>
      <c r="G54" s="77">
        <f>G55+G58</f>
        <v>1000584.1</v>
      </c>
      <c r="H54" s="84">
        <f>H55+H58</f>
        <v>1000584.1</v>
      </c>
      <c r="I54" s="217">
        <f>I55+I58</f>
        <v>1000584.1</v>
      </c>
      <c r="J54" s="1"/>
      <c r="K54" s="83"/>
      <c r="L54" s="83"/>
    </row>
    <row r="55" spans="1:12" s="79" customFormat="1">
      <c r="A55" s="76"/>
      <c r="B55" s="76"/>
      <c r="C55" s="12"/>
      <c r="D55" s="82"/>
      <c r="E55" s="3"/>
      <c r="F55" s="3" t="s">
        <v>69</v>
      </c>
      <c r="G55" s="77">
        <f t="shared" ref="G55:I56" si="11">G56</f>
        <v>850584.1</v>
      </c>
      <c r="H55" s="84">
        <f t="shared" si="11"/>
        <v>850584.1</v>
      </c>
      <c r="I55" s="217">
        <f t="shared" si="11"/>
        <v>850584.1</v>
      </c>
      <c r="J55" s="1"/>
      <c r="K55" s="83"/>
      <c r="L55" s="83"/>
    </row>
    <row r="56" spans="1:12" s="79" customFormat="1" ht="34.5">
      <c r="A56" s="76"/>
      <c r="B56" s="76"/>
      <c r="C56" s="12"/>
      <c r="D56" s="82"/>
      <c r="E56" s="3"/>
      <c r="F56" s="3" t="s">
        <v>71</v>
      </c>
      <c r="G56" s="77">
        <f t="shared" si="11"/>
        <v>850584.1</v>
      </c>
      <c r="H56" s="84">
        <f t="shared" si="11"/>
        <v>850584.1</v>
      </c>
      <c r="I56" s="217">
        <f t="shared" si="11"/>
        <v>850584.1</v>
      </c>
      <c r="J56" s="1"/>
      <c r="K56" s="83"/>
      <c r="L56" s="83"/>
    </row>
    <row r="57" spans="1:12" s="79" customFormat="1">
      <c r="A57" s="76"/>
      <c r="B57" s="76"/>
      <c r="C57" s="12"/>
      <c r="D57" s="82"/>
      <c r="E57" s="3"/>
      <c r="F57" s="3" t="s">
        <v>72</v>
      </c>
      <c r="G57" s="77">
        <f>'H5'!E59</f>
        <v>850584.1</v>
      </c>
      <c r="H57" s="84">
        <f>G57</f>
        <v>850584.1</v>
      </c>
      <c r="I57" s="217">
        <f>H57</f>
        <v>850584.1</v>
      </c>
      <c r="J57" s="1"/>
      <c r="K57" s="83"/>
      <c r="L57" s="83"/>
    </row>
    <row r="58" spans="1:12" s="79" customFormat="1">
      <c r="A58" s="76"/>
      <c r="B58" s="76"/>
      <c r="C58" s="12"/>
      <c r="D58" s="82"/>
      <c r="E58" s="82"/>
      <c r="F58" s="3" t="s">
        <v>41</v>
      </c>
      <c r="G58" s="77">
        <f>G59</f>
        <v>150000</v>
      </c>
      <c r="H58" s="84">
        <f>H59</f>
        <v>150000</v>
      </c>
      <c r="I58" s="217">
        <f>I59</f>
        <v>150000</v>
      </c>
      <c r="J58" s="1"/>
      <c r="K58" s="83"/>
      <c r="L58" s="83"/>
    </row>
    <row r="59" spans="1:12" s="79" customFormat="1" ht="51.75">
      <c r="A59" s="76"/>
      <c r="B59" s="76"/>
      <c r="C59" s="12"/>
      <c r="D59" s="82"/>
      <c r="E59" s="82"/>
      <c r="F59" s="3" t="s">
        <v>73</v>
      </c>
      <c r="G59" s="77">
        <f>'H5'!E61</f>
        <v>150000</v>
      </c>
      <c r="H59" s="84">
        <f>G59</f>
        <v>150000</v>
      </c>
      <c r="I59" s="217">
        <f>H59</f>
        <v>150000</v>
      </c>
      <c r="J59" s="1"/>
      <c r="K59" s="83"/>
      <c r="L59" s="83"/>
    </row>
    <row r="60" spans="1:12" s="79" customFormat="1">
      <c r="A60" s="76"/>
      <c r="B60" s="76"/>
      <c r="C60" s="76" t="s">
        <v>91</v>
      </c>
      <c r="D60" s="80"/>
      <c r="E60" s="80"/>
      <c r="F60" s="18" t="s">
        <v>151</v>
      </c>
      <c r="G60" s="81">
        <f>G62</f>
        <v>-805600</v>
      </c>
      <c r="H60" s="230">
        <f t="shared" ref="H60:I60" si="12">H62</f>
        <v>-1805600</v>
      </c>
      <c r="I60" s="216">
        <f t="shared" si="12"/>
        <v>-2800000</v>
      </c>
      <c r="J60" s="78"/>
    </row>
    <row r="61" spans="1:12" s="79" customFormat="1">
      <c r="A61" s="76"/>
      <c r="B61" s="76"/>
      <c r="C61" s="76"/>
      <c r="D61" s="80"/>
      <c r="E61" s="80"/>
      <c r="F61" s="3" t="s">
        <v>141</v>
      </c>
      <c r="G61" s="81"/>
      <c r="H61" s="230"/>
      <c r="I61" s="216"/>
      <c r="J61" s="78"/>
    </row>
    <row r="62" spans="1:12" s="79" customFormat="1">
      <c r="A62" s="76"/>
      <c r="B62" s="76"/>
      <c r="C62" s="12"/>
      <c r="D62" s="33" t="s">
        <v>109</v>
      </c>
      <c r="E62" s="33"/>
      <c r="F62" s="33" t="s">
        <v>110</v>
      </c>
      <c r="G62" s="81">
        <f>G64</f>
        <v>-805600</v>
      </c>
      <c r="H62" s="230">
        <f t="shared" ref="H62:I62" si="13">H64</f>
        <v>-1805600</v>
      </c>
      <c r="I62" s="216">
        <f t="shared" si="13"/>
        <v>-2800000</v>
      </c>
      <c r="J62" s="78"/>
    </row>
    <row r="63" spans="1:12" s="79" customFormat="1" ht="20.25" customHeight="1">
      <c r="A63" s="76"/>
      <c r="B63" s="76"/>
      <c r="C63" s="12"/>
      <c r="D63" s="181"/>
      <c r="E63" s="181"/>
      <c r="F63" s="181" t="s">
        <v>6</v>
      </c>
      <c r="G63" s="77"/>
      <c r="H63" s="84"/>
      <c r="I63" s="217"/>
      <c r="J63" s="1"/>
      <c r="K63" s="83"/>
      <c r="L63" s="83"/>
    </row>
    <row r="64" spans="1:12" s="79" customFormat="1" ht="20.25" customHeight="1">
      <c r="A64" s="76"/>
      <c r="B64" s="76"/>
      <c r="C64" s="12"/>
      <c r="D64" s="34"/>
      <c r="E64" s="181" t="s">
        <v>113</v>
      </c>
      <c r="F64" s="181" t="s">
        <v>114</v>
      </c>
      <c r="G64" s="77">
        <f>G66</f>
        <v>-805600</v>
      </c>
      <c r="H64" s="84">
        <f t="shared" ref="H64:I64" si="14">H66</f>
        <v>-1805600</v>
      </c>
      <c r="I64" s="217">
        <f t="shared" si="14"/>
        <v>-2800000</v>
      </c>
      <c r="J64" s="1"/>
      <c r="K64" s="83"/>
      <c r="L64" s="83"/>
    </row>
    <row r="65" spans="1:12" s="79" customFormat="1" ht="20.25" customHeight="1">
      <c r="A65" s="76"/>
      <c r="B65" s="76"/>
      <c r="C65" s="12"/>
      <c r="D65" s="34"/>
      <c r="E65" s="181"/>
      <c r="F65" s="181" t="s">
        <v>22</v>
      </c>
      <c r="G65" s="77"/>
      <c r="H65" s="84"/>
      <c r="I65" s="217"/>
      <c r="J65" s="1"/>
      <c r="K65" s="83"/>
      <c r="L65" s="83"/>
    </row>
    <row r="66" spans="1:12" s="79" customFormat="1" ht="20.25" customHeight="1">
      <c r="A66" s="76"/>
      <c r="B66" s="76"/>
      <c r="C66" s="12"/>
      <c r="D66" s="34"/>
      <c r="E66" s="181"/>
      <c r="F66" s="42" t="s">
        <v>26</v>
      </c>
      <c r="G66" s="77">
        <f>G68</f>
        <v>-805600</v>
      </c>
      <c r="H66" s="84">
        <f t="shared" ref="H66:I66" si="15">H68</f>
        <v>-1805600</v>
      </c>
      <c r="I66" s="217">
        <f t="shared" si="15"/>
        <v>-2800000</v>
      </c>
      <c r="J66" s="1"/>
      <c r="K66" s="83"/>
      <c r="L66" s="83"/>
    </row>
    <row r="67" spans="1:12" s="79" customFormat="1" ht="20.25" customHeight="1">
      <c r="A67" s="76"/>
      <c r="B67" s="76"/>
      <c r="C67" s="12"/>
      <c r="D67" s="34"/>
      <c r="E67" s="181"/>
      <c r="F67" s="181" t="s">
        <v>24</v>
      </c>
      <c r="G67" s="77"/>
      <c r="H67" s="84"/>
      <c r="I67" s="217"/>
      <c r="J67" s="1"/>
      <c r="K67" s="83"/>
      <c r="L67" s="83"/>
    </row>
    <row r="68" spans="1:12" s="79" customFormat="1" ht="20.25" customHeight="1">
      <c r="A68" s="76"/>
      <c r="B68" s="76"/>
      <c r="C68" s="12"/>
      <c r="D68" s="34"/>
      <c r="E68" s="181"/>
      <c r="F68" s="181" t="s">
        <v>7</v>
      </c>
      <c r="G68" s="77">
        <f>G69</f>
        <v>-805600</v>
      </c>
      <c r="H68" s="84">
        <f t="shared" ref="H68:I68" si="16">H69</f>
        <v>-1805600</v>
      </c>
      <c r="I68" s="217">
        <f t="shared" si="16"/>
        <v>-2800000</v>
      </c>
      <c r="J68" s="1"/>
      <c r="K68" s="83"/>
      <c r="L68" s="83"/>
    </row>
    <row r="69" spans="1:12" s="79" customFormat="1" ht="20.25" customHeight="1">
      <c r="A69" s="76"/>
      <c r="B69" s="76"/>
      <c r="C69" s="12"/>
      <c r="D69" s="34"/>
      <c r="E69" s="181"/>
      <c r="F69" s="181" t="s">
        <v>68</v>
      </c>
      <c r="G69" s="77">
        <f>G70</f>
        <v>-805600</v>
      </c>
      <c r="H69" s="84">
        <f t="shared" ref="H69" si="17">H70</f>
        <v>-1805600</v>
      </c>
      <c r="I69" s="217">
        <f>I70</f>
        <v>-2800000</v>
      </c>
      <c r="J69" s="1"/>
      <c r="K69" s="83"/>
      <c r="L69" s="83"/>
    </row>
    <row r="70" spans="1:12" s="79" customFormat="1" ht="20.25" customHeight="1">
      <c r="A70" s="76"/>
      <c r="B70" s="76"/>
      <c r="C70" s="12"/>
      <c r="D70" s="34"/>
      <c r="E70" s="181"/>
      <c r="F70" s="181" t="s">
        <v>74</v>
      </c>
      <c r="G70" s="77">
        <f>G71</f>
        <v>-805600</v>
      </c>
      <c r="H70" s="84">
        <f t="shared" ref="H70" si="18">H71</f>
        <v>-1805600</v>
      </c>
      <c r="I70" s="217">
        <f>I71+I73</f>
        <v>-2800000</v>
      </c>
      <c r="J70" s="307"/>
      <c r="K70" s="83"/>
      <c r="L70" s="83"/>
    </row>
    <row r="71" spans="1:12" s="79" customFormat="1" ht="20.25" customHeight="1">
      <c r="A71" s="76"/>
      <c r="B71" s="76"/>
      <c r="C71" s="12"/>
      <c r="D71" s="34"/>
      <c r="E71" s="181"/>
      <c r="F71" s="181" t="s">
        <v>75</v>
      </c>
      <c r="G71" s="77">
        <f>G72</f>
        <v>-805600</v>
      </c>
      <c r="H71" s="84">
        <f>H72</f>
        <v>-1805600</v>
      </c>
      <c r="I71" s="217">
        <f>I72</f>
        <v>-3565100</v>
      </c>
      <c r="J71" s="1"/>
      <c r="K71" s="83"/>
      <c r="L71" s="83"/>
    </row>
    <row r="72" spans="1:12" s="79" customFormat="1" ht="20.25" customHeight="1">
      <c r="A72" s="76"/>
      <c r="B72" s="76"/>
      <c r="C72" s="12"/>
      <c r="D72" s="34"/>
      <c r="E72" s="181"/>
      <c r="F72" s="181" t="s">
        <v>76</v>
      </c>
      <c r="G72" s="77">
        <f>'H6'!D13</f>
        <v>-805600</v>
      </c>
      <c r="H72" s="84">
        <f>'H6'!E13</f>
        <v>-1805600</v>
      </c>
      <c r="I72" s="217">
        <f>'H4'!E13</f>
        <v>-3565100</v>
      </c>
      <c r="J72" s="1"/>
      <c r="K72" s="83"/>
      <c r="L72" s="83"/>
    </row>
    <row r="73" spans="1:12" s="79" customFormat="1" ht="20.25" customHeight="1">
      <c r="A73" s="76"/>
      <c r="B73" s="76"/>
      <c r="C73" s="12"/>
      <c r="D73" s="82"/>
      <c r="E73" s="82"/>
      <c r="F73" s="3" t="s">
        <v>77</v>
      </c>
      <c r="G73" s="207">
        <v>0</v>
      </c>
      <c r="H73" s="236">
        <v>0</v>
      </c>
      <c r="I73" s="217">
        <f>I74</f>
        <v>765100</v>
      </c>
      <c r="J73" s="1"/>
      <c r="K73" s="83"/>
      <c r="L73" s="83"/>
    </row>
    <row r="74" spans="1:12" s="79" customFormat="1" ht="18" customHeight="1">
      <c r="A74" s="76"/>
      <c r="B74" s="76"/>
      <c r="C74" s="12"/>
      <c r="D74" s="82"/>
      <c r="E74" s="82"/>
      <c r="F74" s="3" t="s">
        <v>78</v>
      </c>
      <c r="G74" s="207">
        <v>0</v>
      </c>
      <c r="H74" s="236">
        <v>0</v>
      </c>
      <c r="I74" s="217">
        <f>'H4'!G13</f>
        <v>765100</v>
      </c>
      <c r="J74" s="1"/>
      <c r="K74" s="83"/>
      <c r="L74" s="83"/>
    </row>
    <row r="75" spans="1:12" s="79" customFormat="1" ht="20.25" customHeight="1">
      <c r="A75" s="76"/>
      <c r="B75" s="33" t="s">
        <v>191</v>
      </c>
      <c r="C75" s="33"/>
      <c r="D75" s="33"/>
      <c r="E75" s="33"/>
      <c r="F75" s="33" t="s">
        <v>192</v>
      </c>
      <c r="G75" s="81">
        <f>G77</f>
        <v>225000</v>
      </c>
      <c r="H75" s="230">
        <f>H77</f>
        <v>910000</v>
      </c>
      <c r="I75" s="216">
        <f>I77</f>
        <v>910000</v>
      </c>
      <c r="J75" s="78"/>
    </row>
    <row r="76" spans="1:12" s="79" customFormat="1">
      <c r="A76" s="76"/>
      <c r="B76" s="181"/>
      <c r="C76" s="181"/>
      <c r="D76" s="181"/>
      <c r="E76" s="181"/>
      <c r="F76" s="181" t="s">
        <v>6</v>
      </c>
      <c r="G76" s="77"/>
      <c r="H76" s="84"/>
      <c r="I76" s="217"/>
      <c r="J76" s="1"/>
      <c r="K76" s="83"/>
      <c r="L76" s="83"/>
    </row>
    <row r="77" spans="1:12" s="79" customFormat="1" ht="34.5">
      <c r="A77" s="76"/>
      <c r="B77" s="33"/>
      <c r="C77" s="33" t="s">
        <v>193</v>
      </c>
      <c r="D77" s="33"/>
      <c r="E77" s="33"/>
      <c r="F77" s="33" t="s">
        <v>192</v>
      </c>
      <c r="G77" s="81">
        <f>G80</f>
        <v>225000</v>
      </c>
      <c r="H77" s="230">
        <f>H80</f>
        <v>910000</v>
      </c>
      <c r="I77" s="216">
        <f>I80</f>
        <v>910000</v>
      </c>
      <c r="J77" s="78"/>
    </row>
    <row r="78" spans="1:12" s="79" customFormat="1" ht="34.5">
      <c r="A78" s="76"/>
      <c r="B78" s="76"/>
      <c r="C78" s="12"/>
      <c r="D78" s="33">
        <v>1019</v>
      </c>
      <c r="E78" s="33"/>
      <c r="F78" s="33" t="s">
        <v>185</v>
      </c>
      <c r="G78" s="81">
        <f>G80</f>
        <v>225000</v>
      </c>
      <c r="H78" s="230">
        <f t="shared" ref="H78:I78" si="19">H80</f>
        <v>910000</v>
      </c>
      <c r="I78" s="216">
        <f t="shared" si="19"/>
        <v>910000</v>
      </c>
      <c r="J78" s="78"/>
    </row>
    <row r="79" spans="1:12" s="79" customFormat="1">
      <c r="A79" s="76"/>
      <c r="B79" s="76"/>
      <c r="C79" s="12"/>
      <c r="D79" s="181"/>
      <c r="E79" s="181"/>
      <c r="F79" s="181" t="s">
        <v>6</v>
      </c>
      <c r="G79" s="77"/>
      <c r="H79" s="84"/>
      <c r="I79" s="217"/>
      <c r="J79" s="1"/>
      <c r="K79" s="83"/>
      <c r="L79" s="83"/>
    </row>
    <row r="80" spans="1:12" s="79" customFormat="1" ht="93.75" customHeight="1">
      <c r="A80" s="76"/>
      <c r="B80" s="76"/>
      <c r="C80" s="12"/>
      <c r="D80" s="34"/>
      <c r="E80" s="40">
        <v>12004</v>
      </c>
      <c r="F80" s="72" t="s">
        <v>186</v>
      </c>
      <c r="G80" s="84">
        <f>G83</f>
        <v>225000</v>
      </c>
      <c r="H80" s="84">
        <f t="shared" ref="H80:I80" si="20">H83</f>
        <v>910000</v>
      </c>
      <c r="I80" s="224">
        <f t="shared" si="20"/>
        <v>910000</v>
      </c>
      <c r="J80" s="1"/>
      <c r="K80" s="83"/>
      <c r="L80" s="83"/>
    </row>
    <row r="81" spans="1:12" s="79" customFormat="1">
      <c r="A81" s="76"/>
      <c r="B81" s="76"/>
      <c r="C81" s="12"/>
      <c r="D81" s="82"/>
      <c r="E81" s="202"/>
      <c r="F81" s="196" t="s">
        <v>187</v>
      </c>
      <c r="G81" s="77"/>
      <c r="H81" s="84"/>
      <c r="I81" s="217"/>
      <c r="J81" s="1"/>
      <c r="K81" s="83"/>
      <c r="L81" s="83"/>
    </row>
    <row r="82" spans="1:12" s="79" customFormat="1" ht="34.5">
      <c r="A82" s="76"/>
      <c r="B82" s="76"/>
      <c r="C82" s="12"/>
      <c r="D82" s="82"/>
      <c r="E82" s="202"/>
      <c r="F82" s="197" t="s">
        <v>26</v>
      </c>
      <c r="G82" s="84">
        <f>G83</f>
        <v>225000</v>
      </c>
      <c r="H82" s="84">
        <f t="shared" ref="H82:I82" si="21">H83</f>
        <v>910000</v>
      </c>
      <c r="I82" s="224">
        <f t="shared" si="21"/>
        <v>910000</v>
      </c>
      <c r="J82" s="1"/>
      <c r="K82" s="83"/>
      <c r="L82" s="83"/>
    </row>
    <row r="83" spans="1:12" s="79" customFormat="1" ht="34.5">
      <c r="A83" s="76"/>
      <c r="B83" s="76"/>
      <c r="C83" s="12"/>
      <c r="D83" s="82"/>
      <c r="E83" s="202"/>
      <c r="F83" s="196" t="s">
        <v>188</v>
      </c>
      <c r="G83" s="84">
        <f>G85</f>
        <v>225000</v>
      </c>
      <c r="H83" s="84">
        <f t="shared" ref="H83:I83" si="22">H85</f>
        <v>910000</v>
      </c>
      <c r="I83" s="224">
        <f t="shared" si="22"/>
        <v>910000</v>
      </c>
      <c r="J83" s="1"/>
      <c r="K83" s="83"/>
      <c r="L83" s="83"/>
    </row>
    <row r="84" spans="1:12" s="79" customFormat="1">
      <c r="A84" s="76"/>
      <c r="B84" s="76"/>
      <c r="C84" s="12"/>
      <c r="D84" s="82"/>
      <c r="E84" s="202"/>
      <c r="F84" s="196" t="s">
        <v>7</v>
      </c>
      <c r="G84" s="84">
        <f>G85</f>
        <v>225000</v>
      </c>
      <c r="H84" s="84">
        <f t="shared" ref="H84:I87" si="23">H85</f>
        <v>910000</v>
      </c>
      <c r="I84" s="224">
        <f t="shared" si="23"/>
        <v>910000</v>
      </c>
      <c r="J84" s="1"/>
      <c r="K84" s="83"/>
      <c r="L84" s="83"/>
    </row>
    <row r="85" spans="1:12" s="79" customFormat="1">
      <c r="A85" s="76"/>
      <c r="B85" s="76"/>
      <c r="C85" s="12"/>
      <c r="D85" s="82"/>
      <c r="E85" s="202"/>
      <c r="F85" s="196" t="s">
        <v>68</v>
      </c>
      <c r="G85" s="84">
        <f>G86</f>
        <v>225000</v>
      </c>
      <c r="H85" s="84">
        <f t="shared" si="23"/>
        <v>910000</v>
      </c>
      <c r="I85" s="224">
        <f t="shared" si="23"/>
        <v>910000</v>
      </c>
      <c r="J85" s="1"/>
      <c r="K85" s="83"/>
      <c r="L85" s="83"/>
    </row>
    <row r="86" spans="1:12" s="79" customFormat="1">
      <c r="A86" s="76"/>
      <c r="B86" s="76"/>
      <c r="C86" s="12"/>
      <c r="D86" s="82"/>
      <c r="E86" s="202"/>
      <c r="F86" s="196" t="s">
        <v>74</v>
      </c>
      <c r="G86" s="84">
        <f>G87</f>
        <v>225000</v>
      </c>
      <c r="H86" s="84">
        <f t="shared" si="23"/>
        <v>910000</v>
      </c>
      <c r="I86" s="224">
        <f t="shared" si="23"/>
        <v>910000</v>
      </c>
      <c r="J86" s="1"/>
      <c r="K86" s="83"/>
      <c r="L86" s="83"/>
    </row>
    <row r="87" spans="1:12" s="79" customFormat="1">
      <c r="A87" s="76"/>
      <c r="B87" s="76"/>
      <c r="C87" s="12"/>
      <c r="D87" s="82"/>
      <c r="E87" s="202"/>
      <c r="F87" s="196" t="s">
        <v>189</v>
      </c>
      <c r="G87" s="84">
        <f>G88</f>
        <v>225000</v>
      </c>
      <c r="H87" s="84">
        <f t="shared" si="23"/>
        <v>910000</v>
      </c>
      <c r="I87" s="224">
        <f t="shared" si="23"/>
        <v>910000</v>
      </c>
      <c r="J87" s="1"/>
      <c r="K87" s="83"/>
      <c r="L87" s="83"/>
    </row>
    <row r="88" spans="1:12" s="79" customFormat="1">
      <c r="A88" s="76"/>
      <c r="B88" s="76"/>
      <c r="C88" s="12"/>
      <c r="D88" s="82"/>
      <c r="E88" s="202"/>
      <c r="F88" s="196" t="s">
        <v>190</v>
      </c>
      <c r="G88" s="84">
        <f>'H5'!E27</f>
        <v>225000</v>
      </c>
      <c r="H88" s="84">
        <f>'H5'!H27</f>
        <v>910000</v>
      </c>
      <c r="I88" s="224">
        <f>'H5'!L27</f>
        <v>910000</v>
      </c>
      <c r="J88" s="1"/>
      <c r="K88" s="83"/>
      <c r="L88" s="83"/>
    </row>
    <row r="89" spans="1:12" s="79" customFormat="1">
      <c r="A89" s="85"/>
      <c r="B89" s="85"/>
      <c r="C89" s="86"/>
      <c r="D89" s="90"/>
      <c r="E89" s="90"/>
      <c r="F89" s="88"/>
      <c r="G89" s="89"/>
      <c r="H89" s="237"/>
      <c r="I89" s="225"/>
      <c r="J89" s="1"/>
      <c r="K89" s="83"/>
      <c r="L89" s="83"/>
    </row>
    <row r="90" spans="1:12" s="79" customFormat="1">
      <c r="A90" s="85"/>
      <c r="B90" s="85"/>
      <c r="C90" s="86"/>
      <c r="D90" s="90"/>
      <c r="E90" s="90"/>
      <c r="F90" s="88"/>
      <c r="G90" s="89"/>
      <c r="H90" s="237"/>
      <c r="I90" s="225"/>
      <c r="J90" s="1"/>
      <c r="K90" s="83"/>
      <c r="L90" s="83"/>
    </row>
    <row r="91" spans="1:12" s="79" customFormat="1">
      <c r="A91" s="85"/>
      <c r="B91" s="85"/>
      <c r="C91" s="86"/>
      <c r="D91" s="90"/>
      <c r="E91" s="90"/>
      <c r="F91" s="88"/>
      <c r="G91" s="89"/>
      <c r="H91" s="237"/>
      <c r="I91" s="225"/>
      <c r="J91" s="1"/>
      <c r="K91" s="83"/>
      <c r="L91" s="83"/>
    </row>
    <row r="92" spans="1:12" s="79" customFormat="1">
      <c r="A92" s="85"/>
      <c r="B92" s="85"/>
      <c r="C92" s="86"/>
      <c r="D92" s="90"/>
      <c r="E92" s="90"/>
      <c r="F92" s="88"/>
      <c r="G92" s="89"/>
      <c r="H92" s="237"/>
      <c r="I92" s="225"/>
      <c r="J92" s="1"/>
      <c r="K92" s="83"/>
      <c r="L92" s="83"/>
    </row>
    <row r="93" spans="1:12" s="79" customFormat="1">
      <c r="A93" s="85"/>
      <c r="B93" s="85"/>
      <c r="C93" s="86"/>
      <c r="D93" s="90"/>
      <c r="E93" s="90"/>
      <c r="F93" s="88"/>
      <c r="G93" s="89"/>
      <c r="H93" s="237"/>
      <c r="I93" s="225"/>
      <c r="J93" s="1"/>
      <c r="K93" s="83"/>
      <c r="L93" s="83"/>
    </row>
    <row r="94" spans="1:12" s="79" customFormat="1">
      <c r="A94" s="85"/>
      <c r="B94" s="85"/>
      <c r="C94" s="86"/>
      <c r="D94" s="90"/>
      <c r="E94" s="90"/>
      <c r="F94" s="88"/>
      <c r="G94" s="89"/>
      <c r="H94" s="237"/>
      <c r="I94" s="225"/>
      <c r="J94" s="1"/>
      <c r="K94" s="83"/>
      <c r="L94" s="83"/>
    </row>
    <row r="95" spans="1:12" s="79" customFormat="1">
      <c r="A95" s="85"/>
      <c r="B95" s="85"/>
      <c r="C95" s="86"/>
      <c r="D95" s="90"/>
      <c r="E95" s="90"/>
      <c r="F95" s="88"/>
      <c r="G95" s="89"/>
      <c r="H95" s="237"/>
      <c r="I95" s="225"/>
      <c r="J95" s="1"/>
      <c r="K95" s="83"/>
      <c r="L95" s="83"/>
    </row>
    <row r="96" spans="1:12" s="79" customFormat="1">
      <c r="A96" s="85"/>
      <c r="B96" s="85"/>
      <c r="C96" s="86"/>
      <c r="D96" s="90"/>
      <c r="E96" s="90"/>
      <c r="F96" s="88"/>
      <c r="G96" s="89"/>
      <c r="H96" s="237"/>
      <c r="I96" s="225"/>
      <c r="J96" s="1"/>
      <c r="K96" s="83"/>
      <c r="L96" s="83"/>
    </row>
    <row r="97" spans="1:12" s="79" customFormat="1">
      <c r="A97" s="85"/>
      <c r="B97" s="85"/>
      <c r="C97" s="86"/>
      <c r="D97" s="90"/>
      <c r="E97" s="90"/>
      <c r="F97" s="88"/>
      <c r="G97" s="89"/>
      <c r="H97" s="237"/>
      <c r="I97" s="225"/>
      <c r="J97" s="1"/>
      <c r="K97" s="83"/>
      <c r="L97" s="83"/>
    </row>
    <row r="98" spans="1:12" s="79" customFormat="1">
      <c r="A98" s="85"/>
      <c r="B98" s="85"/>
      <c r="C98" s="86"/>
      <c r="D98" s="90"/>
      <c r="E98" s="90"/>
      <c r="F98" s="88"/>
      <c r="G98" s="89"/>
      <c r="H98" s="237"/>
      <c r="I98" s="225"/>
      <c r="J98" s="1"/>
      <c r="K98" s="83"/>
      <c r="L98" s="83"/>
    </row>
    <row r="99" spans="1:12" s="79" customFormat="1">
      <c r="A99" s="85"/>
      <c r="B99" s="85"/>
      <c r="C99" s="86"/>
      <c r="D99" s="90"/>
      <c r="E99" s="90"/>
      <c r="F99" s="88"/>
      <c r="G99" s="89"/>
      <c r="H99" s="237"/>
      <c r="I99" s="225"/>
      <c r="J99" s="1"/>
      <c r="K99" s="83"/>
      <c r="L99" s="83"/>
    </row>
    <row r="100" spans="1:12" s="79" customFormat="1">
      <c r="A100" s="85"/>
      <c r="B100" s="85"/>
      <c r="C100" s="86"/>
      <c r="D100" s="90"/>
      <c r="E100" s="90"/>
      <c r="F100" s="88"/>
      <c r="G100" s="89"/>
      <c r="H100" s="237"/>
      <c r="I100" s="225"/>
      <c r="J100" s="1"/>
      <c r="K100" s="83"/>
      <c r="L100" s="83"/>
    </row>
    <row r="101" spans="1:12" s="79" customFormat="1">
      <c r="A101" s="85"/>
      <c r="B101" s="85"/>
      <c r="C101" s="86"/>
      <c r="D101" s="90"/>
      <c r="E101" s="90"/>
      <c r="F101" s="88"/>
      <c r="G101" s="89"/>
      <c r="H101" s="237"/>
      <c r="I101" s="225"/>
      <c r="J101" s="1"/>
      <c r="K101" s="83"/>
      <c r="L101" s="83"/>
    </row>
    <row r="102" spans="1:12" s="79" customFormat="1">
      <c r="A102" s="85"/>
      <c r="B102" s="85"/>
      <c r="C102" s="86"/>
      <c r="D102" s="90"/>
      <c r="E102" s="90"/>
      <c r="F102" s="88"/>
      <c r="G102" s="89"/>
      <c r="H102" s="237"/>
      <c r="I102" s="225"/>
      <c r="J102" s="1"/>
      <c r="K102" s="83"/>
      <c r="L102" s="83"/>
    </row>
    <row r="103" spans="1:12" s="79" customFormat="1">
      <c r="A103" s="85"/>
      <c r="B103" s="85"/>
      <c r="C103" s="86"/>
      <c r="D103" s="90"/>
      <c r="E103" s="90"/>
      <c r="F103" s="88"/>
      <c r="G103" s="89"/>
      <c r="H103" s="237"/>
      <c r="I103" s="225"/>
      <c r="J103" s="1"/>
      <c r="K103" s="83"/>
      <c r="L103" s="83"/>
    </row>
    <row r="104" spans="1:12" s="79" customFormat="1">
      <c r="A104" s="85"/>
      <c r="B104" s="85"/>
      <c r="C104" s="86"/>
      <c r="D104" s="90"/>
      <c r="E104" s="90"/>
      <c r="F104" s="88"/>
      <c r="G104" s="89"/>
      <c r="H104" s="237"/>
      <c r="I104" s="225"/>
      <c r="J104" s="1"/>
      <c r="K104" s="83"/>
      <c r="L104" s="83"/>
    </row>
    <row r="105" spans="1:12" s="79" customFormat="1">
      <c r="A105" s="85"/>
      <c r="B105" s="85"/>
      <c r="C105" s="86"/>
      <c r="D105" s="90"/>
      <c r="E105" s="90"/>
      <c r="F105" s="88"/>
      <c r="G105" s="89"/>
      <c r="H105" s="237"/>
      <c r="I105" s="225"/>
      <c r="J105" s="1"/>
      <c r="K105" s="83"/>
      <c r="L105" s="83"/>
    </row>
    <row r="106" spans="1:12" s="79" customFormat="1">
      <c r="A106" s="85"/>
      <c r="B106" s="85"/>
      <c r="C106" s="86"/>
      <c r="D106" s="90"/>
      <c r="E106" s="90"/>
      <c r="F106" s="88"/>
      <c r="G106" s="89"/>
      <c r="H106" s="237"/>
      <c r="I106" s="225"/>
      <c r="J106" s="1"/>
      <c r="K106" s="83"/>
      <c r="L106" s="83"/>
    </row>
    <row r="107" spans="1:12" s="79" customFormat="1">
      <c r="A107" s="85"/>
      <c r="B107" s="85"/>
      <c r="C107" s="86"/>
      <c r="D107" s="90"/>
      <c r="E107" s="90"/>
      <c r="F107" s="88"/>
      <c r="G107" s="89"/>
      <c r="H107" s="237"/>
      <c r="I107" s="225"/>
      <c r="J107" s="1"/>
      <c r="K107" s="83"/>
      <c r="L107" s="83"/>
    </row>
    <row r="108" spans="1:12" s="79" customFormat="1">
      <c r="A108" s="85"/>
      <c r="B108" s="85"/>
      <c r="C108" s="86"/>
      <c r="D108" s="90"/>
      <c r="E108" s="90"/>
      <c r="F108" s="88"/>
      <c r="G108" s="89"/>
      <c r="H108" s="237"/>
      <c r="I108" s="225"/>
      <c r="J108" s="1"/>
      <c r="K108" s="83"/>
      <c r="L108" s="83"/>
    </row>
    <row r="109" spans="1:12" s="79" customFormat="1">
      <c r="A109" s="85"/>
      <c r="B109" s="85"/>
      <c r="C109" s="86"/>
      <c r="D109" s="90"/>
      <c r="E109" s="90"/>
      <c r="F109" s="88"/>
      <c r="G109" s="89"/>
      <c r="H109" s="237"/>
      <c r="I109" s="225"/>
      <c r="J109" s="1"/>
      <c r="K109" s="83"/>
      <c r="L109" s="83"/>
    </row>
    <row r="110" spans="1:12" s="79" customFormat="1">
      <c r="A110" s="85"/>
      <c r="B110" s="85"/>
      <c r="C110" s="86"/>
      <c r="D110" s="90"/>
      <c r="E110" s="90"/>
      <c r="F110" s="88"/>
      <c r="G110" s="89"/>
      <c r="H110" s="237"/>
      <c r="I110" s="225"/>
      <c r="J110" s="1"/>
      <c r="K110" s="83"/>
      <c r="L110" s="83"/>
    </row>
    <row r="111" spans="1:12" s="79" customFormat="1">
      <c r="A111" s="85"/>
      <c r="B111" s="85"/>
      <c r="C111" s="86"/>
      <c r="D111" s="90"/>
      <c r="E111" s="90"/>
      <c r="F111" s="88"/>
      <c r="G111" s="89"/>
      <c r="H111" s="237"/>
      <c r="I111" s="225"/>
      <c r="J111" s="1"/>
      <c r="K111" s="83"/>
      <c r="L111" s="83"/>
    </row>
    <row r="112" spans="1:12" s="79" customFormat="1">
      <c r="A112" s="85"/>
      <c r="B112" s="85"/>
      <c r="C112" s="86"/>
      <c r="D112" s="90"/>
      <c r="E112" s="90"/>
      <c r="F112" s="88"/>
      <c r="G112" s="89"/>
      <c r="H112" s="237"/>
      <c r="I112" s="225"/>
      <c r="J112" s="1"/>
      <c r="K112" s="83"/>
      <c r="L112" s="83"/>
    </row>
    <row r="113" spans="1:12" s="79" customFormat="1">
      <c r="A113" s="85"/>
      <c r="B113" s="85"/>
      <c r="C113" s="86"/>
      <c r="D113" s="90"/>
      <c r="E113" s="90"/>
      <c r="F113" s="88"/>
      <c r="G113" s="89"/>
      <c r="H113" s="237"/>
      <c r="I113" s="225"/>
      <c r="J113" s="1"/>
      <c r="K113" s="83"/>
      <c r="L113" s="83"/>
    </row>
    <row r="114" spans="1:12" s="79" customFormat="1">
      <c r="A114" s="85"/>
      <c r="B114" s="85"/>
      <c r="C114" s="86"/>
      <c r="D114" s="90"/>
      <c r="E114" s="90"/>
      <c r="F114" s="88"/>
      <c r="G114" s="89"/>
      <c r="H114" s="237"/>
      <c r="I114" s="225"/>
      <c r="J114" s="1"/>
      <c r="K114" s="83"/>
      <c r="L114" s="83"/>
    </row>
    <row r="115" spans="1:12" s="79" customFormat="1">
      <c r="A115" s="85"/>
      <c r="B115" s="85"/>
      <c r="C115" s="86"/>
      <c r="D115" s="90"/>
      <c r="E115" s="90"/>
      <c r="F115" s="88"/>
      <c r="G115" s="89"/>
      <c r="H115" s="237"/>
      <c r="I115" s="225"/>
      <c r="J115" s="1"/>
      <c r="K115" s="83"/>
      <c r="L115" s="83"/>
    </row>
    <row r="116" spans="1:12" s="79" customFormat="1">
      <c r="A116" s="85"/>
      <c r="B116" s="85"/>
      <c r="C116" s="86"/>
      <c r="D116" s="90"/>
      <c r="E116" s="90"/>
      <c r="F116" s="88"/>
      <c r="G116" s="89"/>
      <c r="H116" s="237"/>
      <c r="I116" s="225"/>
      <c r="J116" s="1"/>
      <c r="K116" s="83"/>
      <c r="L116" s="83"/>
    </row>
    <row r="117" spans="1:12" s="79" customFormat="1">
      <c r="A117" s="85"/>
      <c r="B117" s="85"/>
      <c r="C117" s="86"/>
      <c r="D117" s="90"/>
      <c r="E117" s="90"/>
      <c r="F117" s="88"/>
      <c r="G117" s="89"/>
      <c r="H117" s="237"/>
      <c r="I117" s="225"/>
      <c r="J117" s="1"/>
      <c r="K117" s="83"/>
      <c r="L117" s="83"/>
    </row>
    <row r="118" spans="1:12" s="79" customFormat="1">
      <c r="A118" s="85"/>
      <c r="B118" s="85"/>
      <c r="C118" s="86"/>
      <c r="D118" s="90"/>
      <c r="E118" s="90"/>
      <c r="F118" s="88"/>
      <c r="G118" s="89"/>
      <c r="H118" s="237"/>
      <c r="I118" s="225"/>
      <c r="J118" s="1"/>
      <c r="K118" s="83"/>
      <c r="L118" s="83"/>
    </row>
    <row r="119" spans="1:12" s="79" customFormat="1">
      <c r="A119" s="85"/>
      <c r="B119" s="85"/>
      <c r="C119" s="86"/>
      <c r="D119" s="90"/>
      <c r="E119" s="90"/>
      <c r="F119" s="88"/>
      <c r="G119" s="89"/>
      <c r="H119" s="237"/>
      <c r="I119" s="225"/>
      <c r="J119" s="1"/>
      <c r="K119" s="83"/>
      <c r="L119" s="83"/>
    </row>
    <row r="120" spans="1:12" s="79" customFormat="1">
      <c r="A120" s="85"/>
      <c r="B120" s="85"/>
      <c r="C120" s="86"/>
      <c r="D120" s="90"/>
      <c r="E120" s="90"/>
      <c r="F120" s="88"/>
      <c r="G120" s="89"/>
      <c r="H120" s="237"/>
      <c r="I120" s="225"/>
      <c r="J120" s="1"/>
      <c r="K120" s="83"/>
      <c r="L120" s="83"/>
    </row>
    <row r="121" spans="1:12" s="79" customFormat="1">
      <c r="A121" s="85"/>
      <c r="B121" s="85"/>
      <c r="C121" s="86"/>
      <c r="D121" s="90"/>
      <c r="E121" s="90"/>
      <c r="F121" s="88"/>
      <c r="G121" s="89"/>
      <c r="H121" s="237"/>
      <c r="I121" s="225"/>
      <c r="J121" s="1"/>
      <c r="K121" s="83"/>
      <c r="L121" s="83"/>
    </row>
    <row r="122" spans="1:12" s="79" customFormat="1">
      <c r="A122" s="85"/>
      <c r="B122" s="85"/>
      <c r="C122" s="86"/>
      <c r="D122" s="90"/>
      <c r="E122" s="90"/>
      <c r="F122" s="88"/>
      <c r="G122" s="89"/>
      <c r="H122" s="237"/>
      <c r="I122" s="225"/>
      <c r="J122" s="1"/>
      <c r="K122" s="83"/>
      <c r="L122" s="83"/>
    </row>
    <row r="123" spans="1:12" s="79" customFormat="1">
      <c r="A123" s="85"/>
      <c r="B123" s="85"/>
      <c r="C123" s="86"/>
      <c r="D123" s="90"/>
      <c r="E123" s="90"/>
      <c r="F123" s="88"/>
      <c r="G123" s="89"/>
      <c r="H123" s="237"/>
      <c r="I123" s="225"/>
      <c r="J123" s="1"/>
      <c r="K123" s="83"/>
      <c r="L123" s="83"/>
    </row>
    <row r="124" spans="1:12" s="79" customFormat="1">
      <c r="A124" s="85"/>
      <c r="B124" s="85"/>
      <c r="C124" s="86"/>
      <c r="D124" s="87"/>
      <c r="E124" s="88"/>
      <c r="F124" s="88"/>
      <c r="G124" s="89"/>
      <c r="H124" s="237"/>
      <c r="I124" s="225"/>
      <c r="J124" s="1"/>
    </row>
    <row r="125" spans="1:12" s="78" customFormat="1" ht="56.25" customHeight="1">
      <c r="C125" s="315" t="s">
        <v>44</v>
      </c>
      <c r="D125" s="315"/>
      <c r="E125" s="315"/>
      <c r="F125" s="315"/>
      <c r="G125" s="316" t="s">
        <v>43</v>
      </c>
      <c r="H125" s="316"/>
      <c r="I125" s="316"/>
    </row>
  </sheetData>
  <mergeCells count="10">
    <mergeCell ref="C125:F125"/>
    <mergeCell ref="G125:I125"/>
    <mergeCell ref="A5:I5"/>
    <mergeCell ref="A1:I1"/>
    <mergeCell ref="A2:I2"/>
    <mergeCell ref="A3:I3"/>
    <mergeCell ref="A8:C8"/>
    <mergeCell ref="D8:E8"/>
    <mergeCell ref="F8:F9"/>
    <mergeCell ref="G8:I8"/>
  </mergeCells>
  <pageMargins left="0.36811023599999998" right="0.36811023599999998" top="0.25" bottom="0.25" header="0.31496062992126" footer="0.31496062992126"/>
  <pageSetup paperSize="9" scale="7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18"/>
  <sheetViews>
    <sheetView workbookViewId="0">
      <selection activeCell="A4" sqref="A4:H4"/>
    </sheetView>
  </sheetViews>
  <sheetFormatPr defaultRowHeight="17.25"/>
  <cols>
    <col min="1" max="1" width="7.42578125" style="128" customWidth="1"/>
    <col min="2" max="2" width="10.140625" style="128" customWidth="1"/>
    <col min="3" max="3" width="65.28515625" style="151" customWidth="1"/>
    <col min="4" max="4" width="20.42578125" style="123" customWidth="1"/>
    <col min="5" max="5" width="18.7109375" style="123" bestFit="1" customWidth="1"/>
    <col min="6" max="7" width="21.140625" style="123" customWidth="1"/>
    <col min="8" max="8" width="18" style="123" bestFit="1" customWidth="1"/>
    <col min="9" max="10" width="9.140625" style="151"/>
    <col min="11" max="11" width="12.140625" style="151" bestFit="1" customWidth="1"/>
    <col min="12" max="256" width="9.140625" style="151"/>
    <col min="257" max="257" width="7.42578125" style="151" customWidth="1"/>
    <col min="258" max="258" width="14.7109375" style="151" customWidth="1"/>
    <col min="259" max="259" width="53.28515625" style="151" customWidth="1"/>
    <col min="260" max="264" width="21.140625" style="151" customWidth="1"/>
    <col min="265" max="512" width="9.140625" style="151"/>
    <col min="513" max="513" width="7.42578125" style="151" customWidth="1"/>
    <col min="514" max="514" width="14.7109375" style="151" customWidth="1"/>
    <col min="515" max="515" width="53.28515625" style="151" customWidth="1"/>
    <col min="516" max="520" width="21.140625" style="151" customWidth="1"/>
    <col min="521" max="768" width="9.140625" style="151"/>
    <col min="769" max="769" width="7.42578125" style="151" customWidth="1"/>
    <col min="770" max="770" width="14.7109375" style="151" customWidth="1"/>
    <col min="771" max="771" width="53.28515625" style="151" customWidth="1"/>
    <col min="772" max="776" width="21.140625" style="151" customWidth="1"/>
    <col min="777" max="1024" width="9.140625" style="151"/>
    <col min="1025" max="1025" width="7.42578125" style="151" customWidth="1"/>
    <col min="1026" max="1026" width="14.7109375" style="151" customWidth="1"/>
    <col min="1027" max="1027" width="53.28515625" style="151" customWidth="1"/>
    <col min="1028" max="1032" width="21.140625" style="151" customWidth="1"/>
    <col min="1033" max="1280" width="9.140625" style="151"/>
    <col min="1281" max="1281" width="7.42578125" style="151" customWidth="1"/>
    <col min="1282" max="1282" width="14.7109375" style="151" customWidth="1"/>
    <col min="1283" max="1283" width="53.28515625" style="151" customWidth="1"/>
    <col min="1284" max="1288" width="21.140625" style="151" customWidth="1"/>
    <col min="1289" max="1536" width="9.140625" style="151"/>
    <col min="1537" max="1537" width="7.42578125" style="151" customWidth="1"/>
    <col min="1538" max="1538" width="14.7109375" style="151" customWidth="1"/>
    <col min="1539" max="1539" width="53.28515625" style="151" customWidth="1"/>
    <col min="1540" max="1544" width="21.140625" style="151" customWidth="1"/>
    <col min="1545" max="1792" width="9.140625" style="151"/>
    <col min="1793" max="1793" width="7.42578125" style="151" customWidth="1"/>
    <col min="1794" max="1794" width="14.7109375" style="151" customWidth="1"/>
    <col min="1795" max="1795" width="53.28515625" style="151" customWidth="1"/>
    <col min="1796" max="1800" width="21.140625" style="151" customWidth="1"/>
    <col min="1801" max="2048" width="9.140625" style="151"/>
    <col min="2049" max="2049" width="7.42578125" style="151" customWidth="1"/>
    <col min="2050" max="2050" width="14.7109375" style="151" customWidth="1"/>
    <col min="2051" max="2051" width="53.28515625" style="151" customWidth="1"/>
    <col min="2052" max="2056" width="21.140625" style="151" customWidth="1"/>
    <col min="2057" max="2304" width="9.140625" style="151"/>
    <col min="2305" max="2305" width="7.42578125" style="151" customWidth="1"/>
    <col min="2306" max="2306" width="14.7109375" style="151" customWidth="1"/>
    <col min="2307" max="2307" width="53.28515625" style="151" customWidth="1"/>
    <col min="2308" max="2312" width="21.140625" style="151" customWidth="1"/>
    <col min="2313" max="2560" width="9.140625" style="151"/>
    <col min="2561" max="2561" width="7.42578125" style="151" customWidth="1"/>
    <col min="2562" max="2562" width="14.7109375" style="151" customWidth="1"/>
    <col min="2563" max="2563" width="53.28515625" style="151" customWidth="1"/>
    <col min="2564" max="2568" width="21.140625" style="151" customWidth="1"/>
    <col min="2569" max="2816" width="9.140625" style="151"/>
    <col min="2817" max="2817" width="7.42578125" style="151" customWidth="1"/>
    <col min="2818" max="2818" width="14.7109375" style="151" customWidth="1"/>
    <col min="2819" max="2819" width="53.28515625" style="151" customWidth="1"/>
    <col min="2820" max="2824" width="21.140625" style="151" customWidth="1"/>
    <col min="2825" max="3072" width="9.140625" style="151"/>
    <col min="3073" max="3073" width="7.42578125" style="151" customWidth="1"/>
    <col min="3074" max="3074" width="14.7109375" style="151" customWidth="1"/>
    <col min="3075" max="3075" width="53.28515625" style="151" customWidth="1"/>
    <col min="3076" max="3080" width="21.140625" style="151" customWidth="1"/>
    <col min="3081" max="3328" width="9.140625" style="151"/>
    <col min="3329" max="3329" width="7.42578125" style="151" customWidth="1"/>
    <col min="3330" max="3330" width="14.7109375" style="151" customWidth="1"/>
    <col min="3331" max="3331" width="53.28515625" style="151" customWidth="1"/>
    <col min="3332" max="3336" width="21.140625" style="151" customWidth="1"/>
    <col min="3337" max="3584" width="9.140625" style="151"/>
    <col min="3585" max="3585" width="7.42578125" style="151" customWidth="1"/>
    <col min="3586" max="3586" width="14.7109375" style="151" customWidth="1"/>
    <col min="3587" max="3587" width="53.28515625" style="151" customWidth="1"/>
    <col min="3588" max="3592" width="21.140625" style="151" customWidth="1"/>
    <col min="3593" max="3840" width="9.140625" style="151"/>
    <col min="3841" max="3841" width="7.42578125" style="151" customWidth="1"/>
    <col min="3842" max="3842" width="14.7109375" style="151" customWidth="1"/>
    <col min="3843" max="3843" width="53.28515625" style="151" customWidth="1"/>
    <col min="3844" max="3848" width="21.140625" style="151" customWidth="1"/>
    <col min="3849" max="4096" width="9.140625" style="151"/>
    <col min="4097" max="4097" width="7.42578125" style="151" customWidth="1"/>
    <col min="4098" max="4098" width="14.7109375" style="151" customWidth="1"/>
    <col min="4099" max="4099" width="53.28515625" style="151" customWidth="1"/>
    <col min="4100" max="4104" width="21.140625" style="151" customWidth="1"/>
    <col min="4105" max="4352" width="9.140625" style="151"/>
    <col min="4353" max="4353" width="7.42578125" style="151" customWidth="1"/>
    <col min="4354" max="4354" width="14.7109375" style="151" customWidth="1"/>
    <col min="4355" max="4355" width="53.28515625" style="151" customWidth="1"/>
    <col min="4356" max="4360" width="21.140625" style="151" customWidth="1"/>
    <col min="4361" max="4608" width="9.140625" style="151"/>
    <col min="4609" max="4609" width="7.42578125" style="151" customWidth="1"/>
    <col min="4610" max="4610" width="14.7109375" style="151" customWidth="1"/>
    <col min="4611" max="4611" width="53.28515625" style="151" customWidth="1"/>
    <col min="4612" max="4616" width="21.140625" style="151" customWidth="1"/>
    <col min="4617" max="4864" width="9.140625" style="151"/>
    <col min="4865" max="4865" width="7.42578125" style="151" customWidth="1"/>
    <col min="4866" max="4866" width="14.7109375" style="151" customWidth="1"/>
    <col min="4867" max="4867" width="53.28515625" style="151" customWidth="1"/>
    <col min="4868" max="4872" width="21.140625" style="151" customWidth="1"/>
    <col min="4873" max="5120" width="9.140625" style="151"/>
    <col min="5121" max="5121" width="7.42578125" style="151" customWidth="1"/>
    <col min="5122" max="5122" width="14.7109375" style="151" customWidth="1"/>
    <col min="5123" max="5123" width="53.28515625" style="151" customWidth="1"/>
    <col min="5124" max="5128" width="21.140625" style="151" customWidth="1"/>
    <col min="5129" max="5376" width="9.140625" style="151"/>
    <col min="5377" max="5377" width="7.42578125" style="151" customWidth="1"/>
    <col min="5378" max="5378" width="14.7109375" style="151" customWidth="1"/>
    <col min="5379" max="5379" width="53.28515625" style="151" customWidth="1"/>
    <col min="5380" max="5384" width="21.140625" style="151" customWidth="1"/>
    <col min="5385" max="5632" width="9.140625" style="151"/>
    <col min="5633" max="5633" width="7.42578125" style="151" customWidth="1"/>
    <col min="5634" max="5634" width="14.7109375" style="151" customWidth="1"/>
    <col min="5635" max="5635" width="53.28515625" style="151" customWidth="1"/>
    <col min="5636" max="5640" width="21.140625" style="151" customWidth="1"/>
    <col min="5641" max="5888" width="9.140625" style="151"/>
    <col min="5889" max="5889" width="7.42578125" style="151" customWidth="1"/>
    <col min="5890" max="5890" width="14.7109375" style="151" customWidth="1"/>
    <col min="5891" max="5891" width="53.28515625" style="151" customWidth="1"/>
    <col min="5892" max="5896" width="21.140625" style="151" customWidth="1"/>
    <col min="5897" max="6144" width="9.140625" style="151"/>
    <col min="6145" max="6145" width="7.42578125" style="151" customWidth="1"/>
    <col min="6146" max="6146" width="14.7109375" style="151" customWidth="1"/>
    <col min="6147" max="6147" width="53.28515625" style="151" customWidth="1"/>
    <col min="6148" max="6152" width="21.140625" style="151" customWidth="1"/>
    <col min="6153" max="6400" width="9.140625" style="151"/>
    <col min="6401" max="6401" width="7.42578125" style="151" customWidth="1"/>
    <col min="6402" max="6402" width="14.7109375" style="151" customWidth="1"/>
    <col min="6403" max="6403" width="53.28515625" style="151" customWidth="1"/>
    <col min="6404" max="6408" width="21.140625" style="151" customWidth="1"/>
    <col min="6409" max="6656" width="9.140625" style="151"/>
    <col min="6657" max="6657" width="7.42578125" style="151" customWidth="1"/>
    <col min="6658" max="6658" width="14.7109375" style="151" customWidth="1"/>
    <col min="6659" max="6659" width="53.28515625" style="151" customWidth="1"/>
    <col min="6660" max="6664" width="21.140625" style="151" customWidth="1"/>
    <col min="6665" max="6912" width="9.140625" style="151"/>
    <col min="6913" max="6913" width="7.42578125" style="151" customWidth="1"/>
    <col min="6914" max="6914" width="14.7109375" style="151" customWidth="1"/>
    <col min="6915" max="6915" width="53.28515625" style="151" customWidth="1"/>
    <col min="6916" max="6920" width="21.140625" style="151" customWidth="1"/>
    <col min="6921" max="7168" width="9.140625" style="151"/>
    <col min="7169" max="7169" width="7.42578125" style="151" customWidth="1"/>
    <col min="7170" max="7170" width="14.7109375" style="151" customWidth="1"/>
    <col min="7171" max="7171" width="53.28515625" style="151" customWidth="1"/>
    <col min="7172" max="7176" width="21.140625" style="151" customWidth="1"/>
    <col min="7177" max="7424" width="9.140625" style="151"/>
    <col min="7425" max="7425" width="7.42578125" style="151" customWidth="1"/>
    <col min="7426" max="7426" width="14.7109375" style="151" customWidth="1"/>
    <col min="7427" max="7427" width="53.28515625" style="151" customWidth="1"/>
    <col min="7428" max="7432" width="21.140625" style="151" customWidth="1"/>
    <col min="7433" max="7680" width="9.140625" style="151"/>
    <col min="7681" max="7681" width="7.42578125" style="151" customWidth="1"/>
    <col min="7682" max="7682" width="14.7109375" style="151" customWidth="1"/>
    <col min="7683" max="7683" width="53.28515625" style="151" customWidth="1"/>
    <col min="7684" max="7688" width="21.140625" style="151" customWidth="1"/>
    <col min="7689" max="7936" width="9.140625" style="151"/>
    <col min="7937" max="7937" width="7.42578125" style="151" customWidth="1"/>
    <col min="7938" max="7938" width="14.7109375" style="151" customWidth="1"/>
    <col min="7939" max="7939" width="53.28515625" style="151" customWidth="1"/>
    <col min="7940" max="7944" width="21.140625" style="151" customWidth="1"/>
    <col min="7945" max="8192" width="9.140625" style="151"/>
    <col min="8193" max="8193" width="7.42578125" style="151" customWidth="1"/>
    <col min="8194" max="8194" width="14.7109375" style="151" customWidth="1"/>
    <col min="8195" max="8195" width="53.28515625" style="151" customWidth="1"/>
    <col min="8196" max="8200" width="21.140625" style="151" customWidth="1"/>
    <col min="8201" max="8448" width="9.140625" style="151"/>
    <col min="8449" max="8449" width="7.42578125" style="151" customWidth="1"/>
    <col min="8450" max="8450" width="14.7109375" style="151" customWidth="1"/>
    <col min="8451" max="8451" width="53.28515625" style="151" customWidth="1"/>
    <col min="8452" max="8456" width="21.140625" style="151" customWidth="1"/>
    <col min="8457" max="8704" width="9.140625" style="151"/>
    <col min="8705" max="8705" width="7.42578125" style="151" customWidth="1"/>
    <col min="8706" max="8706" width="14.7109375" style="151" customWidth="1"/>
    <col min="8707" max="8707" width="53.28515625" style="151" customWidth="1"/>
    <col min="8708" max="8712" width="21.140625" style="151" customWidth="1"/>
    <col min="8713" max="8960" width="9.140625" style="151"/>
    <col min="8961" max="8961" width="7.42578125" style="151" customWidth="1"/>
    <col min="8962" max="8962" width="14.7109375" style="151" customWidth="1"/>
    <col min="8963" max="8963" width="53.28515625" style="151" customWidth="1"/>
    <col min="8964" max="8968" width="21.140625" style="151" customWidth="1"/>
    <col min="8969" max="9216" width="9.140625" style="151"/>
    <col min="9217" max="9217" width="7.42578125" style="151" customWidth="1"/>
    <col min="9218" max="9218" width="14.7109375" style="151" customWidth="1"/>
    <col min="9219" max="9219" width="53.28515625" style="151" customWidth="1"/>
    <col min="9220" max="9224" width="21.140625" style="151" customWidth="1"/>
    <col min="9225" max="9472" width="9.140625" style="151"/>
    <col min="9473" max="9473" width="7.42578125" style="151" customWidth="1"/>
    <col min="9474" max="9474" width="14.7109375" style="151" customWidth="1"/>
    <col min="9475" max="9475" width="53.28515625" style="151" customWidth="1"/>
    <col min="9476" max="9480" width="21.140625" style="151" customWidth="1"/>
    <col min="9481" max="9728" width="9.140625" style="151"/>
    <col min="9729" max="9729" width="7.42578125" style="151" customWidth="1"/>
    <col min="9730" max="9730" width="14.7109375" style="151" customWidth="1"/>
    <col min="9731" max="9731" width="53.28515625" style="151" customWidth="1"/>
    <col min="9732" max="9736" width="21.140625" style="151" customWidth="1"/>
    <col min="9737" max="9984" width="9.140625" style="151"/>
    <col min="9985" max="9985" width="7.42578125" style="151" customWidth="1"/>
    <col min="9986" max="9986" width="14.7109375" style="151" customWidth="1"/>
    <col min="9987" max="9987" width="53.28515625" style="151" customWidth="1"/>
    <col min="9988" max="9992" width="21.140625" style="151" customWidth="1"/>
    <col min="9993" max="10240" width="9.140625" style="151"/>
    <col min="10241" max="10241" width="7.42578125" style="151" customWidth="1"/>
    <col min="10242" max="10242" width="14.7109375" style="151" customWidth="1"/>
    <col min="10243" max="10243" width="53.28515625" style="151" customWidth="1"/>
    <col min="10244" max="10248" width="21.140625" style="151" customWidth="1"/>
    <col min="10249" max="10496" width="9.140625" style="151"/>
    <col min="10497" max="10497" width="7.42578125" style="151" customWidth="1"/>
    <col min="10498" max="10498" width="14.7109375" style="151" customWidth="1"/>
    <col min="10499" max="10499" width="53.28515625" style="151" customWidth="1"/>
    <col min="10500" max="10504" width="21.140625" style="151" customWidth="1"/>
    <col min="10505" max="10752" width="9.140625" style="151"/>
    <col min="10753" max="10753" width="7.42578125" style="151" customWidth="1"/>
    <col min="10754" max="10754" width="14.7109375" style="151" customWidth="1"/>
    <col min="10755" max="10755" width="53.28515625" style="151" customWidth="1"/>
    <col min="10756" max="10760" width="21.140625" style="151" customWidth="1"/>
    <col min="10761" max="11008" width="9.140625" style="151"/>
    <col min="11009" max="11009" width="7.42578125" style="151" customWidth="1"/>
    <col min="11010" max="11010" width="14.7109375" style="151" customWidth="1"/>
    <col min="11011" max="11011" width="53.28515625" style="151" customWidth="1"/>
    <col min="11012" max="11016" width="21.140625" style="151" customWidth="1"/>
    <col min="11017" max="11264" width="9.140625" style="151"/>
    <col min="11265" max="11265" width="7.42578125" style="151" customWidth="1"/>
    <col min="11266" max="11266" width="14.7109375" style="151" customWidth="1"/>
    <col min="11267" max="11267" width="53.28515625" style="151" customWidth="1"/>
    <col min="11268" max="11272" width="21.140625" style="151" customWidth="1"/>
    <col min="11273" max="11520" width="9.140625" style="151"/>
    <col min="11521" max="11521" width="7.42578125" style="151" customWidth="1"/>
    <col min="11522" max="11522" width="14.7109375" style="151" customWidth="1"/>
    <col min="11523" max="11523" width="53.28515625" style="151" customWidth="1"/>
    <col min="11524" max="11528" width="21.140625" style="151" customWidth="1"/>
    <col min="11529" max="11776" width="9.140625" style="151"/>
    <col min="11777" max="11777" width="7.42578125" style="151" customWidth="1"/>
    <col min="11778" max="11778" width="14.7109375" style="151" customWidth="1"/>
    <col min="11779" max="11779" width="53.28515625" style="151" customWidth="1"/>
    <col min="11780" max="11784" width="21.140625" style="151" customWidth="1"/>
    <col min="11785" max="12032" width="9.140625" style="151"/>
    <col min="12033" max="12033" width="7.42578125" style="151" customWidth="1"/>
    <col min="12034" max="12034" width="14.7109375" style="151" customWidth="1"/>
    <col min="12035" max="12035" width="53.28515625" style="151" customWidth="1"/>
    <col min="12036" max="12040" width="21.140625" style="151" customWidth="1"/>
    <col min="12041" max="12288" width="9.140625" style="151"/>
    <col min="12289" max="12289" width="7.42578125" style="151" customWidth="1"/>
    <col min="12290" max="12290" width="14.7109375" style="151" customWidth="1"/>
    <col min="12291" max="12291" width="53.28515625" style="151" customWidth="1"/>
    <col min="12292" max="12296" width="21.140625" style="151" customWidth="1"/>
    <col min="12297" max="12544" width="9.140625" style="151"/>
    <col min="12545" max="12545" width="7.42578125" style="151" customWidth="1"/>
    <col min="12546" max="12546" width="14.7109375" style="151" customWidth="1"/>
    <col min="12547" max="12547" width="53.28515625" style="151" customWidth="1"/>
    <col min="12548" max="12552" width="21.140625" style="151" customWidth="1"/>
    <col min="12553" max="12800" width="9.140625" style="151"/>
    <col min="12801" max="12801" width="7.42578125" style="151" customWidth="1"/>
    <col min="12802" max="12802" width="14.7109375" style="151" customWidth="1"/>
    <col min="12803" max="12803" width="53.28515625" style="151" customWidth="1"/>
    <col min="12804" max="12808" width="21.140625" style="151" customWidth="1"/>
    <col min="12809" max="13056" width="9.140625" style="151"/>
    <col min="13057" max="13057" width="7.42578125" style="151" customWidth="1"/>
    <col min="13058" max="13058" width="14.7109375" style="151" customWidth="1"/>
    <col min="13059" max="13059" width="53.28515625" style="151" customWidth="1"/>
    <col min="13060" max="13064" width="21.140625" style="151" customWidth="1"/>
    <col min="13065" max="13312" width="9.140625" style="151"/>
    <col min="13313" max="13313" width="7.42578125" style="151" customWidth="1"/>
    <col min="13314" max="13314" width="14.7109375" style="151" customWidth="1"/>
    <col min="13315" max="13315" width="53.28515625" style="151" customWidth="1"/>
    <col min="13316" max="13320" width="21.140625" style="151" customWidth="1"/>
    <col min="13321" max="13568" width="9.140625" style="151"/>
    <col min="13569" max="13569" width="7.42578125" style="151" customWidth="1"/>
    <col min="13570" max="13570" width="14.7109375" style="151" customWidth="1"/>
    <col min="13571" max="13571" width="53.28515625" style="151" customWidth="1"/>
    <col min="13572" max="13576" width="21.140625" style="151" customWidth="1"/>
    <col min="13577" max="13824" width="9.140625" style="151"/>
    <col min="13825" max="13825" width="7.42578125" style="151" customWidth="1"/>
    <col min="13826" max="13826" width="14.7109375" style="151" customWidth="1"/>
    <col min="13827" max="13827" width="53.28515625" style="151" customWidth="1"/>
    <col min="13828" max="13832" width="21.140625" style="151" customWidth="1"/>
    <col min="13833" max="14080" width="9.140625" style="151"/>
    <col min="14081" max="14081" width="7.42578125" style="151" customWidth="1"/>
    <col min="14082" max="14082" width="14.7109375" style="151" customWidth="1"/>
    <col min="14083" max="14083" width="53.28515625" style="151" customWidth="1"/>
    <col min="14084" max="14088" width="21.140625" style="151" customWidth="1"/>
    <col min="14089" max="14336" width="9.140625" style="151"/>
    <col min="14337" max="14337" width="7.42578125" style="151" customWidth="1"/>
    <col min="14338" max="14338" width="14.7109375" style="151" customWidth="1"/>
    <col min="14339" max="14339" width="53.28515625" style="151" customWidth="1"/>
    <col min="14340" max="14344" width="21.140625" style="151" customWidth="1"/>
    <col min="14345" max="14592" width="9.140625" style="151"/>
    <col min="14593" max="14593" width="7.42578125" style="151" customWidth="1"/>
    <col min="14594" max="14594" width="14.7109375" style="151" customWidth="1"/>
    <col min="14595" max="14595" width="53.28515625" style="151" customWidth="1"/>
    <col min="14596" max="14600" width="21.140625" style="151" customWidth="1"/>
    <col min="14601" max="14848" width="9.140625" style="151"/>
    <col min="14849" max="14849" width="7.42578125" style="151" customWidth="1"/>
    <col min="14850" max="14850" width="14.7109375" style="151" customWidth="1"/>
    <col min="14851" max="14851" width="53.28515625" style="151" customWidth="1"/>
    <col min="14852" max="14856" width="21.140625" style="151" customWidth="1"/>
    <col min="14857" max="15104" width="9.140625" style="151"/>
    <col min="15105" max="15105" width="7.42578125" style="151" customWidth="1"/>
    <col min="15106" max="15106" width="14.7109375" style="151" customWidth="1"/>
    <col min="15107" max="15107" width="53.28515625" style="151" customWidth="1"/>
    <col min="15108" max="15112" width="21.140625" style="151" customWidth="1"/>
    <col min="15113" max="15360" width="9.140625" style="151"/>
    <col min="15361" max="15361" width="7.42578125" style="151" customWidth="1"/>
    <col min="15362" max="15362" width="14.7109375" style="151" customWidth="1"/>
    <col min="15363" max="15363" width="53.28515625" style="151" customWidth="1"/>
    <col min="15364" max="15368" width="21.140625" style="151" customWidth="1"/>
    <col min="15369" max="15616" width="9.140625" style="151"/>
    <col min="15617" max="15617" width="7.42578125" style="151" customWidth="1"/>
    <col min="15618" max="15618" width="14.7109375" style="151" customWidth="1"/>
    <col min="15619" max="15619" width="53.28515625" style="151" customWidth="1"/>
    <col min="15620" max="15624" width="21.140625" style="151" customWidth="1"/>
    <col min="15625" max="15872" width="9.140625" style="151"/>
    <col min="15873" max="15873" width="7.42578125" style="151" customWidth="1"/>
    <col min="15874" max="15874" width="14.7109375" style="151" customWidth="1"/>
    <col min="15875" max="15875" width="53.28515625" style="151" customWidth="1"/>
    <col min="15876" max="15880" width="21.140625" style="151" customWidth="1"/>
    <col min="15881" max="16128" width="9.140625" style="151"/>
    <col min="16129" max="16129" width="7.42578125" style="151" customWidth="1"/>
    <col min="16130" max="16130" width="14.7109375" style="151" customWidth="1"/>
    <col min="16131" max="16131" width="53.28515625" style="151" customWidth="1"/>
    <col min="16132" max="16136" width="21.140625" style="151" customWidth="1"/>
    <col min="16137" max="16384" width="9.140625" style="151"/>
  </cols>
  <sheetData>
    <row r="1" spans="1:125">
      <c r="F1" s="119"/>
      <c r="G1" s="122"/>
      <c r="H1" s="122" t="s">
        <v>126</v>
      </c>
    </row>
    <row r="2" spans="1:125">
      <c r="A2" s="114"/>
      <c r="D2" s="114"/>
      <c r="E2" s="114"/>
      <c r="F2" s="114"/>
      <c r="G2" s="319" t="s">
        <v>45</v>
      </c>
      <c r="H2" s="319"/>
    </row>
    <row r="3" spans="1:125">
      <c r="A3" s="114"/>
      <c r="D3" s="114"/>
      <c r="E3" s="114"/>
      <c r="F3" s="114"/>
      <c r="G3" s="319" t="s">
        <v>128</v>
      </c>
      <c r="H3" s="319"/>
    </row>
    <row r="4" spans="1:125" ht="37.5" customHeight="1">
      <c r="A4" s="313" t="s">
        <v>184</v>
      </c>
      <c r="B4" s="313"/>
      <c r="C4" s="313"/>
      <c r="D4" s="313"/>
      <c r="E4" s="313"/>
      <c r="F4" s="313"/>
      <c r="G4" s="313"/>
      <c r="H4" s="313"/>
    </row>
    <row r="5" spans="1:125">
      <c r="A5" s="130"/>
      <c r="B5" s="130"/>
      <c r="C5" s="128"/>
      <c r="D5" s="129"/>
      <c r="E5" s="129"/>
      <c r="F5" s="129"/>
      <c r="G5" s="320" t="s">
        <v>129</v>
      </c>
      <c r="H5" s="320"/>
    </row>
    <row r="6" spans="1:125" ht="54" customHeight="1">
      <c r="A6" s="321" t="s">
        <v>130</v>
      </c>
      <c r="B6" s="321"/>
      <c r="C6" s="322" t="s">
        <v>131</v>
      </c>
      <c r="D6" s="323" t="s">
        <v>132</v>
      </c>
      <c r="E6" s="324" t="s">
        <v>79</v>
      </c>
      <c r="F6" s="325"/>
      <c r="G6" s="325"/>
      <c r="H6" s="326"/>
    </row>
    <row r="7" spans="1:125" s="128" customFormat="1">
      <c r="A7" s="321"/>
      <c r="B7" s="321"/>
      <c r="C7" s="322"/>
      <c r="D7" s="323"/>
      <c r="E7" s="323" t="s">
        <v>20</v>
      </c>
      <c r="F7" s="323"/>
      <c r="G7" s="323"/>
      <c r="H7" s="323"/>
    </row>
    <row r="8" spans="1:125" s="128" customFormat="1" ht="103.5">
      <c r="A8" s="155" t="s">
        <v>133</v>
      </c>
      <c r="B8" s="155" t="s">
        <v>134</v>
      </c>
      <c r="C8" s="322"/>
      <c r="D8" s="323"/>
      <c r="E8" s="110" t="s">
        <v>135</v>
      </c>
      <c r="F8" s="110" t="s">
        <v>136</v>
      </c>
      <c r="G8" s="110" t="s">
        <v>137</v>
      </c>
      <c r="H8" s="110" t="s">
        <v>138</v>
      </c>
    </row>
    <row r="9" spans="1:125" s="107" customFormat="1">
      <c r="A9" s="149"/>
      <c r="B9" s="149"/>
      <c r="C9" s="154" t="s">
        <v>139</v>
      </c>
      <c r="D9" s="131">
        <f>E9+F9+G9+H9</f>
        <v>-2800000</v>
      </c>
      <c r="E9" s="113">
        <f t="shared" ref="E9:G9" si="0">E11</f>
        <v>-3565100</v>
      </c>
      <c r="F9" s="113">
        <f t="shared" si="0"/>
        <v>0</v>
      </c>
      <c r="G9" s="113">
        <f t="shared" si="0"/>
        <v>765100</v>
      </c>
      <c r="H9" s="131">
        <f>H11</f>
        <v>0</v>
      </c>
    </row>
    <row r="10" spans="1:125">
      <c r="A10" s="155"/>
      <c r="B10" s="155"/>
      <c r="C10" s="109" t="s">
        <v>140</v>
      </c>
      <c r="D10" s="150"/>
      <c r="E10" s="175"/>
      <c r="F10" s="112"/>
      <c r="G10" s="153"/>
      <c r="H10" s="144"/>
    </row>
    <row r="11" spans="1:125" s="107" customFormat="1" ht="34.5">
      <c r="A11" s="75"/>
      <c r="B11" s="124"/>
      <c r="C11" s="168" t="s">
        <v>26</v>
      </c>
      <c r="D11" s="135">
        <f>E11+F11+G11+H11</f>
        <v>-2800000</v>
      </c>
      <c r="E11" s="178">
        <f>E13</f>
        <v>-3565100</v>
      </c>
      <c r="F11" s="132">
        <f>F13</f>
        <v>0</v>
      </c>
      <c r="G11" s="116">
        <f>G13</f>
        <v>765100</v>
      </c>
      <c r="H11" s="146">
        <f>H13</f>
        <v>0</v>
      </c>
    </row>
    <row r="12" spans="1:125" s="128" customFormat="1" ht="19.5" customHeight="1">
      <c r="A12" s="38"/>
      <c r="B12" s="38"/>
      <c r="C12" s="109" t="s">
        <v>141</v>
      </c>
      <c r="D12" s="115"/>
      <c r="E12" s="175"/>
      <c r="F12" s="148"/>
      <c r="G12" s="153"/>
      <c r="H12" s="144"/>
    </row>
    <row r="13" spans="1:125" s="160" customFormat="1" ht="38.25" customHeight="1">
      <c r="A13" s="240" t="s">
        <v>109</v>
      </c>
      <c r="B13" s="240" t="s">
        <v>113</v>
      </c>
      <c r="C13" s="241" t="s">
        <v>114</v>
      </c>
      <c r="D13" s="242">
        <f>E13+F13+G13+H13</f>
        <v>-2800000</v>
      </c>
      <c r="E13" s="243">
        <f>'H6'!F15-G13</f>
        <v>-3565100</v>
      </c>
      <c r="F13" s="239">
        <v>0</v>
      </c>
      <c r="G13" s="239">
        <v>765100</v>
      </c>
      <c r="H13" s="171">
        <v>0</v>
      </c>
      <c r="I13" s="118"/>
      <c r="J13" s="118"/>
      <c r="K13" s="117"/>
      <c r="L13" s="118"/>
      <c r="M13" s="118"/>
      <c r="N13" s="118"/>
      <c r="O13" s="118"/>
      <c r="P13" s="118"/>
      <c r="Q13" s="118"/>
      <c r="R13" s="118"/>
      <c r="S13" s="118"/>
      <c r="T13" s="118"/>
      <c r="U13" s="118"/>
      <c r="V13" s="118"/>
      <c r="W13" s="118"/>
      <c r="X13" s="118"/>
      <c r="Y13" s="118"/>
      <c r="Z13" s="118"/>
      <c r="AA13" s="118"/>
      <c r="AB13" s="118"/>
      <c r="AC13" s="118"/>
      <c r="AD13" s="118"/>
      <c r="AE13" s="118"/>
      <c r="AF13" s="118"/>
      <c r="AG13" s="118"/>
      <c r="AH13" s="118"/>
      <c r="AI13" s="118"/>
      <c r="AJ13" s="118"/>
      <c r="AK13" s="118"/>
      <c r="AL13" s="118"/>
      <c r="AM13" s="118"/>
      <c r="AN13" s="118"/>
      <c r="AO13" s="118"/>
      <c r="AP13" s="118"/>
      <c r="AQ13" s="118"/>
      <c r="AR13" s="118"/>
      <c r="AS13" s="118"/>
      <c r="AT13" s="118"/>
      <c r="AU13" s="118"/>
      <c r="AV13" s="118"/>
      <c r="AW13" s="118"/>
      <c r="AX13" s="118"/>
      <c r="AY13" s="118"/>
      <c r="AZ13" s="118"/>
      <c r="BA13" s="118"/>
      <c r="BB13" s="118"/>
      <c r="BC13" s="118"/>
      <c r="BD13" s="118"/>
      <c r="BE13" s="118"/>
      <c r="BF13" s="118"/>
      <c r="BG13" s="118"/>
      <c r="BH13" s="118"/>
      <c r="BI13" s="118"/>
      <c r="BJ13" s="118"/>
      <c r="BK13" s="118"/>
      <c r="BL13" s="118"/>
      <c r="BM13" s="118"/>
      <c r="BN13" s="118"/>
      <c r="BO13" s="118"/>
      <c r="BP13" s="118"/>
      <c r="BQ13" s="118"/>
      <c r="BR13" s="118"/>
      <c r="BS13" s="118"/>
      <c r="BT13" s="118"/>
      <c r="BU13" s="118"/>
      <c r="BV13" s="118"/>
      <c r="BW13" s="118"/>
      <c r="BX13" s="118"/>
      <c r="BY13" s="118"/>
      <c r="BZ13" s="118"/>
      <c r="CA13" s="118"/>
      <c r="CB13" s="118"/>
      <c r="CC13" s="118"/>
      <c r="CD13" s="118"/>
      <c r="CE13" s="118"/>
      <c r="CF13" s="118"/>
      <c r="CG13" s="118"/>
      <c r="CH13" s="118"/>
      <c r="CI13" s="118"/>
      <c r="CJ13" s="118"/>
      <c r="CK13" s="118"/>
      <c r="CL13" s="118"/>
      <c r="CM13" s="118"/>
      <c r="CN13" s="118"/>
      <c r="CO13" s="118"/>
      <c r="CP13" s="118"/>
      <c r="CQ13" s="118"/>
      <c r="CR13" s="118"/>
      <c r="CS13" s="118"/>
      <c r="CT13" s="118"/>
      <c r="CU13" s="118"/>
      <c r="CV13" s="118"/>
      <c r="CW13" s="118"/>
      <c r="CX13" s="118"/>
      <c r="CY13" s="118"/>
      <c r="CZ13" s="118"/>
      <c r="DA13" s="118"/>
      <c r="DB13" s="118"/>
      <c r="DC13" s="118"/>
      <c r="DD13" s="118"/>
      <c r="DE13" s="118"/>
      <c r="DF13" s="118"/>
      <c r="DG13" s="118"/>
      <c r="DH13" s="118"/>
      <c r="DI13" s="118"/>
      <c r="DJ13" s="118"/>
      <c r="DK13" s="118"/>
      <c r="DL13" s="118"/>
      <c r="DM13" s="118"/>
      <c r="DN13" s="118"/>
      <c r="DO13" s="118"/>
      <c r="DP13" s="118"/>
      <c r="DQ13" s="118"/>
      <c r="DR13" s="118"/>
      <c r="DS13" s="118"/>
      <c r="DT13" s="118"/>
      <c r="DU13" s="118"/>
    </row>
    <row r="14" spans="1:125" s="118" customFormat="1">
      <c r="A14" s="88"/>
      <c r="B14" s="88"/>
      <c r="C14" s="88"/>
      <c r="D14" s="127"/>
      <c r="E14" s="156"/>
      <c r="F14" s="156"/>
      <c r="G14" s="156"/>
      <c r="H14" s="127"/>
      <c r="K14" s="117"/>
    </row>
    <row r="15" spans="1:125" s="118" customFormat="1">
      <c r="A15" s="88"/>
      <c r="B15" s="88"/>
      <c r="C15" s="88"/>
      <c r="D15" s="127"/>
      <c r="E15" s="156"/>
      <c r="F15" s="156"/>
      <c r="G15" s="156"/>
      <c r="H15" s="127"/>
      <c r="K15" s="117"/>
    </row>
    <row r="16" spans="1:125" s="118" customFormat="1">
      <c r="A16" s="107"/>
      <c r="B16" s="107"/>
      <c r="C16" s="152" t="s">
        <v>142</v>
      </c>
      <c r="D16" s="136"/>
      <c r="E16" s="136"/>
      <c r="F16" s="136"/>
      <c r="G16" s="136"/>
      <c r="H16" s="136"/>
    </row>
    <row r="17" spans="1:8" s="118" customFormat="1">
      <c r="A17" s="107"/>
      <c r="B17" s="107"/>
      <c r="C17" s="107" t="s">
        <v>143</v>
      </c>
      <c r="D17" s="318" t="s">
        <v>144</v>
      </c>
      <c r="E17" s="318"/>
      <c r="F17" s="136"/>
      <c r="G17" s="136"/>
      <c r="H17" s="136"/>
    </row>
    <row r="18" spans="1:8" s="118" customFormat="1">
      <c r="A18" s="107"/>
      <c r="B18" s="107"/>
      <c r="D18" s="136"/>
      <c r="E18" s="136"/>
      <c r="F18" s="136"/>
      <c r="G18" s="136"/>
      <c r="H18" s="136"/>
    </row>
  </sheetData>
  <mergeCells count="10">
    <mergeCell ref="D17:E17"/>
    <mergeCell ref="G2:H2"/>
    <mergeCell ref="G3:H3"/>
    <mergeCell ref="A4:H4"/>
    <mergeCell ref="G5:H5"/>
    <mergeCell ref="A6:B7"/>
    <mergeCell ref="C6:C8"/>
    <mergeCell ref="D6:D8"/>
    <mergeCell ref="E6:H6"/>
    <mergeCell ref="E7:H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61"/>
  <sheetViews>
    <sheetView tabSelected="1" topLeftCell="B4" zoomScaleNormal="100" workbookViewId="0">
      <selection activeCell="B5" sqref="B5:M5"/>
    </sheetView>
  </sheetViews>
  <sheetFormatPr defaultColWidth="9.140625" defaultRowHeight="17.25"/>
  <cols>
    <col min="1" max="1" width="9.140625" style="249"/>
    <col min="2" max="2" width="10.85546875" style="90" customWidth="1"/>
    <col min="3" max="3" width="16" style="90" customWidth="1"/>
    <col min="4" max="4" width="68.42578125" style="249" customWidth="1"/>
    <col min="5" max="5" width="17.7109375" style="249" customWidth="1"/>
    <col min="6" max="6" width="21.5703125" style="249" customWidth="1"/>
    <col min="7" max="7" width="23.7109375" style="249" customWidth="1"/>
    <col min="8" max="8" width="19.42578125" style="249" customWidth="1"/>
    <col min="9" max="9" width="18.85546875" style="249" bestFit="1" customWidth="1"/>
    <col min="10" max="10" width="18.28515625" style="249" customWidth="1"/>
    <col min="11" max="11" width="17.28515625" style="249" customWidth="1"/>
    <col min="12" max="12" width="21.5703125" style="249" customWidth="1"/>
    <col min="13" max="13" width="20.140625" style="249" customWidth="1"/>
    <col min="14" max="16384" width="9.140625" style="249"/>
  </cols>
  <sheetData>
    <row r="1" spans="2:13" ht="15.75" customHeight="1">
      <c r="M1" s="250" t="s">
        <v>162</v>
      </c>
    </row>
    <row r="2" spans="2:13" ht="17.25" customHeight="1">
      <c r="M2" s="250" t="s">
        <v>48</v>
      </c>
    </row>
    <row r="3" spans="2:13" ht="12.75" customHeight="1">
      <c r="M3" s="250" t="s">
        <v>0</v>
      </c>
    </row>
    <row r="4" spans="2:13" ht="18" customHeight="1">
      <c r="B4" s="334"/>
      <c r="C4" s="334"/>
      <c r="D4" s="334"/>
      <c r="E4" s="251"/>
      <c r="F4" s="251"/>
      <c r="G4" s="251"/>
      <c r="H4" s="251"/>
      <c r="I4" s="251"/>
      <c r="J4" s="251"/>
    </row>
    <row r="5" spans="2:13" ht="62.25" customHeight="1">
      <c r="B5" s="335" t="s">
        <v>108</v>
      </c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</row>
    <row r="6" spans="2:13" ht="21" customHeight="1">
      <c r="B6" s="252"/>
      <c r="C6" s="252"/>
      <c r="D6" s="90"/>
      <c r="E6" s="275"/>
      <c r="F6" s="275"/>
      <c r="G6" s="275"/>
      <c r="H6" s="253"/>
      <c r="I6" s="90"/>
      <c r="J6" s="90"/>
      <c r="M6" s="254" t="s">
        <v>63</v>
      </c>
    </row>
    <row r="7" spans="2:13" s="90" customFormat="1" ht="51.75" customHeight="1">
      <c r="B7" s="322" t="s">
        <v>1</v>
      </c>
      <c r="C7" s="322"/>
      <c r="D7" s="333" t="s">
        <v>64</v>
      </c>
      <c r="E7" s="336" t="s">
        <v>81</v>
      </c>
      <c r="F7" s="336"/>
      <c r="G7" s="336"/>
      <c r="H7" s="336"/>
      <c r="I7" s="336"/>
      <c r="J7" s="336"/>
      <c r="K7" s="336"/>
      <c r="L7" s="336"/>
      <c r="M7" s="336"/>
    </row>
    <row r="8" spans="2:13" s="90" customFormat="1" ht="19.5" customHeight="1">
      <c r="B8" s="322"/>
      <c r="C8" s="322"/>
      <c r="D8" s="333"/>
      <c r="E8" s="333" t="s">
        <v>49</v>
      </c>
      <c r="F8" s="333"/>
      <c r="G8" s="333"/>
      <c r="H8" s="333" t="s">
        <v>50</v>
      </c>
      <c r="I8" s="333"/>
      <c r="J8" s="333"/>
      <c r="K8" s="336" t="s">
        <v>37</v>
      </c>
      <c r="L8" s="336"/>
      <c r="M8" s="336"/>
    </row>
    <row r="9" spans="2:13" ht="27.75" customHeight="1">
      <c r="B9" s="322"/>
      <c r="C9" s="322"/>
      <c r="D9" s="333"/>
      <c r="E9" s="333" t="s">
        <v>65</v>
      </c>
      <c r="F9" s="333" t="s">
        <v>6</v>
      </c>
      <c r="G9" s="333"/>
      <c r="H9" s="333" t="s">
        <v>65</v>
      </c>
      <c r="I9" s="333" t="s">
        <v>6</v>
      </c>
      <c r="J9" s="333"/>
      <c r="K9" s="322" t="s">
        <v>65</v>
      </c>
      <c r="L9" s="337" t="s">
        <v>6</v>
      </c>
      <c r="M9" s="337"/>
    </row>
    <row r="10" spans="2:13" s="255" customFormat="1" ht="41.25" customHeight="1">
      <c r="B10" s="91" t="s">
        <v>3</v>
      </c>
      <c r="C10" s="91" t="s">
        <v>4</v>
      </c>
      <c r="D10" s="333"/>
      <c r="E10" s="333"/>
      <c r="F10" s="82" t="s">
        <v>66</v>
      </c>
      <c r="G10" s="82" t="s">
        <v>67</v>
      </c>
      <c r="H10" s="333"/>
      <c r="I10" s="82" t="s">
        <v>66</v>
      </c>
      <c r="J10" s="82" t="s">
        <v>67</v>
      </c>
      <c r="K10" s="322"/>
      <c r="L10" s="91" t="s">
        <v>66</v>
      </c>
      <c r="M10" s="91" t="s">
        <v>67</v>
      </c>
    </row>
    <row r="11" spans="2:13" s="255" customFormat="1" ht="19.5" customHeight="1">
      <c r="B11" s="3"/>
      <c r="C11" s="3"/>
      <c r="D11" s="3" t="s">
        <v>9</v>
      </c>
      <c r="E11" s="47">
        <f>E13+E14</f>
        <v>3531584.1</v>
      </c>
      <c r="F11" s="47">
        <f t="shared" ref="F11:M11" si="0">F13+F14</f>
        <v>0</v>
      </c>
      <c r="G11" s="47">
        <f t="shared" si="0"/>
        <v>3531584.1</v>
      </c>
      <c r="H11" s="47">
        <f t="shared" si="0"/>
        <v>3451584.1</v>
      </c>
      <c r="I11" s="47">
        <f t="shared" si="0"/>
        <v>0</v>
      </c>
      <c r="J11" s="47">
        <f t="shared" si="0"/>
        <v>3451584.1</v>
      </c>
      <c r="K11" s="47">
        <f t="shared" si="0"/>
        <v>2800000</v>
      </c>
      <c r="L11" s="47">
        <f t="shared" si="0"/>
        <v>0</v>
      </c>
      <c r="M11" s="47">
        <f t="shared" si="0"/>
        <v>2800000</v>
      </c>
    </row>
    <row r="12" spans="2:13" s="2" customFormat="1" ht="20.25" customHeight="1">
      <c r="B12" s="34"/>
      <c r="C12" s="34"/>
      <c r="D12" s="34" t="s">
        <v>6</v>
      </c>
      <c r="E12" s="256"/>
      <c r="F12" s="256"/>
      <c r="G12" s="256"/>
      <c r="H12" s="256"/>
      <c r="I12" s="256"/>
      <c r="J12" s="256"/>
      <c r="K12" s="257"/>
      <c r="L12" s="257"/>
      <c r="M12" s="257"/>
    </row>
    <row r="13" spans="2:13" s="2" customFormat="1" ht="16.5" customHeight="1">
      <c r="B13" s="34"/>
      <c r="C13" s="34"/>
      <c r="D13" s="3" t="s">
        <v>8</v>
      </c>
      <c r="E13" s="47">
        <f>E45+E56</f>
        <v>3931584.1</v>
      </c>
      <c r="F13" s="47">
        <f t="shared" ref="F13:M13" si="1">F45+F56</f>
        <v>0</v>
      </c>
      <c r="G13" s="47">
        <f t="shared" si="1"/>
        <v>3931584.1</v>
      </c>
      <c r="H13" s="47">
        <f t="shared" si="1"/>
        <v>3931584.1</v>
      </c>
      <c r="I13" s="47">
        <f t="shared" si="1"/>
        <v>0</v>
      </c>
      <c r="J13" s="47">
        <f t="shared" si="1"/>
        <v>3931584.1</v>
      </c>
      <c r="K13" s="47">
        <f t="shared" si="1"/>
        <v>3931584.1</v>
      </c>
      <c r="L13" s="47">
        <f t="shared" si="1"/>
        <v>0</v>
      </c>
      <c r="M13" s="47">
        <f t="shared" si="1"/>
        <v>3931584.1</v>
      </c>
    </row>
    <row r="14" spans="2:13" s="2" customFormat="1" ht="18" customHeight="1">
      <c r="B14" s="34"/>
      <c r="C14" s="34"/>
      <c r="D14" s="3" t="s">
        <v>68</v>
      </c>
      <c r="E14" s="47">
        <f>E23+E34</f>
        <v>-400000</v>
      </c>
      <c r="F14" s="47">
        <f t="shared" ref="F14:M14" si="2">F23+F34</f>
        <v>0</v>
      </c>
      <c r="G14" s="47">
        <f t="shared" si="2"/>
        <v>-400000</v>
      </c>
      <c r="H14" s="47">
        <f t="shared" si="2"/>
        <v>-480000</v>
      </c>
      <c r="I14" s="47">
        <f>I23+I34</f>
        <v>0</v>
      </c>
      <c r="J14" s="47">
        <f t="shared" si="2"/>
        <v>-480000</v>
      </c>
      <c r="K14" s="47">
        <f t="shared" si="2"/>
        <v>-1131584.1000000001</v>
      </c>
      <c r="L14" s="47">
        <f t="shared" si="2"/>
        <v>0</v>
      </c>
      <c r="M14" s="47">
        <f t="shared" si="2"/>
        <v>-1131584.1000000001</v>
      </c>
    </row>
    <row r="15" spans="2:13" ht="33.75" customHeight="1">
      <c r="B15" s="3"/>
      <c r="C15" s="3"/>
      <c r="D15" s="3" t="s">
        <v>52</v>
      </c>
      <c r="E15" s="47">
        <f>E38+E16+E27</f>
        <v>3531584.1</v>
      </c>
      <c r="F15" s="47">
        <f t="shared" ref="F15:L15" si="3">F38+F16+F27</f>
        <v>0</v>
      </c>
      <c r="G15" s="47">
        <f t="shared" si="3"/>
        <v>3531584.1</v>
      </c>
      <c r="H15" s="47">
        <f t="shared" si="3"/>
        <v>3451584.1</v>
      </c>
      <c r="I15" s="47">
        <f t="shared" si="3"/>
        <v>0</v>
      </c>
      <c r="J15" s="47">
        <f t="shared" si="3"/>
        <v>3451584.1</v>
      </c>
      <c r="K15" s="47">
        <f t="shared" si="3"/>
        <v>2800000</v>
      </c>
      <c r="L15" s="47">
        <f t="shared" si="3"/>
        <v>0</v>
      </c>
      <c r="M15" s="47">
        <f>M38+M16+M27</f>
        <v>2800000</v>
      </c>
    </row>
    <row r="16" spans="2:13" s="259" customFormat="1" ht="18" customHeight="1">
      <c r="B16" s="33" t="s">
        <v>116</v>
      </c>
      <c r="C16" s="33"/>
      <c r="D16" s="33" t="s">
        <v>117</v>
      </c>
      <c r="E16" s="258">
        <f>E18</f>
        <v>-625000</v>
      </c>
      <c r="F16" s="258">
        <f>F18</f>
        <v>-225000</v>
      </c>
      <c r="G16" s="258">
        <f>G18</f>
        <v>-400000</v>
      </c>
      <c r="H16" s="47">
        <f t="shared" ref="H16:H24" si="4">I16+J16</f>
        <v>-1390000</v>
      </c>
      <c r="I16" s="258">
        <f>I18</f>
        <v>-910000</v>
      </c>
      <c r="J16" s="258">
        <f>J18</f>
        <v>-480000</v>
      </c>
      <c r="K16" s="47">
        <f t="shared" ref="K16:K25" si="5">L16+M16</f>
        <v>-2041584.1</v>
      </c>
      <c r="L16" s="47">
        <f>L18</f>
        <v>-910000</v>
      </c>
      <c r="M16" s="258">
        <f>M18</f>
        <v>-1131584.1000000001</v>
      </c>
    </row>
    <row r="17" spans="2:13" ht="14.25" customHeight="1">
      <c r="B17" s="181"/>
      <c r="C17" s="181"/>
      <c r="D17" s="181" t="s">
        <v>6</v>
      </c>
      <c r="E17" s="47"/>
      <c r="F17" s="47"/>
      <c r="G17" s="47"/>
      <c r="H17" s="47">
        <f t="shared" si="4"/>
        <v>0</v>
      </c>
      <c r="I17" s="47"/>
      <c r="J17" s="47"/>
      <c r="K17" s="47">
        <f t="shared" si="5"/>
        <v>0</v>
      </c>
      <c r="L17" s="47">
        <v>0</v>
      </c>
      <c r="M17" s="47"/>
    </row>
    <row r="18" spans="2:13" ht="33.75" customHeight="1">
      <c r="B18" s="3"/>
      <c r="C18" s="181" t="s">
        <v>120</v>
      </c>
      <c r="D18" s="181" t="s">
        <v>121</v>
      </c>
      <c r="E18" s="47">
        <f>E20</f>
        <v>-625000</v>
      </c>
      <c r="F18" s="47">
        <f>F20</f>
        <v>-225000</v>
      </c>
      <c r="G18" s="47">
        <f>G20</f>
        <v>-400000</v>
      </c>
      <c r="H18" s="47">
        <f t="shared" si="4"/>
        <v>-1390000</v>
      </c>
      <c r="I18" s="47">
        <f>I20</f>
        <v>-910000</v>
      </c>
      <c r="J18" s="47">
        <f>J20</f>
        <v>-480000</v>
      </c>
      <c r="K18" s="47">
        <f t="shared" si="5"/>
        <v>-2041584.1</v>
      </c>
      <c r="L18" s="47">
        <f>L20</f>
        <v>-910000</v>
      </c>
      <c r="M18" s="47">
        <f>M20</f>
        <v>-1131584.1000000001</v>
      </c>
    </row>
    <row r="19" spans="2:13" ht="22.5" customHeight="1">
      <c r="B19" s="3"/>
      <c r="C19" s="181"/>
      <c r="D19" s="181" t="s">
        <v>22</v>
      </c>
      <c r="E19" s="47"/>
      <c r="F19" s="47"/>
      <c r="G19" s="47"/>
      <c r="H19" s="47">
        <f t="shared" si="4"/>
        <v>0</v>
      </c>
      <c r="I19" s="47"/>
      <c r="J19" s="47"/>
      <c r="K19" s="47">
        <f t="shared" si="5"/>
        <v>0</v>
      </c>
      <c r="L19" s="47">
        <v>0</v>
      </c>
      <c r="M19" s="47"/>
    </row>
    <row r="20" spans="2:13" ht="33.75" customHeight="1">
      <c r="B20" s="3"/>
      <c r="C20" s="181"/>
      <c r="D20" s="42" t="s">
        <v>127</v>
      </c>
      <c r="E20" s="47">
        <f>E22</f>
        <v>-625000</v>
      </c>
      <c r="F20" s="47">
        <f>F22</f>
        <v>-225000</v>
      </c>
      <c r="G20" s="47">
        <f>G22</f>
        <v>-400000</v>
      </c>
      <c r="H20" s="47">
        <f t="shared" si="4"/>
        <v>-1390000</v>
      </c>
      <c r="I20" s="47">
        <f>I22</f>
        <v>-910000</v>
      </c>
      <c r="J20" s="47">
        <f>J22</f>
        <v>-480000</v>
      </c>
      <c r="K20" s="47">
        <f t="shared" si="5"/>
        <v>-2041584.1</v>
      </c>
      <c r="L20" s="47">
        <f>L22</f>
        <v>-910000</v>
      </c>
      <c r="M20" s="47">
        <f>M22</f>
        <v>-1131584.1000000001</v>
      </c>
    </row>
    <row r="21" spans="2:13" ht="34.5">
      <c r="B21" s="3"/>
      <c r="C21" s="181"/>
      <c r="D21" s="181" t="s">
        <v>24</v>
      </c>
      <c r="E21" s="47"/>
      <c r="F21" s="47"/>
      <c r="G21" s="47"/>
      <c r="H21" s="47">
        <f t="shared" si="4"/>
        <v>0</v>
      </c>
      <c r="I21" s="47"/>
      <c r="J21" s="47"/>
      <c r="K21" s="47">
        <f t="shared" si="5"/>
        <v>0</v>
      </c>
      <c r="L21" s="47"/>
      <c r="M21" s="47"/>
    </row>
    <row r="22" spans="2:13">
      <c r="B22" s="3"/>
      <c r="C22" s="181"/>
      <c r="D22" s="181" t="s">
        <v>7</v>
      </c>
      <c r="E22" s="47">
        <f t="shared" ref="E22:G25" si="6">E23</f>
        <v>-625000</v>
      </c>
      <c r="F22" s="47">
        <f t="shared" si="6"/>
        <v>-225000</v>
      </c>
      <c r="G22" s="47">
        <f t="shared" si="6"/>
        <v>-400000</v>
      </c>
      <c r="H22" s="47">
        <f t="shared" si="4"/>
        <v>-1390000</v>
      </c>
      <c r="I22" s="47">
        <f t="shared" ref="I22:J25" si="7">I23</f>
        <v>-910000</v>
      </c>
      <c r="J22" s="47">
        <f t="shared" si="7"/>
        <v>-480000</v>
      </c>
      <c r="K22" s="47">
        <f t="shared" si="5"/>
        <v>-2041584.1</v>
      </c>
      <c r="L22" s="47">
        <f>L25</f>
        <v>-910000</v>
      </c>
      <c r="M22" s="47">
        <f>M23</f>
        <v>-1131584.1000000001</v>
      </c>
    </row>
    <row r="23" spans="2:13">
      <c r="B23" s="3"/>
      <c r="C23" s="181"/>
      <c r="D23" s="181" t="s">
        <v>68</v>
      </c>
      <c r="E23" s="47">
        <f t="shared" si="6"/>
        <v>-625000</v>
      </c>
      <c r="F23" s="47">
        <f t="shared" si="6"/>
        <v>-225000</v>
      </c>
      <c r="G23" s="47">
        <f t="shared" si="6"/>
        <v>-400000</v>
      </c>
      <c r="H23" s="47">
        <f t="shared" si="4"/>
        <v>-1390000</v>
      </c>
      <c r="I23" s="47">
        <f t="shared" si="7"/>
        <v>-910000</v>
      </c>
      <c r="J23" s="47">
        <f t="shared" si="7"/>
        <v>-480000</v>
      </c>
      <c r="K23" s="47">
        <f t="shared" si="5"/>
        <v>-2041584.1</v>
      </c>
      <c r="L23" s="47">
        <f>L24</f>
        <v>-910000</v>
      </c>
      <c r="M23" s="47">
        <f>M24</f>
        <v>-1131584.1000000001</v>
      </c>
    </row>
    <row r="24" spans="2:13">
      <c r="B24" s="3"/>
      <c r="C24" s="181"/>
      <c r="D24" s="181" t="s">
        <v>74</v>
      </c>
      <c r="E24" s="47">
        <f t="shared" si="6"/>
        <v>-625000</v>
      </c>
      <c r="F24" s="47">
        <f t="shared" si="6"/>
        <v>-225000</v>
      </c>
      <c r="G24" s="47">
        <f t="shared" si="6"/>
        <v>-400000</v>
      </c>
      <c r="H24" s="47">
        <f t="shared" si="4"/>
        <v>-1390000</v>
      </c>
      <c r="I24" s="47">
        <f t="shared" si="7"/>
        <v>-910000</v>
      </c>
      <c r="J24" s="47">
        <f t="shared" si="7"/>
        <v>-480000</v>
      </c>
      <c r="K24" s="47">
        <f t="shared" si="5"/>
        <v>-2041584.1</v>
      </c>
      <c r="L24" s="47">
        <f>L25</f>
        <v>-910000</v>
      </c>
      <c r="M24" s="47">
        <f>M25</f>
        <v>-1131584.1000000001</v>
      </c>
    </row>
    <row r="25" spans="2:13">
      <c r="B25" s="3"/>
      <c r="C25" s="181"/>
      <c r="D25" s="181" t="s">
        <v>75</v>
      </c>
      <c r="E25" s="47">
        <f t="shared" si="6"/>
        <v>-625000</v>
      </c>
      <c r="F25" s="47">
        <f t="shared" si="6"/>
        <v>-225000</v>
      </c>
      <c r="G25" s="47">
        <f t="shared" si="6"/>
        <v>-400000</v>
      </c>
      <c r="H25" s="47">
        <f>I25+J25</f>
        <v>-1390000</v>
      </c>
      <c r="I25" s="47">
        <f t="shared" si="7"/>
        <v>-910000</v>
      </c>
      <c r="J25" s="47">
        <f t="shared" si="7"/>
        <v>-480000</v>
      </c>
      <c r="K25" s="47">
        <f t="shared" si="5"/>
        <v>-2041584.1</v>
      </c>
      <c r="L25" s="47">
        <f>L26</f>
        <v>-910000</v>
      </c>
      <c r="M25" s="47">
        <f>M26</f>
        <v>-1131584.1000000001</v>
      </c>
    </row>
    <row r="26" spans="2:13">
      <c r="B26" s="3"/>
      <c r="C26" s="181"/>
      <c r="D26" s="181" t="s">
        <v>76</v>
      </c>
      <c r="E26" s="47">
        <f>F26+G26</f>
        <v>-625000</v>
      </c>
      <c r="F26" s="47">
        <v>-225000</v>
      </c>
      <c r="G26" s="47">
        <v>-400000</v>
      </c>
      <c r="H26" s="47">
        <f>I26+J26</f>
        <v>-1390000</v>
      </c>
      <c r="I26" s="47">
        <f>-I27</f>
        <v>-910000</v>
      </c>
      <c r="J26" s="47">
        <v>-480000</v>
      </c>
      <c r="K26" s="47">
        <f>L26+M26</f>
        <v>-2041584.1</v>
      </c>
      <c r="L26" s="47">
        <f>-L27</f>
        <v>-910000</v>
      </c>
      <c r="M26" s="47">
        <v>-1131584.1000000001</v>
      </c>
    </row>
    <row r="27" spans="2:13" ht="34.5">
      <c r="B27" s="260">
        <v>1019</v>
      </c>
      <c r="C27" s="72"/>
      <c r="D27" s="71" t="s">
        <v>185</v>
      </c>
      <c r="E27" s="261">
        <f t="shared" ref="E27:M27" si="8">+E29</f>
        <v>225000</v>
      </c>
      <c r="F27" s="171">
        <f t="shared" si="8"/>
        <v>225000</v>
      </c>
      <c r="G27" s="262">
        <f t="shared" si="8"/>
        <v>0</v>
      </c>
      <c r="H27" s="261">
        <f t="shared" si="8"/>
        <v>910000</v>
      </c>
      <c r="I27" s="261">
        <f t="shared" si="8"/>
        <v>910000</v>
      </c>
      <c r="J27" s="262">
        <f t="shared" si="8"/>
        <v>0</v>
      </c>
      <c r="K27" s="261">
        <f t="shared" si="8"/>
        <v>910000</v>
      </c>
      <c r="L27" s="261">
        <f t="shared" si="8"/>
        <v>910000</v>
      </c>
      <c r="M27" s="262">
        <f t="shared" si="8"/>
        <v>0</v>
      </c>
    </row>
    <row r="28" spans="2:13">
      <c r="B28" s="263"/>
      <c r="C28" s="34"/>
      <c r="D28" s="34" t="s">
        <v>6</v>
      </c>
      <c r="E28" s="194"/>
      <c r="F28" s="246"/>
      <c r="G28" s="195"/>
      <c r="H28" s="194"/>
      <c r="I28" s="194"/>
      <c r="J28" s="195"/>
      <c r="K28" s="194"/>
      <c r="L28" s="244"/>
      <c r="M28" s="195"/>
    </row>
    <row r="29" spans="2:13" ht="86.25">
      <c r="B29" s="264"/>
      <c r="C29" s="265">
        <v>12004</v>
      </c>
      <c r="D29" s="266" t="s">
        <v>186</v>
      </c>
      <c r="E29" s="205">
        <f>+F29+G29</f>
        <v>225000</v>
      </c>
      <c r="F29" s="247">
        <f>+F31</f>
        <v>225000</v>
      </c>
      <c r="G29" s="206">
        <f>+G31</f>
        <v>0</v>
      </c>
      <c r="H29" s="205">
        <f>+I29+J29</f>
        <v>910000</v>
      </c>
      <c r="I29" s="205">
        <f>+I31</f>
        <v>910000</v>
      </c>
      <c r="J29" s="206">
        <f>+J31</f>
        <v>0</v>
      </c>
      <c r="K29" s="205">
        <f>+L29+M29</f>
        <v>910000</v>
      </c>
      <c r="L29" s="205">
        <f>+L31</f>
        <v>910000</v>
      </c>
      <c r="M29" s="206">
        <f>+M31</f>
        <v>0</v>
      </c>
    </row>
    <row r="30" spans="2:13">
      <c r="B30" s="327"/>
      <c r="C30" s="330"/>
      <c r="D30" s="267" t="s">
        <v>187</v>
      </c>
      <c r="E30" s="198"/>
      <c r="F30" s="268"/>
      <c r="G30" s="199"/>
      <c r="H30" s="198"/>
      <c r="I30" s="198"/>
      <c r="J30" s="199"/>
      <c r="K30" s="198"/>
      <c r="L30" s="269"/>
      <c r="M30" s="199"/>
    </row>
    <row r="31" spans="2:13" ht="34.5">
      <c r="B31" s="328"/>
      <c r="C31" s="331"/>
      <c r="D31" s="270" t="s">
        <v>26</v>
      </c>
      <c r="E31" s="198">
        <f>F31+G31</f>
        <v>225000</v>
      </c>
      <c r="F31" s="268">
        <f>+F33</f>
        <v>225000</v>
      </c>
      <c r="G31" s="199">
        <f>+G33</f>
        <v>0</v>
      </c>
      <c r="H31" s="198">
        <f>I31+J31</f>
        <v>910000</v>
      </c>
      <c r="I31" s="198">
        <f>+I33</f>
        <v>910000</v>
      </c>
      <c r="J31" s="199">
        <f>+J33</f>
        <v>0</v>
      </c>
      <c r="K31" s="198">
        <f>L31+M31</f>
        <v>910000</v>
      </c>
      <c r="L31" s="269">
        <f>+L33</f>
        <v>910000</v>
      </c>
      <c r="M31" s="199">
        <f>+M33</f>
        <v>0</v>
      </c>
    </row>
    <row r="32" spans="2:13" ht="34.5">
      <c r="B32" s="328"/>
      <c r="C32" s="331"/>
      <c r="D32" s="267" t="s">
        <v>188</v>
      </c>
      <c r="E32" s="198"/>
      <c r="F32" s="268"/>
      <c r="G32" s="199"/>
      <c r="H32" s="198"/>
      <c r="I32" s="198"/>
      <c r="J32" s="199"/>
      <c r="K32" s="198"/>
      <c r="L32" s="269"/>
      <c r="M32" s="199"/>
    </row>
    <row r="33" spans="2:13">
      <c r="B33" s="328"/>
      <c r="C33" s="331"/>
      <c r="D33" s="267" t="s">
        <v>7</v>
      </c>
      <c r="E33" s="198">
        <f>+F33+G33</f>
        <v>225000</v>
      </c>
      <c r="F33" s="198">
        <f>+F34</f>
        <v>225000</v>
      </c>
      <c r="G33" s="199">
        <f t="shared" ref="G33" si="9">+G34</f>
        <v>0</v>
      </c>
      <c r="H33" s="198">
        <f>+I33+J33</f>
        <v>910000</v>
      </c>
      <c r="I33" s="198">
        <f>+I34</f>
        <v>910000</v>
      </c>
      <c r="J33" s="199">
        <f t="shared" ref="J33" si="10">+J34</f>
        <v>0</v>
      </c>
      <c r="K33" s="198">
        <f>+L33+M33</f>
        <v>910000</v>
      </c>
      <c r="L33" s="269">
        <f>+L34</f>
        <v>910000</v>
      </c>
      <c r="M33" s="199">
        <f t="shared" ref="M33" si="11">+M34</f>
        <v>0</v>
      </c>
    </row>
    <row r="34" spans="2:13">
      <c r="B34" s="328"/>
      <c r="C34" s="331"/>
      <c r="D34" s="267" t="s">
        <v>68</v>
      </c>
      <c r="E34" s="198">
        <f>+F34+G34</f>
        <v>225000</v>
      </c>
      <c r="F34" s="198">
        <f>+F35</f>
        <v>225000</v>
      </c>
      <c r="G34" s="199">
        <f>+G35</f>
        <v>0</v>
      </c>
      <c r="H34" s="198">
        <f>+I34+J34</f>
        <v>910000</v>
      </c>
      <c r="I34" s="198">
        <f>+I35</f>
        <v>910000</v>
      </c>
      <c r="J34" s="199">
        <f>+J35</f>
        <v>0</v>
      </c>
      <c r="K34" s="198">
        <f>+L34+M34</f>
        <v>910000</v>
      </c>
      <c r="L34" s="269">
        <f>+L35</f>
        <v>910000</v>
      </c>
      <c r="M34" s="199">
        <f>+M35</f>
        <v>0</v>
      </c>
    </row>
    <row r="35" spans="2:13">
      <c r="B35" s="328"/>
      <c r="C35" s="331"/>
      <c r="D35" s="267" t="s">
        <v>74</v>
      </c>
      <c r="E35" s="198">
        <f>+F35+G35</f>
        <v>225000</v>
      </c>
      <c r="F35" s="198">
        <f>+F36</f>
        <v>225000</v>
      </c>
      <c r="G35" s="199">
        <f>+G36</f>
        <v>0</v>
      </c>
      <c r="H35" s="198">
        <f>+I35+J35</f>
        <v>910000</v>
      </c>
      <c r="I35" s="198">
        <f>+I36</f>
        <v>910000</v>
      </c>
      <c r="J35" s="199">
        <f>+J36</f>
        <v>0</v>
      </c>
      <c r="K35" s="198">
        <f>+L35+M35</f>
        <v>910000</v>
      </c>
      <c r="L35" s="269">
        <f>+L36</f>
        <v>910000</v>
      </c>
      <c r="M35" s="199">
        <f>+M36</f>
        <v>0</v>
      </c>
    </row>
    <row r="36" spans="2:13">
      <c r="B36" s="328"/>
      <c r="C36" s="331"/>
      <c r="D36" s="267" t="s">
        <v>189</v>
      </c>
      <c r="E36" s="198">
        <f t="shared" ref="E36:E37" si="12">+F36+G36</f>
        <v>225000</v>
      </c>
      <c r="F36" s="198">
        <f>F37</f>
        <v>225000</v>
      </c>
      <c r="G36" s="199">
        <f>G37</f>
        <v>0</v>
      </c>
      <c r="H36" s="198">
        <f t="shared" ref="H36:H37" si="13">+I36+J36</f>
        <v>910000</v>
      </c>
      <c r="I36" s="198">
        <f>I37</f>
        <v>910000</v>
      </c>
      <c r="J36" s="199">
        <f>J37</f>
        <v>0</v>
      </c>
      <c r="K36" s="198">
        <f t="shared" ref="K36:K37" si="14">+L36+M36</f>
        <v>910000</v>
      </c>
      <c r="L36" s="269">
        <f>L37</f>
        <v>910000</v>
      </c>
      <c r="M36" s="199">
        <f>M37</f>
        <v>0</v>
      </c>
    </row>
    <row r="37" spans="2:13" ht="18" thickBot="1">
      <c r="B37" s="329"/>
      <c r="C37" s="332"/>
      <c r="D37" s="271" t="s">
        <v>190</v>
      </c>
      <c r="E37" s="200">
        <f t="shared" si="12"/>
        <v>225000</v>
      </c>
      <c r="F37" s="200">
        <v>225000</v>
      </c>
      <c r="G37" s="201"/>
      <c r="H37" s="200">
        <f t="shared" si="13"/>
        <v>910000</v>
      </c>
      <c r="I37" s="200">
        <v>910000</v>
      </c>
      <c r="J37" s="201"/>
      <c r="K37" s="200">
        <f t="shared" si="14"/>
        <v>910000</v>
      </c>
      <c r="L37" s="245">
        <v>910000</v>
      </c>
      <c r="M37" s="201"/>
    </row>
    <row r="38" spans="2:13" ht="24" customHeight="1">
      <c r="B38" s="71">
        <v>1049</v>
      </c>
      <c r="C38" s="72"/>
      <c r="D38" s="71" t="s">
        <v>55</v>
      </c>
      <c r="E38" s="92">
        <f>E40+E51</f>
        <v>3931584.1</v>
      </c>
      <c r="F38" s="92">
        <f t="shared" ref="F38:M38" si="15">F40+F51</f>
        <v>0</v>
      </c>
      <c r="G38" s="92">
        <f t="shared" si="15"/>
        <v>3931584.1</v>
      </c>
      <c r="H38" s="92">
        <f t="shared" si="15"/>
        <v>3931584.1</v>
      </c>
      <c r="I38" s="92">
        <f t="shared" si="15"/>
        <v>0</v>
      </c>
      <c r="J38" s="92">
        <f t="shared" si="15"/>
        <v>3931584.1</v>
      </c>
      <c r="K38" s="92">
        <f t="shared" si="15"/>
        <v>3931584.1</v>
      </c>
      <c r="L38" s="37">
        <v>0</v>
      </c>
      <c r="M38" s="92">
        <f t="shared" si="15"/>
        <v>3931584.1</v>
      </c>
    </row>
    <row r="39" spans="2:13" ht="16.5" customHeight="1">
      <c r="B39" s="34"/>
      <c r="C39" s="34"/>
      <c r="D39" s="34" t="s">
        <v>6</v>
      </c>
      <c r="E39" s="256"/>
      <c r="F39" s="256"/>
      <c r="G39" s="256"/>
      <c r="H39" s="256"/>
      <c r="I39" s="256"/>
      <c r="J39" s="256"/>
      <c r="K39" s="35"/>
      <c r="L39" s="37">
        <v>0</v>
      </c>
      <c r="M39" s="35"/>
    </row>
    <row r="40" spans="2:13" s="259" customFormat="1" ht="51.75">
      <c r="B40" s="80"/>
      <c r="C40" s="75" t="s">
        <v>70</v>
      </c>
      <c r="D40" s="18" t="s">
        <v>59</v>
      </c>
      <c r="E40" s="37">
        <f t="shared" ref="E40:E49" si="16">F40+G40</f>
        <v>2931000</v>
      </c>
      <c r="F40" s="37">
        <v>0</v>
      </c>
      <c r="G40" s="272">
        <f>G42</f>
        <v>2931000</v>
      </c>
      <c r="H40" s="36">
        <f t="shared" ref="H40:H49" si="17">I40+J40</f>
        <v>2931000</v>
      </c>
      <c r="I40" s="37">
        <v>0</v>
      </c>
      <c r="J40" s="272">
        <f>J42</f>
        <v>2931000</v>
      </c>
      <c r="K40" s="37">
        <f t="shared" ref="K40:K49" si="18">L40+M40</f>
        <v>2931000</v>
      </c>
      <c r="L40" s="37">
        <v>0</v>
      </c>
      <c r="M40" s="37">
        <f t="shared" ref="M40:M49" si="19">J40</f>
        <v>2931000</v>
      </c>
    </row>
    <row r="41" spans="2:13">
      <c r="B41" s="82"/>
      <c r="C41" s="3"/>
      <c r="D41" s="3" t="s">
        <v>22</v>
      </c>
      <c r="E41" s="37">
        <f t="shared" si="16"/>
        <v>0</v>
      </c>
      <c r="F41" s="37"/>
      <c r="G41" s="37"/>
      <c r="H41" s="36"/>
      <c r="I41" s="37">
        <v>0</v>
      </c>
      <c r="J41" s="37"/>
      <c r="K41" s="37"/>
      <c r="L41" s="37">
        <v>0</v>
      </c>
      <c r="M41" s="37"/>
    </row>
    <row r="42" spans="2:13" ht="34.5">
      <c r="B42" s="82"/>
      <c r="C42" s="3"/>
      <c r="D42" s="50" t="s">
        <v>26</v>
      </c>
      <c r="E42" s="37">
        <f t="shared" si="16"/>
        <v>2931000</v>
      </c>
      <c r="F42" s="37">
        <v>0</v>
      </c>
      <c r="G42" s="37">
        <f>G44</f>
        <v>2931000</v>
      </c>
      <c r="H42" s="36">
        <f t="shared" si="17"/>
        <v>2931000</v>
      </c>
      <c r="I42" s="37">
        <v>0</v>
      </c>
      <c r="J42" s="37">
        <f>J44</f>
        <v>2931000</v>
      </c>
      <c r="K42" s="37">
        <f t="shared" si="18"/>
        <v>2931000</v>
      </c>
      <c r="L42" s="37">
        <v>0</v>
      </c>
      <c r="M42" s="37">
        <f t="shared" si="19"/>
        <v>2931000</v>
      </c>
    </row>
    <row r="43" spans="2:13" ht="34.5">
      <c r="B43" s="82"/>
      <c r="C43" s="3"/>
      <c r="D43" s="3" t="s">
        <v>24</v>
      </c>
      <c r="E43" s="37">
        <f t="shared" si="16"/>
        <v>0</v>
      </c>
      <c r="F43" s="37">
        <v>0</v>
      </c>
      <c r="G43" s="37"/>
      <c r="H43" s="36"/>
      <c r="I43" s="37">
        <v>0</v>
      </c>
      <c r="J43" s="37"/>
      <c r="K43" s="37"/>
      <c r="L43" s="37">
        <v>0</v>
      </c>
      <c r="M43" s="37"/>
    </row>
    <row r="44" spans="2:13">
      <c r="B44" s="82"/>
      <c r="C44" s="3"/>
      <c r="D44" s="3" t="s">
        <v>7</v>
      </c>
      <c r="E44" s="37">
        <f t="shared" si="16"/>
        <v>2931000</v>
      </c>
      <c r="F44" s="37">
        <v>0</v>
      </c>
      <c r="G44" s="37">
        <f>G45</f>
        <v>2931000</v>
      </c>
      <c r="H44" s="36">
        <f t="shared" si="17"/>
        <v>2931000</v>
      </c>
      <c r="I44" s="37">
        <v>0</v>
      </c>
      <c r="J44" s="37">
        <f>J45</f>
        <v>2931000</v>
      </c>
      <c r="K44" s="37">
        <f t="shared" si="18"/>
        <v>2931000</v>
      </c>
      <c r="L44" s="37">
        <v>0</v>
      </c>
      <c r="M44" s="37">
        <f t="shared" si="19"/>
        <v>2931000</v>
      </c>
    </row>
    <row r="45" spans="2:13">
      <c r="B45" s="82"/>
      <c r="C45" s="3"/>
      <c r="D45" s="3" t="s">
        <v>8</v>
      </c>
      <c r="E45" s="37">
        <f t="shared" si="16"/>
        <v>2931000</v>
      </c>
      <c r="F45" s="37">
        <v>0</v>
      </c>
      <c r="G45" s="37">
        <f>G46+G49</f>
        <v>2931000</v>
      </c>
      <c r="H45" s="36">
        <f t="shared" si="17"/>
        <v>2931000</v>
      </c>
      <c r="I45" s="37">
        <v>0</v>
      </c>
      <c r="J45" s="37">
        <f>J46+J49</f>
        <v>2931000</v>
      </c>
      <c r="K45" s="37">
        <f t="shared" si="18"/>
        <v>2931000</v>
      </c>
      <c r="L45" s="37">
        <v>0</v>
      </c>
      <c r="M45" s="37">
        <f t="shared" si="19"/>
        <v>2931000</v>
      </c>
    </row>
    <row r="46" spans="2:13">
      <c r="B46" s="82"/>
      <c r="C46" s="82"/>
      <c r="D46" s="3" t="s">
        <v>69</v>
      </c>
      <c r="E46" s="37">
        <f t="shared" si="16"/>
        <v>2631000</v>
      </c>
      <c r="F46" s="37">
        <v>0</v>
      </c>
      <c r="G46" s="37">
        <f>G47</f>
        <v>2631000</v>
      </c>
      <c r="H46" s="36">
        <f t="shared" si="17"/>
        <v>2631000</v>
      </c>
      <c r="I46" s="37">
        <v>0</v>
      </c>
      <c r="J46" s="37">
        <f>J47</f>
        <v>2631000</v>
      </c>
      <c r="K46" s="37">
        <f t="shared" si="18"/>
        <v>2631000</v>
      </c>
      <c r="L46" s="37">
        <v>0</v>
      </c>
      <c r="M46" s="37">
        <f t="shared" si="19"/>
        <v>2631000</v>
      </c>
    </row>
    <row r="47" spans="2:13" ht="34.5">
      <c r="B47" s="82"/>
      <c r="C47" s="82"/>
      <c r="D47" s="3" t="s">
        <v>71</v>
      </c>
      <c r="E47" s="37">
        <f t="shared" si="16"/>
        <v>2631000</v>
      </c>
      <c r="F47" s="37">
        <v>0</v>
      </c>
      <c r="G47" s="37">
        <f>G48</f>
        <v>2631000</v>
      </c>
      <c r="H47" s="36">
        <f t="shared" si="17"/>
        <v>2631000</v>
      </c>
      <c r="I47" s="37">
        <v>0</v>
      </c>
      <c r="J47" s="37">
        <f>J48</f>
        <v>2631000</v>
      </c>
      <c r="K47" s="37">
        <f t="shared" si="18"/>
        <v>2631000</v>
      </c>
      <c r="L47" s="37">
        <v>0</v>
      </c>
      <c r="M47" s="37">
        <f t="shared" si="19"/>
        <v>2631000</v>
      </c>
    </row>
    <row r="48" spans="2:13">
      <c r="B48" s="82"/>
      <c r="C48" s="82"/>
      <c r="D48" s="3" t="s">
        <v>72</v>
      </c>
      <c r="E48" s="37">
        <f t="shared" si="16"/>
        <v>2631000</v>
      </c>
      <c r="F48" s="37">
        <v>0</v>
      </c>
      <c r="G48" s="37">
        <v>2631000</v>
      </c>
      <c r="H48" s="36">
        <f t="shared" si="17"/>
        <v>2631000</v>
      </c>
      <c r="I48" s="37">
        <v>0</v>
      </c>
      <c r="J48" s="37">
        <f>G48</f>
        <v>2631000</v>
      </c>
      <c r="K48" s="37">
        <f>L48+M48</f>
        <v>2631000</v>
      </c>
      <c r="L48" s="37">
        <v>0</v>
      </c>
      <c r="M48" s="37">
        <f t="shared" si="19"/>
        <v>2631000</v>
      </c>
    </row>
    <row r="49" spans="2:13">
      <c r="B49" s="82"/>
      <c r="C49" s="82"/>
      <c r="D49" s="3" t="s">
        <v>41</v>
      </c>
      <c r="E49" s="37">
        <f t="shared" si="16"/>
        <v>300000</v>
      </c>
      <c r="F49" s="37">
        <v>0</v>
      </c>
      <c r="G49" s="37">
        <f>G50</f>
        <v>300000</v>
      </c>
      <c r="H49" s="36">
        <f t="shared" si="17"/>
        <v>300000</v>
      </c>
      <c r="I49" s="37">
        <v>0</v>
      </c>
      <c r="J49" s="37">
        <f>J50</f>
        <v>300000</v>
      </c>
      <c r="K49" s="37">
        <f t="shared" si="18"/>
        <v>300000</v>
      </c>
      <c r="L49" s="37">
        <v>0</v>
      </c>
      <c r="M49" s="37">
        <f t="shared" si="19"/>
        <v>300000</v>
      </c>
    </row>
    <row r="50" spans="2:13" ht="35.25" customHeight="1">
      <c r="B50" s="82"/>
      <c r="C50" s="82"/>
      <c r="D50" s="3" t="s">
        <v>73</v>
      </c>
      <c r="E50" s="37">
        <f>F50+G50</f>
        <v>300000</v>
      </c>
      <c r="F50" s="37">
        <v>0</v>
      </c>
      <c r="G50" s="37">
        <v>300000</v>
      </c>
      <c r="H50" s="36">
        <f>I50+J50</f>
        <v>300000</v>
      </c>
      <c r="I50" s="37">
        <v>0</v>
      </c>
      <c r="J50" s="37">
        <f>G50</f>
        <v>300000</v>
      </c>
      <c r="K50" s="37">
        <f>L50+M50</f>
        <v>300000</v>
      </c>
      <c r="L50" s="37">
        <v>0</v>
      </c>
      <c r="M50" s="37">
        <f>J50</f>
        <v>300000</v>
      </c>
    </row>
    <row r="51" spans="2:13" s="259" customFormat="1" ht="50.25" customHeight="1">
      <c r="B51" s="80"/>
      <c r="C51" s="75" t="s">
        <v>60</v>
      </c>
      <c r="D51" s="18" t="s">
        <v>61</v>
      </c>
      <c r="E51" s="37">
        <f t="shared" ref="E51:E60" si="20">F51+G51</f>
        <v>1000584.1</v>
      </c>
      <c r="F51" s="37">
        <v>0</v>
      </c>
      <c r="G51" s="272">
        <f>G53</f>
        <v>1000584.1</v>
      </c>
      <c r="H51" s="37">
        <f t="shared" ref="H51:H60" si="21">I51+J51</f>
        <v>1000584.1</v>
      </c>
      <c r="I51" s="37">
        <v>0</v>
      </c>
      <c r="J51" s="272">
        <f>J53</f>
        <v>1000584.1</v>
      </c>
      <c r="K51" s="37">
        <f t="shared" ref="K51:K59" si="22">L51+M51</f>
        <v>1000584.1</v>
      </c>
      <c r="L51" s="37">
        <v>0</v>
      </c>
      <c r="M51" s="272">
        <f>M53</f>
        <v>1000584.1</v>
      </c>
    </row>
    <row r="52" spans="2:13">
      <c r="B52" s="82"/>
      <c r="C52" s="3"/>
      <c r="D52" s="3" t="s">
        <v>22</v>
      </c>
      <c r="E52" s="37"/>
      <c r="F52" s="37">
        <v>0</v>
      </c>
      <c r="G52" s="37"/>
      <c r="H52" s="37"/>
      <c r="I52" s="37">
        <v>0</v>
      </c>
      <c r="J52" s="37"/>
      <c r="K52" s="37"/>
      <c r="L52" s="37">
        <v>0</v>
      </c>
      <c r="M52" s="37"/>
    </row>
    <row r="53" spans="2:13" ht="34.5">
      <c r="B53" s="82"/>
      <c r="C53" s="3"/>
      <c r="D53" s="50" t="s">
        <v>26</v>
      </c>
      <c r="E53" s="37">
        <f t="shared" si="20"/>
        <v>1000584.1</v>
      </c>
      <c r="F53" s="37">
        <v>0</v>
      </c>
      <c r="G53" s="37">
        <f>G55</f>
        <v>1000584.1</v>
      </c>
      <c r="H53" s="37">
        <f t="shared" si="21"/>
        <v>1000584.1</v>
      </c>
      <c r="I53" s="37">
        <v>0</v>
      </c>
      <c r="J53" s="37">
        <f>J55</f>
        <v>1000584.1</v>
      </c>
      <c r="K53" s="37">
        <f t="shared" si="22"/>
        <v>1000584.1</v>
      </c>
      <c r="L53" s="37">
        <v>0</v>
      </c>
      <c r="M53" s="37">
        <f>M55</f>
        <v>1000584.1</v>
      </c>
    </row>
    <row r="54" spans="2:13" ht="34.5">
      <c r="B54" s="82"/>
      <c r="C54" s="3"/>
      <c r="D54" s="3" t="s">
        <v>24</v>
      </c>
      <c r="E54" s="37"/>
      <c r="F54" s="37">
        <v>0</v>
      </c>
      <c r="G54" s="37"/>
      <c r="H54" s="37"/>
      <c r="I54" s="37">
        <v>0</v>
      </c>
      <c r="J54" s="37"/>
      <c r="K54" s="37"/>
      <c r="L54" s="37">
        <v>0</v>
      </c>
      <c r="M54" s="37"/>
    </row>
    <row r="55" spans="2:13">
      <c r="B55" s="82"/>
      <c r="C55" s="3"/>
      <c r="D55" s="3" t="s">
        <v>7</v>
      </c>
      <c r="E55" s="37">
        <f t="shared" si="20"/>
        <v>1000584.1</v>
      </c>
      <c r="F55" s="37">
        <v>0</v>
      </c>
      <c r="G55" s="37">
        <f>G56</f>
        <v>1000584.1</v>
      </c>
      <c r="H55" s="37">
        <f t="shared" si="21"/>
        <v>1000584.1</v>
      </c>
      <c r="I55" s="37">
        <v>0</v>
      </c>
      <c r="J55" s="37">
        <f>J56</f>
        <v>1000584.1</v>
      </c>
      <c r="K55" s="37">
        <f t="shared" si="22"/>
        <v>1000584.1</v>
      </c>
      <c r="L55" s="37">
        <v>0</v>
      </c>
      <c r="M55" s="37">
        <f>M56</f>
        <v>1000584.1</v>
      </c>
    </row>
    <row r="56" spans="2:13">
      <c r="B56" s="82"/>
      <c r="C56" s="3"/>
      <c r="D56" s="3" t="s">
        <v>8</v>
      </c>
      <c r="E56" s="37">
        <f t="shared" si="20"/>
        <v>1000584.1</v>
      </c>
      <c r="F56" s="37">
        <v>0</v>
      </c>
      <c r="G56" s="37">
        <f>G57+G60</f>
        <v>1000584.1</v>
      </c>
      <c r="H56" s="37">
        <f t="shared" si="21"/>
        <v>1000584.1</v>
      </c>
      <c r="I56" s="37">
        <v>0</v>
      </c>
      <c r="J56" s="37">
        <f>J57+J61</f>
        <v>1000584.1</v>
      </c>
      <c r="K56" s="37">
        <f t="shared" si="22"/>
        <v>1000584.1</v>
      </c>
      <c r="L56" s="37">
        <v>0</v>
      </c>
      <c r="M56" s="37">
        <f>M57+M60</f>
        <v>1000584.1</v>
      </c>
    </row>
    <row r="57" spans="2:13">
      <c r="B57" s="82"/>
      <c r="C57" s="3"/>
      <c r="D57" s="3" t="s">
        <v>69</v>
      </c>
      <c r="E57" s="37">
        <f t="shared" si="20"/>
        <v>850584.1</v>
      </c>
      <c r="F57" s="37">
        <v>0</v>
      </c>
      <c r="G57" s="37">
        <f>G58</f>
        <v>850584.1</v>
      </c>
      <c r="H57" s="37">
        <f t="shared" si="21"/>
        <v>850584.1</v>
      </c>
      <c r="I57" s="37">
        <v>0</v>
      </c>
      <c r="J57" s="37">
        <f>J58</f>
        <v>850584.1</v>
      </c>
      <c r="K57" s="37">
        <f t="shared" si="22"/>
        <v>850584.1</v>
      </c>
      <c r="L57" s="37">
        <v>0</v>
      </c>
      <c r="M57" s="37">
        <f>M58</f>
        <v>850584.1</v>
      </c>
    </row>
    <row r="58" spans="2:13" ht="34.5">
      <c r="B58" s="82"/>
      <c r="C58" s="3"/>
      <c r="D58" s="3" t="s">
        <v>71</v>
      </c>
      <c r="E58" s="37">
        <f t="shared" si="20"/>
        <v>850584.1</v>
      </c>
      <c r="F58" s="37">
        <v>0</v>
      </c>
      <c r="G58" s="37">
        <f>G59</f>
        <v>850584.1</v>
      </c>
      <c r="H58" s="37">
        <f t="shared" si="21"/>
        <v>850584.1</v>
      </c>
      <c r="I58" s="37">
        <v>0</v>
      </c>
      <c r="J58" s="37">
        <f>J59</f>
        <v>850584.1</v>
      </c>
      <c r="K58" s="37">
        <f t="shared" si="22"/>
        <v>850584.1</v>
      </c>
      <c r="L58" s="37">
        <v>0</v>
      </c>
      <c r="M58" s="37">
        <f>M59</f>
        <v>850584.1</v>
      </c>
    </row>
    <row r="59" spans="2:13">
      <c r="B59" s="273"/>
      <c r="C59" s="274"/>
      <c r="D59" s="274" t="s">
        <v>72</v>
      </c>
      <c r="E59" s="37">
        <f t="shared" si="20"/>
        <v>850584.1</v>
      </c>
      <c r="F59" s="37">
        <v>0</v>
      </c>
      <c r="G59" s="37">
        <v>850584.1</v>
      </c>
      <c r="H59" s="37">
        <f>I59+J59</f>
        <v>850584.1</v>
      </c>
      <c r="I59" s="37">
        <v>0</v>
      </c>
      <c r="J59" s="37">
        <f>G59</f>
        <v>850584.1</v>
      </c>
      <c r="K59" s="37">
        <f t="shared" si="22"/>
        <v>850584.1</v>
      </c>
      <c r="L59" s="37">
        <v>0</v>
      </c>
      <c r="M59" s="37">
        <f>J59</f>
        <v>850584.1</v>
      </c>
    </row>
    <row r="60" spans="2:13">
      <c r="B60" s="82"/>
      <c r="C60" s="82"/>
      <c r="D60" s="3" t="s">
        <v>41</v>
      </c>
      <c r="E60" s="37">
        <f t="shared" si="20"/>
        <v>150000</v>
      </c>
      <c r="F60" s="37">
        <v>0</v>
      </c>
      <c r="G60" s="37">
        <f>G61</f>
        <v>150000</v>
      </c>
      <c r="H60" s="37">
        <f t="shared" si="21"/>
        <v>150000</v>
      </c>
      <c r="I60" s="37">
        <v>0</v>
      </c>
      <c r="J60" s="37">
        <f>J61</f>
        <v>150000</v>
      </c>
      <c r="K60" s="37">
        <f>L60+M60</f>
        <v>150000</v>
      </c>
      <c r="L60" s="37">
        <v>0</v>
      </c>
      <c r="M60" s="37">
        <f>M61</f>
        <v>150000</v>
      </c>
    </row>
    <row r="61" spans="2:13" ht="51.75">
      <c r="B61" s="82"/>
      <c r="C61" s="82"/>
      <c r="D61" s="3" t="s">
        <v>73</v>
      </c>
      <c r="E61" s="37">
        <f>F61+G61</f>
        <v>150000</v>
      </c>
      <c r="F61" s="37">
        <v>0</v>
      </c>
      <c r="G61" s="37">
        <v>150000</v>
      </c>
      <c r="H61" s="37">
        <f>I61+J61</f>
        <v>150000</v>
      </c>
      <c r="I61" s="37">
        <v>0</v>
      </c>
      <c r="J61" s="37">
        <f>G61</f>
        <v>150000</v>
      </c>
      <c r="K61" s="37">
        <f>L61+M61</f>
        <v>150000</v>
      </c>
      <c r="L61" s="37">
        <v>0</v>
      </c>
      <c r="M61" s="37">
        <f>J61</f>
        <v>150000</v>
      </c>
    </row>
  </sheetData>
  <mergeCells count="16">
    <mergeCell ref="B30:B37"/>
    <mergeCell ref="C30:C37"/>
    <mergeCell ref="F9:G9"/>
    <mergeCell ref="B4:D4"/>
    <mergeCell ref="B5:M5"/>
    <mergeCell ref="B7:C9"/>
    <mergeCell ref="D7:D10"/>
    <mergeCell ref="K8:M8"/>
    <mergeCell ref="K9:K10"/>
    <mergeCell ref="L9:M9"/>
    <mergeCell ref="E7:M7"/>
    <mergeCell ref="H8:J8"/>
    <mergeCell ref="H9:H10"/>
    <mergeCell ref="I9:J9"/>
    <mergeCell ref="E8:G8"/>
    <mergeCell ref="E9:E10"/>
  </mergeCells>
  <phoneticPr fontId="8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sqref="A1:F15"/>
    </sheetView>
  </sheetViews>
  <sheetFormatPr defaultRowHeight="17.25"/>
  <cols>
    <col min="1" max="1" width="10.7109375" style="88" customWidth="1"/>
    <col min="2" max="2" width="16" style="88" customWidth="1"/>
    <col min="3" max="3" width="69.28515625" style="88" customWidth="1"/>
    <col min="4" max="4" width="15" style="88" customWidth="1"/>
    <col min="5" max="5" width="16.85546875" style="88" customWidth="1"/>
    <col min="6" max="6" width="19.140625" style="88" customWidth="1"/>
    <col min="7" max="7" width="20.85546875" style="140" customWidth="1"/>
    <col min="8" max="8" width="17.85546875" style="140" bestFit="1" customWidth="1"/>
    <col min="9" max="256" width="9.140625" style="88"/>
    <col min="257" max="257" width="9.7109375" style="88" customWidth="1"/>
    <col min="258" max="258" width="12.42578125" style="88" customWidth="1"/>
    <col min="259" max="259" width="72.42578125" style="88" customWidth="1"/>
    <col min="260" max="260" width="22.7109375" style="88" customWidth="1"/>
    <col min="261" max="261" width="18.28515625" style="88" customWidth="1"/>
    <col min="262" max="262" width="12.28515625" style="88" bestFit="1" customWidth="1"/>
    <col min="263" max="263" width="11" style="88" bestFit="1" customWidth="1"/>
    <col min="264" max="264" width="17.85546875" style="88" bestFit="1" customWidth="1"/>
    <col min="265" max="512" width="9.140625" style="88"/>
    <col min="513" max="513" width="9.7109375" style="88" customWidth="1"/>
    <col min="514" max="514" width="12.42578125" style="88" customWidth="1"/>
    <col min="515" max="515" width="72.42578125" style="88" customWidth="1"/>
    <col min="516" max="516" width="22.7109375" style="88" customWidth="1"/>
    <col min="517" max="517" width="18.28515625" style="88" customWidth="1"/>
    <col min="518" max="518" width="12.28515625" style="88" bestFit="1" customWidth="1"/>
    <col min="519" max="519" width="11" style="88" bestFit="1" customWidth="1"/>
    <col min="520" max="520" width="17.85546875" style="88" bestFit="1" customWidth="1"/>
    <col min="521" max="768" width="9.140625" style="88"/>
    <col min="769" max="769" width="9.7109375" style="88" customWidth="1"/>
    <col min="770" max="770" width="12.42578125" style="88" customWidth="1"/>
    <col min="771" max="771" width="72.42578125" style="88" customWidth="1"/>
    <col min="772" max="772" width="22.7109375" style="88" customWidth="1"/>
    <col min="773" max="773" width="18.28515625" style="88" customWidth="1"/>
    <col min="774" max="774" width="12.28515625" style="88" bestFit="1" customWidth="1"/>
    <col min="775" max="775" width="11" style="88" bestFit="1" customWidth="1"/>
    <col min="776" max="776" width="17.85546875" style="88" bestFit="1" customWidth="1"/>
    <col min="777" max="1024" width="9.140625" style="88"/>
    <col min="1025" max="1025" width="9.7109375" style="88" customWidth="1"/>
    <col min="1026" max="1026" width="12.42578125" style="88" customWidth="1"/>
    <col min="1027" max="1027" width="72.42578125" style="88" customWidth="1"/>
    <col min="1028" max="1028" width="22.7109375" style="88" customWidth="1"/>
    <col min="1029" max="1029" width="18.28515625" style="88" customWidth="1"/>
    <col min="1030" max="1030" width="12.28515625" style="88" bestFit="1" customWidth="1"/>
    <col min="1031" max="1031" width="11" style="88" bestFit="1" customWidth="1"/>
    <col min="1032" max="1032" width="17.85546875" style="88" bestFit="1" customWidth="1"/>
    <col min="1033" max="1280" width="9.140625" style="88"/>
    <col min="1281" max="1281" width="9.7109375" style="88" customWidth="1"/>
    <col min="1282" max="1282" width="12.42578125" style="88" customWidth="1"/>
    <col min="1283" max="1283" width="72.42578125" style="88" customWidth="1"/>
    <col min="1284" max="1284" width="22.7109375" style="88" customWidth="1"/>
    <col min="1285" max="1285" width="18.28515625" style="88" customWidth="1"/>
    <col min="1286" max="1286" width="12.28515625" style="88" bestFit="1" customWidth="1"/>
    <col min="1287" max="1287" width="11" style="88" bestFit="1" customWidth="1"/>
    <col min="1288" max="1288" width="17.85546875" style="88" bestFit="1" customWidth="1"/>
    <col min="1289" max="1536" width="9.140625" style="88"/>
    <col min="1537" max="1537" width="9.7109375" style="88" customWidth="1"/>
    <col min="1538" max="1538" width="12.42578125" style="88" customWidth="1"/>
    <col min="1539" max="1539" width="72.42578125" style="88" customWidth="1"/>
    <col min="1540" max="1540" width="22.7109375" style="88" customWidth="1"/>
    <col min="1541" max="1541" width="18.28515625" style="88" customWidth="1"/>
    <col min="1542" max="1542" width="12.28515625" style="88" bestFit="1" customWidth="1"/>
    <col min="1543" max="1543" width="11" style="88" bestFit="1" customWidth="1"/>
    <col min="1544" max="1544" width="17.85546875" style="88" bestFit="1" customWidth="1"/>
    <col min="1545" max="1792" width="9.140625" style="88"/>
    <col min="1793" max="1793" width="9.7109375" style="88" customWidth="1"/>
    <col min="1794" max="1794" width="12.42578125" style="88" customWidth="1"/>
    <col min="1795" max="1795" width="72.42578125" style="88" customWidth="1"/>
    <col min="1796" max="1796" width="22.7109375" style="88" customWidth="1"/>
    <col min="1797" max="1797" width="18.28515625" style="88" customWidth="1"/>
    <col min="1798" max="1798" width="12.28515625" style="88" bestFit="1" customWidth="1"/>
    <col min="1799" max="1799" width="11" style="88" bestFit="1" customWidth="1"/>
    <col min="1800" max="1800" width="17.85546875" style="88" bestFit="1" customWidth="1"/>
    <col min="1801" max="2048" width="9.140625" style="88"/>
    <col min="2049" max="2049" width="9.7109375" style="88" customWidth="1"/>
    <col min="2050" max="2050" width="12.42578125" style="88" customWidth="1"/>
    <col min="2051" max="2051" width="72.42578125" style="88" customWidth="1"/>
    <col min="2052" max="2052" width="22.7109375" style="88" customWidth="1"/>
    <col min="2053" max="2053" width="18.28515625" style="88" customWidth="1"/>
    <col min="2054" max="2054" width="12.28515625" style="88" bestFit="1" customWidth="1"/>
    <col min="2055" max="2055" width="11" style="88" bestFit="1" customWidth="1"/>
    <col min="2056" max="2056" width="17.85546875" style="88" bestFit="1" customWidth="1"/>
    <col min="2057" max="2304" width="9.140625" style="88"/>
    <col min="2305" max="2305" width="9.7109375" style="88" customWidth="1"/>
    <col min="2306" max="2306" width="12.42578125" style="88" customWidth="1"/>
    <col min="2307" max="2307" width="72.42578125" style="88" customWidth="1"/>
    <col min="2308" max="2308" width="22.7109375" style="88" customWidth="1"/>
    <col min="2309" max="2309" width="18.28515625" style="88" customWidth="1"/>
    <col min="2310" max="2310" width="12.28515625" style="88" bestFit="1" customWidth="1"/>
    <col min="2311" max="2311" width="11" style="88" bestFit="1" customWidth="1"/>
    <col min="2312" max="2312" width="17.85546875" style="88" bestFit="1" customWidth="1"/>
    <col min="2313" max="2560" width="9.140625" style="88"/>
    <col min="2561" max="2561" width="9.7109375" style="88" customWidth="1"/>
    <col min="2562" max="2562" width="12.42578125" style="88" customWidth="1"/>
    <col min="2563" max="2563" width="72.42578125" style="88" customWidth="1"/>
    <col min="2564" max="2564" width="22.7109375" style="88" customWidth="1"/>
    <col min="2565" max="2565" width="18.28515625" style="88" customWidth="1"/>
    <col min="2566" max="2566" width="12.28515625" style="88" bestFit="1" customWidth="1"/>
    <col min="2567" max="2567" width="11" style="88" bestFit="1" customWidth="1"/>
    <col min="2568" max="2568" width="17.85546875" style="88" bestFit="1" customWidth="1"/>
    <col min="2569" max="2816" width="9.140625" style="88"/>
    <col min="2817" max="2817" width="9.7109375" style="88" customWidth="1"/>
    <col min="2818" max="2818" width="12.42578125" style="88" customWidth="1"/>
    <col min="2819" max="2819" width="72.42578125" style="88" customWidth="1"/>
    <col min="2820" max="2820" width="22.7109375" style="88" customWidth="1"/>
    <col min="2821" max="2821" width="18.28515625" style="88" customWidth="1"/>
    <col min="2822" max="2822" width="12.28515625" style="88" bestFit="1" customWidth="1"/>
    <col min="2823" max="2823" width="11" style="88" bestFit="1" customWidth="1"/>
    <col min="2824" max="2824" width="17.85546875" style="88" bestFit="1" customWidth="1"/>
    <col min="2825" max="3072" width="9.140625" style="88"/>
    <col min="3073" max="3073" width="9.7109375" style="88" customWidth="1"/>
    <col min="3074" max="3074" width="12.42578125" style="88" customWidth="1"/>
    <col min="3075" max="3075" width="72.42578125" style="88" customWidth="1"/>
    <col min="3076" max="3076" width="22.7109375" style="88" customWidth="1"/>
    <col min="3077" max="3077" width="18.28515625" style="88" customWidth="1"/>
    <col min="3078" max="3078" width="12.28515625" style="88" bestFit="1" customWidth="1"/>
    <col min="3079" max="3079" width="11" style="88" bestFit="1" customWidth="1"/>
    <col min="3080" max="3080" width="17.85546875" style="88" bestFit="1" customWidth="1"/>
    <col min="3081" max="3328" width="9.140625" style="88"/>
    <col min="3329" max="3329" width="9.7109375" style="88" customWidth="1"/>
    <col min="3330" max="3330" width="12.42578125" style="88" customWidth="1"/>
    <col min="3331" max="3331" width="72.42578125" style="88" customWidth="1"/>
    <col min="3332" max="3332" width="22.7109375" style="88" customWidth="1"/>
    <col min="3333" max="3333" width="18.28515625" style="88" customWidth="1"/>
    <col min="3334" max="3334" width="12.28515625" style="88" bestFit="1" customWidth="1"/>
    <col min="3335" max="3335" width="11" style="88" bestFit="1" customWidth="1"/>
    <col min="3336" max="3336" width="17.85546875" style="88" bestFit="1" customWidth="1"/>
    <col min="3337" max="3584" width="9.140625" style="88"/>
    <col min="3585" max="3585" width="9.7109375" style="88" customWidth="1"/>
    <col min="3586" max="3586" width="12.42578125" style="88" customWidth="1"/>
    <col min="3587" max="3587" width="72.42578125" style="88" customWidth="1"/>
    <col min="3588" max="3588" width="22.7109375" style="88" customWidth="1"/>
    <col min="3589" max="3589" width="18.28515625" style="88" customWidth="1"/>
    <col min="3590" max="3590" width="12.28515625" style="88" bestFit="1" customWidth="1"/>
    <col min="3591" max="3591" width="11" style="88" bestFit="1" customWidth="1"/>
    <col min="3592" max="3592" width="17.85546875" style="88" bestFit="1" customWidth="1"/>
    <col min="3593" max="3840" width="9.140625" style="88"/>
    <col min="3841" max="3841" width="9.7109375" style="88" customWidth="1"/>
    <col min="3842" max="3842" width="12.42578125" style="88" customWidth="1"/>
    <col min="3843" max="3843" width="72.42578125" style="88" customWidth="1"/>
    <col min="3844" max="3844" width="22.7109375" style="88" customWidth="1"/>
    <col min="3845" max="3845" width="18.28515625" style="88" customWidth="1"/>
    <col min="3846" max="3846" width="12.28515625" style="88" bestFit="1" customWidth="1"/>
    <col min="3847" max="3847" width="11" style="88" bestFit="1" customWidth="1"/>
    <col min="3848" max="3848" width="17.85546875" style="88" bestFit="1" customWidth="1"/>
    <col min="3849" max="4096" width="9.140625" style="88"/>
    <col min="4097" max="4097" width="9.7109375" style="88" customWidth="1"/>
    <col min="4098" max="4098" width="12.42578125" style="88" customWidth="1"/>
    <col min="4099" max="4099" width="72.42578125" style="88" customWidth="1"/>
    <col min="4100" max="4100" width="22.7109375" style="88" customWidth="1"/>
    <col min="4101" max="4101" width="18.28515625" style="88" customWidth="1"/>
    <col min="4102" max="4102" width="12.28515625" style="88" bestFit="1" customWidth="1"/>
    <col min="4103" max="4103" width="11" style="88" bestFit="1" customWidth="1"/>
    <col min="4104" max="4104" width="17.85546875" style="88" bestFit="1" customWidth="1"/>
    <col min="4105" max="4352" width="9.140625" style="88"/>
    <col min="4353" max="4353" width="9.7109375" style="88" customWidth="1"/>
    <col min="4354" max="4354" width="12.42578125" style="88" customWidth="1"/>
    <col min="4355" max="4355" width="72.42578125" style="88" customWidth="1"/>
    <col min="4356" max="4356" width="22.7109375" style="88" customWidth="1"/>
    <col min="4357" max="4357" width="18.28515625" style="88" customWidth="1"/>
    <col min="4358" max="4358" width="12.28515625" style="88" bestFit="1" customWidth="1"/>
    <col min="4359" max="4359" width="11" style="88" bestFit="1" customWidth="1"/>
    <col min="4360" max="4360" width="17.85546875" style="88" bestFit="1" customWidth="1"/>
    <col min="4361" max="4608" width="9.140625" style="88"/>
    <col min="4609" max="4609" width="9.7109375" style="88" customWidth="1"/>
    <col min="4610" max="4610" width="12.42578125" style="88" customWidth="1"/>
    <col min="4611" max="4611" width="72.42578125" style="88" customWidth="1"/>
    <col min="4612" max="4612" width="22.7109375" style="88" customWidth="1"/>
    <col min="4613" max="4613" width="18.28515625" style="88" customWidth="1"/>
    <col min="4614" max="4614" width="12.28515625" style="88" bestFit="1" customWidth="1"/>
    <col min="4615" max="4615" width="11" style="88" bestFit="1" customWidth="1"/>
    <col min="4616" max="4616" width="17.85546875" style="88" bestFit="1" customWidth="1"/>
    <col min="4617" max="4864" width="9.140625" style="88"/>
    <col min="4865" max="4865" width="9.7109375" style="88" customWidth="1"/>
    <col min="4866" max="4866" width="12.42578125" style="88" customWidth="1"/>
    <col min="4867" max="4867" width="72.42578125" style="88" customWidth="1"/>
    <col min="4868" max="4868" width="22.7109375" style="88" customWidth="1"/>
    <col min="4869" max="4869" width="18.28515625" style="88" customWidth="1"/>
    <col min="4870" max="4870" width="12.28515625" style="88" bestFit="1" customWidth="1"/>
    <col min="4871" max="4871" width="11" style="88" bestFit="1" customWidth="1"/>
    <col min="4872" max="4872" width="17.85546875" style="88" bestFit="1" customWidth="1"/>
    <col min="4873" max="5120" width="9.140625" style="88"/>
    <col min="5121" max="5121" width="9.7109375" style="88" customWidth="1"/>
    <col min="5122" max="5122" width="12.42578125" style="88" customWidth="1"/>
    <col min="5123" max="5123" width="72.42578125" style="88" customWidth="1"/>
    <col min="5124" max="5124" width="22.7109375" style="88" customWidth="1"/>
    <col min="5125" max="5125" width="18.28515625" style="88" customWidth="1"/>
    <col min="5126" max="5126" width="12.28515625" style="88" bestFit="1" customWidth="1"/>
    <col min="5127" max="5127" width="11" style="88" bestFit="1" customWidth="1"/>
    <col min="5128" max="5128" width="17.85546875" style="88" bestFit="1" customWidth="1"/>
    <col min="5129" max="5376" width="9.140625" style="88"/>
    <col min="5377" max="5377" width="9.7109375" style="88" customWidth="1"/>
    <col min="5378" max="5378" width="12.42578125" style="88" customWidth="1"/>
    <col min="5379" max="5379" width="72.42578125" style="88" customWidth="1"/>
    <col min="5380" max="5380" width="22.7109375" style="88" customWidth="1"/>
    <col min="5381" max="5381" width="18.28515625" style="88" customWidth="1"/>
    <col min="5382" max="5382" width="12.28515625" style="88" bestFit="1" customWidth="1"/>
    <col min="5383" max="5383" width="11" style="88" bestFit="1" customWidth="1"/>
    <col min="5384" max="5384" width="17.85546875" style="88" bestFit="1" customWidth="1"/>
    <col min="5385" max="5632" width="9.140625" style="88"/>
    <col min="5633" max="5633" width="9.7109375" style="88" customWidth="1"/>
    <col min="5634" max="5634" width="12.42578125" style="88" customWidth="1"/>
    <col min="5635" max="5635" width="72.42578125" style="88" customWidth="1"/>
    <col min="5636" max="5636" width="22.7109375" style="88" customWidth="1"/>
    <col min="5637" max="5637" width="18.28515625" style="88" customWidth="1"/>
    <col min="5638" max="5638" width="12.28515625" style="88" bestFit="1" customWidth="1"/>
    <col min="5639" max="5639" width="11" style="88" bestFit="1" customWidth="1"/>
    <col min="5640" max="5640" width="17.85546875" style="88" bestFit="1" customWidth="1"/>
    <col min="5641" max="5888" width="9.140625" style="88"/>
    <col min="5889" max="5889" width="9.7109375" style="88" customWidth="1"/>
    <col min="5890" max="5890" width="12.42578125" style="88" customWidth="1"/>
    <col min="5891" max="5891" width="72.42578125" style="88" customWidth="1"/>
    <col min="5892" max="5892" width="22.7109375" style="88" customWidth="1"/>
    <col min="5893" max="5893" width="18.28515625" style="88" customWidth="1"/>
    <col min="5894" max="5894" width="12.28515625" style="88" bestFit="1" customWidth="1"/>
    <col min="5895" max="5895" width="11" style="88" bestFit="1" customWidth="1"/>
    <col min="5896" max="5896" width="17.85546875" style="88" bestFit="1" customWidth="1"/>
    <col min="5897" max="6144" width="9.140625" style="88"/>
    <col min="6145" max="6145" width="9.7109375" style="88" customWidth="1"/>
    <col min="6146" max="6146" width="12.42578125" style="88" customWidth="1"/>
    <col min="6147" max="6147" width="72.42578125" style="88" customWidth="1"/>
    <col min="6148" max="6148" width="22.7109375" style="88" customWidth="1"/>
    <col min="6149" max="6149" width="18.28515625" style="88" customWidth="1"/>
    <col min="6150" max="6150" width="12.28515625" style="88" bestFit="1" customWidth="1"/>
    <col min="6151" max="6151" width="11" style="88" bestFit="1" customWidth="1"/>
    <col min="6152" max="6152" width="17.85546875" style="88" bestFit="1" customWidth="1"/>
    <col min="6153" max="6400" width="9.140625" style="88"/>
    <col min="6401" max="6401" width="9.7109375" style="88" customWidth="1"/>
    <col min="6402" max="6402" width="12.42578125" style="88" customWidth="1"/>
    <col min="6403" max="6403" width="72.42578125" style="88" customWidth="1"/>
    <col min="6404" max="6404" width="22.7109375" style="88" customWidth="1"/>
    <col min="6405" max="6405" width="18.28515625" style="88" customWidth="1"/>
    <col min="6406" max="6406" width="12.28515625" style="88" bestFit="1" customWidth="1"/>
    <col min="6407" max="6407" width="11" style="88" bestFit="1" customWidth="1"/>
    <col min="6408" max="6408" width="17.85546875" style="88" bestFit="1" customWidth="1"/>
    <col min="6409" max="6656" width="9.140625" style="88"/>
    <col min="6657" max="6657" width="9.7109375" style="88" customWidth="1"/>
    <col min="6658" max="6658" width="12.42578125" style="88" customWidth="1"/>
    <col min="6659" max="6659" width="72.42578125" style="88" customWidth="1"/>
    <col min="6660" max="6660" width="22.7109375" style="88" customWidth="1"/>
    <col min="6661" max="6661" width="18.28515625" style="88" customWidth="1"/>
    <col min="6662" max="6662" width="12.28515625" style="88" bestFit="1" customWidth="1"/>
    <col min="6663" max="6663" width="11" style="88" bestFit="1" customWidth="1"/>
    <col min="6664" max="6664" width="17.85546875" style="88" bestFit="1" customWidth="1"/>
    <col min="6665" max="6912" width="9.140625" style="88"/>
    <col min="6913" max="6913" width="9.7109375" style="88" customWidth="1"/>
    <col min="6914" max="6914" width="12.42578125" style="88" customWidth="1"/>
    <col min="6915" max="6915" width="72.42578125" style="88" customWidth="1"/>
    <col min="6916" max="6916" width="22.7109375" style="88" customWidth="1"/>
    <col min="6917" max="6917" width="18.28515625" style="88" customWidth="1"/>
    <col min="6918" max="6918" width="12.28515625" style="88" bestFit="1" customWidth="1"/>
    <col min="6919" max="6919" width="11" style="88" bestFit="1" customWidth="1"/>
    <col min="6920" max="6920" width="17.85546875" style="88" bestFit="1" customWidth="1"/>
    <col min="6921" max="7168" width="9.140625" style="88"/>
    <col min="7169" max="7169" width="9.7109375" style="88" customWidth="1"/>
    <col min="7170" max="7170" width="12.42578125" style="88" customWidth="1"/>
    <col min="7171" max="7171" width="72.42578125" style="88" customWidth="1"/>
    <col min="7172" max="7172" width="22.7109375" style="88" customWidth="1"/>
    <col min="7173" max="7173" width="18.28515625" style="88" customWidth="1"/>
    <col min="7174" max="7174" width="12.28515625" style="88" bestFit="1" customWidth="1"/>
    <col min="7175" max="7175" width="11" style="88" bestFit="1" customWidth="1"/>
    <col min="7176" max="7176" width="17.85546875" style="88" bestFit="1" customWidth="1"/>
    <col min="7177" max="7424" width="9.140625" style="88"/>
    <col min="7425" max="7425" width="9.7109375" style="88" customWidth="1"/>
    <col min="7426" max="7426" width="12.42578125" style="88" customWidth="1"/>
    <col min="7427" max="7427" width="72.42578125" style="88" customWidth="1"/>
    <col min="7428" max="7428" width="22.7109375" style="88" customWidth="1"/>
    <col min="7429" max="7429" width="18.28515625" style="88" customWidth="1"/>
    <col min="7430" max="7430" width="12.28515625" style="88" bestFit="1" customWidth="1"/>
    <col min="7431" max="7431" width="11" style="88" bestFit="1" customWidth="1"/>
    <col min="7432" max="7432" width="17.85546875" style="88" bestFit="1" customWidth="1"/>
    <col min="7433" max="7680" width="9.140625" style="88"/>
    <col min="7681" max="7681" width="9.7109375" style="88" customWidth="1"/>
    <col min="7682" max="7682" width="12.42578125" style="88" customWidth="1"/>
    <col min="7683" max="7683" width="72.42578125" style="88" customWidth="1"/>
    <col min="7684" max="7684" width="22.7109375" style="88" customWidth="1"/>
    <col min="7685" max="7685" width="18.28515625" style="88" customWidth="1"/>
    <col min="7686" max="7686" width="12.28515625" style="88" bestFit="1" customWidth="1"/>
    <col min="7687" max="7687" width="11" style="88" bestFit="1" customWidth="1"/>
    <col min="7688" max="7688" width="17.85546875" style="88" bestFit="1" customWidth="1"/>
    <col min="7689" max="7936" width="9.140625" style="88"/>
    <col min="7937" max="7937" width="9.7109375" style="88" customWidth="1"/>
    <col min="7938" max="7938" width="12.42578125" style="88" customWidth="1"/>
    <col min="7939" max="7939" width="72.42578125" style="88" customWidth="1"/>
    <col min="7940" max="7940" width="22.7109375" style="88" customWidth="1"/>
    <col min="7941" max="7941" width="18.28515625" style="88" customWidth="1"/>
    <col min="7942" max="7942" width="12.28515625" style="88" bestFit="1" customWidth="1"/>
    <col min="7943" max="7943" width="11" style="88" bestFit="1" customWidth="1"/>
    <col min="7944" max="7944" width="17.85546875" style="88" bestFit="1" customWidth="1"/>
    <col min="7945" max="8192" width="9.140625" style="88"/>
    <col min="8193" max="8193" width="9.7109375" style="88" customWidth="1"/>
    <col min="8194" max="8194" width="12.42578125" style="88" customWidth="1"/>
    <col min="8195" max="8195" width="72.42578125" style="88" customWidth="1"/>
    <col min="8196" max="8196" width="22.7109375" style="88" customWidth="1"/>
    <col min="8197" max="8197" width="18.28515625" style="88" customWidth="1"/>
    <col min="8198" max="8198" width="12.28515625" style="88" bestFit="1" customWidth="1"/>
    <col min="8199" max="8199" width="11" style="88" bestFit="1" customWidth="1"/>
    <col min="8200" max="8200" width="17.85546875" style="88" bestFit="1" customWidth="1"/>
    <col min="8201" max="8448" width="9.140625" style="88"/>
    <col min="8449" max="8449" width="9.7109375" style="88" customWidth="1"/>
    <col min="8450" max="8450" width="12.42578125" style="88" customWidth="1"/>
    <col min="8451" max="8451" width="72.42578125" style="88" customWidth="1"/>
    <col min="8452" max="8452" width="22.7109375" style="88" customWidth="1"/>
    <col min="8453" max="8453" width="18.28515625" style="88" customWidth="1"/>
    <col min="8454" max="8454" width="12.28515625" style="88" bestFit="1" customWidth="1"/>
    <col min="8455" max="8455" width="11" style="88" bestFit="1" customWidth="1"/>
    <col min="8456" max="8456" width="17.85546875" style="88" bestFit="1" customWidth="1"/>
    <col min="8457" max="8704" width="9.140625" style="88"/>
    <col min="8705" max="8705" width="9.7109375" style="88" customWidth="1"/>
    <col min="8706" max="8706" width="12.42578125" style="88" customWidth="1"/>
    <col min="8707" max="8707" width="72.42578125" style="88" customWidth="1"/>
    <col min="8708" max="8708" width="22.7109375" style="88" customWidth="1"/>
    <col min="8709" max="8709" width="18.28515625" style="88" customWidth="1"/>
    <col min="8710" max="8710" width="12.28515625" style="88" bestFit="1" customWidth="1"/>
    <col min="8711" max="8711" width="11" style="88" bestFit="1" customWidth="1"/>
    <col min="8712" max="8712" width="17.85546875" style="88" bestFit="1" customWidth="1"/>
    <col min="8713" max="8960" width="9.140625" style="88"/>
    <col min="8961" max="8961" width="9.7109375" style="88" customWidth="1"/>
    <col min="8962" max="8962" width="12.42578125" style="88" customWidth="1"/>
    <col min="8963" max="8963" width="72.42578125" style="88" customWidth="1"/>
    <col min="8964" max="8964" width="22.7109375" style="88" customWidth="1"/>
    <col min="8965" max="8965" width="18.28515625" style="88" customWidth="1"/>
    <col min="8966" max="8966" width="12.28515625" style="88" bestFit="1" customWidth="1"/>
    <col min="8967" max="8967" width="11" style="88" bestFit="1" customWidth="1"/>
    <col min="8968" max="8968" width="17.85546875" style="88" bestFit="1" customWidth="1"/>
    <col min="8969" max="9216" width="9.140625" style="88"/>
    <col min="9217" max="9217" width="9.7109375" style="88" customWidth="1"/>
    <col min="9218" max="9218" width="12.42578125" style="88" customWidth="1"/>
    <col min="9219" max="9219" width="72.42578125" style="88" customWidth="1"/>
    <col min="9220" max="9220" width="22.7109375" style="88" customWidth="1"/>
    <col min="9221" max="9221" width="18.28515625" style="88" customWidth="1"/>
    <col min="9222" max="9222" width="12.28515625" style="88" bestFit="1" customWidth="1"/>
    <col min="9223" max="9223" width="11" style="88" bestFit="1" customWidth="1"/>
    <col min="9224" max="9224" width="17.85546875" style="88" bestFit="1" customWidth="1"/>
    <col min="9225" max="9472" width="9.140625" style="88"/>
    <col min="9473" max="9473" width="9.7109375" style="88" customWidth="1"/>
    <col min="9474" max="9474" width="12.42578125" style="88" customWidth="1"/>
    <col min="9475" max="9475" width="72.42578125" style="88" customWidth="1"/>
    <col min="9476" max="9476" width="22.7109375" style="88" customWidth="1"/>
    <col min="9477" max="9477" width="18.28515625" style="88" customWidth="1"/>
    <col min="9478" max="9478" width="12.28515625" style="88" bestFit="1" customWidth="1"/>
    <col min="9479" max="9479" width="11" style="88" bestFit="1" customWidth="1"/>
    <col min="9480" max="9480" width="17.85546875" style="88" bestFit="1" customWidth="1"/>
    <col min="9481" max="9728" width="9.140625" style="88"/>
    <col min="9729" max="9729" width="9.7109375" style="88" customWidth="1"/>
    <col min="9730" max="9730" width="12.42578125" style="88" customWidth="1"/>
    <col min="9731" max="9731" width="72.42578125" style="88" customWidth="1"/>
    <col min="9732" max="9732" width="22.7109375" style="88" customWidth="1"/>
    <col min="9733" max="9733" width="18.28515625" style="88" customWidth="1"/>
    <col min="9734" max="9734" width="12.28515625" style="88" bestFit="1" customWidth="1"/>
    <col min="9735" max="9735" width="11" style="88" bestFit="1" customWidth="1"/>
    <col min="9736" max="9736" width="17.85546875" style="88" bestFit="1" customWidth="1"/>
    <col min="9737" max="9984" width="9.140625" style="88"/>
    <col min="9985" max="9985" width="9.7109375" style="88" customWidth="1"/>
    <col min="9986" max="9986" width="12.42578125" style="88" customWidth="1"/>
    <col min="9987" max="9987" width="72.42578125" style="88" customWidth="1"/>
    <col min="9988" max="9988" width="22.7109375" style="88" customWidth="1"/>
    <col min="9989" max="9989" width="18.28515625" style="88" customWidth="1"/>
    <col min="9990" max="9990" width="12.28515625" style="88" bestFit="1" customWidth="1"/>
    <col min="9991" max="9991" width="11" style="88" bestFit="1" customWidth="1"/>
    <col min="9992" max="9992" width="17.85546875" style="88" bestFit="1" customWidth="1"/>
    <col min="9993" max="10240" width="9.140625" style="88"/>
    <col min="10241" max="10241" width="9.7109375" style="88" customWidth="1"/>
    <col min="10242" max="10242" width="12.42578125" style="88" customWidth="1"/>
    <col min="10243" max="10243" width="72.42578125" style="88" customWidth="1"/>
    <col min="10244" max="10244" width="22.7109375" style="88" customWidth="1"/>
    <col min="10245" max="10245" width="18.28515625" style="88" customWidth="1"/>
    <col min="10246" max="10246" width="12.28515625" style="88" bestFit="1" customWidth="1"/>
    <col min="10247" max="10247" width="11" style="88" bestFit="1" customWidth="1"/>
    <col min="10248" max="10248" width="17.85546875" style="88" bestFit="1" customWidth="1"/>
    <col min="10249" max="10496" width="9.140625" style="88"/>
    <col min="10497" max="10497" width="9.7109375" style="88" customWidth="1"/>
    <col min="10498" max="10498" width="12.42578125" style="88" customWidth="1"/>
    <col min="10499" max="10499" width="72.42578125" style="88" customWidth="1"/>
    <col min="10500" max="10500" width="22.7109375" style="88" customWidth="1"/>
    <col min="10501" max="10501" width="18.28515625" style="88" customWidth="1"/>
    <col min="10502" max="10502" width="12.28515625" style="88" bestFit="1" customWidth="1"/>
    <col min="10503" max="10503" width="11" style="88" bestFit="1" customWidth="1"/>
    <col min="10504" max="10504" width="17.85546875" style="88" bestFit="1" customWidth="1"/>
    <col min="10505" max="10752" width="9.140625" style="88"/>
    <col min="10753" max="10753" width="9.7109375" style="88" customWidth="1"/>
    <col min="10754" max="10754" width="12.42578125" style="88" customWidth="1"/>
    <col min="10755" max="10755" width="72.42578125" style="88" customWidth="1"/>
    <col min="10756" max="10756" width="22.7109375" style="88" customWidth="1"/>
    <col min="10757" max="10757" width="18.28515625" style="88" customWidth="1"/>
    <col min="10758" max="10758" width="12.28515625" style="88" bestFit="1" customWidth="1"/>
    <col min="10759" max="10759" width="11" style="88" bestFit="1" customWidth="1"/>
    <col min="10760" max="10760" width="17.85546875" style="88" bestFit="1" customWidth="1"/>
    <col min="10761" max="11008" width="9.140625" style="88"/>
    <col min="11009" max="11009" width="9.7109375" style="88" customWidth="1"/>
    <col min="11010" max="11010" width="12.42578125" style="88" customWidth="1"/>
    <col min="11011" max="11011" width="72.42578125" style="88" customWidth="1"/>
    <col min="11012" max="11012" width="22.7109375" style="88" customWidth="1"/>
    <col min="11013" max="11013" width="18.28515625" style="88" customWidth="1"/>
    <col min="11014" max="11014" width="12.28515625" style="88" bestFit="1" customWidth="1"/>
    <col min="11015" max="11015" width="11" style="88" bestFit="1" customWidth="1"/>
    <col min="11016" max="11016" width="17.85546875" style="88" bestFit="1" customWidth="1"/>
    <col min="11017" max="11264" width="9.140625" style="88"/>
    <col min="11265" max="11265" width="9.7109375" style="88" customWidth="1"/>
    <col min="11266" max="11266" width="12.42578125" style="88" customWidth="1"/>
    <col min="11267" max="11267" width="72.42578125" style="88" customWidth="1"/>
    <col min="11268" max="11268" width="22.7109375" style="88" customWidth="1"/>
    <col min="11269" max="11269" width="18.28515625" style="88" customWidth="1"/>
    <col min="11270" max="11270" width="12.28515625" style="88" bestFit="1" customWidth="1"/>
    <col min="11271" max="11271" width="11" style="88" bestFit="1" customWidth="1"/>
    <col min="11272" max="11272" width="17.85546875" style="88" bestFit="1" customWidth="1"/>
    <col min="11273" max="11520" width="9.140625" style="88"/>
    <col min="11521" max="11521" width="9.7109375" style="88" customWidth="1"/>
    <col min="11522" max="11522" width="12.42578125" style="88" customWidth="1"/>
    <col min="11523" max="11523" width="72.42578125" style="88" customWidth="1"/>
    <col min="11524" max="11524" width="22.7109375" style="88" customWidth="1"/>
    <col min="11525" max="11525" width="18.28515625" style="88" customWidth="1"/>
    <col min="11526" max="11526" width="12.28515625" style="88" bestFit="1" customWidth="1"/>
    <col min="11527" max="11527" width="11" style="88" bestFit="1" customWidth="1"/>
    <col min="11528" max="11528" width="17.85546875" style="88" bestFit="1" customWidth="1"/>
    <col min="11529" max="11776" width="9.140625" style="88"/>
    <col min="11777" max="11777" width="9.7109375" style="88" customWidth="1"/>
    <col min="11778" max="11778" width="12.42578125" style="88" customWidth="1"/>
    <col min="11779" max="11779" width="72.42578125" style="88" customWidth="1"/>
    <col min="11780" max="11780" width="22.7109375" style="88" customWidth="1"/>
    <col min="11781" max="11781" width="18.28515625" style="88" customWidth="1"/>
    <col min="11782" max="11782" width="12.28515625" style="88" bestFit="1" customWidth="1"/>
    <col min="11783" max="11783" width="11" style="88" bestFit="1" customWidth="1"/>
    <col min="11784" max="11784" width="17.85546875" style="88" bestFit="1" customWidth="1"/>
    <col min="11785" max="12032" width="9.140625" style="88"/>
    <col min="12033" max="12033" width="9.7109375" style="88" customWidth="1"/>
    <col min="12034" max="12034" width="12.42578125" style="88" customWidth="1"/>
    <col min="12035" max="12035" width="72.42578125" style="88" customWidth="1"/>
    <col min="12036" max="12036" width="22.7109375" style="88" customWidth="1"/>
    <col min="12037" max="12037" width="18.28515625" style="88" customWidth="1"/>
    <col min="12038" max="12038" width="12.28515625" style="88" bestFit="1" customWidth="1"/>
    <col min="12039" max="12039" width="11" style="88" bestFit="1" customWidth="1"/>
    <col min="12040" max="12040" width="17.85546875" style="88" bestFit="1" customWidth="1"/>
    <col min="12041" max="12288" width="9.140625" style="88"/>
    <col min="12289" max="12289" width="9.7109375" style="88" customWidth="1"/>
    <col min="12290" max="12290" width="12.42578125" style="88" customWidth="1"/>
    <col min="12291" max="12291" width="72.42578125" style="88" customWidth="1"/>
    <col min="12292" max="12292" width="22.7109375" style="88" customWidth="1"/>
    <col min="12293" max="12293" width="18.28515625" style="88" customWidth="1"/>
    <col min="12294" max="12294" width="12.28515625" style="88" bestFit="1" customWidth="1"/>
    <col min="12295" max="12295" width="11" style="88" bestFit="1" customWidth="1"/>
    <col min="12296" max="12296" width="17.85546875" style="88" bestFit="1" customWidth="1"/>
    <col min="12297" max="12544" width="9.140625" style="88"/>
    <col min="12545" max="12545" width="9.7109375" style="88" customWidth="1"/>
    <col min="12546" max="12546" width="12.42578125" style="88" customWidth="1"/>
    <col min="12547" max="12547" width="72.42578125" style="88" customWidth="1"/>
    <col min="12548" max="12548" width="22.7109375" style="88" customWidth="1"/>
    <col min="12549" max="12549" width="18.28515625" style="88" customWidth="1"/>
    <col min="12550" max="12550" width="12.28515625" style="88" bestFit="1" customWidth="1"/>
    <col min="12551" max="12551" width="11" style="88" bestFit="1" customWidth="1"/>
    <col min="12552" max="12552" width="17.85546875" style="88" bestFit="1" customWidth="1"/>
    <col min="12553" max="12800" width="9.140625" style="88"/>
    <col min="12801" max="12801" width="9.7109375" style="88" customWidth="1"/>
    <col min="12802" max="12802" width="12.42578125" style="88" customWidth="1"/>
    <col min="12803" max="12803" width="72.42578125" style="88" customWidth="1"/>
    <col min="12804" max="12804" width="22.7109375" style="88" customWidth="1"/>
    <col min="12805" max="12805" width="18.28515625" style="88" customWidth="1"/>
    <col min="12806" max="12806" width="12.28515625" style="88" bestFit="1" customWidth="1"/>
    <col min="12807" max="12807" width="11" style="88" bestFit="1" customWidth="1"/>
    <col min="12808" max="12808" width="17.85546875" style="88" bestFit="1" customWidth="1"/>
    <col min="12809" max="13056" width="9.140625" style="88"/>
    <col min="13057" max="13057" width="9.7109375" style="88" customWidth="1"/>
    <col min="13058" max="13058" width="12.42578125" style="88" customWidth="1"/>
    <col min="13059" max="13059" width="72.42578125" style="88" customWidth="1"/>
    <col min="13060" max="13060" width="22.7109375" style="88" customWidth="1"/>
    <col min="13061" max="13061" width="18.28515625" style="88" customWidth="1"/>
    <col min="13062" max="13062" width="12.28515625" style="88" bestFit="1" customWidth="1"/>
    <col min="13063" max="13063" width="11" style="88" bestFit="1" customWidth="1"/>
    <col min="13064" max="13064" width="17.85546875" style="88" bestFit="1" customWidth="1"/>
    <col min="13065" max="13312" width="9.140625" style="88"/>
    <col min="13313" max="13313" width="9.7109375" style="88" customWidth="1"/>
    <col min="13314" max="13314" width="12.42578125" style="88" customWidth="1"/>
    <col min="13315" max="13315" width="72.42578125" style="88" customWidth="1"/>
    <col min="13316" max="13316" width="22.7109375" style="88" customWidth="1"/>
    <col min="13317" max="13317" width="18.28515625" style="88" customWidth="1"/>
    <col min="13318" max="13318" width="12.28515625" style="88" bestFit="1" customWidth="1"/>
    <col min="13319" max="13319" width="11" style="88" bestFit="1" customWidth="1"/>
    <col min="13320" max="13320" width="17.85546875" style="88" bestFit="1" customWidth="1"/>
    <col min="13321" max="13568" width="9.140625" style="88"/>
    <col min="13569" max="13569" width="9.7109375" style="88" customWidth="1"/>
    <col min="13570" max="13570" width="12.42578125" style="88" customWidth="1"/>
    <col min="13571" max="13571" width="72.42578125" style="88" customWidth="1"/>
    <col min="13572" max="13572" width="22.7109375" style="88" customWidth="1"/>
    <col min="13573" max="13573" width="18.28515625" style="88" customWidth="1"/>
    <col min="13574" max="13574" width="12.28515625" style="88" bestFit="1" customWidth="1"/>
    <col min="13575" max="13575" width="11" style="88" bestFit="1" customWidth="1"/>
    <col min="13576" max="13576" width="17.85546875" style="88" bestFit="1" customWidth="1"/>
    <col min="13577" max="13824" width="9.140625" style="88"/>
    <col min="13825" max="13825" width="9.7109375" style="88" customWidth="1"/>
    <col min="13826" max="13826" width="12.42578125" style="88" customWidth="1"/>
    <col min="13827" max="13827" width="72.42578125" style="88" customWidth="1"/>
    <col min="13828" max="13828" width="22.7109375" style="88" customWidth="1"/>
    <col min="13829" max="13829" width="18.28515625" style="88" customWidth="1"/>
    <col min="13830" max="13830" width="12.28515625" style="88" bestFit="1" customWidth="1"/>
    <col min="13831" max="13831" width="11" style="88" bestFit="1" customWidth="1"/>
    <col min="13832" max="13832" width="17.85546875" style="88" bestFit="1" customWidth="1"/>
    <col min="13833" max="14080" width="9.140625" style="88"/>
    <col min="14081" max="14081" width="9.7109375" style="88" customWidth="1"/>
    <col min="14082" max="14082" width="12.42578125" style="88" customWidth="1"/>
    <col min="14083" max="14083" width="72.42578125" style="88" customWidth="1"/>
    <col min="14084" max="14084" width="22.7109375" style="88" customWidth="1"/>
    <col min="14085" max="14085" width="18.28515625" style="88" customWidth="1"/>
    <col min="14086" max="14086" width="12.28515625" style="88" bestFit="1" customWidth="1"/>
    <col min="14087" max="14087" width="11" style="88" bestFit="1" customWidth="1"/>
    <col min="14088" max="14088" width="17.85546875" style="88" bestFit="1" customWidth="1"/>
    <col min="14089" max="14336" width="9.140625" style="88"/>
    <col min="14337" max="14337" width="9.7109375" style="88" customWidth="1"/>
    <col min="14338" max="14338" width="12.42578125" style="88" customWidth="1"/>
    <col min="14339" max="14339" width="72.42578125" style="88" customWidth="1"/>
    <col min="14340" max="14340" width="22.7109375" style="88" customWidth="1"/>
    <col min="14341" max="14341" width="18.28515625" style="88" customWidth="1"/>
    <col min="14342" max="14342" width="12.28515625" style="88" bestFit="1" customWidth="1"/>
    <col min="14343" max="14343" width="11" style="88" bestFit="1" customWidth="1"/>
    <col min="14344" max="14344" width="17.85546875" style="88" bestFit="1" customWidth="1"/>
    <col min="14345" max="14592" width="9.140625" style="88"/>
    <col min="14593" max="14593" width="9.7109375" style="88" customWidth="1"/>
    <col min="14594" max="14594" width="12.42578125" style="88" customWidth="1"/>
    <col min="14595" max="14595" width="72.42578125" style="88" customWidth="1"/>
    <col min="14596" max="14596" width="22.7109375" style="88" customWidth="1"/>
    <col min="14597" max="14597" width="18.28515625" style="88" customWidth="1"/>
    <col min="14598" max="14598" width="12.28515625" style="88" bestFit="1" customWidth="1"/>
    <col min="14599" max="14599" width="11" style="88" bestFit="1" customWidth="1"/>
    <col min="14600" max="14600" width="17.85546875" style="88" bestFit="1" customWidth="1"/>
    <col min="14601" max="14848" width="9.140625" style="88"/>
    <col min="14849" max="14849" width="9.7109375" style="88" customWidth="1"/>
    <col min="14850" max="14850" width="12.42578125" style="88" customWidth="1"/>
    <col min="14851" max="14851" width="72.42578125" style="88" customWidth="1"/>
    <col min="14852" max="14852" width="22.7109375" style="88" customWidth="1"/>
    <col min="14853" max="14853" width="18.28515625" style="88" customWidth="1"/>
    <col min="14854" max="14854" width="12.28515625" style="88" bestFit="1" customWidth="1"/>
    <col min="14855" max="14855" width="11" style="88" bestFit="1" customWidth="1"/>
    <col min="14856" max="14856" width="17.85546875" style="88" bestFit="1" customWidth="1"/>
    <col min="14857" max="15104" width="9.140625" style="88"/>
    <col min="15105" max="15105" width="9.7109375" style="88" customWidth="1"/>
    <col min="15106" max="15106" width="12.42578125" style="88" customWidth="1"/>
    <col min="15107" max="15107" width="72.42578125" style="88" customWidth="1"/>
    <col min="15108" max="15108" width="22.7109375" style="88" customWidth="1"/>
    <col min="15109" max="15109" width="18.28515625" style="88" customWidth="1"/>
    <col min="15110" max="15110" width="12.28515625" style="88" bestFit="1" customWidth="1"/>
    <col min="15111" max="15111" width="11" style="88" bestFit="1" customWidth="1"/>
    <col min="15112" max="15112" width="17.85546875" style="88" bestFit="1" customWidth="1"/>
    <col min="15113" max="15360" width="9.140625" style="88"/>
    <col min="15361" max="15361" width="9.7109375" style="88" customWidth="1"/>
    <col min="15362" max="15362" width="12.42578125" style="88" customWidth="1"/>
    <col min="15363" max="15363" width="72.42578125" style="88" customWidth="1"/>
    <col min="15364" max="15364" width="22.7109375" style="88" customWidth="1"/>
    <col min="15365" max="15365" width="18.28515625" style="88" customWidth="1"/>
    <col min="15366" max="15366" width="12.28515625" style="88" bestFit="1" customWidth="1"/>
    <col min="15367" max="15367" width="11" style="88" bestFit="1" customWidth="1"/>
    <col min="15368" max="15368" width="17.85546875" style="88" bestFit="1" customWidth="1"/>
    <col min="15369" max="15616" width="9.140625" style="88"/>
    <col min="15617" max="15617" width="9.7109375" style="88" customWidth="1"/>
    <col min="15618" max="15618" width="12.42578125" style="88" customWidth="1"/>
    <col min="15619" max="15619" width="72.42578125" style="88" customWidth="1"/>
    <col min="15620" max="15620" width="22.7109375" style="88" customWidth="1"/>
    <col min="15621" max="15621" width="18.28515625" style="88" customWidth="1"/>
    <col min="15622" max="15622" width="12.28515625" style="88" bestFit="1" customWidth="1"/>
    <col min="15623" max="15623" width="11" style="88" bestFit="1" customWidth="1"/>
    <col min="15624" max="15624" width="17.85546875" style="88" bestFit="1" customWidth="1"/>
    <col min="15625" max="15872" width="9.140625" style="88"/>
    <col min="15873" max="15873" width="9.7109375" style="88" customWidth="1"/>
    <col min="15874" max="15874" width="12.42578125" style="88" customWidth="1"/>
    <col min="15875" max="15875" width="72.42578125" style="88" customWidth="1"/>
    <col min="15876" max="15876" width="22.7109375" style="88" customWidth="1"/>
    <col min="15877" max="15877" width="18.28515625" style="88" customWidth="1"/>
    <col min="15878" max="15878" width="12.28515625" style="88" bestFit="1" customWidth="1"/>
    <col min="15879" max="15879" width="11" style="88" bestFit="1" customWidth="1"/>
    <col min="15880" max="15880" width="17.85546875" style="88" bestFit="1" customWidth="1"/>
    <col min="15881" max="16128" width="9.140625" style="88"/>
    <col min="16129" max="16129" width="9.7109375" style="88" customWidth="1"/>
    <col min="16130" max="16130" width="12.42578125" style="88" customWidth="1"/>
    <col min="16131" max="16131" width="72.42578125" style="88" customWidth="1"/>
    <col min="16132" max="16132" width="22.7109375" style="88" customWidth="1"/>
    <col min="16133" max="16133" width="18.28515625" style="88" customWidth="1"/>
    <col min="16134" max="16134" width="12.28515625" style="88" bestFit="1" customWidth="1"/>
    <col min="16135" max="16135" width="11" style="88" bestFit="1" customWidth="1"/>
    <col min="16136" max="16136" width="17.85546875" style="88" bestFit="1" customWidth="1"/>
    <col min="16137" max="16384" width="9.140625" style="88"/>
  </cols>
  <sheetData>
    <row r="1" spans="1:8">
      <c r="C1" s="111"/>
      <c r="D1" s="111"/>
      <c r="E1" s="111"/>
      <c r="F1" s="158" t="s">
        <v>89</v>
      </c>
      <c r="G1" s="159"/>
      <c r="H1" s="158"/>
    </row>
    <row r="2" spans="1:8">
      <c r="C2" s="338" t="s">
        <v>145</v>
      </c>
      <c r="D2" s="338"/>
      <c r="E2" s="338"/>
      <c r="F2" s="338"/>
      <c r="G2" s="111"/>
      <c r="H2" s="20"/>
    </row>
    <row r="3" spans="1:8">
      <c r="C3" s="338" t="s">
        <v>0</v>
      </c>
      <c r="D3" s="338"/>
      <c r="E3" s="338"/>
      <c r="F3" s="338"/>
      <c r="G3" s="111"/>
      <c r="H3" s="20"/>
    </row>
    <row r="4" spans="1:8">
      <c r="G4" s="147"/>
      <c r="H4" s="147"/>
    </row>
    <row r="5" spans="1:8" ht="40.5" customHeight="1">
      <c r="A5" s="339" t="s">
        <v>183</v>
      </c>
      <c r="B5" s="339"/>
      <c r="C5" s="339"/>
      <c r="D5" s="339"/>
      <c r="E5" s="339"/>
      <c r="F5" s="339"/>
      <c r="G5" s="125"/>
      <c r="H5" s="88"/>
    </row>
    <row r="6" spans="1:8">
      <c r="A6" s="128"/>
      <c r="B6" s="128"/>
      <c r="C6" s="128"/>
      <c r="D6" s="128"/>
      <c r="E6" s="128"/>
      <c r="F6" s="137" t="s">
        <v>63</v>
      </c>
      <c r="G6" s="133"/>
    </row>
    <row r="7" spans="1:8" ht="54.75" customHeight="1">
      <c r="A7" s="322" t="s">
        <v>146</v>
      </c>
      <c r="B7" s="322"/>
      <c r="C7" s="321" t="s">
        <v>147</v>
      </c>
      <c r="D7" s="340" t="s">
        <v>148</v>
      </c>
      <c r="E7" s="340"/>
      <c r="F7" s="341"/>
      <c r="G7" s="139"/>
      <c r="H7" s="88"/>
    </row>
    <row r="8" spans="1:8" ht="37.5" customHeight="1">
      <c r="A8" s="38" t="s">
        <v>133</v>
      </c>
      <c r="B8" s="157" t="s">
        <v>149</v>
      </c>
      <c r="C8" s="321"/>
      <c r="D8" s="40" t="s">
        <v>49</v>
      </c>
      <c r="E8" s="40" t="s">
        <v>50</v>
      </c>
      <c r="F8" s="41" t="s">
        <v>37</v>
      </c>
      <c r="G8" s="142"/>
      <c r="H8" s="88"/>
    </row>
    <row r="9" spans="1:8" s="138" customFormat="1">
      <c r="A9" s="75"/>
      <c r="B9" s="143"/>
      <c r="C9" s="145" t="s">
        <v>150</v>
      </c>
      <c r="D9" s="134">
        <f t="shared" ref="D9:F9" si="0">D11</f>
        <v>-805600</v>
      </c>
      <c r="E9" s="134">
        <f t="shared" si="0"/>
        <v>-1805600</v>
      </c>
      <c r="F9" s="134">
        <f t="shared" si="0"/>
        <v>-2800000</v>
      </c>
    </row>
    <row r="10" spans="1:8">
      <c r="A10" s="38"/>
      <c r="B10" s="157"/>
      <c r="C10" s="41" t="s">
        <v>141</v>
      </c>
      <c r="D10" s="41"/>
      <c r="E10" s="41"/>
      <c r="F10" s="41"/>
      <c r="G10" s="88"/>
      <c r="H10" s="88"/>
    </row>
    <row r="11" spans="1:8" s="138" customFormat="1" ht="36.75" customHeight="1">
      <c r="A11" s="75"/>
      <c r="B11" s="124"/>
      <c r="C11" s="168" t="str">
        <f>[1]h2!C11</f>
        <v xml:space="preserve"> ՀՀ տարածքային կառավարման և ենթակառուցվածքների նախարարություն</v>
      </c>
      <c r="D11" s="134">
        <f t="shared" ref="D11:F11" si="1">D13</f>
        <v>-805600</v>
      </c>
      <c r="E11" s="134">
        <f t="shared" si="1"/>
        <v>-1805600</v>
      </c>
      <c r="F11" s="134">
        <f t="shared" si="1"/>
        <v>-2800000</v>
      </c>
    </row>
    <row r="12" spans="1:8">
      <c r="A12" s="38"/>
      <c r="B12" s="38"/>
      <c r="C12" s="38" t="s">
        <v>141</v>
      </c>
      <c r="D12" s="38"/>
      <c r="E12" s="38"/>
      <c r="F12" s="141"/>
      <c r="G12" s="88"/>
      <c r="H12" s="88"/>
    </row>
    <row r="13" spans="1:8" s="138" customFormat="1">
      <c r="A13" s="91" t="s">
        <v>109</v>
      </c>
      <c r="B13" s="91" t="s">
        <v>113</v>
      </c>
      <c r="C13" s="3" t="s">
        <v>114</v>
      </c>
      <c r="D13" s="134">
        <f t="shared" ref="D13:F13" si="2">D15</f>
        <v>-805600</v>
      </c>
      <c r="E13" s="134">
        <f t="shared" si="2"/>
        <v>-1805600</v>
      </c>
      <c r="F13" s="134">
        <f t="shared" si="2"/>
        <v>-2800000</v>
      </c>
    </row>
    <row r="14" spans="1:8">
      <c r="A14" s="3"/>
      <c r="B14" s="3"/>
      <c r="C14" s="162" t="s">
        <v>22</v>
      </c>
      <c r="D14" s="126"/>
      <c r="E14" s="126"/>
      <c r="F14" s="141"/>
      <c r="G14" s="88"/>
      <c r="H14" s="88"/>
    </row>
    <row r="15" spans="1:8" s="161" customFormat="1" ht="42" customHeight="1">
      <c r="A15" s="3"/>
      <c r="B15" s="3"/>
      <c r="C15" s="50" t="s">
        <v>26</v>
      </c>
      <c r="D15" s="121">
        <v>-805600</v>
      </c>
      <c r="E15" s="121">
        <v>-1805600</v>
      </c>
      <c r="F15" s="121">
        <v>-2800000</v>
      </c>
    </row>
    <row r="18" spans="3:6" s="1" customFormat="1" ht="34.5">
      <c r="C18" s="19" t="s">
        <v>44</v>
      </c>
      <c r="D18" s="19"/>
      <c r="E18" s="19"/>
      <c r="F18" s="20" t="s">
        <v>43</v>
      </c>
    </row>
  </sheetData>
  <mergeCells count="6">
    <mergeCell ref="C2:F2"/>
    <mergeCell ref="C3:F3"/>
    <mergeCell ref="A5:F5"/>
    <mergeCell ref="A7:B7"/>
    <mergeCell ref="C7:C8"/>
    <mergeCell ref="D7:F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sqref="A1:D12"/>
    </sheetView>
  </sheetViews>
  <sheetFormatPr defaultRowHeight="15"/>
  <cols>
    <col min="1" max="1" width="18.28515625" customWidth="1"/>
    <col min="2" max="2" width="16" customWidth="1"/>
    <col min="3" max="3" width="63" customWidth="1"/>
    <col min="4" max="4" width="26.42578125" customWidth="1"/>
  </cols>
  <sheetData>
    <row r="1" spans="1:5" ht="16.5">
      <c r="D1" s="167" t="s">
        <v>163</v>
      </c>
    </row>
    <row r="2" spans="1:5" ht="17.25">
      <c r="C2" s="311" t="s">
        <v>45</v>
      </c>
      <c r="D2" s="311"/>
    </row>
    <row r="3" spans="1:5" ht="17.25">
      <c r="C3" s="311" t="s">
        <v>0</v>
      </c>
      <c r="D3" s="311"/>
      <c r="E3" s="1"/>
    </row>
    <row r="5" spans="1:5" ht="44.25" customHeight="1">
      <c r="A5" s="344" t="s">
        <v>155</v>
      </c>
      <c r="B5" s="344"/>
      <c r="C5" s="344"/>
      <c r="D5" s="344"/>
    </row>
    <row r="7" spans="1:5" ht="17.25">
      <c r="A7" s="1"/>
      <c r="B7" s="1"/>
      <c r="C7" s="1"/>
      <c r="D7" s="10" t="s">
        <v>63</v>
      </c>
    </row>
    <row r="8" spans="1:5" ht="27.75" customHeight="1">
      <c r="A8" s="345" t="s">
        <v>1</v>
      </c>
      <c r="B8" s="345"/>
      <c r="C8" s="346" t="s">
        <v>156</v>
      </c>
      <c r="D8" s="347" t="s">
        <v>210</v>
      </c>
    </row>
    <row r="9" spans="1:5" ht="51" customHeight="1">
      <c r="A9" s="109" t="s">
        <v>3</v>
      </c>
      <c r="B9" s="109" t="s">
        <v>134</v>
      </c>
      <c r="C9" s="346"/>
      <c r="D9" s="348"/>
    </row>
    <row r="10" spans="1:5" ht="17.25">
      <c r="A10" s="342"/>
      <c r="B10" s="343"/>
      <c r="C10" s="165" t="s">
        <v>139</v>
      </c>
      <c r="D10" s="164">
        <f>SUM(D11)</f>
        <v>-2800000</v>
      </c>
    </row>
    <row r="11" spans="1:5" s="170" customFormat="1" ht="17.25">
      <c r="A11" s="176">
        <v>1157</v>
      </c>
      <c r="B11" s="179"/>
      <c r="C11" s="173" t="s">
        <v>157</v>
      </c>
      <c r="D11" s="164">
        <f>D12</f>
        <v>-2800000</v>
      </c>
    </row>
    <row r="12" spans="1:5" ht="34.5">
      <c r="A12" s="174"/>
      <c r="B12" s="169">
        <v>21002</v>
      </c>
      <c r="C12" s="39" t="s">
        <v>114</v>
      </c>
      <c r="D12" s="172">
        <f>'H6'!F13</f>
        <v>-2800000</v>
      </c>
    </row>
    <row r="17" spans="1:6" s="192" customFormat="1" ht="17.25">
      <c r="A17" s="191" t="s">
        <v>158</v>
      </c>
      <c r="B17" s="78"/>
      <c r="C17" s="78"/>
      <c r="D17" s="78"/>
      <c r="E17" s="78"/>
      <c r="F17" s="78"/>
    </row>
    <row r="18" spans="1:6" s="192" customFormat="1" ht="17.25">
      <c r="A18" s="191" t="s">
        <v>159</v>
      </c>
      <c r="B18" s="78"/>
      <c r="C18" s="78"/>
      <c r="D18" s="78"/>
      <c r="E18" s="78"/>
      <c r="F18" s="78"/>
    </row>
    <row r="19" spans="1:6" s="192" customFormat="1" ht="17.25">
      <c r="A19" s="107"/>
      <c r="B19" s="118" t="s">
        <v>160</v>
      </c>
      <c r="C19" s="136"/>
      <c r="D19" s="318" t="s">
        <v>161</v>
      </c>
      <c r="E19" s="318"/>
      <c r="F19" s="318"/>
    </row>
    <row r="20" spans="1:6" s="192" customFormat="1"/>
    <row r="21" spans="1:6" s="192" customFormat="1"/>
    <row r="22" spans="1:6" s="192" customFormat="1"/>
  </sheetData>
  <mergeCells count="8">
    <mergeCell ref="A10:B10"/>
    <mergeCell ref="D19:F19"/>
    <mergeCell ref="C2:D2"/>
    <mergeCell ref="C3:D3"/>
    <mergeCell ref="A5:D5"/>
    <mergeCell ref="A8:B8"/>
    <mergeCell ref="C8:C9"/>
    <mergeCell ref="D8:D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"/>
  <sheetViews>
    <sheetView zoomScaleSheetLayoutView="100" workbookViewId="0">
      <selection activeCell="A5" sqref="A5:E5"/>
    </sheetView>
  </sheetViews>
  <sheetFormatPr defaultRowHeight="40.5" customHeight="1"/>
  <cols>
    <col min="1" max="1" width="27" style="4" customWidth="1"/>
    <col min="2" max="2" width="70.7109375" style="4" customWidth="1"/>
    <col min="3" max="3" width="18.42578125" style="4" customWidth="1"/>
    <col min="4" max="4" width="17" style="4" customWidth="1"/>
    <col min="5" max="5" width="18.85546875" style="4" customWidth="1"/>
    <col min="6" max="8" width="9" style="4" customWidth="1"/>
    <col min="9" max="10" width="15.28515625" style="4" bestFit="1" customWidth="1"/>
    <col min="11" max="11" width="19.85546875" style="4" customWidth="1"/>
    <col min="12" max="252" width="9.140625" style="4"/>
    <col min="253" max="253" width="4.7109375" style="4" customWidth="1"/>
    <col min="254" max="254" width="19.85546875" style="4" customWidth="1"/>
    <col min="255" max="255" width="72.140625" style="4" customWidth="1"/>
    <col min="256" max="256" width="0" style="4" hidden="1" customWidth="1"/>
    <col min="257" max="257" width="18.28515625" style="4" customWidth="1"/>
    <col min="258" max="258" width="17.5703125" style="4" customWidth="1"/>
    <col min="259" max="264" width="9" style="4" customWidth="1"/>
    <col min="265" max="508" width="9.140625" style="4"/>
    <col min="509" max="509" width="4.7109375" style="4" customWidth="1"/>
    <col min="510" max="510" width="19.85546875" style="4" customWidth="1"/>
    <col min="511" max="511" width="72.140625" style="4" customWidth="1"/>
    <col min="512" max="512" width="0" style="4" hidden="1" customWidth="1"/>
    <col min="513" max="513" width="18.28515625" style="4" customWidth="1"/>
    <col min="514" max="514" width="17.5703125" style="4" customWidth="1"/>
    <col min="515" max="520" width="9" style="4" customWidth="1"/>
    <col min="521" max="764" width="9.140625" style="4"/>
    <col min="765" max="765" width="4.7109375" style="4" customWidth="1"/>
    <col min="766" max="766" width="19.85546875" style="4" customWidth="1"/>
    <col min="767" max="767" width="72.140625" style="4" customWidth="1"/>
    <col min="768" max="768" width="0" style="4" hidden="1" customWidth="1"/>
    <col min="769" max="769" width="18.28515625" style="4" customWidth="1"/>
    <col min="770" max="770" width="17.5703125" style="4" customWidth="1"/>
    <col min="771" max="776" width="9" style="4" customWidth="1"/>
    <col min="777" max="1020" width="9.140625" style="4"/>
    <col min="1021" max="1021" width="4.7109375" style="4" customWidth="1"/>
    <col min="1022" max="1022" width="19.85546875" style="4" customWidth="1"/>
    <col min="1023" max="1023" width="72.140625" style="4" customWidth="1"/>
    <col min="1024" max="1024" width="0" style="4" hidden="1" customWidth="1"/>
    <col min="1025" max="1025" width="18.28515625" style="4" customWidth="1"/>
    <col min="1026" max="1026" width="17.5703125" style="4" customWidth="1"/>
    <col min="1027" max="1032" width="9" style="4" customWidth="1"/>
    <col min="1033" max="1276" width="9.140625" style="4"/>
    <col min="1277" max="1277" width="4.7109375" style="4" customWidth="1"/>
    <col min="1278" max="1278" width="19.85546875" style="4" customWidth="1"/>
    <col min="1279" max="1279" width="72.140625" style="4" customWidth="1"/>
    <col min="1280" max="1280" width="0" style="4" hidden="1" customWidth="1"/>
    <col min="1281" max="1281" width="18.28515625" style="4" customWidth="1"/>
    <col min="1282" max="1282" width="17.5703125" style="4" customWidth="1"/>
    <col min="1283" max="1288" width="9" style="4" customWidth="1"/>
    <col min="1289" max="1532" width="9.140625" style="4"/>
    <col min="1533" max="1533" width="4.7109375" style="4" customWidth="1"/>
    <col min="1534" max="1534" width="19.85546875" style="4" customWidth="1"/>
    <col min="1535" max="1535" width="72.140625" style="4" customWidth="1"/>
    <col min="1536" max="1536" width="0" style="4" hidden="1" customWidth="1"/>
    <col min="1537" max="1537" width="18.28515625" style="4" customWidth="1"/>
    <col min="1538" max="1538" width="17.5703125" style="4" customWidth="1"/>
    <col min="1539" max="1544" width="9" style="4" customWidth="1"/>
    <col min="1545" max="1788" width="9.140625" style="4"/>
    <col min="1789" max="1789" width="4.7109375" style="4" customWidth="1"/>
    <col min="1790" max="1790" width="19.85546875" style="4" customWidth="1"/>
    <col min="1791" max="1791" width="72.140625" style="4" customWidth="1"/>
    <col min="1792" max="1792" width="0" style="4" hidden="1" customWidth="1"/>
    <col min="1793" max="1793" width="18.28515625" style="4" customWidth="1"/>
    <col min="1794" max="1794" width="17.5703125" style="4" customWidth="1"/>
    <col min="1795" max="1800" width="9" style="4" customWidth="1"/>
    <col min="1801" max="2044" width="9.140625" style="4"/>
    <col min="2045" max="2045" width="4.7109375" style="4" customWidth="1"/>
    <col min="2046" max="2046" width="19.85546875" style="4" customWidth="1"/>
    <col min="2047" max="2047" width="72.140625" style="4" customWidth="1"/>
    <col min="2048" max="2048" width="0" style="4" hidden="1" customWidth="1"/>
    <col min="2049" max="2049" width="18.28515625" style="4" customWidth="1"/>
    <col min="2050" max="2050" width="17.5703125" style="4" customWidth="1"/>
    <col min="2051" max="2056" width="9" style="4" customWidth="1"/>
    <col min="2057" max="2300" width="9.140625" style="4"/>
    <col min="2301" max="2301" width="4.7109375" style="4" customWidth="1"/>
    <col min="2302" max="2302" width="19.85546875" style="4" customWidth="1"/>
    <col min="2303" max="2303" width="72.140625" style="4" customWidth="1"/>
    <col min="2304" max="2304" width="0" style="4" hidden="1" customWidth="1"/>
    <col min="2305" max="2305" width="18.28515625" style="4" customWidth="1"/>
    <col min="2306" max="2306" width="17.5703125" style="4" customWidth="1"/>
    <col min="2307" max="2312" width="9" style="4" customWidth="1"/>
    <col min="2313" max="2556" width="9.140625" style="4"/>
    <col min="2557" max="2557" width="4.7109375" style="4" customWidth="1"/>
    <col min="2558" max="2558" width="19.85546875" style="4" customWidth="1"/>
    <col min="2559" max="2559" width="72.140625" style="4" customWidth="1"/>
    <col min="2560" max="2560" width="0" style="4" hidden="1" customWidth="1"/>
    <col min="2561" max="2561" width="18.28515625" style="4" customWidth="1"/>
    <col min="2562" max="2562" width="17.5703125" style="4" customWidth="1"/>
    <col min="2563" max="2568" width="9" style="4" customWidth="1"/>
    <col min="2569" max="2812" width="9.140625" style="4"/>
    <col min="2813" max="2813" width="4.7109375" style="4" customWidth="1"/>
    <col min="2814" max="2814" width="19.85546875" style="4" customWidth="1"/>
    <col min="2815" max="2815" width="72.140625" style="4" customWidth="1"/>
    <col min="2816" max="2816" width="0" style="4" hidden="1" customWidth="1"/>
    <col min="2817" max="2817" width="18.28515625" style="4" customWidth="1"/>
    <col min="2818" max="2818" width="17.5703125" style="4" customWidth="1"/>
    <col min="2819" max="2824" width="9" style="4" customWidth="1"/>
    <col min="2825" max="3068" width="9.140625" style="4"/>
    <col min="3069" max="3069" width="4.7109375" style="4" customWidth="1"/>
    <col min="3070" max="3070" width="19.85546875" style="4" customWidth="1"/>
    <col min="3071" max="3071" width="72.140625" style="4" customWidth="1"/>
    <col min="3072" max="3072" width="0" style="4" hidden="1" customWidth="1"/>
    <col min="3073" max="3073" width="18.28515625" style="4" customWidth="1"/>
    <col min="3074" max="3074" width="17.5703125" style="4" customWidth="1"/>
    <col min="3075" max="3080" width="9" style="4" customWidth="1"/>
    <col min="3081" max="3324" width="9.140625" style="4"/>
    <col min="3325" max="3325" width="4.7109375" style="4" customWidth="1"/>
    <col min="3326" max="3326" width="19.85546875" style="4" customWidth="1"/>
    <col min="3327" max="3327" width="72.140625" style="4" customWidth="1"/>
    <col min="3328" max="3328" width="0" style="4" hidden="1" customWidth="1"/>
    <col min="3329" max="3329" width="18.28515625" style="4" customWidth="1"/>
    <col min="3330" max="3330" width="17.5703125" style="4" customWidth="1"/>
    <col min="3331" max="3336" width="9" style="4" customWidth="1"/>
    <col min="3337" max="3580" width="9.140625" style="4"/>
    <col min="3581" max="3581" width="4.7109375" style="4" customWidth="1"/>
    <col min="3582" max="3582" width="19.85546875" style="4" customWidth="1"/>
    <col min="3583" max="3583" width="72.140625" style="4" customWidth="1"/>
    <col min="3584" max="3584" width="0" style="4" hidden="1" customWidth="1"/>
    <col min="3585" max="3585" width="18.28515625" style="4" customWidth="1"/>
    <col min="3586" max="3586" width="17.5703125" style="4" customWidth="1"/>
    <col min="3587" max="3592" width="9" style="4" customWidth="1"/>
    <col min="3593" max="3836" width="9.140625" style="4"/>
    <col min="3837" max="3837" width="4.7109375" style="4" customWidth="1"/>
    <col min="3838" max="3838" width="19.85546875" style="4" customWidth="1"/>
    <col min="3839" max="3839" width="72.140625" style="4" customWidth="1"/>
    <col min="3840" max="3840" width="0" style="4" hidden="1" customWidth="1"/>
    <col min="3841" max="3841" width="18.28515625" style="4" customWidth="1"/>
    <col min="3842" max="3842" width="17.5703125" style="4" customWidth="1"/>
    <col min="3843" max="3848" width="9" style="4" customWidth="1"/>
    <col min="3849" max="4092" width="9.140625" style="4"/>
    <col min="4093" max="4093" width="4.7109375" style="4" customWidth="1"/>
    <col min="4094" max="4094" width="19.85546875" style="4" customWidth="1"/>
    <col min="4095" max="4095" width="72.140625" style="4" customWidth="1"/>
    <col min="4096" max="4096" width="0" style="4" hidden="1" customWidth="1"/>
    <col min="4097" max="4097" width="18.28515625" style="4" customWidth="1"/>
    <col min="4098" max="4098" width="17.5703125" style="4" customWidth="1"/>
    <col min="4099" max="4104" width="9" style="4" customWidth="1"/>
    <col min="4105" max="4348" width="9.140625" style="4"/>
    <col min="4349" max="4349" width="4.7109375" style="4" customWidth="1"/>
    <col min="4350" max="4350" width="19.85546875" style="4" customWidth="1"/>
    <col min="4351" max="4351" width="72.140625" style="4" customWidth="1"/>
    <col min="4352" max="4352" width="0" style="4" hidden="1" customWidth="1"/>
    <col min="4353" max="4353" width="18.28515625" style="4" customWidth="1"/>
    <col min="4354" max="4354" width="17.5703125" style="4" customWidth="1"/>
    <col min="4355" max="4360" width="9" style="4" customWidth="1"/>
    <col min="4361" max="4604" width="9.140625" style="4"/>
    <col min="4605" max="4605" width="4.7109375" style="4" customWidth="1"/>
    <col min="4606" max="4606" width="19.85546875" style="4" customWidth="1"/>
    <col min="4607" max="4607" width="72.140625" style="4" customWidth="1"/>
    <col min="4608" max="4608" width="0" style="4" hidden="1" customWidth="1"/>
    <col min="4609" max="4609" width="18.28515625" style="4" customWidth="1"/>
    <col min="4610" max="4610" width="17.5703125" style="4" customWidth="1"/>
    <col min="4611" max="4616" width="9" style="4" customWidth="1"/>
    <col min="4617" max="4860" width="9.140625" style="4"/>
    <col min="4861" max="4861" width="4.7109375" style="4" customWidth="1"/>
    <col min="4862" max="4862" width="19.85546875" style="4" customWidth="1"/>
    <col min="4863" max="4863" width="72.140625" style="4" customWidth="1"/>
    <col min="4864" max="4864" width="0" style="4" hidden="1" customWidth="1"/>
    <col min="4865" max="4865" width="18.28515625" style="4" customWidth="1"/>
    <col min="4866" max="4866" width="17.5703125" style="4" customWidth="1"/>
    <col min="4867" max="4872" width="9" style="4" customWidth="1"/>
    <col min="4873" max="5116" width="9.140625" style="4"/>
    <col min="5117" max="5117" width="4.7109375" style="4" customWidth="1"/>
    <col min="5118" max="5118" width="19.85546875" style="4" customWidth="1"/>
    <col min="5119" max="5119" width="72.140625" style="4" customWidth="1"/>
    <col min="5120" max="5120" width="0" style="4" hidden="1" customWidth="1"/>
    <col min="5121" max="5121" width="18.28515625" style="4" customWidth="1"/>
    <col min="5122" max="5122" width="17.5703125" style="4" customWidth="1"/>
    <col min="5123" max="5128" width="9" style="4" customWidth="1"/>
    <col min="5129" max="5372" width="9.140625" style="4"/>
    <col min="5373" max="5373" width="4.7109375" style="4" customWidth="1"/>
    <col min="5374" max="5374" width="19.85546875" style="4" customWidth="1"/>
    <col min="5375" max="5375" width="72.140625" style="4" customWidth="1"/>
    <col min="5376" max="5376" width="0" style="4" hidden="1" customWidth="1"/>
    <col min="5377" max="5377" width="18.28515625" style="4" customWidth="1"/>
    <col min="5378" max="5378" width="17.5703125" style="4" customWidth="1"/>
    <col min="5379" max="5384" width="9" style="4" customWidth="1"/>
    <col min="5385" max="5628" width="9.140625" style="4"/>
    <col min="5629" max="5629" width="4.7109375" style="4" customWidth="1"/>
    <col min="5630" max="5630" width="19.85546875" style="4" customWidth="1"/>
    <col min="5631" max="5631" width="72.140625" style="4" customWidth="1"/>
    <col min="5632" max="5632" width="0" style="4" hidden="1" customWidth="1"/>
    <col min="5633" max="5633" width="18.28515625" style="4" customWidth="1"/>
    <col min="5634" max="5634" width="17.5703125" style="4" customWidth="1"/>
    <col min="5635" max="5640" width="9" style="4" customWidth="1"/>
    <col min="5641" max="5884" width="9.140625" style="4"/>
    <col min="5885" max="5885" width="4.7109375" style="4" customWidth="1"/>
    <col min="5886" max="5886" width="19.85546875" style="4" customWidth="1"/>
    <col min="5887" max="5887" width="72.140625" style="4" customWidth="1"/>
    <col min="5888" max="5888" width="0" style="4" hidden="1" customWidth="1"/>
    <col min="5889" max="5889" width="18.28515625" style="4" customWidth="1"/>
    <col min="5890" max="5890" width="17.5703125" style="4" customWidth="1"/>
    <col min="5891" max="5896" width="9" style="4" customWidth="1"/>
    <col min="5897" max="6140" width="9.140625" style="4"/>
    <col min="6141" max="6141" width="4.7109375" style="4" customWidth="1"/>
    <col min="6142" max="6142" width="19.85546875" style="4" customWidth="1"/>
    <col min="6143" max="6143" width="72.140625" style="4" customWidth="1"/>
    <col min="6144" max="6144" width="0" style="4" hidden="1" customWidth="1"/>
    <col min="6145" max="6145" width="18.28515625" style="4" customWidth="1"/>
    <col min="6146" max="6146" width="17.5703125" style="4" customWidth="1"/>
    <col min="6147" max="6152" width="9" style="4" customWidth="1"/>
    <col min="6153" max="6396" width="9.140625" style="4"/>
    <col min="6397" max="6397" width="4.7109375" style="4" customWidth="1"/>
    <col min="6398" max="6398" width="19.85546875" style="4" customWidth="1"/>
    <col min="6399" max="6399" width="72.140625" style="4" customWidth="1"/>
    <col min="6400" max="6400" width="0" style="4" hidden="1" customWidth="1"/>
    <col min="6401" max="6401" width="18.28515625" style="4" customWidth="1"/>
    <col min="6402" max="6402" width="17.5703125" style="4" customWidth="1"/>
    <col min="6403" max="6408" width="9" style="4" customWidth="1"/>
    <col min="6409" max="6652" width="9.140625" style="4"/>
    <col min="6653" max="6653" width="4.7109375" style="4" customWidth="1"/>
    <col min="6654" max="6654" width="19.85546875" style="4" customWidth="1"/>
    <col min="6655" max="6655" width="72.140625" style="4" customWidth="1"/>
    <col min="6656" max="6656" width="0" style="4" hidden="1" customWidth="1"/>
    <col min="6657" max="6657" width="18.28515625" style="4" customWidth="1"/>
    <col min="6658" max="6658" width="17.5703125" style="4" customWidth="1"/>
    <col min="6659" max="6664" width="9" style="4" customWidth="1"/>
    <col min="6665" max="6908" width="9.140625" style="4"/>
    <col min="6909" max="6909" width="4.7109375" style="4" customWidth="1"/>
    <col min="6910" max="6910" width="19.85546875" style="4" customWidth="1"/>
    <col min="6911" max="6911" width="72.140625" style="4" customWidth="1"/>
    <col min="6912" max="6912" width="0" style="4" hidden="1" customWidth="1"/>
    <col min="6913" max="6913" width="18.28515625" style="4" customWidth="1"/>
    <col min="6914" max="6914" width="17.5703125" style="4" customWidth="1"/>
    <col min="6915" max="6920" width="9" style="4" customWidth="1"/>
    <col min="6921" max="7164" width="9.140625" style="4"/>
    <col min="7165" max="7165" width="4.7109375" style="4" customWidth="1"/>
    <col min="7166" max="7166" width="19.85546875" style="4" customWidth="1"/>
    <col min="7167" max="7167" width="72.140625" style="4" customWidth="1"/>
    <col min="7168" max="7168" width="0" style="4" hidden="1" customWidth="1"/>
    <col min="7169" max="7169" width="18.28515625" style="4" customWidth="1"/>
    <col min="7170" max="7170" width="17.5703125" style="4" customWidth="1"/>
    <col min="7171" max="7176" width="9" style="4" customWidth="1"/>
    <col min="7177" max="7420" width="9.140625" style="4"/>
    <col min="7421" max="7421" width="4.7109375" style="4" customWidth="1"/>
    <col min="7422" max="7422" width="19.85546875" style="4" customWidth="1"/>
    <col min="7423" max="7423" width="72.140625" style="4" customWidth="1"/>
    <col min="7424" max="7424" width="0" style="4" hidden="1" customWidth="1"/>
    <col min="7425" max="7425" width="18.28515625" style="4" customWidth="1"/>
    <col min="7426" max="7426" width="17.5703125" style="4" customWidth="1"/>
    <col min="7427" max="7432" width="9" style="4" customWidth="1"/>
    <col min="7433" max="7676" width="9.140625" style="4"/>
    <col min="7677" max="7677" width="4.7109375" style="4" customWidth="1"/>
    <col min="7678" max="7678" width="19.85546875" style="4" customWidth="1"/>
    <col min="7679" max="7679" width="72.140625" style="4" customWidth="1"/>
    <col min="7680" max="7680" width="0" style="4" hidden="1" customWidth="1"/>
    <col min="7681" max="7681" width="18.28515625" style="4" customWidth="1"/>
    <col min="7682" max="7682" width="17.5703125" style="4" customWidth="1"/>
    <col min="7683" max="7688" width="9" style="4" customWidth="1"/>
    <col min="7689" max="7932" width="9.140625" style="4"/>
    <col min="7933" max="7933" width="4.7109375" style="4" customWidth="1"/>
    <col min="7934" max="7934" width="19.85546875" style="4" customWidth="1"/>
    <col min="7935" max="7935" width="72.140625" style="4" customWidth="1"/>
    <col min="7936" max="7936" width="0" style="4" hidden="1" customWidth="1"/>
    <col min="7937" max="7937" width="18.28515625" style="4" customWidth="1"/>
    <col min="7938" max="7938" width="17.5703125" style="4" customWidth="1"/>
    <col min="7939" max="7944" width="9" style="4" customWidth="1"/>
    <col min="7945" max="8188" width="9.140625" style="4"/>
    <col min="8189" max="8189" width="4.7109375" style="4" customWidth="1"/>
    <col min="8190" max="8190" width="19.85546875" style="4" customWidth="1"/>
    <col min="8191" max="8191" width="72.140625" style="4" customWidth="1"/>
    <col min="8192" max="8192" width="0" style="4" hidden="1" customWidth="1"/>
    <col min="8193" max="8193" width="18.28515625" style="4" customWidth="1"/>
    <col min="8194" max="8194" width="17.5703125" style="4" customWidth="1"/>
    <col min="8195" max="8200" width="9" style="4" customWidth="1"/>
    <col min="8201" max="8444" width="9.140625" style="4"/>
    <col min="8445" max="8445" width="4.7109375" style="4" customWidth="1"/>
    <col min="8446" max="8446" width="19.85546875" style="4" customWidth="1"/>
    <col min="8447" max="8447" width="72.140625" style="4" customWidth="1"/>
    <col min="8448" max="8448" width="0" style="4" hidden="1" customWidth="1"/>
    <col min="8449" max="8449" width="18.28515625" style="4" customWidth="1"/>
    <col min="8450" max="8450" width="17.5703125" style="4" customWidth="1"/>
    <col min="8451" max="8456" width="9" style="4" customWidth="1"/>
    <col min="8457" max="8700" width="9.140625" style="4"/>
    <col min="8701" max="8701" width="4.7109375" style="4" customWidth="1"/>
    <col min="8702" max="8702" width="19.85546875" style="4" customWidth="1"/>
    <col min="8703" max="8703" width="72.140625" style="4" customWidth="1"/>
    <col min="8704" max="8704" width="0" style="4" hidden="1" customWidth="1"/>
    <col min="8705" max="8705" width="18.28515625" style="4" customWidth="1"/>
    <col min="8706" max="8706" width="17.5703125" style="4" customWidth="1"/>
    <col min="8707" max="8712" width="9" style="4" customWidth="1"/>
    <col min="8713" max="8956" width="9.140625" style="4"/>
    <col min="8957" max="8957" width="4.7109375" style="4" customWidth="1"/>
    <col min="8958" max="8958" width="19.85546875" style="4" customWidth="1"/>
    <col min="8959" max="8959" width="72.140625" style="4" customWidth="1"/>
    <col min="8960" max="8960" width="0" style="4" hidden="1" customWidth="1"/>
    <col min="8961" max="8961" width="18.28515625" style="4" customWidth="1"/>
    <col min="8962" max="8962" width="17.5703125" style="4" customWidth="1"/>
    <col min="8963" max="8968" width="9" style="4" customWidth="1"/>
    <col min="8969" max="9212" width="9.140625" style="4"/>
    <col min="9213" max="9213" width="4.7109375" style="4" customWidth="1"/>
    <col min="9214" max="9214" width="19.85546875" style="4" customWidth="1"/>
    <col min="9215" max="9215" width="72.140625" style="4" customWidth="1"/>
    <col min="9216" max="9216" width="0" style="4" hidden="1" customWidth="1"/>
    <col min="9217" max="9217" width="18.28515625" style="4" customWidth="1"/>
    <col min="9218" max="9218" width="17.5703125" style="4" customWidth="1"/>
    <col min="9219" max="9224" width="9" style="4" customWidth="1"/>
    <col min="9225" max="9468" width="9.140625" style="4"/>
    <col min="9469" max="9469" width="4.7109375" style="4" customWidth="1"/>
    <col min="9470" max="9470" width="19.85546875" style="4" customWidth="1"/>
    <col min="9471" max="9471" width="72.140625" style="4" customWidth="1"/>
    <col min="9472" max="9472" width="0" style="4" hidden="1" customWidth="1"/>
    <col min="9473" max="9473" width="18.28515625" style="4" customWidth="1"/>
    <col min="9474" max="9474" width="17.5703125" style="4" customWidth="1"/>
    <col min="9475" max="9480" width="9" style="4" customWidth="1"/>
    <col min="9481" max="9724" width="9.140625" style="4"/>
    <col min="9725" max="9725" width="4.7109375" style="4" customWidth="1"/>
    <col min="9726" max="9726" width="19.85546875" style="4" customWidth="1"/>
    <col min="9727" max="9727" width="72.140625" style="4" customWidth="1"/>
    <col min="9728" max="9728" width="0" style="4" hidden="1" customWidth="1"/>
    <col min="9729" max="9729" width="18.28515625" style="4" customWidth="1"/>
    <col min="9730" max="9730" width="17.5703125" style="4" customWidth="1"/>
    <col min="9731" max="9736" width="9" style="4" customWidth="1"/>
    <col min="9737" max="9980" width="9.140625" style="4"/>
    <col min="9981" max="9981" width="4.7109375" style="4" customWidth="1"/>
    <col min="9982" max="9982" width="19.85546875" style="4" customWidth="1"/>
    <col min="9983" max="9983" width="72.140625" style="4" customWidth="1"/>
    <col min="9984" max="9984" width="0" style="4" hidden="1" customWidth="1"/>
    <col min="9985" max="9985" width="18.28515625" style="4" customWidth="1"/>
    <col min="9986" max="9986" width="17.5703125" style="4" customWidth="1"/>
    <col min="9987" max="9992" width="9" style="4" customWidth="1"/>
    <col min="9993" max="10236" width="9.140625" style="4"/>
    <col min="10237" max="10237" width="4.7109375" style="4" customWidth="1"/>
    <col min="10238" max="10238" width="19.85546875" style="4" customWidth="1"/>
    <col min="10239" max="10239" width="72.140625" style="4" customWidth="1"/>
    <col min="10240" max="10240" width="0" style="4" hidden="1" customWidth="1"/>
    <col min="10241" max="10241" width="18.28515625" style="4" customWidth="1"/>
    <col min="10242" max="10242" width="17.5703125" style="4" customWidth="1"/>
    <col min="10243" max="10248" width="9" style="4" customWidth="1"/>
    <col min="10249" max="10492" width="9.140625" style="4"/>
    <col min="10493" max="10493" width="4.7109375" style="4" customWidth="1"/>
    <col min="10494" max="10494" width="19.85546875" style="4" customWidth="1"/>
    <col min="10495" max="10495" width="72.140625" style="4" customWidth="1"/>
    <col min="10496" max="10496" width="0" style="4" hidden="1" customWidth="1"/>
    <col min="10497" max="10497" width="18.28515625" style="4" customWidth="1"/>
    <col min="10498" max="10498" width="17.5703125" style="4" customWidth="1"/>
    <col min="10499" max="10504" width="9" style="4" customWidth="1"/>
    <col min="10505" max="10748" width="9.140625" style="4"/>
    <col min="10749" max="10749" width="4.7109375" style="4" customWidth="1"/>
    <col min="10750" max="10750" width="19.85546875" style="4" customWidth="1"/>
    <col min="10751" max="10751" width="72.140625" style="4" customWidth="1"/>
    <col min="10752" max="10752" width="0" style="4" hidden="1" customWidth="1"/>
    <col min="10753" max="10753" width="18.28515625" style="4" customWidth="1"/>
    <col min="10754" max="10754" width="17.5703125" style="4" customWidth="1"/>
    <col min="10755" max="10760" width="9" style="4" customWidth="1"/>
    <col min="10761" max="11004" width="9.140625" style="4"/>
    <col min="11005" max="11005" width="4.7109375" style="4" customWidth="1"/>
    <col min="11006" max="11006" width="19.85546875" style="4" customWidth="1"/>
    <col min="11007" max="11007" width="72.140625" style="4" customWidth="1"/>
    <col min="11008" max="11008" width="0" style="4" hidden="1" customWidth="1"/>
    <col min="11009" max="11009" width="18.28515625" style="4" customWidth="1"/>
    <col min="11010" max="11010" width="17.5703125" style="4" customWidth="1"/>
    <col min="11011" max="11016" width="9" style="4" customWidth="1"/>
    <col min="11017" max="11260" width="9.140625" style="4"/>
    <col min="11261" max="11261" width="4.7109375" style="4" customWidth="1"/>
    <col min="11262" max="11262" width="19.85546875" style="4" customWidth="1"/>
    <col min="11263" max="11263" width="72.140625" style="4" customWidth="1"/>
    <col min="11264" max="11264" width="0" style="4" hidden="1" customWidth="1"/>
    <col min="11265" max="11265" width="18.28515625" style="4" customWidth="1"/>
    <col min="11266" max="11266" width="17.5703125" style="4" customWidth="1"/>
    <col min="11267" max="11272" width="9" style="4" customWidth="1"/>
    <col min="11273" max="11516" width="9.140625" style="4"/>
    <col min="11517" max="11517" width="4.7109375" style="4" customWidth="1"/>
    <col min="11518" max="11518" width="19.85546875" style="4" customWidth="1"/>
    <col min="11519" max="11519" width="72.140625" style="4" customWidth="1"/>
    <col min="11520" max="11520" width="0" style="4" hidden="1" customWidth="1"/>
    <col min="11521" max="11521" width="18.28515625" style="4" customWidth="1"/>
    <col min="11522" max="11522" width="17.5703125" style="4" customWidth="1"/>
    <col min="11523" max="11528" width="9" style="4" customWidth="1"/>
    <col min="11529" max="11772" width="9.140625" style="4"/>
    <col min="11773" max="11773" width="4.7109375" style="4" customWidth="1"/>
    <col min="11774" max="11774" width="19.85546875" style="4" customWidth="1"/>
    <col min="11775" max="11775" width="72.140625" style="4" customWidth="1"/>
    <col min="11776" max="11776" width="0" style="4" hidden="1" customWidth="1"/>
    <col min="11777" max="11777" width="18.28515625" style="4" customWidth="1"/>
    <col min="11778" max="11778" width="17.5703125" style="4" customWidth="1"/>
    <col min="11779" max="11784" width="9" style="4" customWidth="1"/>
    <col min="11785" max="12028" width="9.140625" style="4"/>
    <col min="12029" max="12029" width="4.7109375" style="4" customWidth="1"/>
    <col min="12030" max="12030" width="19.85546875" style="4" customWidth="1"/>
    <col min="12031" max="12031" width="72.140625" style="4" customWidth="1"/>
    <col min="12032" max="12032" width="0" style="4" hidden="1" customWidth="1"/>
    <col min="12033" max="12033" width="18.28515625" style="4" customWidth="1"/>
    <col min="12034" max="12034" width="17.5703125" style="4" customWidth="1"/>
    <col min="12035" max="12040" width="9" style="4" customWidth="1"/>
    <col min="12041" max="12284" width="9.140625" style="4"/>
    <col min="12285" max="12285" width="4.7109375" style="4" customWidth="1"/>
    <col min="12286" max="12286" width="19.85546875" style="4" customWidth="1"/>
    <col min="12287" max="12287" width="72.140625" style="4" customWidth="1"/>
    <col min="12288" max="12288" width="0" style="4" hidden="1" customWidth="1"/>
    <col min="12289" max="12289" width="18.28515625" style="4" customWidth="1"/>
    <col min="12290" max="12290" width="17.5703125" style="4" customWidth="1"/>
    <col min="12291" max="12296" width="9" style="4" customWidth="1"/>
    <col min="12297" max="12540" width="9.140625" style="4"/>
    <col min="12541" max="12541" width="4.7109375" style="4" customWidth="1"/>
    <col min="12542" max="12542" width="19.85546875" style="4" customWidth="1"/>
    <col min="12543" max="12543" width="72.140625" style="4" customWidth="1"/>
    <col min="12544" max="12544" width="0" style="4" hidden="1" customWidth="1"/>
    <col min="12545" max="12545" width="18.28515625" style="4" customWidth="1"/>
    <col min="12546" max="12546" width="17.5703125" style="4" customWidth="1"/>
    <col min="12547" max="12552" width="9" style="4" customWidth="1"/>
    <col min="12553" max="12796" width="9.140625" style="4"/>
    <col min="12797" max="12797" width="4.7109375" style="4" customWidth="1"/>
    <col min="12798" max="12798" width="19.85546875" style="4" customWidth="1"/>
    <col min="12799" max="12799" width="72.140625" style="4" customWidth="1"/>
    <col min="12800" max="12800" width="0" style="4" hidden="1" customWidth="1"/>
    <col min="12801" max="12801" width="18.28515625" style="4" customWidth="1"/>
    <col min="12802" max="12802" width="17.5703125" style="4" customWidth="1"/>
    <col min="12803" max="12808" width="9" style="4" customWidth="1"/>
    <col min="12809" max="13052" width="9.140625" style="4"/>
    <col min="13053" max="13053" width="4.7109375" style="4" customWidth="1"/>
    <col min="13054" max="13054" width="19.85546875" style="4" customWidth="1"/>
    <col min="13055" max="13055" width="72.140625" style="4" customWidth="1"/>
    <col min="13056" max="13056" width="0" style="4" hidden="1" customWidth="1"/>
    <col min="13057" max="13057" width="18.28515625" style="4" customWidth="1"/>
    <col min="13058" max="13058" width="17.5703125" style="4" customWidth="1"/>
    <col min="13059" max="13064" width="9" style="4" customWidth="1"/>
    <col min="13065" max="13308" width="9.140625" style="4"/>
    <col min="13309" max="13309" width="4.7109375" style="4" customWidth="1"/>
    <col min="13310" max="13310" width="19.85546875" style="4" customWidth="1"/>
    <col min="13311" max="13311" width="72.140625" style="4" customWidth="1"/>
    <col min="13312" max="13312" width="0" style="4" hidden="1" customWidth="1"/>
    <col min="13313" max="13313" width="18.28515625" style="4" customWidth="1"/>
    <col min="13314" max="13314" width="17.5703125" style="4" customWidth="1"/>
    <col min="13315" max="13320" width="9" style="4" customWidth="1"/>
    <col min="13321" max="13564" width="9.140625" style="4"/>
    <col min="13565" max="13565" width="4.7109375" style="4" customWidth="1"/>
    <col min="13566" max="13566" width="19.85546875" style="4" customWidth="1"/>
    <col min="13567" max="13567" width="72.140625" style="4" customWidth="1"/>
    <col min="13568" max="13568" width="0" style="4" hidden="1" customWidth="1"/>
    <col min="13569" max="13569" width="18.28515625" style="4" customWidth="1"/>
    <col min="13570" max="13570" width="17.5703125" style="4" customWidth="1"/>
    <col min="13571" max="13576" width="9" style="4" customWidth="1"/>
    <col min="13577" max="13820" width="9.140625" style="4"/>
    <col min="13821" max="13821" width="4.7109375" style="4" customWidth="1"/>
    <col min="13822" max="13822" width="19.85546875" style="4" customWidth="1"/>
    <col min="13823" max="13823" width="72.140625" style="4" customWidth="1"/>
    <col min="13824" max="13824" width="0" style="4" hidden="1" customWidth="1"/>
    <col min="13825" max="13825" width="18.28515625" style="4" customWidth="1"/>
    <col min="13826" max="13826" width="17.5703125" style="4" customWidth="1"/>
    <col min="13827" max="13832" width="9" style="4" customWidth="1"/>
    <col min="13833" max="14076" width="9.140625" style="4"/>
    <col min="14077" max="14077" width="4.7109375" style="4" customWidth="1"/>
    <col min="14078" max="14078" width="19.85546875" style="4" customWidth="1"/>
    <col min="14079" max="14079" width="72.140625" style="4" customWidth="1"/>
    <col min="14080" max="14080" width="0" style="4" hidden="1" customWidth="1"/>
    <col min="14081" max="14081" width="18.28515625" style="4" customWidth="1"/>
    <col min="14082" max="14082" width="17.5703125" style="4" customWidth="1"/>
    <col min="14083" max="14088" width="9" style="4" customWidth="1"/>
    <col min="14089" max="14332" width="9.140625" style="4"/>
    <col min="14333" max="14333" width="4.7109375" style="4" customWidth="1"/>
    <col min="14334" max="14334" width="19.85546875" style="4" customWidth="1"/>
    <col min="14335" max="14335" width="72.140625" style="4" customWidth="1"/>
    <col min="14336" max="14336" width="0" style="4" hidden="1" customWidth="1"/>
    <col min="14337" max="14337" width="18.28515625" style="4" customWidth="1"/>
    <col min="14338" max="14338" width="17.5703125" style="4" customWidth="1"/>
    <col min="14339" max="14344" width="9" style="4" customWidth="1"/>
    <col min="14345" max="14588" width="9.140625" style="4"/>
    <col min="14589" max="14589" width="4.7109375" style="4" customWidth="1"/>
    <col min="14590" max="14590" width="19.85546875" style="4" customWidth="1"/>
    <col min="14591" max="14591" width="72.140625" style="4" customWidth="1"/>
    <col min="14592" max="14592" width="0" style="4" hidden="1" customWidth="1"/>
    <col min="14593" max="14593" width="18.28515625" style="4" customWidth="1"/>
    <col min="14594" max="14594" width="17.5703125" style="4" customWidth="1"/>
    <col min="14595" max="14600" width="9" style="4" customWidth="1"/>
    <col min="14601" max="14844" width="9.140625" style="4"/>
    <col min="14845" max="14845" width="4.7109375" style="4" customWidth="1"/>
    <col min="14846" max="14846" width="19.85546875" style="4" customWidth="1"/>
    <col min="14847" max="14847" width="72.140625" style="4" customWidth="1"/>
    <col min="14848" max="14848" width="0" style="4" hidden="1" customWidth="1"/>
    <col min="14849" max="14849" width="18.28515625" style="4" customWidth="1"/>
    <col min="14850" max="14850" width="17.5703125" style="4" customWidth="1"/>
    <col min="14851" max="14856" width="9" style="4" customWidth="1"/>
    <col min="14857" max="15100" width="9.140625" style="4"/>
    <col min="15101" max="15101" width="4.7109375" style="4" customWidth="1"/>
    <col min="15102" max="15102" width="19.85546875" style="4" customWidth="1"/>
    <col min="15103" max="15103" width="72.140625" style="4" customWidth="1"/>
    <col min="15104" max="15104" width="0" style="4" hidden="1" customWidth="1"/>
    <col min="15105" max="15105" width="18.28515625" style="4" customWidth="1"/>
    <col min="15106" max="15106" width="17.5703125" style="4" customWidth="1"/>
    <col min="15107" max="15112" width="9" style="4" customWidth="1"/>
    <col min="15113" max="15356" width="9.140625" style="4"/>
    <col min="15357" max="15357" width="4.7109375" style="4" customWidth="1"/>
    <col min="15358" max="15358" width="19.85546875" style="4" customWidth="1"/>
    <col min="15359" max="15359" width="72.140625" style="4" customWidth="1"/>
    <col min="15360" max="15360" width="0" style="4" hidden="1" customWidth="1"/>
    <col min="15361" max="15361" width="18.28515625" style="4" customWidth="1"/>
    <col min="15362" max="15362" width="17.5703125" style="4" customWidth="1"/>
    <col min="15363" max="15368" width="9" style="4" customWidth="1"/>
    <col min="15369" max="15612" width="9.140625" style="4"/>
    <col min="15613" max="15613" width="4.7109375" style="4" customWidth="1"/>
    <col min="15614" max="15614" width="19.85546875" style="4" customWidth="1"/>
    <col min="15615" max="15615" width="72.140625" style="4" customWidth="1"/>
    <col min="15616" max="15616" width="0" style="4" hidden="1" customWidth="1"/>
    <col min="15617" max="15617" width="18.28515625" style="4" customWidth="1"/>
    <col min="15618" max="15618" width="17.5703125" style="4" customWidth="1"/>
    <col min="15619" max="15624" width="9" style="4" customWidth="1"/>
    <col min="15625" max="15868" width="9.140625" style="4"/>
    <col min="15869" max="15869" width="4.7109375" style="4" customWidth="1"/>
    <col min="15870" max="15870" width="19.85546875" style="4" customWidth="1"/>
    <col min="15871" max="15871" width="72.140625" style="4" customWidth="1"/>
    <col min="15872" max="15872" width="0" style="4" hidden="1" customWidth="1"/>
    <col min="15873" max="15873" width="18.28515625" style="4" customWidth="1"/>
    <col min="15874" max="15874" width="17.5703125" style="4" customWidth="1"/>
    <col min="15875" max="15880" width="9" style="4" customWidth="1"/>
    <col min="15881" max="16124" width="9.140625" style="4"/>
    <col min="16125" max="16125" width="4.7109375" style="4" customWidth="1"/>
    <col min="16126" max="16126" width="19.85546875" style="4" customWidth="1"/>
    <col min="16127" max="16127" width="72.140625" style="4" customWidth="1"/>
    <col min="16128" max="16128" width="0" style="4" hidden="1" customWidth="1"/>
    <col min="16129" max="16129" width="18.28515625" style="4" customWidth="1"/>
    <col min="16130" max="16130" width="17.5703125" style="4" customWidth="1"/>
    <col min="16131" max="16136" width="9" style="4" customWidth="1"/>
    <col min="16137" max="16384" width="9.140625" style="4"/>
  </cols>
  <sheetData>
    <row r="1" spans="1:8" ht="21" customHeight="1">
      <c r="E1" s="5" t="s">
        <v>164</v>
      </c>
    </row>
    <row r="2" spans="1:8" ht="27" customHeight="1">
      <c r="E2" s="5" t="s">
        <v>45</v>
      </c>
    </row>
    <row r="3" spans="1:8" ht="19.5" customHeight="1">
      <c r="E3" s="5" t="s">
        <v>0</v>
      </c>
    </row>
    <row r="4" spans="1:8" ht="24" customHeight="1"/>
    <row r="5" spans="1:8" s="23" customFormat="1" ht="40.5" customHeight="1">
      <c r="A5" s="354" t="s">
        <v>214</v>
      </c>
      <c r="B5" s="354"/>
      <c r="C5" s="354"/>
      <c r="D5" s="354"/>
      <c r="E5" s="354"/>
    </row>
    <row r="6" spans="1:8" s="6" customFormat="1" ht="29.25" customHeight="1">
      <c r="A6" s="22"/>
      <c r="B6" s="22"/>
      <c r="C6" s="22"/>
      <c r="D6" s="22"/>
      <c r="E6" s="187" t="s">
        <v>54</v>
      </c>
      <c r="F6" s="22"/>
      <c r="G6" s="22"/>
      <c r="H6" s="22"/>
    </row>
    <row r="7" spans="1:8" s="6" customFormat="1" ht="40.5" customHeight="1">
      <c r="A7" s="356" t="s">
        <v>52</v>
      </c>
      <c r="B7" s="356"/>
      <c r="C7" s="356"/>
      <c r="D7" s="356"/>
      <c r="E7" s="356"/>
      <c r="F7" s="30"/>
      <c r="G7" s="30"/>
      <c r="H7" s="30"/>
    </row>
    <row r="8" spans="1:8" s="23" customFormat="1" ht="40.5" customHeight="1">
      <c r="A8" s="355" t="s">
        <v>42</v>
      </c>
      <c r="B8" s="355"/>
      <c r="C8" s="355"/>
      <c r="D8" s="355"/>
      <c r="E8" s="355"/>
      <c r="F8" s="355"/>
      <c r="G8" s="355"/>
      <c r="H8" s="355"/>
    </row>
    <row r="9" spans="1:8" ht="30.75" customHeight="1">
      <c r="A9" s="18" t="s">
        <v>27</v>
      </c>
      <c r="B9" s="12" t="s">
        <v>28</v>
      </c>
    </row>
    <row r="10" spans="1:8" ht="23.25" customHeight="1">
      <c r="A10" s="50" t="s">
        <v>172</v>
      </c>
      <c r="B10" s="189" t="s">
        <v>178</v>
      </c>
    </row>
    <row r="11" spans="1:8" s="16" customFormat="1" ht="30.75" customHeight="1">
      <c r="A11" s="357" t="s">
        <v>29</v>
      </c>
      <c r="B11" s="357"/>
    </row>
    <row r="12" spans="1:8" ht="40.5" customHeight="1">
      <c r="A12" s="181" t="s">
        <v>30</v>
      </c>
      <c r="B12" s="42" t="s">
        <v>172</v>
      </c>
      <c r="C12" s="337" t="s">
        <v>182</v>
      </c>
      <c r="D12" s="337"/>
      <c r="E12" s="337"/>
    </row>
    <row r="13" spans="1:8" ht="40.5" customHeight="1">
      <c r="A13" s="181" t="s">
        <v>31</v>
      </c>
      <c r="B13" s="42" t="s">
        <v>173</v>
      </c>
      <c r="C13" s="40" t="s">
        <v>49</v>
      </c>
      <c r="D13" s="40" t="s">
        <v>50</v>
      </c>
      <c r="E13" s="41" t="s">
        <v>37</v>
      </c>
    </row>
    <row r="14" spans="1:8" ht="75.75" customHeight="1">
      <c r="A14" s="181" t="s">
        <v>32</v>
      </c>
      <c r="B14" s="42" t="s">
        <v>174</v>
      </c>
      <c r="C14" s="42"/>
      <c r="D14" s="42"/>
      <c r="E14" s="43"/>
    </row>
    <row r="15" spans="1:8" ht="56.25" customHeight="1">
      <c r="A15" s="181" t="s">
        <v>33</v>
      </c>
      <c r="B15" s="42" t="s">
        <v>175</v>
      </c>
      <c r="C15" s="42"/>
      <c r="D15" s="42"/>
      <c r="E15" s="43"/>
    </row>
    <row r="16" spans="1:8" ht="40.5" customHeight="1">
      <c r="A16" s="181" t="s">
        <v>34</v>
      </c>
      <c r="B16" s="42" t="s">
        <v>176</v>
      </c>
      <c r="C16" s="42"/>
      <c r="D16" s="42"/>
      <c r="E16" s="43"/>
    </row>
    <row r="17" spans="1:8" ht="56.25" customHeight="1">
      <c r="A17" s="181" t="s">
        <v>177</v>
      </c>
      <c r="B17" s="42" t="s">
        <v>99</v>
      </c>
      <c r="C17" s="42"/>
      <c r="D17" s="42"/>
      <c r="E17" s="43"/>
    </row>
    <row r="18" spans="1:8" ht="18" customHeight="1">
      <c r="A18" s="351" t="s">
        <v>53</v>
      </c>
      <c r="B18" s="351"/>
      <c r="C18" s="44"/>
      <c r="D18" s="44"/>
      <c r="E18" s="43"/>
    </row>
    <row r="19" spans="1:8" ht="19.5" customHeight="1">
      <c r="A19" s="358" t="s">
        <v>211</v>
      </c>
      <c r="B19" s="359"/>
      <c r="C19" s="303">
        <v>-135</v>
      </c>
      <c r="D19" s="304"/>
      <c r="E19" s="305">
        <f>C19</f>
        <v>-135</v>
      </c>
    </row>
    <row r="20" spans="1:8" ht="38.25" customHeight="1">
      <c r="A20" s="349" t="s">
        <v>107</v>
      </c>
      <c r="B20" s="350"/>
      <c r="C20" s="46">
        <f>'H2'!D20</f>
        <v>-625000</v>
      </c>
      <c r="D20" s="46">
        <f>'H2'!E20</f>
        <v>-1390000</v>
      </c>
      <c r="E20" s="46">
        <f>'H2'!F20</f>
        <v>-2041584.1</v>
      </c>
    </row>
    <row r="22" spans="1:8" s="23" customFormat="1" ht="21" customHeight="1">
      <c r="A22" s="17" t="s">
        <v>27</v>
      </c>
      <c r="B22" s="17" t="s">
        <v>28</v>
      </c>
      <c r="C22" s="15"/>
      <c r="D22" s="15"/>
      <c r="E22" s="16"/>
      <c r="F22" s="27"/>
      <c r="G22" s="27"/>
      <c r="H22" s="27"/>
    </row>
    <row r="23" spans="1:8" s="23" customFormat="1" ht="25.5" customHeight="1">
      <c r="A23" s="7">
        <v>1019</v>
      </c>
      <c r="B23" s="8" t="s">
        <v>201</v>
      </c>
      <c r="C23" s="24"/>
      <c r="D23" s="24"/>
      <c r="E23" s="4"/>
      <c r="F23" s="27"/>
      <c r="G23" s="27"/>
      <c r="H23" s="27"/>
    </row>
    <row r="24" spans="1:8" s="23" customFormat="1" ht="12.75" customHeight="1">
      <c r="A24" s="9"/>
      <c r="B24" s="9"/>
      <c r="C24" s="9"/>
      <c r="D24" s="9"/>
      <c r="E24" s="4"/>
      <c r="F24" s="27"/>
      <c r="G24" s="27"/>
      <c r="H24" s="27"/>
    </row>
    <row r="25" spans="1:8" s="23" customFormat="1" ht="40.5" customHeight="1">
      <c r="A25" s="14" t="s">
        <v>29</v>
      </c>
      <c r="B25" s="15"/>
      <c r="C25" s="15"/>
      <c r="D25" s="15"/>
      <c r="E25" s="16"/>
      <c r="F25" s="27"/>
      <c r="G25" s="27"/>
      <c r="H25" s="27"/>
    </row>
    <row r="26" spans="1:8" s="23" customFormat="1" ht="40.5" customHeight="1">
      <c r="A26" s="181" t="s">
        <v>30</v>
      </c>
      <c r="B26" s="42" t="s">
        <v>202</v>
      </c>
      <c r="C26" s="337" t="s">
        <v>39</v>
      </c>
      <c r="D26" s="337"/>
      <c r="E26" s="337"/>
      <c r="F26" s="27"/>
      <c r="G26" s="27"/>
      <c r="H26" s="27"/>
    </row>
    <row r="27" spans="1:8" s="23" customFormat="1" ht="40.5" customHeight="1">
      <c r="A27" s="181" t="s">
        <v>31</v>
      </c>
      <c r="B27" s="42" t="s">
        <v>203</v>
      </c>
      <c r="C27" s="40" t="s">
        <v>49</v>
      </c>
      <c r="D27" s="40" t="s">
        <v>50</v>
      </c>
      <c r="E27" s="41" t="s">
        <v>37</v>
      </c>
      <c r="F27" s="27"/>
      <c r="G27" s="27"/>
      <c r="H27" s="27"/>
    </row>
    <row r="28" spans="1:8" s="23" customFormat="1" ht="40.5" customHeight="1">
      <c r="A28" s="181" t="s">
        <v>32</v>
      </c>
      <c r="B28" s="42" t="s">
        <v>204</v>
      </c>
      <c r="C28" s="42"/>
      <c r="D28" s="42"/>
      <c r="E28" s="43"/>
      <c r="F28" s="27"/>
      <c r="G28" s="27"/>
      <c r="H28" s="27"/>
    </row>
    <row r="29" spans="1:8" s="23" customFormat="1" ht="40.5" customHeight="1">
      <c r="A29" s="181" t="s">
        <v>33</v>
      </c>
      <c r="B29" s="42" t="s">
        <v>205</v>
      </c>
      <c r="C29" s="42"/>
      <c r="D29" s="42"/>
      <c r="E29" s="43"/>
      <c r="F29" s="27"/>
      <c r="G29" s="27"/>
      <c r="H29" s="27"/>
    </row>
    <row r="30" spans="1:8" s="23" customFormat="1" ht="40.5" customHeight="1">
      <c r="A30" s="181" t="s">
        <v>34</v>
      </c>
      <c r="B30" s="42" t="s">
        <v>206</v>
      </c>
      <c r="C30" s="42"/>
      <c r="D30" s="42"/>
      <c r="E30" s="43"/>
      <c r="F30" s="27"/>
      <c r="G30" s="27"/>
      <c r="H30" s="27"/>
    </row>
    <row r="31" spans="1:8" s="23" customFormat="1" ht="61.5" customHeight="1">
      <c r="A31" s="181" t="s">
        <v>207</v>
      </c>
      <c r="B31" s="42" t="s">
        <v>208</v>
      </c>
      <c r="C31" s="42"/>
      <c r="D31" s="42"/>
      <c r="E31" s="43"/>
      <c r="F31" s="27"/>
      <c r="G31" s="27"/>
      <c r="H31" s="27"/>
    </row>
    <row r="32" spans="1:8" s="23" customFormat="1" ht="18" customHeight="1">
      <c r="A32" s="351" t="s">
        <v>53</v>
      </c>
      <c r="B32" s="351"/>
      <c r="C32" s="44"/>
      <c r="D32" s="44"/>
      <c r="E32" s="43"/>
      <c r="F32" s="27"/>
      <c r="G32" s="27"/>
      <c r="H32" s="27"/>
    </row>
    <row r="33" spans="1:12" s="23" customFormat="1" ht="24" customHeight="1">
      <c r="A33" s="31" t="s">
        <v>35</v>
      </c>
      <c r="B33" s="32"/>
      <c r="C33" s="25">
        <f>'H2'!D33</f>
        <v>225000</v>
      </c>
      <c r="D33" s="25">
        <f>'H2'!E33</f>
        <v>910000</v>
      </c>
      <c r="E33" s="25">
        <f>'H2'!F33</f>
        <v>910000</v>
      </c>
      <c r="F33" s="27"/>
      <c r="G33" s="27"/>
      <c r="H33" s="27"/>
    </row>
    <row r="34" spans="1:12" s="23" customFormat="1" ht="40.5" customHeight="1">
      <c r="A34" s="27"/>
      <c r="B34" s="27"/>
      <c r="C34" s="27"/>
      <c r="D34" s="27"/>
      <c r="E34" s="27"/>
      <c r="F34" s="27"/>
      <c r="G34" s="27"/>
      <c r="H34" s="27"/>
    </row>
    <row r="35" spans="1:12" s="16" customFormat="1" ht="23.25" customHeight="1">
      <c r="A35" s="17" t="s">
        <v>27</v>
      </c>
      <c r="B35" s="17" t="s">
        <v>28</v>
      </c>
      <c r="C35" s="15"/>
      <c r="D35" s="15"/>
    </row>
    <row r="36" spans="1:12" ht="17.25" customHeight="1">
      <c r="A36" s="7">
        <v>1049</v>
      </c>
      <c r="B36" s="8" t="s">
        <v>55</v>
      </c>
      <c r="C36" s="24"/>
      <c r="D36" s="24"/>
      <c r="J36" s="48"/>
      <c r="K36" s="48"/>
      <c r="L36" s="48"/>
    </row>
    <row r="37" spans="1:12" ht="17.25" customHeight="1">
      <c r="A37" s="24"/>
      <c r="B37" s="24"/>
      <c r="C37" s="24"/>
      <c r="D37" s="24"/>
      <c r="J37" s="48"/>
      <c r="K37" s="48"/>
      <c r="L37" s="48"/>
    </row>
    <row r="38" spans="1:12" s="16" customFormat="1" ht="40.5" customHeight="1">
      <c r="A38" s="14" t="s">
        <v>29</v>
      </c>
      <c r="B38" s="15"/>
      <c r="C38" s="15"/>
      <c r="D38" s="15"/>
    </row>
    <row r="39" spans="1:12" ht="40.5" customHeight="1">
      <c r="A39" s="34" t="s">
        <v>30</v>
      </c>
      <c r="B39" s="50" t="s">
        <v>95</v>
      </c>
      <c r="C39" s="337" t="s">
        <v>39</v>
      </c>
      <c r="D39" s="337"/>
      <c r="E39" s="337"/>
    </row>
    <row r="40" spans="1:12" ht="40.5" customHeight="1">
      <c r="A40" s="34" t="s">
        <v>31</v>
      </c>
      <c r="B40" s="50" t="s">
        <v>100</v>
      </c>
      <c r="C40" s="40" t="s">
        <v>49</v>
      </c>
      <c r="D40" s="40" t="s">
        <v>50</v>
      </c>
      <c r="E40" s="41" t="s">
        <v>37</v>
      </c>
    </row>
    <row r="41" spans="1:12" ht="40.5" customHeight="1">
      <c r="A41" s="34" t="s">
        <v>32</v>
      </c>
      <c r="B41" s="50" t="s">
        <v>101</v>
      </c>
      <c r="C41" s="42"/>
      <c r="D41" s="42"/>
      <c r="E41" s="43"/>
    </row>
    <row r="42" spans="1:12" ht="40.5" customHeight="1">
      <c r="A42" s="34" t="s">
        <v>33</v>
      </c>
      <c r="B42" s="50" t="s">
        <v>96</v>
      </c>
      <c r="C42" s="42"/>
      <c r="D42" s="42"/>
      <c r="E42" s="43"/>
    </row>
    <row r="43" spans="1:12" ht="40.5" customHeight="1">
      <c r="A43" s="34" t="s">
        <v>34</v>
      </c>
      <c r="B43" s="50" t="s">
        <v>97</v>
      </c>
      <c r="C43" s="42"/>
      <c r="D43" s="42"/>
      <c r="E43" s="43"/>
    </row>
    <row r="44" spans="1:12" ht="40.5" customHeight="1">
      <c r="A44" s="34" t="s">
        <v>98</v>
      </c>
      <c r="B44" s="50" t="s">
        <v>99</v>
      </c>
      <c r="C44" s="42"/>
      <c r="D44" s="42"/>
      <c r="E44" s="43"/>
    </row>
    <row r="45" spans="1:12" ht="40.5" customHeight="1">
      <c r="A45" s="351" t="s">
        <v>53</v>
      </c>
      <c r="B45" s="351"/>
      <c r="C45" s="44"/>
      <c r="D45" s="44"/>
      <c r="E45" s="43"/>
    </row>
    <row r="46" spans="1:12" ht="40.5" customHeight="1">
      <c r="A46" s="31" t="s">
        <v>35</v>
      </c>
      <c r="B46" s="32"/>
      <c r="C46" s="25">
        <f>'H2'!D46</f>
        <v>2931000</v>
      </c>
      <c r="D46" s="25">
        <f>'H2'!E46</f>
        <v>2931000</v>
      </c>
      <c r="E46" s="25">
        <f>'H2'!F46</f>
        <v>2931000</v>
      </c>
    </row>
    <row r="47" spans="1:12" ht="40.5" customHeight="1">
      <c r="A47" s="29"/>
      <c r="B47" s="29"/>
      <c r="C47" s="28"/>
      <c r="D47" s="28"/>
      <c r="E47" s="26"/>
    </row>
    <row r="48" spans="1:12" ht="40.5" customHeight="1">
      <c r="A48" s="34" t="s">
        <v>30</v>
      </c>
      <c r="B48" s="50" t="s">
        <v>95</v>
      </c>
      <c r="C48" s="337" t="s">
        <v>39</v>
      </c>
      <c r="D48" s="337"/>
      <c r="E48" s="337"/>
    </row>
    <row r="49" spans="1:5" ht="40.5" customHeight="1">
      <c r="A49" s="34" t="s">
        <v>31</v>
      </c>
      <c r="B49" s="50" t="s">
        <v>102</v>
      </c>
      <c r="C49" s="40" t="s">
        <v>49</v>
      </c>
      <c r="D49" s="40" t="s">
        <v>50</v>
      </c>
      <c r="E49" s="41" t="s">
        <v>37</v>
      </c>
    </row>
    <row r="50" spans="1:5" ht="40.5" customHeight="1">
      <c r="A50" s="34" t="s">
        <v>32</v>
      </c>
      <c r="B50" s="50" t="s">
        <v>103</v>
      </c>
      <c r="C50" s="42"/>
      <c r="D50" s="42"/>
      <c r="E50" s="43"/>
    </row>
    <row r="51" spans="1:5" ht="51.75" customHeight="1">
      <c r="A51" s="34" t="s">
        <v>33</v>
      </c>
      <c r="B51" s="50" t="s">
        <v>104</v>
      </c>
      <c r="C51" s="42"/>
      <c r="D51" s="42"/>
      <c r="E51" s="43"/>
    </row>
    <row r="52" spans="1:5" ht="40.5" customHeight="1">
      <c r="A52" s="34" t="s">
        <v>34</v>
      </c>
      <c r="B52" s="50" t="s">
        <v>97</v>
      </c>
      <c r="C52" s="42"/>
      <c r="D52" s="42"/>
      <c r="E52" s="43"/>
    </row>
    <row r="53" spans="1:5" ht="52.5" customHeight="1">
      <c r="A53" s="34" t="s">
        <v>98</v>
      </c>
      <c r="B53" s="50" t="s">
        <v>99</v>
      </c>
      <c r="C53" s="42"/>
      <c r="D53" s="42"/>
      <c r="E53" s="43"/>
    </row>
    <row r="54" spans="1:5" ht="24" customHeight="1">
      <c r="A54" s="351" t="s">
        <v>53</v>
      </c>
      <c r="B54" s="351"/>
      <c r="C54" s="44"/>
      <c r="D54" s="44"/>
      <c r="E54" s="43"/>
    </row>
    <row r="55" spans="1:5" ht="40.5" customHeight="1">
      <c r="A55" s="45" t="s">
        <v>35</v>
      </c>
      <c r="B55" s="45"/>
      <c r="C55" s="46">
        <f>'H2'!D52</f>
        <v>1000584.1</v>
      </c>
      <c r="D55" s="46">
        <f>'H2'!E52</f>
        <v>1000584.1</v>
      </c>
      <c r="E55" s="46">
        <f>'H2'!F52</f>
        <v>1000584.1</v>
      </c>
    </row>
    <row r="56" spans="1:5" ht="40.5" customHeight="1">
      <c r="A56" s="183"/>
      <c r="B56" s="183"/>
      <c r="C56" s="28"/>
      <c r="D56" s="28"/>
      <c r="E56" s="28"/>
    </row>
    <row r="57" spans="1:5" s="16" customFormat="1" ht="40.5" customHeight="1">
      <c r="A57" s="33" t="s">
        <v>27</v>
      </c>
      <c r="B57" s="186" t="s">
        <v>28</v>
      </c>
      <c r="C57" s="184"/>
      <c r="D57" s="184"/>
      <c r="E57" s="185"/>
    </row>
    <row r="58" spans="1:5" ht="40.5" customHeight="1">
      <c r="A58" s="42" t="s">
        <v>166</v>
      </c>
      <c r="B58" s="45" t="s">
        <v>171</v>
      </c>
    </row>
    <row r="59" spans="1:5" ht="40.5" customHeight="1">
      <c r="A59" s="188"/>
    </row>
    <row r="60" spans="1:5" ht="19.5" customHeight="1">
      <c r="A60" s="353" t="s">
        <v>29</v>
      </c>
      <c r="B60" s="353"/>
    </row>
    <row r="61" spans="1:5" ht="40.5" customHeight="1">
      <c r="A61" s="181" t="s">
        <v>30</v>
      </c>
      <c r="B61" s="42" t="s">
        <v>166</v>
      </c>
      <c r="C61" s="337" t="s">
        <v>213</v>
      </c>
      <c r="D61" s="337"/>
      <c r="E61" s="337"/>
    </row>
    <row r="62" spans="1:5" ht="40.5" customHeight="1">
      <c r="A62" s="181" t="s">
        <v>31</v>
      </c>
      <c r="B62" s="42" t="s">
        <v>167</v>
      </c>
      <c r="C62" s="40" t="s">
        <v>49</v>
      </c>
      <c r="D62" s="40" t="s">
        <v>50</v>
      </c>
      <c r="E62" s="41" t="s">
        <v>37</v>
      </c>
    </row>
    <row r="63" spans="1:5" ht="40.5" customHeight="1">
      <c r="A63" s="181" t="s">
        <v>32</v>
      </c>
      <c r="B63" s="42" t="s">
        <v>168</v>
      </c>
      <c r="C63" s="42"/>
      <c r="D63" s="42"/>
      <c r="E63" s="43"/>
    </row>
    <row r="64" spans="1:5" ht="40.5" customHeight="1">
      <c r="A64" s="181" t="s">
        <v>33</v>
      </c>
      <c r="B64" s="42" t="s">
        <v>168</v>
      </c>
      <c r="C64" s="42"/>
      <c r="D64" s="42"/>
      <c r="E64" s="43"/>
    </row>
    <row r="65" spans="1:11" ht="40.5" customHeight="1">
      <c r="A65" s="181" t="s">
        <v>34</v>
      </c>
      <c r="B65" s="42" t="s">
        <v>105</v>
      </c>
      <c r="C65" s="42"/>
      <c r="D65" s="42"/>
      <c r="E65" s="43"/>
    </row>
    <row r="66" spans="1:11" ht="56.25" customHeight="1">
      <c r="A66" s="181" t="s">
        <v>169</v>
      </c>
      <c r="B66" s="42" t="s">
        <v>170</v>
      </c>
      <c r="C66" s="42"/>
      <c r="D66" s="42"/>
      <c r="E66" s="43"/>
    </row>
    <row r="67" spans="1:11" ht="21" customHeight="1">
      <c r="A67" s="352" t="s">
        <v>53</v>
      </c>
      <c r="B67" s="352"/>
      <c r="C67" s="44"/>
      <c r="D67" s="44"/>
      <c r="E67" s="43"/>
    </row>
    <row r="68" spans="1:11" ht="40.5" customHeight="1">
      <c r="A68" s="349" t="s">
        <v>107</v>
      </c>
      <c r="B68" s="350"/>
      <c r="C68" s="46">
        <f>'H2'!D65</f>
        <v>-805600</v>
      </c>
      <c r="D68" s="46">
        <f>'H2'!E65</f>
        <v>-1805600</v>
      </c>
      <c r="E68" s="46">
        <f>'H2'!F65</f>
        <v>-2800000</v>
      </c>
      <c r="H68" s="48"/>
      <c r="I68" s="48"/>
      <c r="J68" s="48"/>
      <c r="K68" s="48"/>
    </row>
    <row r="69" spans="1:11" ht="40.5" customHeight="1">
      <c r="I69" s="48"/>
    </row>
  </sheetData>
  <mergeCells count="18">
    <mergeCell ref="A5:E5"/>
    <mergeCell ref="A8:H8"/>
    <mergeCell ref="A7:E7"/>
    <mergeCell ref="C39:E39"/>
    <mergeCell ref="A45:B45"/>
    <mergeCell ref="A20:B20"/>
    <mergeCell ref="C12:E12"/>
    <mergeCell ref="A18:B18"/>
    <mergeCell ref="A11:B11"/>
    <mergeCell ref="C26:E26"/>
    <mergeCell ref="A32:B32"/>
    <mergeCell ref="A19:B19"/>
    <mergeCell ref="C61:E61"/>
    <mergeCell ref="A68:B68"/>
    <mergeCell ref="C48:E48"/>
    <mergeCell ref="A54:B54"/>
    <mergeCell ref="A67:B67"/>
    <mergeCell ref="A60:B60"/>
  </mergeCells>
  <pageMargins left="0.70866141732283505" right="0.70866141732283505" top="0.74803149606299202" bottom="0.74803149606299202" header="0.31496062992126" footer="0.31496062992126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zoomScaleNormal="100" workbookViewId="0">
      <selection activeCell="A5" sqref="A5:E5"/>
    </sheetView>
  </sheetViews>
  <sheetFormatPr defaultRowHeight="17.25"/>
  <cols>
    <col min="1" max="1" width="30.28515625" style="4" customWidth="1"/>
    <col min="2" max="2" width="70.7109375" style="4" customWidth="1"/>
    <col min="3" max="3" width="18.42578125" style="4" customWidth="1"/>
    <col min="4" max="4" width="17" style="4" customWidth="1"/>
    <col min="5" max="5" width="18.85546875" style="4" customWidth="1"/>
    <col min="6" max="6" width="9" style="4" customWidth="1"/>
    <col min="7" max="245" width="9.140625" style="4"/>
    <col min="246" max="246" width="4.7109375" style="4" customWidth="1"/>
    <col min="247" max="247" width="19.85546875" style="4" customWidth="1"/>
    <col min="248" max="248" width="72.140625" style="4" customWidth="1"/>
    <col min="249" max="249" width="0" style="4" hidden="1" customWidth="1"/>
    <col min="250" max="250" width="18.28515625" style="4" customWidth="1"/>
    <col min="251" max="251" width="17.5703125" style="4" customWidth="1"/>
    <col min="252" max="257" width="9" style="4" customWidth="1"/>
    <col min="258" max="501" width="9.140625" style="4"/>
    <col min="502" max="502" width="4.7109375" style="4" customWidth="1"/>
    <col min="503" max="503" width="19.85546875" style="4" customWidth="1"/>
    <col min="504" max="504" width="72.140625" style="4" customWidth="1"/>
    <col min="505" max="505" width="0" style="4" hidden="1" customWidth="1"/>
    <col min="506" max="506" width="18.28515625" style="4" customWidth="1"/>
    <col min="507" max="507" width="17.5703125" style="4" customWidth="1"/>
    <col min="508" max="513" width="9" style="4" customWidth="1"/>
    <col min="514" max="757" width="9.140625" style="4"/>
    <col min="758" max="758" width="4.7109375" style="4" customWidth="1"/>
    <col min="759" max="759" width="19.85546875" style="4" customWidth="1"/>
    <col min="760" max="760" width="72.140625" style="4" customWidth="1"/>
    <col min="761" max="761" width="0" style="4" hidden="1" customWidth="1"/>
    <col min="762" max="762" width="18.28515625" style="4" customWidth="1"/>
    <col min="763" max="763" width="17.5703125" style="4" customWidth="1"/>
    <col min="764" max="769" width="9" style="4" customWidth="1"/>
    <col min="770" max="1013" width="9.140625" style="4"/>
    <col min="1014" max="1014" width="4.7109375" style="4" customWidth="1"/>
    <col min="1015" max="1015" width="19.85546875" style="4" customWidth="1"/>
    <col min="1016" max="1016" width="72.140625" style="4" customWidth="1"/>
    <col min="1017" max="1017" width="0" style="4" hidden="1" customWidth="1"/>
    <col min="1018" max="1018" width="18.28515625" style="4" customWidth="1"/>
    <col min="1019" max="1019" width="17.5703125" style="4" customWidth="1"/>
    <col min="1020" max="1025" width="9" style="4" customWidth="1"/>
    <col min="1026" max="1269" width="9.140625" style="4"/>
    <col min="1270" max="1270" width="4.7109375" style="4" customWidth="1"/>
    <col min="1271" max="1271" width="19.85546875" style="4" customWidth="1"/>
    <col min="1272" max="1272" width="72.140625" style="4" customWidth="1"/>
    <col min="1273" max="1273" width="0" style="4" hidden="1" customWidth="1"/>
    <col min="1274" max="1274" width="18.28515625" style="4" customWidth="1"/>
    <col min="1275" max="1275" width="17.5703125" style="4" customWidth="1"/>
    <col min="1276" max="1281" width="9" style="4" customWidth="1"/>
    <col min="1282" max="1525" width="9.140625" style="4"/>
    <col min="1526" max="1526" width="4.7109375" style="4" customWidth="1"/>
    <col min="1527" max="1527" width="19.85546875" style="4" customWidth="1"/>
    <col min="1528" max="1528" width="72.140625" style="4" customWidth="1"/>
    <col min="1529" max="1529" width="0" style="4" hidden="1" customWidth="1"/>
    <col min="1530" max="1530" width="18.28515625" style="4" customWidth="1"/>
    <col min="1531" max="1531" width="17.5703125" style="4" customWidth="1"/>
    <col min="1532" max="1537" width="9" style="4" customWidth="1"/>
    <col min="1538" max="1781" width="9.140625" style="4"/>
    <col min="1782" max="1782" width="4.7109375" style="4" customWidth="1"/>
    <col min="1783" max="1783" width="19.85546875" style="4" customWidth="1"/>
    <col min="1784" max="1784" width="72.140625" style="4" customWidth="1"/>
    <col min="1785" max="1785" width="0" style="4" hidden="1" customWidth="1"/>
    <col min="1786" max="1786" width="18.28515625" style="4" customWidth="1"/>
    <col min="1787" max="1787" width="17.5703125" style="4" customWidth="1"/>
    <col min="1788" max="1793" width="9" style="4" customWidth="1"/>
    <col min="1794" max="2037" width="9.140625" style="4"/>
    <col min="2038" max="2038" width="4.7109375" style="4" customWidth="1"/>
    <col min="2039" max="2039" width="19.85546875" style="4" customWidth="1"/>
    <col min="2040" max="2040" width="72.140625" style="4" customWidth="1"/>
    <col min="2041" max="2041" width="0" style="4" hidden="1" customWidth="1"/>
    <col min="2042" max="2042" width="18.28515625" style="4" customWidth="1"/>
    <col min="2043" max="2043" width="17.5703125" style="4" customWidth="1"/>
    <col min="2044" max="2049" width="9" style="4" customWidth="1"/>
    <col min="2050" max="2293" width="9.140625" style="4"/>
    <col min="2294" max="2294" width="4.7109375" style="4" customWidth="1"/>
    <col min="2295" max="2295" width="19.85546875" style="4" customWidth="1"/>
    <col min="2296" max="2296" width="72.140625" style="4" customWidth="1"/>
    <col min="2297" max="2297" width="0" style="4" hidden="1" customWidth="1"/>
    <col min="2298" max="2298" width="18.28515625" style="4" customWidth="1"/>
    <col min="2299" max="2299" width="17.5703125" style="4" customWidth="1"/>
    <col min="2300" max="2305" width="9" style="4" customWidth="1"/>
    <col min="2306" max="2549" width="9.140625" style="4"/>
    <col min="2550" max="2550" width="4.7109375" style="4" customWidth="1"/>
    <col min="2551" max="2551" width="19.85546875" style="4" customWidth="1"/>
    <col min="2552" max="2552" width="72.140625" style="4" customWidth="1"/>
    <col min="2553" max="2553" width="0" style="4" hidden="1" customWidth="1"/>
    <col min="2554" max="2554" width="18.28515625" style="4" customWidth="1"/>
    <col min="2555" max="2555" width="17.5703125" style="4" customWidth="1"/>
    <col min="2556" max="2561" width="9" style="4" customWidth="1"/>
    <col min="2562" max="2805" width="9.140625" style="4"/>
    <col min="2806" max="2806" width="4.7109375" style="4" customWidth="1"/>
    <col min="2807" max="2807" width="19.85546875" style="4" customWidth="1"/>
    <col min="2808" max="2808" width="72.140625" style="4" customWidth="1"/>
    <col min="2809" max="2809" width="0" style="4" hidden="1" customWidth="1"/>
    <col min="2810" max="2810" width="18.28515625" style="4" customWidth="1"/>
    <col min="2811" max="2811" width="17.5703125" style="4" customWidth="1"/>
    <col min="2812" max="2817" width="9" style="4" customWidth="1"/>
    <col min="2818" max="3061" width="9.140625" style="4"/>
    <col min="3062" max="3062" width="4.7109375" style="4" customWidth="1"/>
    <col min="3063" max="3063" width="19.85546875" style="4" customWidth="1"/>
    <col min="3064" max="3064" width="72.140625" style="4" customWidth="1"/>
    <col min="3065" max="3065" width="0" style="4" hidden="1" customWidth="1"/>
    <col min="3066" max="3066" width="18.28515625" style="4" customWidth="1"/>
    <col min="3067" max="3067" width="17.5703125" style="4" customWidth="1"/>
    <col min="3068" max="3073" width="9" style="4" customWidth="1"/>
    <col min="3074" max="3317" width="9.140625" style="4"/>
    <col min="3318" max="3318" width="4.7109375" style="4" customWidth="1"/>
    <col min="3319" max="3319" width="19.85546875" style="4" customWidth="1"/>
    <col min="3320" max="3320" width="72.140625" style="4" customWidth="1"/>
    <col min="3321" max="3321" width="0" style="4" hidden="1" customWidth="1"/>
    <col min="3322" max="3322" width="18.28515625" style="4" customWidth="1"/>
    <col min="3323" max="3323" width="17.5703125" style="4" customWidth="1"/>
    <col min="3324" max="3329" width="9" style="4" customWidth="1"/>
    <col min="3330" max="3573" width="9.140625" style="4"/>
    <col min="3574" max="3574" width="4.7109375" style="4" customWidth="1"/>
    <col min="3575" max="3575" width="19.85546875" style="4" customWidth="1"/>
    <col min="3576" max="3576" width="72.140625" style="4" customWidth="1"/>
    <col min="3577" max="3577" width="0" style="4" hidden="1" customWidth="1"/>
    <col min="3578" max="3578" width="18.28515625" style="4" customWidth="1"/>
    <col min="3579" max="3579" width="17.5703125" style="4" customWidth="1"/>
    <col min="3580" max="3585" width="9" style="4" customWidth="1"/>
    <col min="3586" max="3829" width="9.140625" style="4"/>
    <col min="3830" max="3830" width="4.7109375" style="4" customWidth="1"/>
    <col min="3831" max="3831" width="19.85546875" style="4" customWidth="1"/>
    <col min="3832" max="3832" width="72.140625" style="4" customWidth="1"/>
    <col min="3833" max="3833" width="0" style="4" hidden="1" customWidth="1"/>
    <col min="3834" max="3834" width="18.28515625" style="4" customWidth="1"/>
    <col min="3835" max="3835" width="17.5703125" style="4" customWidth="1"/>
    <col min="3836" max="3841" width="9" style="4" customWidth="1"/>
    <col min="3842" max="4085" width="9.140625" style="4"/>
    <col min="4086" max="4086" width="4.7109375" style="4" customWidth="1"/>
    <col min="4087" max="4087" width="19.85546875" style="4" customWidth="1"/>
    <col min="4088" max="4088" width="72.140625" style="4" customWidth="1"/>
    <col min="4089" max="4089" width="0" style="4" hidden="1" customWidth="1"/>
    <col min="4090" max="4090" width="18.28515625" style="4" customWidth="1"/>
    <col min="4091" max="4091" width="17.5703125" style="4" customWidth="1"/>
    <col min="4092" max="4097" width="9" style="4" customWidth="1"/>
    <col min="4098" max="4341" width="9.140625" style="4"/>
    <col min="4342" max="4342" width="4.7109375" style="4" customWidth="1"/>
    <col min="4343" max="4343" width="19.85546875" style="4" customWidth="1"/>
    <col min="4344" max="4344" width="72.140625" style="4" customWidth="1"/>
    <col min="4345" max="4345" width="0" style="4" hidden="1" customWidth="1"/>
    <col min="4346" max="4346" width="18.28515625" style="4" customWidth="1"/>
    <col min="4347" max="4347" width="17.5703125" style="4" customWidth="1"/>
    <col min="4348" max="4353" width="9" style="4" customWidth="1"/>
    <col min="4354" max="4597" width="9.140625" style="4"/>
    <col min="4598" max="4598" width="4.7109375" style="4" customWidth="1"/>
    <col min="4599" max="4599" width="19.85546875" style="4" customWidth="1"/>
    <col min="4600" max="4600" width="72.140625" style="4" customWidth="1"/>
    <col min="4601" max="4601" width="0" style="4" hidden="1" customWidth="1"/>
    <col min="4602" max="4602" width="18.28515625" style="4" customWidth="1"/>
    <col min="4603" max="4603" width="17.5703125" style="4" customWidth="1"/>
    <col min="4604" max="4609" width="9" style="4" customWidth="1"/>
    <col min="4610" max="4853" width="9.140625" style="4"/>
    <col min="4854" max="4854" width="4.7109375" style="4" customWidth="1"/>
    <col min="4855" max="4855" width="19.85546875" style="4" customWidth="1"/>
    <col min="4856" max="4856" width="72.140625" style="4" customWidth="1"/>
    <col min="4857" max="4857" width="0" style="4" hidden="1" customWidth="1"/>
    <col min="4858" max="4858" width="18.28515625" style="4" customWidth="1"/>
    <col min="4859" max="4859" width="17.5703125" style="4" customWidth="1"/>
    <col min="4860" max="4865" width="9" style="4" customWidth="1"/>
    <col min="4866" max="5109" width="9.140625" style="4"/>
    <col min="5110" max="5110" width="4.7109375" style="4" customWidth="1"/>
    <col min="5111" max="5111" width="19.85546875" style="4" customWidth="1"/>
    <col min="5112" max="5112" width="72.140625" style="4" customWidth="1"/>
    <col min="5113" max="5113" width="0" style="4" hidden="1" customWidth="1"/>
    <col min="5114" max="5114" width="18.28515625" style="4" customWidth="1"/>
    <col min="5115" max="5115" width="17.5703125" style="4" customWidth="1"/>
    <col min="5116" max="5121" width="9" style="4" customWidth="1"/>
    <col min="5122" max="5365" width="9.140625" style="4"/>
    <col min="5366" max="5366" width="4.7109375" style="4" customWidth="1"/>
    <col min="5367" max="5367" width="19.85546875" style="4" customWidth="1"/>
    <col min="5368" max="5368" width="72.140625" style="4" customWidth="1"/>
    <col min="5369" max="5369" width="0" style="4" hidden="1" customWidth="1"/>
    <col min="5370" max="5370" width="18.28515625" style="4" customWidth="1"/>
    <col min="5371" max="5371" width="17.5703125" style="4" customWidth="1"/>
    <col min="5372" max="5377" width="9" style="4" customWidth="1"/>
    <col min="5378" max="5621" width="9.140625" style="4"/>
    <col min="5622" max="5622" width="4.7109375" style="4" customWidth="1"/>
    <col min="5623" max="5623" width="19.85546875" style="4" customWidth="1"/>
    <col min="5624" max="5624" width="72.140625" style="4" customWidth="1"/>
    <col min="5625" max="5625" width="0" style="4" hidden="1" customWidth="1"/>
    <col min="5626" max="5626" width="18.28515625" style="4" customWidth="1"/>
    <col min="5627" max="5627" width="17.5703125" style="4" customWidth="1"/>
    <col min="5628" max="5633" width="9" style="4" customWidth="1"/>
    <col min="5634" max="5877" width="9.140625" style="4"/>
    <col min="5878" max="5878" width="4.7109375" style="4" customWidth="1"/>
    <col min="5879" max="5879" width="19.85546875" style="4" customWidth="1"/>
    <col min="5880" max="5880" width="72.140625" style="4" customWidth="1"/>
    <col min="5881" max="5881" width="0" style="4" hidden="1" customWidth="1"/>
    <col min="5882" max="5882" width="18.28515625" style="4" customWidth="1"/>
    <col min="5883" max="5883" width="17.5703125" style="4" customWidth="1"/>
    <col min="5884" max="5889" width="9" style="4" customWidth="1"/>
    <col min="5890" max="6133" width="9.140625" style="4"/>
    <col min="6134" max="6134" width="4.7109375" style="4" customWidth="1"/>
    <col min="6135" max="6135" width="19.85546875" style="4" customWidth="1"/>
    <col min="6136" max="6136" width="72.140625" style="4" customWidth="1"/>
    <col min="6137" max="6137" width="0" style="4" hidden="1" customWidth="1"/>
    <col min="6138" max="6138" width="18.28515625" style="4" customWidth="1"/>
    <col min="6139" max="6139" width="17.5703125" style="4" customWidth="1"/>
    <col min="6140" max="6145" width="9" style="4" customWidth="1"/>
    <col min="6146" max="6389" width="9.140625" style="4"/>
    <col min="6390" max="6390" width="4.7109375" style="4" customWidth="1"/>
    <col min="6391" max="6391" width="19.85546875" style="4" customWidth="1"/>
    <col min="6392" max="6392" width="72.140625" style="4" customWidth="1"/>
    <col min="6393" max="6393" width="0" style="4" hidden="1" customWidth="1"/>
    <col min="6394" max="6394" width="18.28515625" style="4" customWidth="1"/>
    <col min="6395" max="6395" width="17.5703125" style="4" customWidth="1"/>
    <col min="6396" max="6401" width="9" style="4" customWidth="1"/>
    <col min="6402" max="6645" width="9.140625" style="4"/>
    <col min="6646" max="6646" width="4.7109375" style="4" customWidth="1"/>
    <col min="6647" max="6647" width="19.85546875" style="4" customWidth="1"/>
    <col min="6648" max="6648" width="72.140625" style="4" customWidth="1"/>
    <col min="6649" max="6649" width="0" style="4" hidden="1" customWidth="1"/>
    <col min="6650" max="6650" width="18.28515625" style="4" customWidth="1"/>
    <col min="6651" max="6651" width="17.5703125" style="4" customWidth="1"/>
    <col min="6652" max="6657" width="9" style="4" customWidth="1"/>
    <col min="6658" max="6901" width="9.140625" style="4"/>
    <col min="6902" max="6902" width="4.7109375" style="4" customWidth="1"/>
    <col min="6903" max="6903" width="19.85546875" style="4" customWidth="1"/>
    <col min="6904" max="6904" width="72.140625" style="4" customWidth="1"/>
    <col min="6905" max="6905" width="0" style="4" hidden="1" customWidth="1"/>
    <col min="6906" max="6906" width="18.28515625" style="4" customWidth="1"/>
    <col min="6907" max="6907" width="17.5703125" style="4" customWidth="1"/>
    <col min="6908" max="6913" width="9" style="4" customWidth="1"/>
    <col min="6914" max="7157" width="9.140625" style="4"/>
    <col min="7158" max="7158" width="4.7109375" style="4" customWidth="1"/>
    <col min="7159" max="7159" width="19.85546875" style="4" customWidth="1"/>
    <col min="7160" max="7160" width="72.140625" style="4" customWidth="1"/>
    <col min="7161" max="7161" width="0" style="4" hidden="1" customWidth="1"/>
    <col min="7162" max="7162" width="18.28515625" style="4" customWidth="1"/>
    <col min="7163" max="7163" width="17.5703125" style="4" customWidth="1"/>
    <col min="7164" max="7169" width="9" style="4" customWidth="1"/>
    <col min="7170" max="7413" width="9.140625" style="4"/>
    <col min="7414" max="7414" width="4.7109375" style="4" customWidth="1"/>
    <col min="7415" max="7415" width="19.85546875" style="4" customWidth="1"/>
    <col min="7416" max="7416" width="72.140625" style="4" customWidth="1"/>
    <col min="7417" max="7417" width="0" style="4" hidden="1" customWidth="1"/>
    <col min="7418" max="7418" width="18.28515625" style="4" customWidth="1"/>
    <col min="7419" max="7419" width="17.5703125" style="4" customWidth="1"/>
    <col min="7420" max="7425" width="9" style="4" customWidth="1"/>
    <col min="7426" max="7669" width="9.140625" style="4"/>
    <col min="7670" max="7670" width="4.7109375" style="4" customWidth="1"/>
    <col min="7671" max="7671" width="19.85546875" style="4" customWidth="1"/>
    <col min="7672" max="7672" width="72.140625" style="4" customWidth="1"/>
    <col min="7673" max="7673" width="0" style="4" hidden="1" customWidth="1"/>
    <col min="7674" max="7674" width="18.28515625" style="4" customWidth="1"/>
    <col min="7675" max="7675" width="17.5703125" style="4" customWidth="1"/>
    <col min="7676" max="7681" width="9" style="4" customWidth="1"/>
    <col min="7682" max="7925" width="9.140625" style="4"/>
    <col min="7926" max="7926" width="4.7109375" style="4" customWidth="1"/>
    <col min="7927" max="7927" width="19.85546875" style="4" customWidth="1"/>
    <col min="7928" max="7928" width="72.140625" style="4" customWidth="1"/>
    <col min="7929" max="7929" width="0" style="4" hidden="1" customWidth="1"/>
    <col min="7930" max="7930" width="18.28515625" style="4" customWidth="1"/>
    <col min="7931" max="7931" width="17.5703125" style="4" customWidth="1"/>
    <col min="7932" max="7937" width="9" style="4" customWidth="1"/>
    <col min="7938" max="8181" width="9.140625" style="4"/>
    <col min="8182" max="8182" width="4.7109375" style="4" customWidth="1"/>
    <col min="8183" max="8183" width="19.85546875" style="4" customWidth="1"/>
    <col min="8184" max="8184" width="72.140625" style="4" customWidth="1"/>
    <col min="8185" max="8185" width="0" style="4" hidden="1" customWidth="1"/>
    <col min="8186" max="8186" width="18.28515625" style="4" customWidth="1"/>
    <col min="8187" max="8187" width="17.5703125" style="4" customWidth="1"/>
    <col min="8188" max="8193" width="9" style="4" customWidth="1"/>
    <col min="8194" max="8437" width="9.140625" style="4"/>
    <col min="8438" max="8438" width="4.7109375" style="4" customWidth="1"/>
    <col min="8439" max="8439" width="19.85546875" style="4" customWidth="1"/>
    <col min="8440" max="8440" width="72.140625" style="4" customWidth="1"/>
    <col min="8441" max="8441" width="0" style="4" hidden="1" customWidth="1"/>
    <col min="8442" max="8442" width="18.28515625" style="4" customWidth="1"/>
    <col min="8443" max="8443" width="17.5703125" style="4" customWidth="1"/>
    <col min="8444" max="8449" width="9" style="4" customWidth="1"/>
    <col min="8450" max="8693" width="9.140625" style="4"/>
    <col min="8694" max="8694" width="4.7109375" style="4" customWidth="1"/>
    <col min="8695" max="8695" width="19.85546875" style="4" customWidth="1"/>
    <col min="8696" max="8696" width="72.140625" style="4" customWidth="1"/>
    <col min="8697" max="8697" width="0" style="4" hidden="1" customWidth="1"/>
    <col min="8698" max="8698" width="18.28515625" style="4" customWidth="1"/>
    <col min="8699" max="8699" width="17.5703125" style="4" customWidth="1"/>
    <col min="8700" max="8705" width="9" style="4" customWidth="1"/>
    <col min="8706" max="8949" width="9.140625" style="4"/>
    <col min="8950" max="8950" width="4.7109375" style="4" customWidth="1"/>
    <col min="8951" max="8951" width="19.85546875" style="4" customWidth="1"/>
    <col min="8952" max="8952" width="72.140625" style="4" customWidth="1"/>
    <col min="8953" max="8953" width="0" style="4" hidden="1" customWidth="1"/>
    <col min="8954" max="8954" width="18.28515625" style="4" customWidth="1"/>
    <col min="8955" max="8955" width="17.5703125" style="4" customWidth="1"/>
    <col min="8956" max="8961" width="9" style="4" customWidth="1"/>
    <col min="8962" max="9205" width="9.140625" style="4"/>
    <col min="9206" max="9206" width="4.7109375" style="4" customWidth="1"/>
    <col min="9207" max="9207" width="19.85546875" style="4" customWidth="1"/>
    <col min="9208" max="9208" width="72.140625" style="4" customWidth="1"/>
    <col min="9209" max="9209" width="0" style="4" hidden="1" customWidth="1"/>
    <col min="9210" max="9210" width="18.28515625" style="4" customWidth="1"/>
    <col min="9211" max="9211" width="17.5703125" style="4" customWidth="1"/>
    <col min="9212" max="9217" width="9" style="4" customWidth="1"/>
    <col min="9218" max="9461" width="9.140625" style="4"/>
    <col min="9462" max="9462" width="4.7109375" style="4" customWidth="1"/>
    <col min="9463" max="9463" width="19.85546875" style="4" customWidth="1"/>
    <col min="9464" max="9464" width="72.140625" style="4" customWidth="1"/>
    <col min="9465" max="9465" width="0" style="4" hidden="1" customWidth="1"/>
    <col min="9466" max="9466" width="18.28515625" style="4" customWidth="1"/>
    <col min="9467" max="9467" width="17.5703125" style="4" customWidth="1"/>
    <col min="9468" max="9473" width="9" style="4" customWidth="1"/>
    <col min="9474" max="9717" width="9.140625" style="4"/>
    <col min="9718" max="9718" width="4.7109375" style="4" customWidth="1"/>
    <col min="9719" max="9719" width="19.85546875" style="4" customWidth="1"/>
    <col min="9720" max="9720" width="72.140625" style="4" customWidth="1"/>
    <col min="9721" max="9721" width="0" style="4" hidden="1" customWidth="1"/>
    <col min="9722" max="9722" width="18.28515625" style="4" customWidth="1"/>
    <col min="9723" max="9723" width="17.5703125" style="4" customWidth="1"/>
    <col min="9724" max="9729" width="9" style="4" customWidth="1"/>
    <col min="9730" max="9973" width="9.140625" style="4"/>
    <col min="9974" max="9974" width="4.7109375" style="4" customWidth="1"/>
    <col min="9975" max="9975" width="19.85546875" style="4" customWidth="1"/>
    <col min="9976" max="9976" width="72.140625" style="4" customWidth="1"/>
    <col min="9977" max="9977" width="0" style="4" hidden="1" customWidth="1"/>
    <col min="9978" max="9978" width="18.28515625" style="4" customWidth="1"/>
    <col min="9979" max="9979" width="17.5703125" style="4" customWidth="1"/>
    <col min="9980" max="9985" width="9" style="4" customWidth="1"/>
    <col min="9986" max="10229" width="9.140625" style="4"/>
    <col min="10230" max="10230" width="4.7109375" style="4" customWidth="1"/>
    <col min="10231" max="10231" width="19.85546875" style="4" customWidth="1"/>
    <col min="10232" max="10232" width="72.140625" style="4" customWidth="1"/>
    <col min="10233" max="10233" width="0" style="4" hidden="1" customWidth="1"/>
    <col min="10234" max="10234" width="18.28515625" style="4" customWidth="1"/>
    <col min="10235" max="10235" width="17.5703125" style="4" customWidth="1"/>
    <col min="10236" max="10241" width="9" style="4" customWidth="1"/>
    <col min="10242" max="10485" width="9.140625" style="4"/>
    <col min="10486" max="10486" width="4.7109375" style="4" customWidth="1"/>
    <col min="10487" max="10487" width="19.85546875" style="4" customWidth="1"/>
    <col min="10488" max="10488" width="72.140625" style="4" customWidth="1"/>
    <col min="10489" max="10489" width="0" style="4" hidden="1" customWidth="1"/>
    <col min="10490" max="10490" width="18.28515625" style="4" customWidth="1"/>
    <col min="10491" max="10491" width="17.5703125" style="4" customWidth="1"/>
    <col min="10492" max="10497" width="9" style="4" customWidth="1"/>
    <col min="10498" max="10741" width="9.140625" style="4"/>
    <col min="10742" max="10742" width="4.7109375" style="4" customWidth="1"/>
    <col min="10743" max="10743" width="19.85546875" style="4" customWidth="1"/>
    <col min="10744" max="10744" width="72.140625" style="4" customWidth="1"/>
    <col min="10745" max="10745" width="0" style="4" hidden="1" customWidth="1"/>
    <col min="10746" max="10746" width="18.28515625" style="4" customWidth="1"/>
    <col min="10747" max="10747" width="17.5703125" style="4" customWidth="1"/>
    <col min="10748" max="10753" width="9" style="4" customWidth="1"/>
    <col min="10754" max="10997" width="9.140625" style="4"/>
    <col min="10998" max="10998" width="4.7109375" style="4" customWidth="1"/>
    <col min="10999" max="10999" width="19.85546875" style="4" customWidth="1"/>
    <col min="11000" max="11000" width="72.140625" style="4" customWidth="1"/>
    <col min="11001" max="11001" width="0" style="4" hidden="1" customWidth="1"/>
    <col min="11002" max="11002" width="18.28515625" style="4" customWidth="1"/>
    <col min="11003" max="11003" width="17.5703125" style="4" customWidth="1"/>
    <col min="11004" max="11009" width="9" style="4" customWidth="1"/>
    <col min="11010" max="11253" width="9.140625" style="4"/>
    <col min="11254" max="11254" width="4.7109375" style="4" customWidth="1"/>
    <col min="11255" max="11255" width="19.85546875" style="4" customWidth="1"/>
    <col min="11256" max="11256" width="72.140625" style="4" customWidth="1"/>
    <col min="11257" max="11257" width="0" style="4" hidden="1" customWidth="1"/>
    <col min="11258" max="11258" width="18.28515625" style="4" customWidth="1"/>
    <col min="11259" max="11259" width="17.5703125" style="4" customWidth="1"/>
    <col min="11260" max="11265" width="9" style="4" customWidth="1"/>
    <col min="11266" max="11509" width="9.140625" style="4"/>
    <col min="11510" max="11510" width="4.7109375" style="4" customWidth="1"/>
    <col min="11511" max="11511" width="19.85546875" style="4" customWidth="1"/>
    <col min="11512" max="11512" width="72.140625" style="4" customWidth="1"/>
    <col min="11513" max="11513" width="0" style="4" hidden="1" customWidth="1"/>
    <col min="11514" max="11514" width="18.28515625" style="4" customWidth="1"/>
    <col min="11515" max="11515" width="17.5703125" style="4" customWidth="1"/>
    <col min="11516" max="11521" width="9" style="4" customWidth="1"/>
    <col min="11522" max="11765" width="9.140625" style="4"/>
    <col min="11766" max="11766" width="4.7109375" style="4" customWidth="1"/>
    <col min="11767" max="11767" width="19.85546875" style="4" customWidth="1"/>
    <col min="11768" max="11768" width="72.140625" style="4" customWidth="1"/>
    <col min="11769" max="11769" width="0" style="4" hidden="1" customWidth="1"/>
    <col min="11770" max="11770" width="18.28515625" style="4" customWidth="1"/>
    <col min="11771" max="11771" width="17.5703125" style="4" customWidth="1"/>
    <col min="11772" max="11777" width="9" style="4" customWidth="1"/>
    <col min="11778" max="12021" width="9.140625" style="4"/>
    <col min="12022" max="12022" width="4.7109375" style="4" customWidth="1"/>
    <col min="12023" max="12023" width="19.85546875" style="4" customWidth="1"/>
    <col min="12024" max="12024" width="72.140625" style="4" customWidth="1"/>
    <col min="12025" max="12025" width="0" style="4" hidden="1" customWidth="1"/>
    <col min="12026" max="12026" width="18.28515625" style="4" customWidth="1"/>
    <col min="12027" max="12027" width="17.5703125" style="4" customWidth="1"/>
    <col min="12028" max="12033" width="9" style="4" customWidth="1"/>
    <col min="12034" max="12277" width="9.140625" style="4"/>
    <col min="12278" max="12278" width="4.7109375" style="4" customWidth="1"/>
    <col min="12279" max="12279" width="19.85546875" style="4" customWidth="1"/>
    <col min="12280" max="12280" width="72.140625" style="4" customWidth="1"/>
    <col min="12281" max="12281" width="0" style="4" hidden="1" customWidth="1"/>
    <col min="12282" max="12282" width="18.28515625" style="4" customWidth="1"/>
    <col min="12283" max="12283" width="17.5703125" style="4" customWidth="1"/>
    <col min="12284" max="12289" width="9" style="4" customWidth="1"/>
    <col min="12290" max="12533" width="9.140625" style="4"/>
    <col min="12534" max="12534" width="4.7109375" style="4" customWidth="1"/>
    <col min="12535" max="12535" width="19.85546875" style="4" customWidth="1"/>
    <col min="12536" max="12536" width="72.140625" style="4" customWidth="1"/>
    <col min="12537" max="12537" width="0" style="4" hidden="1" customWidth="1"/>
    <col min="12538" max="12538" width="18.28515625" style="4" customWidth="1"/>
    <col min="12539" max="12539" width="17.5703125" style="4" customWidth="1"/>
    <col min="12540" max="12545" width="9" style="4" customWidth="1"/>
    <col min="12546" max="12789" width="9.140625" style="4"/>
    <col min="12790" max="12790" width="4.7109375" style="4" customWidth="1"/>
    <col min="12791" max="12791" width="19.85546875" style="4" customWidth="1"/>
    <col min="12792" max="12792" width="72.140625" style="4" customWidth="1"/>
    <col min="12793" max="12793" width="0" style="4" hidden="1" customWidth="1"/>
    <col min="12794" max="12794" width="18.28515625" style="4" customWidth="1"/>
    <col min="12795" max="12795" width="17.5703125" style="4" customWidth="1"/>
    <col min="12796" max="12801" width="9" style="4" customWidth="1"/>
    <col min="12802" max="13045" width="9.140625" style="4"/>
    <col min="13046" max="13046" width="4.7109375" style="4" customWidth="1"/>
    <col min="13047" max="13047" width="19.85546875" style="4" customWidth="1"/>
    <col min="13048" max="13048" width="72.140625" style="4" customWidth="1"/>
    <col min="13049" max="13049" width="0" style="4" hidden="1" customWidth="1"/>
    <col min="13050" max="13050" width="18.28515625" style="4" customWidth="1"/>
    <col min="13051" max="13051" width="17.5703125" style="4" customWidth="1"/>
    <col min="13052" max="13057" width="9" style="4" customWidth="1"/>
    <col min="13058" max="13301" width="9.140625" style="4"/>
    <col min="13302" max="13302" width="4.7109375" style="4" customWidth="1"/>
    <col min="13303" max="13303" width="19.85546875" style="4" customWidth="1"/>
    <col min="13304" max="13304" width="72.140625" style="4" customWidth="1"/>
    <col min="13305" max="13305" width="0" style="4" hidden="1" customWidth="1"/>
    <col min="13306" max="13306" width="18.28515625" style="4" customWidth="1"/>
    <col min="13307" max="13307" width="17.5703125" style="4" customWidth="1"/>
    <col min="13308" max="13313" width="9" style="4" customWidth="1"/>
    <col min="13314" max="13557" width="9.140625" style="4"/>
    <col min="13558" max="13558" width="4.7109375" style="4" customWidth="1"/>
    <col min="13559" max="13559" width="19.85546875" style="4" customWidth="1"/>
    <col min="13560" max="13560" width="72.140625" style="4" customWidth="1"/>
    <col min="13561" max="13561" width="0" style="4" hidden="1" customWidth="1"/>
    <col min="13562" max="13562" width="18.28515625" style="4" customWidth="1"/>
    <col min="13563" max="13563" width="17.5703125" style="4" customWidth="1"/>
    <col min="13564" max="13569" width="9" style="4" customWidth="1"/>
    <col min="13570" max="13813" width="9.140625" style="4"/>
    <col min="13814" max="13814" width="4.7109375" style="4" customWidth="1"/>
    <col min="13815" max="13815" width="19.85546875" style="4" customWidth="1"/>
    <col min="13816" max="13816" width="72.140625" style="4" customWidth="1"/>
    <col min="13817" max="13817" width="0" style="4" hidden="1" customWidth="1"/>
    <col min="13818" max="13818" width="18.28515625" style="4" customWidth="1"/>
    <col min="13819" max="13819" width="17.5703125" style="4" customWidth="1"/>
    <col min="13820" max="13825" width="9" style="4" customWidth="1"/>
    <col min="13826" max="14069" width="9.140625" style="4"/>
    <col min="14070" max="14070" width="4.7109375" style="4" customWidth="1"/>
    <col min="14071" max="14071" width="19.85546875" style="4" customWidth="1"/>
    <col min="14072" max="14072" width="72.140625" style="4" customWidth="1"/>
    <col min="14073" max="14073" width="0" style="4" hidden="1" customWidth="1"/>
    <col min="14074" max="14074" width="18.28515625" style="4" customWidth="1"/>
    <col min="14075" max="14075" width="17.5703125" style="4" customWidth="1"/>
    <col min="14076" max="14081" width="9" style="4" customWidth="1"/>
    <col min="14082" max="14325" width="9.140625" style="4"/>
    <col min="14326" max="14326" width="4.7109375" style="4" customWidth="1"/>
    <col min="14327" max="14327" width="19.85546875" style="4" customWidth="1"/>
    <col min="14328" max="14328" width="72.140625" style="4" customWidth="1"/>
    <col min="14329" max="14329" width="0" style="4" hidden="1" customWidth="1"/>
    <col min="14330" max="14330" width="18.28515625" style="4" customWidth="1"/>
    <col min="14331" max="14331" width="17.5703125" style="4" customWidth="1"/>
    <col min="14332" max="14337" width="9" style="4" customWidth="1"/>
    <col min="14338" max="14581" width="9.140625" style="4"/>
    <col min="14582" max="14582" width="4.7109375" style="4" customWidth="1"/>
    <col min="14583" max="14583" width="19.85546875" style="4" customWidth="1"/>
    <col min="14584" max="14584" width="72.140625" style="4" customWidth="1"/>
    <col min="14585" max="14585" width="0" style="4" hidden="1" customWidth="1"/>
    <col min="14586" max="14586" width="18.28515625" style="4" customWidth="1"/>
    <col min="14587" max="14587" width="17.5703125" style="4" customWidth="1"/>
    <col min="14588" max="14593" width="9" style="4" customWidth="1"/>
    <col min="14594" max="14837" width="9.140625" style="4"/>
    <col min="14838" max="14838" width="4.7109375" style="4" customWidth="1"/>
    <col min="14839" max="14839" width="19.85546875" style="4" customWidth="1"/>
    <col min="14840" max="14840" width="72.140625" style="4" customWidth="1"/>
    <col min="14841" max="14841" width="0" style="4" hidden="1" customWidth="1"/>
    <col min="14842" max="14842" width="18.28515625" style="4" customWidth="1"/>
    <col min="14843" max="14843" width="17.5703125" style="4" customWidth="1"/>
    <col min="14844" max="14849" width="9" style="4" customWidth="1"/>
    <col min="14850" max="15093" width="9.140625" style="4"/>
    <col min="15094" max="15094" width="4.7109375" style="4" customWidth="1"/>
    <col min="15095" max="15095" width="19.85546875" style="4" customWidth="1"/>
    <col min="15096" max="15096" width="72.140625" style="4" customWidth="1"/>
    <col min="15097" max="15097" width="0" style="4" hidden="1" customWidth="1"/>
    <col min="15098" max="15098" width="18.28515625" style="4" customWidth="1"/>
    <col min="15099" max="15099" width="17.5703125" style="4" customWidth="1"/>
    <col min="15100" max="15105" width="9" style="4" customWidth="1"/>
    <col min="15106" max="15349" width="9.140625" style="4"/>
    <col min="15350" max="15350" width="4.7109375" style="4" customWidth="1"/>
    <col min="15351" max="15351" width="19.85546875" style="4" customWidth="1"/>
    <col min="15352" max="15352" width="72.140625" style="4" customWidth="1"/>
    <col min="15353" max="15353" width="0" style="4" hidden="1" customWidth="1"/>
    <col min="15354" max="15354" width="18.28515625" style="4" customWidth="1"/>
    <col min="15355" max="15355" width="17.5703125" style="4" customWidth="1"/>
    <col min="15356" max="15361" width="9" style="4" customWidth="1"/>
    <col min="15362" max="15605" width="9.140625" style="4"/>
    <col min="15606" max="15606" width="4.7109375" style="4" customWidth="1"/>
    <col min="15607" max="15607" width="19.85546875" style="4" customWidth="1"/>
    <col min="15608" max="15608" width="72.140625" style="4" customWidth="1"/>
    <col min="15609" max="15609" width="0" style="4" hidden="1" customWidth="1"/>
    <col min="15610" max="15610" width="18.28515625" style="4" customWidth="1"/>
    <col min="15611" max="15611" width="17.5703125" style="4" customWidth="1"/>
    <col min="15612" max="15617" width="9" style="4" customWidth="1"/>
    <col min="15618" max="15861" width="9.140625" style="4"/>
    <col min="15862" max="15862" width="4.7109375" style="4" customWidth="1"/>
    <col min="15863" max="15863" width="19.85546875" style="4" customWidth="1"/>
    <col min="15864" max="15864" width="72.140625" style="4" customWidth="1"/>
    <col min="15865" max="15865" width="0" style="4" hidden="1" customWidth="1"/>
    <col min="15866" max="15866" width="18.28515625" style="4" customWidth="1"/>
    <col min="15867" max="15867" width="17.5703125" style="4" customWidth="1"/>
    <col min="15868" max="15873" width="9" style="4" customWidth="1"/>
    <col min="15874" max="16117" width="9.140625" style="4"/>
    <col min="16118" max="16118" width="4.7109375" style="4" customWidth="1"/>
    <col min="16119" max="16119" width="19.85546875" style="4" customWidth="1"/>
    <col min="16120" max="16120" width="72.140625" style="4" customWidth="1"/>
    <col min="16121" max="16121" width="0" style="4" hidden="1" customWidth="1"/>
    <col min="16122" max="16122" width="18.28515625" style="4" customWidth="1"/>
    <col min="16123" max="16123" width="17.5703125" style="4" customWidth="1"/>
    <col min="16124" max="16129" width="9" style="4" customWidth="1"/>
    <col min="16130" max="16384" width="9.140625" style="4"/>
  </cols>
  <sheetData>
    <row r="1" spans="1:6" ht="20.25" customHeight="1">
      <c r="E1" s="5" t="s">
        <v>165</v>
      </c>
    </row>
    <row r="2" spans="1:6" ht="17.25" customHeight="1">
      <c r="E2" s="5" t="s">
        <v>45</v>
      </c>
    </row>
    <row r="3" spans="1:6" ht="17.25" customHeight="1">
      <c r="E3" s="5" t="s">
        <v>0</v>
      </c>
    </row>
    <row r="5" spans="1:6" s="23" customFormat="1" ht="40.5" customHeight="1">
      <c r="A5" s="354" t="s">
        <v>181</v>
      </c>
      <c r="B5" s="354"/>
      <c r="C5" s="354"/>
      <c r="D5" s="354"/>
      <c r="E5" s="354"/>
    </row>
    <row r="6" spans="1:6" s="6" customFormat="1" ht="16.5" customHeight="1">
      <c r="A6" s="22"/>
      <c r="B6" s="22"/>
      <c r="C6" s="22"/>
      <c r="D6" s="22"/>
      <c r="E6" s="187"/>
      <c r="F6" s="22"/>
    </row>
    <row r="7" spans="1:6" s="6" customFormat="1" ht="20.25" customHeight="1">
      <c r="A7" s="22"/>
      <c r="B7" s="22"/>
      <c r="C7" s="22"/>
      <c r="D7" s="22"/>
      <c r="E7" s="187" t="s">
        <v>106</v>
      </c>
      <c r="F7" s="22"/>
    </row>
    <row r="8" spans="1:6" s="6" customFormat="1" ht="27.75" customHeight="1">
      <c r="A8" s="356" t="s">
        <v>52</v>
      </c>
      <c r="B8" s="356"/>
      <c r="C8" s="356"/>
      <c r="D8" s="356"/>
      <c r="E8" s="356"/>
      <c r="F8" s="30"/>
    </row>
    <row r="9" spans="1:6" s="23" customFormat="1" ht="27.75" customHeight="1">
      <c r="A9" s="355" t="s">
        <v>179</v>
      </c>
      <c r="B9" s="355"/>
      <c r="C9" s="355"/>
      <c r="D9" s="355"/>
      <c r="E9" s="355"/>
      <c r="F9" s="355"/>
    </row>
    <row r="10" spans="1:6">
      <c r="A10" s="18" t="s">
        <v>27</v>
      </c>
      <c r="B10" s="12" t="s">
        <v>28</v>
      </c>
    </row>
    <row r="11" spans="1:6" ht="20.25" customHeight="1">
      <c r="A11" s="50">
        <v>1019</v>
      </c>
      <c r="B11" s="189" t="s">
        <v>185</v>
      </c>
    </row>
    <row r="12" spans="1:6">
      <c r="A12" s="161"/>
      <c r="B12" s="190"/>
    </row>
    <row r="13" spans="1:6" ht="29.25" customHeight="1">
      <c r="A13" s="357" t="s">
        <v>29</v>
      </c>
      <c r="B13" s="357"/>
      <c r="C13" s="16"/>
      <c r="D13" s="16"/>
      <c r="E13" s="16"/>
    </row>
    <row r="14" spans="1:6" ht="33.75" customHeight="1">
      <c r="A14" s="203" t="s">
        <v>30</v>
      </c>
      <c r="B14" s="204" t="s">
        <v>202</v>
      </c>
      <c r="C14" s="337" t="s">
        <v>39</v>
      </c>
      <c r="D14" s="337"/>
      <c r="E14" s="337"/>
    </row>
    <row r="15" spans="1:6" ht="34.5">
      <c r="A15" s="203" t="s">
        <v>31</v>
      </c>
      <c r="B15" s="204" t="s">
        <v>203</v>
      </c>
      <c r="C15" s="40" t="s">
        <v>49</v>
      </c>
      <c r="D15" s="40" t="s">
        <v>50</v>
      </c>
      <c r="E15" s="41" t="s">
        <v>37</v>
      </c>
    </row>
    <row r="16" spans="1:6" ht="82.5">
      <c r="A16" s="203" t="s">
        <v>32</v>
      </c>
      <c r="B16" s="204" t="s">
        <v>204</v>
      </c>
      <c r="C16" s="42"/>
      <c r="D16" s="42"/>
      <c r="E16" s="43"/>
    </row>
    <row r="17" spans="1:6" ht="82.5">
      <c r="A17" s="203" t="s">
        <v>33</v>
      </c>
      <c r="B17" s="204" t="s">
        <v>205</v>
      </c>
      <c r="C17" s="42"/>
      <c r="D17" s="42"/>
      <c r="E17" s="43"/>
    </row>
    <row r="18" spans="1:6" ht="34.5" customHeight="1">
      <c r="A18" s="203" t="s">
        <v>34</v>
      </c>
      <c r="B18" s="204" t="s">
        <v>206</v>
      </c>
      <c r="C18" s="42"/>
      <c r="D18" s="42"/>
      <c r="E18" s="43"/>
    </row>
    <row r="19" spans="1:6" ht="57.75" customHeight="1">
      <c r="A19" s="203" t="s">
        <v>207</v>
      </c>
      <c r="B19" s="204" t="s">
        <v>208</v>
      </c>
      <c r="C19" s="42"/>
      <c r="D19" s="42"/>
      <c r="E19" s="43"/>
    </row>
    <row r="20" spans="1:6">
      <c r="A20" s="351" t="s">
        <v>53</v>
      </c>
      <c r="B20" s="351"/>
      <c r="C20" s="44"/>
      <c r="D20" s="44"/>
      <c r="E20" s="43"/>
    </row>
    <row r="21" spans="1:6">
      <c r="A21" s="349" t="s">
        <v>107</v>
      </c>
      <c r="B21" s="350"/>
      <c r="C21" s="46">
        <f>'H8'!C33</f>
        <v>225000</v>
      </c>
      <c r="D21" s="46">
        <f>'H8'!D33</f>
        <v>910000</v>
      </c>
      <c r="E21" s="46">
        <f>'H8'!E33</f>
        <v>910000</v>
      </c>
    </row>
    <row r="22" spans="1:6" s="23" customFormat="1" ht="27.75" customHeight="1">
      <c r="A22" s="27"/>
      <c r="B22" s="27"/>
      <c r="C22" s="27"/>
      <c r="D22" s="27"/>
      <c r="E22" s="27"/>
      <c r="F22" s="27"/>
    </row>
    <row r="23" spans="1:6" s="16" customFormat="1" ht="19.5" customHeight="1">
      <c r="A23" s="17" t="s">
        <v>27</v>
      </c>
      <c r="B23" s="17" t="s">
        <v>28</v>
      </c>
      <c r="C23" s="15"/>
      <c r="D23" s="15"/>
    </row>
    <row r="24" spans="1:6" ht="19.5" customHeight="1">
      <c r="A24" s="7">
        <v>1049</v>
      </c>
      <c r="B24" s="8" t="s">
        <v>55</v>
      </c>
      <c r="C24" s="24"/>
      <c r="D24" s="24"/>
    </row>
    <row r="25" spans="1:6" ht="21.75" customHeight="1">
      <c r="A25" s="9"/>
      <c r="B25" s="9"/>
      <c r="C25" s="9"/>
      <c r="D25" s="9"/>
    </row>
    <row r="26" spans="1:6" s="16" customFormat="1" ht="27" customHeight="1">
      <c r="A26" s="14" t="s">
        <v>29</v>
      </c>
      <c r="B26" s="15"/>
      <c r="C26" s="15"/>
      <c r="D26" s="15"/>
    </row>
    <row r="27" spans="1:6" ht="33" customHeight="1">
      <c r="A27" s="34" t="s">
        <v>30</v>
      </c>
      <c r="B27" s="50" t="s">
        <v>95</v>
      </c>
      <c r="C27" s="337" t="s">
        <v>39</v>
      </c>
      <c r="D27" s="337"/>
      <c r="E27" s="337"/>
    </row>
    <row r="28" spans="1:6" ht="36" customHeight="1">
      <c r="A28" s="34" t="s">
        <v>31</v>
      </c>
      <c r="B28" s="50" t="s">
        <v>100</v>
      </c>
      <c r="C28" s="40" t="s">
        <v>49</v>
      </c>
      <c r="D28" s="40" t="s">
        <v>50</v>
      </c>
      <c r="E28" s="41" t="s">
        <v>37</v>
      </c>
    </row>
    <row r="29" spans="1:6" ht="35.25" customHeight="1">
      <c r="A29" s="34" t="s">
        <v>32</v>
      </c>
      <c r="B29" s="50" t="s">
        <v>101</v>
      </c>
      <c r="C29" s="42"/>
      <c r="D29" s="42"/>
      <c r="E29" s="43"/>
    </row>
    <row r="30" spans="1:6" ht="27.75" customHeight="1">
      <c r="A30" s="34" t="s">
        <v>33</v>
      </c>
      <c r="B30" s="50" t="s">
        <v>96</v>
      </c>
      <c r="C30" s="42"/>
      <c r="D30" s="42"/>
      <c r="E30" s="43"/>
    </row>
    <row r="31" spans="1:6" ht="27.75" customHeight="1">
      <c r="A31" s="34" t="s">
        <v>34</v>
      </c>
      <c r="B31" s="50" t="s">
        <v>97</v>
      </c>
      <c r="C31" s="42"/>
      <c r="D31" s="42"/>
      <c r="E31" s="43"/>
    </row>
    <row r="32" spans="1:6" ht="34.5" customHeight="1">
      <c r="A32" s="34" t="s">
        <v>98</v>
      </c>
      <c r="B32" s="50" t="s">
        <v>99</v>
      </c>
      <c r="C32" s="42"/>
      <c r="D32" s="42"/>
      <c r="E32" s="43"/>
    </row>
    <row r="33" spans="1:5" ht="27.75" customHeight="1">
      <c r="A33" s="351" t="s">
        <v>53</v>
      </c>
      <c r="B33" s="351"/>
      <c r="C33" s="44"/>
      <c r="D33" s="44"/>
      <c r="E33" s="43"/>
    </row>
    <row r="34" spans="1:5" ht="27.75" customHeight="1">
      <c r="A34" s="31" t="s">
        <v>35</v>
      </c>
      <c r="B34" s="32"/>
      <c r="C34" s="25">
        <f>'H2'!D46</f>
        <v>2931000</v>
      </c>
      <c r="D34" s="25">
        <f>'H2'!E46</f>
        <v>2931000</v>
      </c>
      <c r="E34" s="25">
        <f>'H2'!F46</f>
        <v>2931000</v>
      </c>
    </row>
    <row r="35" spans="1:5" ht="27.75" customHeight="1">
      <c r="A35" s="183"/>
      <c r="B35" s="183"/>
      <c r="C35" s="28"/>
      <c r="D35" s="28"/>
      <c r="E35" s="28"/>
    </row>
    <row r="36" spans="1:5" ht="15.75" customHeight="1">
      <c r="A36" s="29"/>
      <c r="B36" s="29"/>
      <c r="C36" s="28"/>
      <c r="D36" s="28"/>
      <c r="E36" s="26"/>
    </row>
    <row r="37" spans="1:5" ht="37.5" customHeight="1">
      <c r="A37" s="34" t="s">
        <v>30</v>
      </c>
      <c r="B37" s="50" t="s">
        <v>95</v>
      </c>
      <c r="C37" s="337" t="s">
        <v>39</v>
      </c>
      <c r="D37" s="337"/>
      <c r="E37" s="337"/>
    </row>
    <row r="38" spans="1:5" ht="38.25" customHeight="1">
      <c r="A38" s="34" t="s">
        <v>31</v>
      </c>
      <c r="B38" s="50" t="s">
        <v>102</v>
      </c>
      <c r="C38" s="40" t="s">
        <v>49</v>
      </c>
      <c r="D38" s="40" t="s">
        <v>50</v>
      </c>
      <c r="E38" s="41" t="s">
        <v>37</v>
      </c>
    </row>
    <row r="39" spans="1:5" ht="50.25" customHeight="1">
      <c r="A39" s="34" t="s">
        <v>32</v>
      </c>
      <c r="B39" s="50" t="s">
        <v>103</v>
      </c>
      <c r="C39" s="42"/>
      <c r="D39" s="42"/>
      <c r="E39" s="43"/>
    </row>
    <row r="40" spans="1:5" ht="56.25" customHeight="1">
      <c r="A40" s="34" t="s">
        <v>33</v>
      </c>
      <c r="B40" s="50" t="s">
        <v>104</v>
      </c>
      <c r="C40" s="42"/>
      <c r="D40" s="42"/>
      <c r="E40" s="43"/>
    </row>
    <row r="41" spans="1:5" ht="27.75" customHeight="1">
      <c r="A41" s="34" t="s">
        <v>34</v>
      </c>
      <c r="B41" s="50" t="s">
        <v>97</v>
      </c>
      <c r="C41" s="42"/>
      <c r="D41" s="42"/>
      <c r="E41" s="43"/>
    </row>
    <row r="42" spans="1:5" ht="54" customHeight="1">
      <c r="A42" s="34" t="s">
        <v>98</v>
      </c>
      <c r="B42" s="50" t="s">
        <v>99</v>
      </c>
      <c r="C42" s="42"/>
      <c r="D42" s="42"/>
      <c r="E42" s="43"/>
    </row>
    <row r="43" spans="1:5" ht="21.75" customHeight="1">
      <c r="A43" s="351" t="s">
        <v>53</v>
      </c>
      <c r="B43" s="351"/>
      <c r="C43" s="44"/>
      <c r="D43" s="44"/>
      <c r="E43" s="43"/>
    </row>
    <row r="44" spans="1:5" ht="27.75" customHeight="1">
      <c r="A44" s="45" t="s">
        <v>35</v>
      </c>
      <c r="B44" s="45"/>
      <c r="C44" s="46">
        <f>'H2'!D52</f>
        <v>1000584.1</v>
      </c>
      <c r="D44" s="46">
        <f>'H2'!E52</f>
        <v>1000584.1</v>
      </c>
      <c r="E44" s="46">
        <f>'H2'!F52</f>
        <v>1000584.1</v>
      </c>
    </row>
    <row r="45" spans="1:5" ht="27.75" customHeight="1">
      <c r="A45" s="29"/>
      <c r="B45" s="29"/>
      <c r="C45" s="28"/>
      <c r="D45" s="28"/>
      <c r="E45" s="26"/>
    </row>
    <row r="46" spans="1:5">
      <c r="A46" s="33" t="s">
        <v>27</v>
      </c>
      <c r="B46" s="186" t="s">
        <v>28</v>
      </c>
      <c r="C46" s="184"/>
      <c r="D46" s="184"/>
      <c r="E46" s="185"/>
    </row>
    <row r="47" spans="1:5">
      <c r="A47" s="42" t="s">
        <v>166</v>
      </c>
      <c r="B47" s="45" t="s">
        <v>171</v>
      </c>
    </row>
    <row r="48" spans="1:5">
      <c r="A48" s="188"/>
    </row>
    <row r="49" spans="1:6">
      <c r="A49" s="360" t="s">
        <v>29</v>
      </c>
      <c r="B49" s="360"/>
    </row>
    <row r="50" spans="1:6" ht="40.5" customHeight="1">
      <c r="A50" s="181" t="s">
        <v>30</v>
      </c>
      <c r="B50" s="42" t="s">
        <v>166</v>
      </c>
      <c r="C50" s="337" t="s">
        <v>213</v>
      </c>
      <c r="D50" s="337"/>
      <c r="E50" s="337"/>
    </row>
    <row r="51" spans="1:6" ht="34.5">
      <c r="A51" s="181" t="s">
        <v>31</v>
      </c>
      <c r="B51" s="42" t="s">
        <v>167</v>
      </c>
      <c r="C51" s="40" t="s">
        <v>49</v>
      </c>
      <c r="D51" s="40" t="s">
        <v>50</v>
      </c>
      <c r="E51" s="41" t="s">
        <v>37</v>
      </c>
    </row>
    <row r="52" spans="1:6" ht="34.5">
      <c r="A52" s="181" t="s">
        <v>32</v>
      </c>
      <c r="B52" s="42" t="s">
        <v>168</v>
      </c>
      <c r="C52" s="42"/>
      <c r="D52" s="42"/>
      <c r="E52" s="43"/>
    </row>
    <row r="53" spans="1:6">
      <c r="A53" s="181" t="s">
        <v>33</v>
      </c>
      <c r="B53" s="42" t="s">
        <v>168</v>
      </c>
      <c r="C53" s="42"/>
      <c r="D53" s="42"/>
      <c r="E53" s="43"/>
    </row>
    <row r="54" spans="1:6" ht="34.5">
      <c r="A54" s="181" t="s">
        <v>34</v>
      </c>
      <c r="B54" s="42" t="s">
        <v>105</v>
      </c>
      <c r="C54" s="42"/>
      <c r="D54" s="42"/>
      <c r="E54" s="43"/>
    </row>
    <row r="55" spans="1:6" ht="51.75">
      <c r="A55" s="181" t="s">
        <v>169</v>
      </c>
      <c r="B55" s="42" t="s">
        <v>170</v>
      </c>
      <c r="C55" s="42"/>
      <c r="D55" s="42"/>
      <c r="E55" s="43"/>
    </row>
    <row r="56" spans="1:6">
      <c r="A56" s="352" t="s">
        <v>53</v>
      </c>
      <c r="B56" s="352"/>
      <c r="C56" s="44"/>
      <c r="D56" s="44"/>
      <c r="E56" s="43"/>
    </row>
    <row r="57" spans="1:6">
      <c r="A57" s="349" t="s">
        <v>107</v>
      </c>
      <c r="B57" s="350"/>
      <c r="C57" s="46">
        <f>'H2'!D65</f>
        <v>-805600</v>
      </c>
      <c r="D57" s="46">
        <f>'H2'!E65</f>
        <v>-1805600</v>
      </c>
      <c r="E57" s="46">
        <f>'H2'!F65</f>
        <v>-2800000</v>
      </c>
    </row>
    <row r="59" spans="1:6">
      <c r="E59" s="4" t="s">
        <v>212</v>
      </c>
    </row>
    <row r="60" spans="1:6">
      <c r="A60" s="356" t="s">
        <v>180</v>
      </c>
      <c r="B60" s="356"/>
      <c r="C60" s="356"/>
      <c r="D60" s="356"/>
      <c r="E60" s="356"/>
      <c r="F60" s="30"/>
    </row>
    <row r="61" spans="1:6" ht="17.25" customHeight="1">
      <c r="A61" s="355" t="s">
        <v>179</v>
      </c>
      <c r="B61" s="355"/>
      <c r="C61" s="355"/>
      <c r="D61" s="355"/>
      <c r="E61" s="355"/>
      <c r="F61" s="355"/>
    </row>
    <row r="62" spans="1:6" ht="17.25" customHeight="1">
      <c r="A62" s="27"/>
      <c r="B62" s="27"/>
      <c r="C62" s="27"/>
      <c r="D62" s="27"/>
      <c r="E62" s="27"/>
      <c r="F62" s="27"/>
    </row>
    <row r="63" spans="1:6" ht="17.25" customHeight="1">
      <c r="A63" s="27"/>
      <c r="B63" s="27"/>
      <c r="C63" s="27"/>
      <c r="D63" s="27"/>
      <c r="E63" s="27"/>
      <c r="F63" s="27"/>
    </row>
    <row r="64" spans="1:6">
      <c r="A64" s="18" t="s">
        <v>27</v>
      </c>
      <c r="B64" s="12" t="s">
        <v>28</v>
      </c>
    </row>
    <row r="65" spans="1:6">
      <c r="A65" s="50" t="s">
        <v>172</v>
      </c>
      <c r="B65" s="189" t="s">
        <v>178</v>
      </c>
    </row>
    <row r="66" spans="1:6">
      <c r="A66" s="161"/>
      <c r="B66" s="190"/>
    </row>
    <row r="67" spans="1:6">
      <c r="A67" s="357" t="s">
        <v>29</v>
      </c>
      <c r="B67" s="357"/>
      <c r="C67" s="16"/>
      <c r="D67" s="16"/>
      <c r="E67" s="16"/>
      <c r="F67" s="16"/>
    </row>
    <row r="68" spans="1:6" ht="42.75" customHeight="1">
      <c r="A68" s="181" t="s">
        <v>30</v>
      </c>
      <c r="B68" s="42" t="s">
        <v>172</v>
      </c>
      <c r="C68" s="337" t="s">
        <v>182</v>
      </c>
      <c r="D68" s="337"/>
      <c r="E68" s="337"/>
    </row>
    <row r="69" spans="1:6" ht="34.5">
      <c r="A69" s="181" t="s">
        <v>31</v>
      </c>
      <c r="B69" s="42" t="s">
        <v>173</v>
      </c>
      <c r="C69" s="40" t="s">
        <v>49</v>
      </c>
      <c r="D69" s="40" t="s">
        <v>50</v>
      </c>
      <c r="E69" s="41" t="s">
        <v>37</v>
      </c>
    </row>
    <row r="70" spans="1:6" ht="69">
      <c r="A70" s="181" t="s">
        <v>32</v>
      </c>
      <c r="B70" s="42" t="s">
        <v>174</v>
      </c>
      <c r="C70" s="42"/>
      <c r="D70" s="42"/>
      <c r="E70" s="43"/>
    </row>
    <row r="71" spans="1:6" ht="51.75">
      <c r="A71" s="181" t="s">
        <v>33</v>
      </c>
      <c r="B71" s="42" t="s">
        <v>175</v>
      </c>
      <c r="C71" s="42"/>
      <c r="D71" s="42"/>
      <c r="E71" s="43"/>
    </row>
    <row r="72" spans="1:6" ht="34.5">
      <c r="A72" s="181" t="s">
        <v>34</v>
      </c>
      <c r="B72" s="42" t="s">
        <v>176</v>
      </c>
      <c r="C72" s="42"/>
      <c r="D72" s="42"/>
      <c r="E72" s="43"/>
    </row>
    <row r="73" spans="1:6" ht="51.75">
      <c r="A73" s="181" t="s">
        <v>177</v>
      </c>
      <c r="B73" s="42" t="s">
        <v>99</v>
      </c>
      <c r="C73" s="42"/>
      <c r="D73" s="42"/>
      <c r="E73" s="43"/>
    </row>
    <row r="74" spans="1:6">
      <c r="A74" s="351" t="s">
        <v>53</v>
      </c>
      <c r="B74" s="351"/>
      <c r="C74" s="44"/>
      <c r="D74" s="44"/>
      <c r="E74" s="43"/>
    </row>
    <row r="75" spans="1:6">
      <c r="A75" s="358" t="s">
        <v>211</v>
      </c>
      <c r="B75" s="359"/>
      <c r="C75" s="306">
        <f>'H8'!C19</f>
        <v>-135</v>
      </c>
      <c r="D75" s="306"/>
      <c r="E75" s="306">
        <f>C75</f>
        <v>-135</v>
      </c>
    </row>
    <row r="76" spans="1:6">
      <c r="A76" s="349" t="s">
        <v>107</v>
      </c>
      <c r="B76" s="350"/>
      <c r="C76" s="46">
        <f>'H2'!D20</f>
        <v>-625000</v>
      </c>
      <c r="D76" s="46">
        <f>'H2'!E20</f>
        <v>-1390000</v>
      </c>
      <c r="E76" s="46">
        <f>'H2'!F20</f>
        <v>-2041584.1</v>
      </c>
    </row>
  </sheetData>
  <mergeCells count="22">
    <mergeCell ref="A5:E5"/>
    <mergeCell ref="A8:E8"/>
    <mergeCell ref="A9:F9"/>
    <mergeCell ref="C27:E27"/>
    <mergeCell ref="A33:B33"/>
    <mergeCell ref="A13:B13"/>
    <mergeCell ref="C14:E14"/>
    <mergeCell ref="A20:B20"/>
    <mergeCell ref="A21:B21"/>
    <mergeCell ref="A43:B43"/>
    <mergeCell ref="C37:E37"/>
    <mergeCell ref="A74:B74"/>
    <mergeCell ref="A76:B76"/>
    <mergeCell ref="A67:B67"/>
    <mergeCell ref="A49:B49"/>
    <mergeCell ref="C50:E50"/>
    <mergeCell ref="A56:B56"/>
    <mergeCell ref="A57:B57"/>
    <mergeCell ref="A60:E60"/>
    <mergeCell ref="A61:F61"/>
    <mergeCell ref="C68:E68"/>
    <mergeCell ref="A75:B75"/>
  </mergeCells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2</vt:i4>
      </vt:variant>
    </vt:vector>
  </HeadingPairs>
  <TitlesOfParts>
    <vt:vector size="11" baseType="lpstr">
      <vt:lpstr>H1</vt:lpstr>
      <vt:lpstr>H2</vt:lpstr>
      <vt:lpstr>H3</vt:lpstr>
      <vt:lpstr>H4</vt:lpstr>
      <vt:lpstr>H5</vt:lpstr>
      <vt:lpstr>H6</vt:lpstr>
      <vt:lpstr>H7</vt:lpstr>
      <vt:lpstr>H8</vt:lpstr>
      <vt:lpstr>H9</vt:lpstr>
      <vt:lpstr>'H1'!Print_Area</vt:lpstr>
      <vt:lpstr>'H3'!Print_Area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https:/mul2-armroad.gov.am/tasks/112757/oneclick/Havelvacner_19.03.2024.xlsx?token=bccfa3a8ba995593caef1d6dcd42e3fc</cp:keywords>
  <cp:lastModifiedBy>Susanna Arzumanyan</cp:lastModifiedBy>
  <cp:lastPrinted>2024-05-08T04:58:53Z</cp:lastPrinted>
  <dcterms:created xsi:type="dcterms:W3CDTF">2020-05-26T05:50:11Z</dcterms:created>
  <dcterms:modified xsi:type="dcterms:W3CDTF">2024-05-08T05:20:05Z</dcterms:modified>
</cp:coreProperties>
</file>