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435" tabRatio="759" activeTab="4"/>
  </bookViews>
  <sheets>
    <sheet name="Havelvats 1" sheetId="27" r:id="rId1"/>
    <sheet name="Havelvats 2 " sheetId="32" r:id="rId2"/>
    <sheet name="Havelvats 3" sheetId="44" r:id="rId3"/>
    <sheet name="Havelvats 4" sheetId="29" r:id="rId4"/>
    <sheet name="Havelvats 5" sheetId="50" r:id="rId5"/>
    <sheet name="Havelvats 6" sheetId="51" r:id="rId6"/>
  </sheets>
  <definedNames>
    <definedName name="AgencyCode" localSheetId="1">#REF!</definedName>
    <definedName name="AgencyCode" localSheetId="2">#REF!</definedName>
    <definedName name="AgencyCode" localSheetId="4">#REF!</definedName>
    <definedName name="AgencyCode" localSheetId="5">#REF!</definedName>
    <definedName name="AgencyCode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davit" localSheetId="4">#REF!</definedName>
    <definedName name="davit" localSheetId="5">#REF!</definedName>
    <definedName name="davit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0">'Havelvats 1'!$A$1:$G$44</definedName>
    <definedName name="_xlnm.Print_Area" localSheetId="1">'Havelvats 2 '!$A$1:$J$73</definedName>
    <definedName name="_xlnm.Print_Area" localSheetId="2">'Havelvats 3'!$A$1:$AO$43</definedName>
    <definedName name="_xlnm.Print_Area" localSheetId="5">'Havelvats 6'!$A$1:$J$52</definedName>
    <definedName name="Հավելված" localSheetId="4">#REF!</definedName>
    <definedName name="Հավելված" localSheetId="5">#REF!</definedName>
    <definedName name="Հավելված">#REF!</definedName>
    <definedName name="Մաս" localSheetId="4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H31" i="51" l="1"/>
  <c r="I31" i="51"/>
  <c r="J31" i="51"/>
  <c r="G31" i="51"/>
  <c r="E38" i="44" l="1"/>
  <c r="H26" i="32" l="1"/>
  <c r="I26" i="32"/>
  <c r="J26" i="32"/>
  <c r="G26" i="32"/>
  <c r="H60" i="51" l="1"/>
  <c r="I60" i="51"/>
  <c r="J60" i="51"/>
  <c r="G60" i="51"/>
  <c r="H52" i="32"/>
  <c r="I52" i="32"/>
  <c r="J52" i="32"/>
  <c r="G52" i="32"/>
  <c r="J59" i="51" l="1"/>
  <c r="J58" i="51" s="1"/>
  <c r="J57" i="51" s="1"/>
  <c r="J55" i="51" s="1"/>
  <c r="J53" i="51" s="1"/>
  <c r="I59" i="51"/>
  <c r="I58" i="51" s="1"/>
  <c r="I57" i="51" s="1"/>
  <c r="I55" i="51" s="1"/>
  <c r="I53" i="51" s="1"/>
  <c r="H59" i="51"/>
  <c r="G59" i="51"/>
  <c r="G58" i="51" s="1"/>
  <c r="G57" i="51" s="1"/>
  <c r="G55" i="51" s="1"/>
  <c r="G53" i="51" s="1"/>
  <c r="H58" i="51"/>
  <c r="H57" i="51" s="1"/>
  <c r="H55" i="51" s="1"/>
  <c r="H53" i="51" s="1"/>
  <c r="H51" i="32" l="1"/>
  <c r="H50" i="32" s="1"/>
  <c r="H49" i="32" s="1"/>
  <c r="H47" i="32" s="1"/>
  <c r="H45" i="32" s="1"/>
  <c r="I51" i="32"/>
  <c r="I50" i="32" s="1"/>
  <c r="I49" i="32" s="1"/>
  <c r="I47" i="32" s="1"/>
  <c r="I45" i="32" s="1"/>
  <c r="J51" i="32"/>
  <c r="J50" i="32" s="1"/>
  <c r="J49" i="32" s="1"/>
  <c r="J47" i="32" s="1"/>
  <c r="J45" i="32" s="1"/>
  <c r="G51" i="32"/>
  <c r="G50" i="32" s="1"/>
  <c r="G49" i="32" s="1"/>
  <c r="G47" i="32" s="1"/>
  <c r="G45" i="32" s="1"/>
  <c r="E12" i="27"/>
  <c r="F12" i="27"/>
  <c r="G12" i="27"/>
  <c r="D12" i="27"/>
  <c r="H31" i="32" l="1"/>
  <c r="H30" i="32" s="1"/>
  <c r="H29" i="32" s="1"/>
  <c r="H28" i="32" s="1"/>
  <c r="H24" i="32" s="1"/>
  <c r="I31" i="32"/>
  <c r="I30" i="32" s="1"/>
  <c r="I29" i="32" s="1"/>
  <c r="I28" i="32" s="1"/>
  <c r="I24" i="32" s="1"/>
  <c r="J31" i="32"/>
  <c r="J30" i="32" s="1"/>
  <c r="J29" i="32" s="1"/>
  <c r="J28" i="32" s="1"/>
  <c r="J24" i="32" s="1"/>
  <c r="H33" i="32"/>
  <c r="I33" i="32"/>
  <c r="J33" i="32"/>
  <c r="G31" i="32" l="1"/>
  <c r="G30" i="32" s="1"/>
  <c r="G29" i="32" s="1"/>
  <c r="G28" i="32" s="1"/>
  <c r="G24" i="32" s="1"/>
  <c r="G33" i="32"/>
  <c r="F14" i="44" l="1"/>
  <c r="E27" i="44" l="1"/>
  <c r="E12" i="44" s="1"/>
  <c r="E11" i="44" s="1"/>
  <c r="G14" i="44" l="1"/>
  <c r="H42" i="32" l="1"/>
  <c r="H41" i="32" s="1"/>
  <c r="I42" i="32"/>
  <c r="I41" i="32" s="1"/>
  <c r="J42" i="32"/>
  <c r="J41" i="32" s="1"/>
  <c r="G42" i="32" l="1"/>
  <c r="G41" i="32" s="1"/>
  <c r="H50" i="51" l="1"/>
  <c r="H49" i="51" s="1"/>
  <c r="I50" i="51"/>
  <c r="I49" i="51" s="1"/>
  <c r="J50" i="51"/>
  <c r="J49" i="51" s="1"/>
  <c r="G50" i="51"/>
  <c r="G49" i="51" s="1"/>
  <c r="G30" i="51" l="1"/>
  <c r="G29" i="51" s="1"/>
  <c r="G28" i="51" s="1"/>
  <c r="H30" i="51"/>
  <c r="H29" i="51" s="1"/>
  <c r="H28" i="51" s="1"/>
  <c r="H26" i="51" s="1"/>
  <c r="H24" i="51" s="1"/>
  <c r="H22" i="51" s="1"/>
  <c r="H20" i="51" s="1"/>
  <c r="H18" i="51" s="1"/>
  <c r="H16" i="51" s="1"/>
  <c r="H14" i="51" s="1"/>
  <c r="H13" i="51" s="1"/>
  <c r="H48" i="51"/>
  <c r="H47" i="51" s="1"/>
  <c r="H45" i="51" s="1"/>
  <c r="H43" i="51" s="1"/>
  <c r="H41" i="51" s="1"/>
  <c r="G64" i="32"/>
  <c r="G62" i="32" s="1"/>
  <c r="G60" i="32" s="1"/>
  <c r="G58" i="32" s="1"/>
  <c r="G56" i="32" s="1"/>
  <c r="G55" i="32" s="1"/>
  <c r="H64" i="32"/>
  <c r="H62" i="32" s="1"/>
  <c r="G72" i="32"/>
  <c r="G71" i="32" s="1"/>
  <c r="G70" i="32" s="1"/>
  <c r="G68" i="32" s="1"/>
  <c r="G66" i="32" s="1"/>
  <c r="H72" i="32"/>
  <c r="H71" i="32" s="1"/>
  <c r="H70" i="32" s="1"/>
  <c r="H68" i="32" s="1"/>
  <c r="H66" i="32" s="1"/>
  <c r="H40" i="32"/>
  <c r="H39" i="32" s="1"/>
  <c r="H37" i="32" s="1"/>
  <c r="H35" i="32" s="1"/>
  <c r="H22" i="32" s="1"/>
  <c r="G40" i="32"/>
  <c r="G39" i="32" s="1"/>
  <c r="G37" i="32" s="1"/>
  <c r="G35" i="32" s="1"/>
  <c r="G22" i="32" s="1"/>
  <c r="E33" i="27"/>
  <c r="E32" i="27" s="1"/>
  <c r="D33" i="27"/>
  <c r="D32" i="27" s="1"/>
  <c r="E11" i="27"/>
  <c r="D11" i="27"/>
  <c r="G26" i="51" l="1"/>
  <c r="G24" i="51" s="1"/>
  <c r="G22" i="51" s="1"/>
  <c r="G20" i="51" s="1"/>
  <c r="G18" i="51" s="1"/>
  <c r="G16" i="51" s="1"/>
  <c r="G14" i="51" s="1"/>
  <c r="G13" i="51" s="1"/>
  <c r="H39" i="51"/>
  <c r="H37" i="51" s="1"/>
  <c r="H35" i="51" s="1"/>
  <c r="H33" i="51" s="1"/>
  <c r="H32" i="51" s="1"/>
  <c r="H11" i="51" s="1"/>
  <c r="G48" i="51"/>
  <c r="G47" i="51" s="1"/>
  <c r="G45" i="51" s="1"/>
  <c r="G43" i="51" s="1"/>
  <c r="G41" i="51" s="1"/>
  <c r="H60" i="32"/>
  <c r="H58" i="32" s="1"/>
  <c r="H56" i="32" s="1"/>
  <c r="H55" i="32" s="1"/>
  <c r="E9" i="27"/>
  <c r="D9" i="27"/>
  <c r="G39" i="51" l="1"/>
  <c r="G37" i="51" s="1"/>
  <c r="G35" i="51" s="1"/>
  <c r="G33" i="51" s="1"/>
  <c r="H13" i="32"/>
  <c r="H20" i="32"/>
  <c r="H18" i="32" s="1"/>
  <c r="H16" i="32" s="1"/>
  <c r="H14" i="32" s="1"/>
  <c r="G13" i="32"/>
  <c r="G11" i="32" s="1"/>
  <c r="G20" i="32"/>
  <c r="G18" i="32" s="1"/>
  <c r="G16" i="32" s="1"/>
  <c r="G14" i="32" s="1"/>
  <c r="H11" i="32"/>
  <c r="G33" i="27"/>
  <c r="G32" i="27" s="1"/>
  <c r="F33" i="27"/>
  <c r="F32" i="27" s="1"/>
  <c r="G11" i="27"/>
  <c r="F11" i="27"/>
  <c r="G32" i="51" l="1"/>
  <c r="G11" i="51" s="1"/>
  <c r="J72" i="32"/>
  <c r="J71" i="32" s="1"/>
  <c r="J70" i="32" s="1"/>
  <c r="J68" i="32" s="1"/>
  <c r="J66" i="32" s="1"/>
  <c r="J64" i="32"/>
  <c r="J62" i="32" s="1"/>
  <c r="I72" i="32"/>
  <c r="J40" i="32" l="1"/>
  <c r="J39" i="32" s="1"/>
  <c r="J37" i="32" s="1"/>
  <c r="J35" i="32" s="1"/>
  <c r="J22" i="32" s="1"/>
  <c r="I64" i="32"/>
  <c r="I60" i="32" s="1"/>
  <c r="I58" i="32" s="1"/>
  <c r="I56" i="32" s="1"/>
  <c r="I55" i="32" s="1"/>
  <c r="J60" i="32"/>
  <c r="J58" i="32" s="1"/>
  <c r="J56" i="32" s="1"/>
  <c r="J55" i="32" s="1"/>
  <c r="I71" i="32"/>
  <c r="I70" i="32" s="1"/>
  <c r="I68" i="32" s="1"/>
  <c r="I66" i="32" s="1"/>
  <c r="I40" i="32" l="1"/>
  <c r="I39" i="32" s="1"/>
  <c r="I37" i="32" s="1"/>
  <c r="I35" i="32" s="1"/>
  <c r="I22" i="32" s="1"/>
  <c r="I62" i="32"/>
  <c r="G9" i="27"/>
  <c r="F9" i="27"/>
  <c r="J13" i="32" l="1"/>
  <c r="J11" i="32" s="1"/>
  <c r="J20" i="32"/>
  <c r="J18" i="32" s="1"/>
  <c r="J16" i="32" s="1"/>
  <c r="J14" i="32" s="1"/>
  <c r="J48" i="51"/>
  <c r="J47" i="51" s="1"/>
  <c r="J45" i="51" s="1"/>
  <c r="J43" i="51" s="1"/>
  <c r="J41" i="51" s="1"/>
  <c r="I48" i="51"/>
  <c r="I47" i="51" s="1"/>
  <c r="I45" i="51" s="1"/>
  <c r="I43" i="51" s="1"/>
  <c r="I41" i="51" s="1"/>
  <c r="J30" i="51"/>
  <c r="J29" i="51" s="1"/>
  <c r="J28" i="51" s="1"/>
  <c r="J26" i="51" s="1"/>
  <c r="J24" i="51" s="1"/>
  <c r="J22" i="51" s="1"/>
  <c r="J20" i="51" s="1"/>
  <c r="J18" i="51" s="1"/>
  <c r="J16" i="51" s="1"/>
  <c r="J14" i="51" s="1"/>
  <c r="J13" i="51" s="1"/>
  <c r="I30" i="51"/>
  <c r="I29" i="51" s="1"/>
  <c r="I28" i="51" s="1"/>
  <c r="I26" i="51" s="1"/>
  <c r="I24" i="51" s="1"/>
  <c r="I22" i="51" s="1"/>
  <c r="I20" i="51" s="1"/>
  <c r="I18" i="51" s="1"/>
  <c r="I16" i="51" s="1"/>
  <c r="I14" i="51" s="1"/>
  <c r="I13" i="51" s="1"/>
  <c r="I39" i="51" l="1"/>
  <c r="I37" i="51" s="1"/>
  <c r="I35" i="51" s="1"/>
  <c r="I33" i="51" s="1"/>
  <c r="I32" i="51" s="1"/>
  <c r="I11" i="51" s="1"/>
  <c r="J39" i="51"/>
  <c r="J37" i="51" s="1"/>
  <c r="J35" i="51" s="1"/>
  <c r="J33" i="51" s="1"/>
  <c r="J32" i="51" s="1"/>
  <c r="J11" i="51" s="1"/>
  <c r="I13" i="32"/>
  <c r="I11" i="32" s="1"/>
  <c r="I20" i="32"/>
  <c r="I18" i="32" s="1"/>
  <c r="I16" i="32" s="1"/>
  <c r="I14" i="32" s="1"/>
  <c r="E10" i="44" l="1"/>
</calcChain>
</file>

<file path=xl/sharedStrings.xml><?xml version="1.0" encoding="utf-8"?>
<sst xmlns="http://schemas.openxmlformats.org/spreadsheetml/2006/main" count="461" uniqueCount="203">
  <si>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</si>
  <si>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</si>
  <si>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</si>
  <si>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</si>
  <si>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</si>
  <si>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</si>
  <si>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</si>
  <si>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</si>
  <si>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</si>
  <si>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</si>
  <si>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</si>
  <si>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</si>
  <si>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</si>
  <si>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</si>
  <si>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</si>
  <si>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</si>
  <si>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</si>
  <si>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</si>
  <si>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</si>
  <si>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</si>
  <si>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</si>
  <si>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</si>
  <si>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</si>
  <si>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</si>
  <si>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</si>
  <si>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</si>
  <si>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</si>
  <si>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</si>
  <si>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</si>
  <si>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</si>
  <si>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</si>
  <si>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</si>
  <si>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</si>
  <si>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</si>
  <si>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</si>
  <si>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</si>
  <si>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</si>
  <si>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</si>
  <si>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</si>
  <si>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</si>
  <si>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</si>
  <si>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</si>
  <si>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</si>
  <si>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</si>
  <si>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</si>
  <si>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</si>
  <si>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</si>
  <si>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</si>
  <si>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08</t>
  </si>
  <si>
    <t xml:space="preserve"> Ծառայությունների մատուցում 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</si>
  <si>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</si>
  <si>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</si>
  <si>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</si>
  <si>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</si>
  <si>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>Հավելված 3</t>
  </si>
  <si>
    <t xml:space="preserve"> ՀԱՆԳԻՍՏ, ՄՇԱԿՈՒՅԹ ԵՎ ԿՐՈՆ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</si>
  <si>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</si>
  <si>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</si>
  <si>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</si>
  <si>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Աղյուսակ 9․13</t>
  </si>
  <si>
    <t>Հավելված N 5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</si>
  <si>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</si>
  <si>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</si>
  <si>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</si>
  <si>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</si>
  <si>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</si>
  <si>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</si>
  <si>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</si>
  <si>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</si>
  <si>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</si>
  <si>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</si>
  <si>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</si>
  <si>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</si>
  <si>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</si>
  <si>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</si>
  <si>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</si>
  <si>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</si>
  <si>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ՀՀ կառավարություն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</si>
  <si>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</si>
  <si>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</si>
  <si>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</si>
  <si>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Հավելված N 6</t>
  </si>
  <si>
    <t xml:space="preserve"> այդ թվում</t>
  </si>
  <si>
    <t xml:space="preserve"> ԱՅԼ  ԾԱԽՍԵՐ</t>
  </si>
  <si>
    <t xml:space="preserve">  Մասնագիտացված կազմակերպություն </t>
  </si>
  <si>
    <t>Ցուցանիշների փոփոխությունը  (նվազեցումները նշված են փակագծերում)</t>
  </si>
  <si>
    <t xml:space="preserve">Ինն ամիս </t>
  </si>
  <si>
    <t>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</si>
  <si>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</si>
  <si>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</si>
  <si>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Ծառայությունը մատուցող կազմակերպությունների անվանումը </t>
  </si>
  <si>
    <t xml:space="preserve"> Մշակութային ծառայություններ</t>
  </si>
  <si>
    <t>02</t>
  </si>
  <si>
    <t xml:space="preserve"> Արվեստ</t>
  </si>
  <si>
    <t>05</t>
  </si>
  <si>
    <t xml:space="preserve">Ցուցանիշների փոփոխությունը (ավելացումները նշված դրական նշանով)      </t>
  </si>
  <si>
    <t xml:space="preserve">Ծառայությունների մատուցում </t>
  </si>
  <si>
    <t xml:space="preserve"> Մասնագիտացված կազմակերպություն </t>
  </si>
  <si>
    <t xml:space="preserve">Ցուցանիշների փոփոխությունը  (ավելացումները նշված են դրական նշանով, իսկ նվազեցումները՝ փակագծերում)  </t>
  </si>
  <si>
    <t xml:space="preserve"> Առաջին եռամսյակ</t>
  </si>
  <si>
    <t xml:space="preserve"> Առաջին կիսամյակ</t>
  </si>
  <si>
    <t>այդ թվում՝ ըստ ուղղությունների և միջոցառումների անվանումների</t>
  </si>
  <si>
    <t>«Հայաստանի ազգային կինոկենտրոն» ՊՈԱԿ</t>
  </si>
  <si>
    <t xml:space="preserve"> - Ընթացիկ դրամաշնորհներ պետական և համայնքների ոչ առևտրային կազմակերպություններին</t>
  </si>
  <si>
    <t>Աղյուսակ 9․1․13</t>
  </si>
  <si>
    <t>Աղյուսակ 9․1․58</t>
  </si>
  <si>
    <t>Միջոցառումների քանակը՝</t>
  </si>
  <si>
    <t>Միջոցառումների քանակը</t>
  </si>
  <si>
    <t xml:space="preserve">ՀՀ կառավարության  2024 թվականի 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</si>
  <si>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</si>
  <si>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>Աղյուսակ 9․48</t>
  </si>
  <si>
    <t>ՀԱՅԱՍՏԱՆԻ ՀԱՆՐԱՊԵՏՈՒԹՅԱՆ ԿԱՌԱՎԱՐՈՒԹՅԱՆ 2023 ԹՎԱԿԱՆԻ ԴԵԿՏԵՄԲԵՐԻ 28-Ի N 2323-Ն ՈՐՈՇՄԱՆ N 9 ՀԱՎԵԼՎԱԾԻ  N 9.13 ԵՎ 9․48 ԱՂՅՈՒՍԱԿՆԵՐՈՒՄ ԿԱՏԱՐՎՈՂ ՓՈՓՈԽՈՒԹՅՈՒՆՆԵՐԸ ԵՎ ԼՐԱՑՈՒՄՆԵՐԸ</t>
  </si>
  <si>
    <t>ՀԱՅԱՍՏԱՆԻ ՀԱՆՐԱՊԵՏՈՒԹՅԱՆ ԿԱՌԱՎԱՐՈՒԹՅԱՆ 2023 ԹՎԱԿԱՆԻ ԴԵԿՏԵՄԲԵՐԻ 28-Ի N 2323-Ն ՈՐՈՇՄԱՆ N 9․1 ՀԱՎԵԼՎԱԾԻ  N 9.1․13 ԵՎ 9․1․58 ԱՂՅՈՒՍԱԿՆԵՐՈՒՄ ԿԱՏԱՐՎՈՂ ՓՈՓՈԽՈՒԹՅՈՒՆՆԵՐԸ ԵՎ ԼՐԱՑՈՒՄՆԵՐԸ</t>
  </si>
  <si>
    <t xml:space="preserve">ՀԱՅԱՍՏԱՆԻ ՀԱՆՐԱՊԵՏՈՒԹՅԱՆ 2024 ԹՎԱԿԱՆԻ ՊԵՏԱԿԱՆ ԲՅՈՒՋԵՈՎ ՆԱԽԱՏԵՍՎԱԾ՝ ՀԱՅԱՍՏԱՆԻ
ՀԱՆՐԱՊԵՏՈՒԹՅԱՆ ԿԱՌԱՎԱՐՈՒԹՅԱՆ ՊԱՀՈՒՍՏԱՅԻՆ ՖՈՆԴԻՑ ՀԱՏԿԱՑՈՒՄՆԵՐ ԿԱՏԱՐԵԼՈՒ ՎԵՐԱԲԵՐՅԱԼ 
</t>
  </si>
  <si>
    <t>«Արվեստի Բաց Հարթակ» ՀԿ</t>
  </si>
  <si>
    <t>«Արտույտ» ՓԲԸ</t>
  </si>
  <si>
    <t>Կինոյի զարգացման «Ոսկե ծիրան» ՀԿ</t>
  </si>
  <si>
    <t>«Քաղաքի ամսագիր» ՍՊԸ</t>
  </si>
  <si>
    <t>«Ֆիլմադարան» կինոմշակույթի զարգացման ՀԿ</t>
  </si>
  <si>
    <t>«Ակտուալ արվեստ» ՀԿ</t>
  </si>
  <si>
    <t>«Ֆիլմ Ինդաստրի Դևելոփմենտ» ՍՊԸ</t>
  </si>
  <si>
    <t>«Քաղաքակրթական կամուրջներ» կրթա-մշակութային հիմնադրամ</t>
  </si>
  <si>
    <t>ՀՀ ԳԱԱ միջազգային գիտական կոնֆերանս</t>
  </si>
  <si>
    <t>«ՀՀ ԳԱԱ Արվեստի ինստիտուտ» ՊՈԱԿ</t>
  </si>
  <si>
    <t>Փարաջանովի 100-ամյակին նվիրված հոբելյանական ծրագիր Մադրիդում</t>
  </si>
  <si>
    <t>«Կինոյի տաճար» ծրագիր նվիրված Ս. Փարաջանովի 100-ամյակին</t>
  </si>
  <si>
    <t>«Փարաջանով. հիշողության և ցանկության միջև»</t>
  </si>
  <si>
    <t>«Ազատությունը։ Այնտեղ, որտեղ ես եմ: Սերգեյ Փարաջանով»</t>
  </si>
  <si>
    <t>«Աշուղ Ղարիբ. ցուցահանդես»</t>
  </si>
  <si>
    <t>«Սերգեյ Փարաջանով 100» Երևան ամսագրի հատուկ թողարկում</t>
  </si>
  <si>
    <t>«Սայաթ-Նովան՝ նռան գույնով» գիրք-ալբոմ</t>
  </si>
  <si>
    <t>«Անավարտ պատկերներ»</t>
  </si>
  <si>
    <t>«Դիմակահանդես Փարաջանովի ամառանոցում»</t>
  </si>
  <si>
    <t>«Լոֆթ» ինքազարգացման և ժամանցի կենտրոն ՀԿ</t>
  </si>
  <si>
    <t>«Վերադարձ» Ս. Փարաջանովի 100- ամյա հոբելյանին նվիրված ներկայացում</t>
  </si>
  <si>
    <t>«Փարաջանով - Ազնավուր. 100 երաժշտական պերֆորմանսներ»</t>
  </si>
  <si>
    <t>Փարաջանովի հոբելյանական տարվա բացման հանդիսավոր միջոցառում</t>
  </si>
  <si>
    <t>«Հայաստանի պետական ֆիլհարմոնիա» ՊՈԱԿ</t>
  </si>
  <si>
    <t>«Սերգեյ Փարաջանովի ծննդյան 100-ամյա հոբելյանին նվիրված ծրագիր՝ Ֆրանսիայում»</t>
  </si>
  <si>
    <t>«Ֆիլմ ինդուստրի Դևելուիմենտ» ՍՊԸ</t>
  </si>
  <si>
    <t>Փարաջանովի 100-ամյակին նվիրված հոբելյանական ծրագիր Լիսաբոնում</t>
  </si>
  <si>
    <t>Փարաջանովի 100-ամյակին նվիրված հոբելյանական ծրագիր Փարիզում</t>
  </si>
  <si>
    <t>«Փարաջանովի ֆիլմերի ներկայացում միջազգային կինոփառատոներում»</t>
  </si>
  <si>
    <t>«Փարաջանով 100» բրենդային հոլովակ</t>
  </si>
  <si>
    <t xml:space="preserve"> «ՕՆՕՖՖ Ստուդիա» ՍՊԸ</t>
  </si>
  <si>
    <t>«Փարաջանովը և մենք»</t>
  </si>
  <si>
    <t>«Բուն» գիտամշակութային հիմնադրամ</t>
  </si>
  <si>
    <t>«Փարաջանով» բույր</t>
  </si>
  <si>
    <t>Սերգեյ Փարաջանովի ծննդյան 100-ամյակի հոբելյանական միջոցառումների իրականացում</t>
  </si>
  <si>
    <t>ՀԱՅԱՍՏԱՆԻ ՀԱՆՐԱՊԵՏՈՒԹՅԱՆ ԿԱՌԱՎԱՐՈՒԹՅԱՆ 2023 ԹՎԱԿԱՆԻ ԴԵԿՏԵՄԲԵՐԻ 28-Ի N 2323-Ն ՈՐՈՇՄԱՆ                                                          N 5 ՀԱՎԵԼՎԱԾԻ N 7  ԱՂՅՈՒՍԱԿՈՒՄ ԿԱՏԱՐՎՈՂ ԼՐԱՑՈՒՄՆԵՐԸ</t>
  </si>
  <si>
    <t xml:space="preserve"> «Երևանի մնջախաղի պետական թատրոնի» ՊՈԱԿ </t>
  </si>
  <si>
    <t>Ցուցանիշների փոփոխությունը 
 (ավելացումները նշված են դրական նշանով)</t>
  </si>
  <si>
    <t>Ցուցանիշների փոփոխությունը
  (նվազեցումները նշված են փակագծերում)</t>
  </si>
  <si>
    <t>Ցուցանիշների փոփոխությունը
  (ավելացումները նշված են դրական նշանով)</t>
  </si>
  <si>
    <t xml:space="preserve">Ցուցանիշների փոփոխությունը 
(ավելացումները նշված են դրական նշանով, իսկ նվազեցումները՝ փակագծերում)  </t>
  </si>
  <si>
    <t>Սերգեյ Փարաջանովի ծննդյան 100-ամյա հոբելյանին նվիրված  գիտական, հրատարակչական, միջազգային և ներպետական միջոցառումների իրականացում</t>
  </si>
  <si>
    <t xml:space="preserve">«Արեգա գրուպ» ՍՊԸ </t>
  </si>
  <si>
    <t>«Ավետարան ըստ Փարաջանովի»</t>
  </si>
  <si>
    <t>«Բումերանգ Մեդիա ԱՄ» ՍՊԸ</t>
  </si>
  <si>
    <t>Փարաջանովյան արվեստ. Իմերսիվ ցուցահանդես, նորաձևության ցուցադրություն, ֆիլմի դիտում՝ Միլանում և Երևանում</t>
  </si>
  <si>
    <t>«Ես վրեժխնդիր կլինեմ աշխարհից սիրո միջոցով. Սերգեյ Փարաջանովից մեր օրեր»</t>
  </si>
  <si>
    <t>ՄԱՍ 1. ՊԵՏԱԿԱՆ ՄԱՐՄՆԻ ԳԾՈՎ ԱՐԴՅՈՒՆՔԱՅԻՆ (ԿԱՏԱՐՈՂԱԿԱՆ) ՑՈՒՑԱՆԻՇՆԵՐԸ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</si>
  <si>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ՎԵՐԱԲԱՇԽՈՒՄՆ ՈՒ  ԼՐԱՑՈՒՄԸ,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</si>
  <si>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>այդ թվում` բյուջետային ծախսերի տնտեսագիտական դասակարգման հոդվածներ</t>
  </si>
  <si>
    <t>ԸՆԴԱՄԵՆԸ ԾԱԽՍԵՐ</t>
  </si>
  <si>
    <t>ԴՐԱՄԱՇՆՈՐՀՆԵՐ</t>
  </si>
  <si>
    <t>ԸՆԹԱՑԻԿ ԾԱԽՍԵՐ</t>
  </si>
  <si>
    <t>Ընթացիկ դրամաշնորհներ պետական հատվածի այլ մակարդակներին</t>
  </si>
  <si>
    <t>Կապիտալ դրամաշնորհներ պետական հատվածի այլ մակարդակներին</t>
  </si>
  <si>
    <t>-կապիտալ դրամաշնորհներ պետական և համայնքների ոչ առևտրային կազմակերպություններին</t>
  </si>
  <si>
    <t xml:space="preserve">«Ազնավուր» հիմնադրամ </t>
  </si>
  <si>
    <t>այդ թվում՝ բյուջետային ծախսերի տնտեսագիտական դասակարգման հոդվածներ</t>
  </si>
  <si>
    <t>«Հայաստանի ազգային ֆիլհարմոնիկ նվագախումբ» ՊՈԱԿ</t>
  </si>
  <si>
    <t>Ազնավուրի տարեդարձին նվիրված բացօթյա համերգ Երևանում</t>
  </si>
  <si>
    <t>«Ազնավուր» հիմնադրամ</t>
  </si>
  <si>
    <t>«Ժողովրդական Ազնավուր» խորագրով համերգ Կապանում</t>
  </si>
  <si>
    <t>«Կարեն Դեմիրճյանի անվան մարզահամերգային համալիր» ՓԲԸ</t>
  </si>
  <si>
    <t>«Երվանդ Քոչարի թանգարան» ՊՈԱԿ</t>
  </si>
  <si>
    <t>«Հայաստանի պետական սիմֆոնիկ նվագախումբ» ՊՈԱԿ</t>
  </si>
  <si>
    <t>«Պրեստիժ» ամսագրի Ազնավուրյան համարի թողարկում</t>
  </si>
  <si>
    <t>«Պրեստիժ Մեդիա» ՍՊԸ</t>
  </si>
  <si>
    <t>«Կամերային երաժշտության ազգային կենտրոն» ՊՈԱԿ</t>
  </si>
  <si>
    <t>Տեսաբովանդակության պատրաստում</t>
  </si>
  <si>
    <t>Հանրային արշավի մեկնարկ և ընթացք</t>
  </si>
  <si>
    <t>«Ջազնավուր» խորագրով համերգ Դիլիջանում</t>
  </si>
  <si>
    <t>«Ազնավուր-100» համերգային ծրագիր Երևանում</t>
  </si>
  <si>
    <t>Ազնավուրի տարեդարձին նվիրված բացօթյա համերգ Գյումրիում</t>
  </si>
  <si>
    <t>Շարլ Ազնավուրի ծննդյան 100-ամյակի հոբելյանական միջոցառումների իրականացում</t>
  </si>
  <si>
    <t>«Շարլ-ռոք» խորագրով համերգ Վանաձորում</t>
  </si>
  <si>
    <t>Շարլ Ազնավուրի երգերի, երաժշտության, ցիտատների ուղեկցությամբ, «Սրճարաններում» խորագրով Երվանդ Քոչարի ստեղծագործական աշխատանքների ցուցահանդես</t>
  </si>
  <si>
    <t>Շարլ Ազնավուրին նվիրված ալբոմի թողարկում «Դոլչե Գրամոֆոն» պիտակի վրա</t>
  </si>
  <si>
    <t>Շարլ Ազնավուրի երգերի ժողովածու՝ Երվանդ Քոչարի ստեղծագործությունների վերատպություններով</t>
  </si>
  <si>
    <t>«Ժամե» երգի ձայնագրում, տեսահոլովակի նկարահանում</t>
  </si>
  <si>
    <t>Համերգային հյուրախաղային ծրագիր՝ արտերկրներում</t>
  </si>
  <si>
    <r>
      <rPr>
        <sz val="11"/>
        <rFont val="Calibri"/>
        <family val="2"/>
        <charset val="204"/>
      </rPr>
      <t>«</t>
    </r>
    <r>
      <rPr>
        <sz val="11"/>
        <rFont val="GHEA Grapalat"/>
        <family val="3"/>
      </rPr>
      <t>Սերգեյ Փարաջանով_ բացահայտումներ</t>
    </r>
    <r>
      <rPr>
        <sz val="11"/>
        <rFont val="Calibri"/>
        <family val="2"/>
        <charset val="204"/>
      </rPr>
      <t>»</t>
    </r>
  </si>
  <si>
    <r>
      <t xml:space="preserve">Շարլ Ազնավուրի ծննդյան 100-ամյա հոբելյանին նվիրված  համերգների, ցուցահանդեսների, </t>
    </r>
    <r>
      <rPr>
        <sz val="12"/>
        <rFont val="GHEA Grapalat"/>
        <family val="3"/>
      </rPr>
      <t xml:space="preserve">հրատարակչական </t>
    </r>
    <r>
      <rPr>
        <sz val="12"/>
        <rFont val="GHEA Grapalat"/>
        <family val="3"/>
      </rPr>
      <t xml:space="preserve"> և այլ միջոցառումների իրականացում</t>
    </r>
  </si>
  <si>
    <r>
      <t xml:space="preserve">Շարլ Ազնավուրի ծննդյան 100-ամյա հոբելյանին նվիրված  համերգների, ցուցահանդեսների, </t>
    </r>
    <r>
      <rPr>
        <sz val="12"/>
        <rFont val="GHEA Grapalat"/>
        <family val="3"/>
      </rPr>
      <t>հրատարակչական</t>
    </r>
    <r>
      <rPr>
        <sz val="12"/>
        <rFont val="GHEA Grapalat"/>
        <family val="3"/>
      </rPr>
      <t xml:space="preserve"> և այլ միջոցառումների իրականացում</t>
    </r>
  </si>
  <si>
    <r>
      <t>Շարլ Ազնավուրի ծննդյան 100-ամյա հոբելյանին նվիրված  համերգների, ցուցահանդեսների,</t>
    </r>
    <r>
      <rPr>
        <sz val="12"/>
        <rFont val="GHEA Grapalat"/>
        <family val="3"/>
      </rPr>
      <t xml:space="preserve">հրատարակչական </t>
    </r>
    <r>
      <rPr>
        <sz val="12"/>
        <rFont val="GHEA Grapalat"/>
        <family val="3"/>
      </rPr>
      <t xml:space="preserve"> և այլ միջոցառումների իրականացում</t>
    </r>
  </si>
  <si>
    <t>այդ թվում` ըստ կատարողների</t>
  </si>
  <si>
    <t xml:space="preserve">Շարլ Ազնավուրի 100 ամյակին նվիրված «Ջազնավուր» խորագրով համերգների կազմակերպում   արտերկրում     </t>
  </si>
  <si>
    <t xml:space="preserve">«Հայաստանի նկարիչների միություն» ՀԿ </t>
  </si>
  <si>
    <t>«La Bohème» (Լա Բոհեմ) ցուցահանդես</t>
  </si>
  <si>
    <t>Մշակութային միջոցառումների իրականացում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</si>
</sst>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"/>
    <numFmt numFmtId="169" formatCode="#,##0.0_);\(#,##0.0\)"/>
    <numFmt numFmtId="170" formatCode="0_);\(0\)"/>
    <numFmt numFmtId="171" formatCode="General_)"/>
  </numFmts>
  <fonts count="10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204"/>
      <scheme val="minor"/>
    </font>
    <font>
      <sz val="12"/>
      <name val="GHEA Grapalat"/>
      <family val="2"/>
    </font>
    <font>
      <sz val="9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i/>
      <sz val="10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sz val="11"/>
      <name val="Calibri"/>
      <family val="2"/>
      <charset val="204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8" fillId="0" borderId="16" applyNumberFormat="0" applyFill="0" applyAlignment="0" applyProtection="0"/>
    <xf numFmtId="0" fontId="29" fillId="8" borderId="17" applyNumberFormat="0" applyAlignment="0" applyProtection="0"/>
    <xf numFmtId="0" fontId="30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8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1" applyNumberFormat="0" applyFill="0" applyAlignment="0" applyProtection="0"/>
    <xf numFmtId="0" fontId="35" fillId="25" borderId="0" applyNumberFormat="0" applyBorder="0" applyAlignment="0" applyProtection="0"/>
    <xf numFmtId="0" fontId="43" fillId="0" borderId="13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6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4" applyNumberFormat="0" applyAlignment="0" applyProtection="0"/>
    <xf numFmtId="0" fontId="40" fillId="3" borderId="0" applyNumberFormat="0" applyBorder="0" applyAlignment="0" applyProtection="0"/>
    <xf numFmtId="0" fontId="47" fillId="7" borderId="15" applyNumberFormat="0" applyAlignment="0" applyProtection="0"/>
    <xf numFmtId="0" fontId="44" fillId="6" borderId="14" applyNumberFormat="0" applyAlignment="0" applyProtection="0"/>
    <xf numFmtId="0" fontId="42" fillId="0" borderId="12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7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9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20" applyNumberFormat="0" applyAlignment="0" applyProtection="0"/>
    <xf numFmtId="0" fontId="57" fillId="53" borderId="21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2" applyNumberFormat="0" applyFill="0" applyAlignment="0" applyProtection="0"/>
    <xf numFmtId="0" fontId="61" fillId="0" borderId="23" applyNumberFormat="0" applyFill="0" applyAlignment="0" applyProtection="0"/>
    <xf numFmtId="0" fontId="62" fillId="0" borderId="24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20" applyNumberFormat="0" applyAlignment="0" applyProtection="0"/>
    <xf numFmtId="0" fontId="64" fillId="0" borderId="25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8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6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37">
      <protection locked="0"/>
    </xf>
    <xf numFmtId="171" fontId="83" fillId="56" borderId="37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445">
    <xf numFmtId="0" fontId="0" fillId="0" borderId="0" xfId="0"/>
    <xf numFmtId="0" fontId="74" fillId="2" borderId="0" xfId="0" applyFont="1" applyFill="1"/>
    <xf numFmtId="0" fontId="74" fillId="2" borderId="0" xfId="0" applyFont="1" applyFill="1" applyAlignment="1">
      <alignment horizontal="right"/>
    </xf>
    <xf numFmtId="0" fontId="73" fillId="0" borderId="30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73" fillId="0" borderId="0" xfId="0" applyFont="1"/>
    <xf numFmtId="0" fontId="73" fillId="0" borderId="0" xfId="0" applyFont="1" applyAlignment="1">
      <alignment horizontal="left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0" fontId="73" fillId="2" borderId="2" xfId="0" applyFont="1" applyFill="1" applyBorder="1" applyAlignment="1">
      <alignment vertical="top" wrapText="1"/>
    </xf>
    <xf numFmtId="0" fontId="74" fillId="2" borderId="0" xfId="0" applyFont="1" applyFill="1" applyAlignment="1"/>
    <xf numFmtId="0" fontId="74" fillId="2" borderId="0" xfId="0" applyFont="1" applyFill="1" applyBorder="1"/>
    <xf numFmtId="0" fontId="73" fillId="2" borderId="30" xfId="8" applyFont="1" applyFill="1" applyBorder="1" applyAlignment="1">
      <alignment horizontal="center" vertical="center" wrapText="1"/>
    </xf>
    <xf numFmtId="0" fontId="73" fillId="2" borderId="0" xfId="8" applyFont="1" applyFill="1">
      <alignment horizontal="left" vertical="top" wrapText="1"/>
    </xf>
    <xf numFmtId="167" fontId="73" fillId="2" borderId="0" xfId="8" applyNumberFormat="1" applyFont="1" applyFill="1">
      <alignment horizontal="left" vertical="top" wrapText="1"/>
    </xf>
    <xf numFmtId="0" fontId="17" fillId="2" borderId="30" xfId="0" applyFont="1" applyFill="1" applyBorder="1" applyAlignment="1">
      <alignment horizontal="center" vertical="center"/>
    </xf>
    <xf numFmtId="0" fontId="17" fillId="2" borderId="32" xfId="0" applyFont="1" applyFill="1" applyBorder="1" applyAlignment="1">
      <alignment vertical="center"/>
    </xf>
    <xf numFmtId="166" fontId="73" fillId="2" borderId="0" xfId="8" applyNumberFormat="1" applyFont="1" applyFill="1">
      <alignment horizontal="left" vertical="top" wrapText="1"/>
    </xf>
    <xf numFmtId="4" fontId="17" fillId="2" borderId="32" xfId="8" applyNumberFormat="1" applyFont="1" applyFill="1" applyBorder="1" applyAlignment="1">
      <alignment horizontal="center" vertical="center" wrapText="1"/>
    </xf>
    <xf numFmtId="4" fontId="73" fillId="2" borderId="0" xfId="8" applyNumberFormat="1" applyFont="1" applyFill="1">
      <alignment horizontal="left" vertical="top" wrapText="1"/>
    </xf>
    <xf numFmtId="0" fontId="85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73" fillId="0" borderId="42" xfId="0" applyFont="1" applyBorder="1" applyAlignment="1">
      <alignment horizontal="left" vertical="top" wrapText="1"/>
    </xf>
    <xf numFmtId="0" fontId="17" fillId="2" borderId="42" xfId="0" applyFont="1" applyFill="1" applyBorder="1" applyAlignment="1">
      <alignment horizontal="center" vertical="center" wrapText="1"/>
    </xf>
    <xf numFmtId="0" fontId="73" fillId="0" borderId="0" xfId="0" applyFont="1" applyAlignment="1">
      <alignment horizontal="right"/>
    </xf>
    <xf numFmtId="0" fontId="17" fillId="0" borderId="30" xfId="165" applyFont="1" applyFill="1" applyBorder="1" applyAlignment="1">
      <alignment horizontal="left" vertical="top" wrapText="1"/>
    </xf>
    <xf numFmtId="0" fontId="85" fillId="0" borderId="30" xfId="165" applyFont="1" applyFill="1" applyBorder="1">
      <alignment horizontal="left" vertical="top" wrapText="1"/>
    </xf>
    <xf numFmtId="0" fontId="73" fillId="0" borderId="30" xfId="165" applyFont="1" applyFill="1" applyBorder="1" applyAlignment="1">
      <alignment horizontal="left" vertical="top" wrapText="1"/>
    </xf>
    <xf numFmtId="0" fontId="17" fillId="0" borderId="30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31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38" xfId="0" applyFont="1" applyFill="1" applyBorder="1" applyAlignment="1">
      <alignment vertical="top" wrapText="1"/>
    </xf>
    <xf numFmtId="0" fontId="73" fillId="0" borderId="38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center"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center"/>
    </xf>
    <xf numFmtId="170" fontId="85" fillId="0" borderId="3" xfId="0" applyNumberFormat="1" applyFont="1" applyFill="1" applyBorder="1" applyAlignment="1">
      <alignment horizontal="right" vertical="top" wrapText="1"/>
    </xf>
    <xf numFmtId="0" fontId="73" fillId="0" borderId="0" xfId="0" applyFont="1" applyFill="1" applyAlignment="1"/>
    <xf numFmtId="0" fontId="17" fillId="0" borderId="1" xfId="0" applyFont="1" applyFill="1" applyBorder="1" applyAlignment="1">
      <alignment horizontal="left" vertical="center" wrapText="1"/>
    </xf>
    <xf numFmtId="0" fontId="73" fillId="0" borderId="0" xfId="0" applyFont="1" applyFill="1" applyAlignment="1">
      <alignment horizontal="left" vertical="center" wrapText="1"/>
    </xf>
    <xf numFmtId="0" fontId="17" fillId="0" borderId="39" xfId="0" applyFont="1" applyFill="1" applyBorder="1" applyAlignment="1">
      <alignment vertical="top" wrapText="1"/>
    </xf>
    <xf numFmtId="0" fontId="85" fillId="0" borderId="30" xfId="0" applyFont="1" applyFill="1" applyBorder="1" applyAlignment="1">
      <alignment horizontal="left" vertical="top" wrapText="1"/>
    </xf>
    <xf numFmtId="0" fontId="17" fillId="0" borderId="30" xfId="0" applyFont="1" applyFill="1" applyBorder="1" applyAlignment="1">
      <alignment horizontal="left" vertical="center" wrapText="1"/>
    </xf>
    <xf numFmtId="0" fontId="73" fillId="0" borderId="30" xfId="165" applyFont="1" applyFill="1" applyBorder="1" applyAlignment="1">
      <alignment horizontal="center" vertical="top"/>
    </xf>
    <xf numFmtId="0" fontId="73" fillId="0" borderId="0" xfId="0" applyFont="1" applyFill="1" applyAlignment="1"/>
    <xf numFmtId="0" fontId="73" fillId="0" borderId="0" xfId="0" applyFont="1" applyAlignment="1">
      <alignment horizontal="right"/>
    </xf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42" xfId="0" applyFont="1" applyFill="1" applyBorder="1" applyAlignment="1">
      <alignment vertical="top" wrapText="1"/>
    </xf>
    <xf numFmtId="0" fontId="74" fillId="0" borderId="42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17" fillId="0" borderId="41" xfId="0" applyFont="1" applyFill="1" applyBorder="1" applyAlignment="1">
      <alignment vertical="top" wrapText="1"/>
    </xf>
    <xf numFmtId="0" fontId="17" fillId="0" borderId="42" xfId="0" applyFont="1" applyFill="1" applyBorder="1" applyAlignment="1">
      <alignment horizontal="left" vertical="center" wrapText="1"/>
    </xf>
    <xf numFmtId="0" fontId="85" fillId="0" borderId="3" xfId="0" applyFont="1" applyFill="1" applyBorder="1" applyAlignment="1">
      <alignment horizontal="left" vertical="top" wrapText="1"/>
    </xf>
    <xf numFmtId="0" fontId="17" fillId="0" borderId="42" xfId="0" applyFont="1" applyFill="1" applyBorder="1" applyAlignment="1">
      <alignment horizontal="left" vertical="top" wrapText="1"/>
    </xf>
    <xf numFmtId="0" fontId="85" fillId="0" borderId="42" xfId="0" applyFont="1" applyFill="1" applyBorder="1" applyAlignment="1">
      <alignment horizontal="left" vertical="top" wrapText="1"/>
    </xf>
    <xf numFmtId="0" fontId="73" fillId="0" borderId="42" xfId="8" applyFont="1" applyFill="1" applyBorder="1" applyAlignment="1">
      <alignment horizontal="left" vertical="top" wrapText="1"/>
    </xf>
    <xf numFmtId="0" fontId="73" fillId="0" borderId="31" xfId="8" applyFont="1" applyFill="1" applyBorder="1" applyAlignment="1">
      <alignment horizontal="left" vertical="top" wrapText="1"/>
    </xf>
    <xf numFmtId="0" fontId="17" fillId="0" borderId="42" xfId="8" applyFont="1" applyFill="1" applyBorder="1" applyAlignment="1">
      <alignment horizontal="left" vertical="center" wrapText="1"/>
    </xf>
    <xf numFmtId="0" fontId="73" fillId="0" borderId="42" xfId="0" applyFont="1" applyBorder="1" applyAlignment="1">
      <alignment horizontal="left" vertical="center" wrapText="1"/>
    </xf>
    <xf numFmtId="0" fontId="73" fillId="0" borderId="42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left" vertical="center" wrapText="1"/>
    </xf>
    <xf numFmtId="0" fontId="73" fillId="0" borderId="0" xfId="0" applyFont="1" applyAlignment="1">
      <alignment horizontal="left" wrapText="1"/>
    </xf>
    <xf numFmtId="0" fontId="17" fillId="0" borderId="42" xfId="0" applyFont="1" applyBorder="1" applyAlignment="1">
      <alignment wrapText="1"/>
    </xf>
    <xf numFmtId="0" fontId="73" fillId="2" borderId="42" xfId="0" applyFont="1" applyFill="1" applyBorder="1" applyAlignment="1">
      <alignment horizontal="left" vertical="top" wrapText="1"/>
    </xf>
    <xf numFmtId="0" fontId="14" fillId="0" borderId="42" xfId="0" applyFont="1" applyFill="1" applyBorder="1" applyAlignment="1">
      <alignment horizontal="center" vertical="top" wrapText="1"/>
    </xf>
    <xf numFmtId="0" fontId="17" fillId="0" borderId="41" xfId="0" applyFont="1" applyFill="1" applyBorder="1" applyAlignment="1"/>
    <xf numFmtId="0" fontId="17" fillId="0" borderId="39" xfId="0" applyFont="1" applyFill="1" applyBorder="1" applyAlignment="1"/>
    <xf numFmtId="0" fontId="17" fillId="0" borderId="0" xfId="0" applyFont="1" applyFill="1" applyBorder="1" applyAlignment="1">
      <alignment horizontal="center"/>
    </xf>
    <xf numFmtId="0" fontId="73" fillId="0" borderId="42" xfId="0" applyFont="1" applyFill="1" applyBorder="1" applyAlignment="1">
      <alignment vertical="top" wrapText="1"/>
    </xf>
    <xf numFmtId="0" fontId="73" fillId="0" borderId="42" xfId="0" applyFont="1" applyFill="1" applyBorder="1" applyAlignment="1">
      <alignment vertical="center" wrapText="1"/>
    </xf>
    <xf numFmtId="0" fontId="85" fillId="0" borderId="42" xfId="0" applyFont="1" applyFill="1" applyBorder="1" applyAlignment="1">
      <alignment horizontal="left" vertical="center" wrapText="1"/>
    </xf>
    <xf numFmtId="0" fontId="73" fillId="0" borderId="42" xfId="0" applyFont="1" applyFill="1" applyBorder="1" applyAlignment="1">
      <alignment horizontal="left" vertical="center" wrapText="1"/>
    </xf>
    <xf numFmtId="0" fontId="73" fillId="0" borderId="41" xfId="0" applyFont="1" applyFill="1" applyBorder="1" applyAlignment="1">
      <alignment vertical="top" wrapText="1"/>
    </xf>
    <xf numFmtId="0" fontId="73" fillId="0" borderId="40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166" fontId="73" fillId="0" borderId="0" xfId="6" applyNumberFormat="1" applyFont="1" applyFill="1" applyBorder="1" applyAlignment="1">
      <alignment horizontal="center" vertical="top"/>
    </xf>
    <xf numFmtId="0" fontId="74" fillId="0" borderId="0" xfId="253" applyFont="1"/>
    <xf numFmtId="0" fontId="74" fillId="0" borderId="0" xfId="253" applyFont="1" applyAlignment="1">
      <alignment horizontal="left" vertical="top" wrapText="1"/>
    </xf>
    <xf numFmtId="0" fontId="74" fillId="0" borderId="42" xfId="253" applyFont="1" applyBorder="1" applyAlignment="1">
      <alignment horizontal="center" vertical="center" wrapText="1"/>
    </xf>
    <xf numFmtId="0" fontId="74" fillId="0" borderId="0" xfId="253" applyFont="1" applyAlignment="1">
      <alignment horizontal="left" vertical="center" wrapText="1"/>
    </xf>
    <xf numFmtId="0" fontId="74" fillId="0" borderId="42" xfId="253" applyFont="1" applyBorder="1" applyAlignment="1">
      <alignment horizontal="left" vertical="top" wrapText="1"/>
    </xf>
    <xf numFmtId="0" fontId="17" fillId="0" borderId="42" xfId="253" applyFont="1" applyBorder="1" applyAlignment="1">
      <alignment horizontal="left" vertical="top" wrapText="1"/>
    </xf>
    <xf numFmtId="0" fontId="73" fillId="0" borderId="42" xfId="253" applyFont="1" applyBorder="1" applyAlignment="1">
      <alignment horizontal="left" vertical="top" wrapText="1"/>
    </xf>
    <xf numFmtId="0" fontId="17" fillId="0" borderId="42" xfId="253" applyFont="1" applyBorder="1" applyAlignment="1">
      <alignment horizontal="left" vertical="center" wrapText="1"/>
    </xf>
    <xf numFmtId="0" fontId="74" fillId="0" borderId="0" xfId="253" applyFont="1" applyAlignment="1">
      <alignment vertical="center"/>
    </xf>
    <xf numFmtId="0" fontId="14" fillId="0" borderId="42" xfId="253" applyFont="1" applyBorder="1" applyAlignment="1">
      <alignment wrapText="1"/>
    </xf>
    <xf numFmtId="0" fontId="74" fillId="2" borderId="42" xfId="253" applyFont="1" applyFill="1" applyBorder="1" applyAlignment="1">
      <alignment horizontal="left" vertical="top" wrapText="1"/>
    </xf>
    <xf numFmtId="0" fontId="85" fillId="0" borderId="42" xfId="253" applyFont="1" applyBorder="1" applyAlignment="1">
      <alignment horizontal="left" vertical="top" wrapText="1"/>
    </xf>
    <xf numFmtId="0" fontId="88" fillId="0" borderId="42" xfId="253" applyFont="1" applyBorder="1" applyAlignment="1">
      <alignment horizontal="center" vertical="center" wrapText="1"/>
    </xf>
    <xf numFmtId="0" fontId="88" fillId="0" borderId="42" xfId="253" applyFont="1" applyBorder="1" applyAlignment="1">
      <alignment horizontal="left" vertical="center" wrapText="1"/>
    </xf>
    <xf numFmtId="0" fontId="74" fillId="0" borderId="42" xfId="253" applyFont="1" applyBorder="1" applyAlignment="1">
      <alignment horizontal="left" wrapText="1"/>
    </xf>
    <xf numFmtId="0" fontId="17" fillId="0" borderId="42" xfId="253" applyFont="1" applyBorder="1" applyAlignment="1">
      <alignment horizontal="left" wrapText="1"/>
    </xf>
    <xf numFmtId="0" fontId="74" fillId="0" borderId="0" xfId="253" applyFont="1" applyAlignment="1">
      <alignment horizontal="left" wrapText="1"/>
    </xf>
    <xf numFmtId="0" fontId="17" fillId="2" borderId="42" xfId="0" applyFont="1" applyFill="1" applyBorder="1" applyAlignment="1">
      <alignment horizontal="left" vertical="top" wrapText="1"/>
    </xf>
    <xf numFmtId="0" fontId="89" fillId="0" borderId="0" xfId="2021" applyFont="1"/>
    <xf numFmtId="0" fontId="89" fillId="0" borderId="0" xfId="2021" applyFont="1" applyAlignment="1">
      <alignment vertical="center"/>
    </xf>
    <xf numFmtId="0" fontId="73" fillId="2" borderId="42" xfId="0" applyFont="1" applyFill="1" applyBorder="1" applyAlignment="1">
      <alignment horizontal="left" vertical="center" wrapText="1"/>
    </xf>
    <xf numFmtId="0" fontId="73" fillId="0" borderId="42" xfId="0" applyFont="1" applyFill="1" applyBorder="1" applyAlignment="1">
      <alignment horizontal="left" vertical="top" wrapText="1"/>
    </xf>
    <xf numFmtId="0" fontId="85" fillId="0" borderId="42" xfId="165" applyFont="1" applyBorder="1" applyAlignment="1">
      <alignment horizontal="left" vertical="top" wrapText="1"/>
    </xf>
    <xf numFmtId="0" fontId="17" fillId="0" borderId="40" xfId="0" applyFont="1" applyFill="1" applyBorder="1" applyAlignment="1"/>
    <xf numFmtId="0" fontId="73" fillId="0" borderId="42" xfId="8" applyFont="1" applyFill="1" applyBorder="1" applyAlignment="1">
      <alignment horizontal="center" vertical="top" wrapText="1"/>
    </xf>
    <xf numFmtId="0" fontId="74" fillId="0" borderId="0" xfId="0" applyFont="1" applyFill="1" applyAlignment="1">
      <alignment horizontal="right"/>
    </xf>
    <xf numFmtId="0" fontId="74" fillId="0" borderId="42" xfId="253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Fill="1" applyBorder="1" applyAlignment="1">
      <alignment vertical="top" wrapText="1"/>
    </xf>
    <xf numFmtId="0" fontId="73" fillId="0" borderId="42" xfId="0" applyFont="1" applyFill="1" applyBorder="1" applyAlignment="1">
      <alignment horizontal="center" vertical="top" wrapText="1"/>
    </xf>
    <xf numFmtId="0" fontId="74" fillId="0" borderId="0" xfId="0" applyFont="1" applyFill="1" applyBorder="1" applyAlignment="1"/>
    <xf numFmtId="0" fontId="87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0" fontId="74" fillId="0" borderId="0" xfId="253" applyFont="1" applyBorder="1"/>
    <xf numFmtId="0" fontId="74" fillId="0" borderId="0" xfId="253" applyFont="1" applyBorder="1" applyAlignment="1"/>
    <xf numFmtId="0" fontId="74" fillId="0" borderId="0" xfId="2021" applyFont="1" applyBorder="1" applyAlignment="1">
      <alignment vertical="center" wrapText="1"/>
    </xf>
    <xf numFmtId="0" fontId="74" fillId="0" borderId="0" xfId="253" applyFont="1" applyBorder="1" applyAlignment="1">
      <alignment horizontal="left" vertical="center" wrapText="1"/>
    </xf>
    <xf numFmtId="0" fontId="74" fillId="0" borderId="0" xfId="253" applyFont="1" applyAlignment="1"/>
    <xf numFmtId="166" fontId="73" fillId="0" borderId="30" xfId="6" applyNumberFormat="1" applyFont="1" applyFill="1" applyBorder="1" applyAlignment="1">
      <alignment vertical="center"/>
    </xf>
    <xf numFmtId="166" fontId="73" fillId="0" borderId="1" xfId="6" applyNumberFormat="1" applyFont="1" applyFill="1" applyBorder="1" applyAlignment="1">
      <alignment horizontal="right" vertical="top"/>
    </xf>
    <xf numFmtId="0" fontId="73" fillId="0" borderId="8" xfId="0" applyFont="1" applyFill="1" applyBorder="1" applyAlignment="1">
      <alignment horizontal="center" vertical="center" wrapText="1"/>
    </xf>
    <xf numFmtId="0" fontId="73" fillId="2" borderId="30" xfId="8" applyFont="1" applyFill="1" applyBorder="1" applyAlignment="1">
      <alignment horizontal="center" vertical="center" wrapText="1"/>
    </xf>
    <xf numFmtId="166" fontId="17" fillId="2" borderId="30" xfId="6" applyNumberFormat="1" applyFont="1" applyFill="1" applyBorder="1" applyAlignment="1">
      <alignment horizontal="center" vertical="center"/>
    </xf>
    <xf numFmtId="166" fontId="17" fillId="2" borderId="32" xfId="0" applyNumberFormat="1" applyFont="1" applyFill="1" applyBorder="1" applyAlignment="1">
      <alignment horizontal="center" vertical="center" wrapText="1"/>
    </xf>
    <xf numFmtId="0" fontId="17" fillId="0" borderId="42" xfId="165" applyFont="1" applyFill="1" applyBorder="1" applyAlignment="1">
      <alignment horizontal="left" vertical="top" wrapText="1"/>
    </xf>
    <xf numFmtId="0" fontId="85" fillId="0" borderId="42" xfId="0" applyFont="1" applyFill="1" applyBorder="1" applyAlignment="1">
      <alignment horizontal="left" vertical="top"/>
    </xf>
    <xf numFmtId="0" fontId="73" fillId="0" borderId="42" xfId="165" applyFont="1" applyFill="1" applyBorder="1" applyAlignment="1">
      <alignment horizontal="center" vertical="top"/>
    </xf>
    <xf numFmtId="0" fontId="90" fillId="0" borderId="42" xfId="0" applyFont="1" applyBorder="1" applyAlignment="1">
      <alignment horizontal="center" vertical="center" wrapText="1"/>
    </xf>
    <xf numFmtId="166" fontId="17" fillId="2" borderId="42" xfId="6" applyNumberFormat="1" applyFont="1" applyFill="1" applyBorder="1" applyAlignment="1">
      <alignment horizontal="center" vertical="center"/>
    </xf>
    <xf numFmtId="4" fontId="17" fillId="0" borderId="40" xfId="8" applyNumberFormat="1" applyFont="1" applyFill="1" applyBorder="1" applyAlignment="1">
      <alignment horizontal="center" vertical="center" wrapText="1"/>
    </xf>
    <xf numFmtId="0" fontId="93" fillId="2" borderId="0" xfId="0" applyFont="1" applyFill="1"/>
    <xf numFmtId="0" fontId="92" fillId="2" borderId="0" xfId="0" applyFont="1" applyFill="1" applyAlignment="1">
      <alignment horizontal="center" wrapText="1"/>
    </xf>
    <xf numFmtId="0" fontId="91" fillId="0" borderId="42" xfId="0" applyFont="1" applyFill="1" applyBorder="1" applyAlignment="1">
      <alignment vertical="center" wrapText="1"/>
    </xf>
    <xf numFmtId="168" fontId="73" fillId="2" borderId="0" xfId="8" applyNumberFormat="1" applyFont="1" applyFill="1">
      <alignment horizontal="left" vertical="top" wrapText="1"/>
    </xf>
    <xf numFmtId="170" fontId="94" fillId="0" borderId="3" xfId="0" applyNumberFormat="1" applyFont="1" applyFill="1" applyBorder="1" applyAlignment="1">
      <alignment horizontal="right" vertical="top" wrapText="1"/>
    </xf>
    <xf numFmtId="0" fontId="97" fillId="2" borderId="0" xfId="0" applyFont="1" applyFill="1" applyAlignment="1">
      <alignment horizontal="center" wrapText="1"/>
    </xf>
    <xf numFmtId="0" fontId="73" fillId="0" borderId="41" xfId="0" applyFont="1" applyFill="1" applyBorder="1" applyAlignment="1">
      <alignment horizontal="left" vertical="top" wrapText="1"/>
    </xf>
    <xf numFmtId="166" fontId="73" fillId="0" borderId="0" xfId="6" applyNumberFormat="1" applyFont="1" applyFill="1" applyBorder="1" applyAlignment="1">
      <alignment horizontal="right" vertical="top"/>
    </xf>
    <xf numFmtId="166" fontId="73" fillId="0" borderId="42" xfId="6" applyNumberFormat="1" applyFont="1" applyFill="1" applyBorder="1" applyAlignment="1">
      <alignment horizontal="right" vertical="top"/>
    </xf>
    <xf numFmtId="0" fontId="17" fillId="2" borderId="31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73" fillId="0" borderId="44" xfId="0" applyFont="1" applyFill="1" applyBorder="1" applyAlignment="1">
      <alignment horizontal="left" vertical="top" wrapText="1"/>
    </xf>
    <xf numFmtId="0" fontId="73" fillId="0" borderId="3" xfId="0" applyFont="1" applyFill="1" applyBorder="1" applyAlignment="1">
      <alignment vertical="top" wrapText="1"/>
    </xf>
    <xf numFmtId="0" fontId="74" fillId="0" borderId="31" xfId="0" applyFont="1" applyFill="1" applyBorder="1" applyAlignment="1">
      <alignment vertical="top" wrapText="1"/>
    </xf>
    <xf numFmtId="0" fontId="14" fillId="0" borderId="0" xfId="0" applyFont="1" applyFill="1" applyBorder="1" applyAlignment="1">
      <alignment horizontal="center"/>
    </xf>
    <xf numFmtId="0" fontId="17" fillId="0" borderId="0" xfId="0" applyFont="1" applyFill="1" applyBorder="1" applyAlignment="1"/>
    <xf numFmtId="0" fontId="14" fillId="0" borderId="44" xfId="0" applyFont="1" applyFill="1" applyBorder="1" applyAlignment="1">
      <alignment horizontal="center" vertical="top" wrapText="1"/>
    </xf>
    <xf numFmtId="0" fontId="17" fillId="0" borderId="42" xfId="0" applyFont="1" applyFill="1" applyBorder="1" applyAlignment="1"/>
    <xf numFmtId="0" fontId="17" fillId="2" borderId="2" xfId="0" applyFont="1" applyFill="1" applyBorder="1" applyAlignment="1">
      <alignment horizontal="center" vertical="center"/>
    </xf>
    <xf numFmtId="0" fontId="73" fillId="2" borderId="31" xfId="8" applyFont="1" applyFill="1" applyBorder="1" applyAlignment="1">
      <alignment vertical="top" wrapText="1"/>
    </xf>
    <xf numFmtId="0" fontId="73" fillId="2" borderId="2" xfId="8" applyFont="1" applyFill="1" applyBorder="1" applyAlignment="1">
      <alignment vertical="top" wrapText="1"/>
    </xf>
    <xf numFmtId="168" fontId="98" fillId="0" borderId="42" xfId="0" applyNumberFormat="1" applyFont="1" applyFill="1" applyBorder="1" applyAlignment="1">
      <alignment horizontal="center" vertical="center" wrapText="1"/>
    </xf>
    <xf numFmtId="0" fontId="17" fillId="0" borderId="42" xfId="0" applyFont="1" applyFill="1" applyBorder="1" applyAlignment="1">
      <alignment horizontal="center" vertical="center" wrapText="1"/>
    </xf>
    <xf numFmtId="0" fontId="17" fillId="0" borderId="42" xfId="0" applyFont="1" applyFill="1" applyBorder="1" applyAlignment="1">
      <alignment horizontal="center" vertical="top" wrapText="1"/>
    </xf>
    <xf numFmtId="0" fontId="73" fillId="0" borderId="31" xfId="0" applyFont="1" applyBorder="1" applyAlignment="1">
      <alignment horizontal="center" vertical="center" wrapText="1"/>
    </xf>
    <xf numFmtId="49" fontId="17" fillId="0" borderId="3" xfId="8" applyNumberFormat="1" applyFont="1" applyFill="1" applyBorder="1" applyAlignment="1">
      <alignment horizontal="center" wrapText="1"/>
    </xf>
    <xf numFmtId="0" fontId="17" fillId="0" borderId="3" xfId="8" applyFont="1" applyFill="1" applyBorder="1" applyAlignment="1">
      <alignment horizontal="center" vertical="center" wrapText="1"/>
    </xf>
    <xf numFmtId="49" fontId="73" fillId="2" borderId="42" xfId="0" applyNumberFormat="1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vertical="top" wrapText="1"/>
    </xf>
    <xf numFmtId="0" fontId="73" fillId="0" borderId="42" xfId="0" applyFont="1" applyFill="1" applyBorder="1" applyAlignment="1">
      <alignment horizontal="center" vertical="center" wrapText="1"/>
    </xf>
    <xf numFmtId="0" fontId="73" fillId="0" borderId="42" xfId="0" applyFont="1" applyBorder="1" applyAlignment="1">
      <alignment horizontal="center" vertical="center" wrapText="1"/>
    </xf>
    <xf numFmtId="0" fontId="17" fillId="0" borderId="3" xfId="2021" applyFont="1" applyFill="1" applyBorder="1" applyAlignment="1">
      <alignment horizontal="center" vertical="center"/>
    </xf>
    <xf numFmtId="0" fontId="73" fillId="0" borderId="40" xfId="0" applyFont="1" applyFill="1" applyBorder="1" applyAlignment="1"/>
    <xf numFmtId="0" fontId="73" fillId="0" borderId="42" xfId="165" applyFont="1" applyFill="1" applyBorder="1" applyAlignment="1">
      <alignment horizontal="left" vertical="center" wrapText="1"/>
    </xf>
    <xf numFmtId="0" fontId="85" fillId="0" borderId="42" xfId="165" applyFont="1" applyFill="1" applyBorder="1" applyAlignment="1">
      <alignment horizontal="left" vertical="center" wrapText="1"/>
    </xf>
    <xf numFmtId="0" fontId="17" fillId="0" borderId="42" xfId="165" applyFont="1" applyFill="1" applyBorder="1" applyAlignment="1">
      <alignment horizontal="left" vertical="center" wrapText="1"/>
    </xf>
    <xf numFmtId="0" fontId="73" fillId="0" borderId="42" xfId="165" applyFont="1" applyFill="1" applyBorder="1" applyAlignment="1">
      <alignment horizontal="center" vertical="center"/>
    </xf>
    <xf numFmtId="0" fontId="73" fillId="0" borderId="30" xfId="165" applyFont="1" applyFill="1" applyBorder="1" applyAlignment="1">
      <alignment horizontal="left" vertical="center" wrapText="1"/>
    </xf>
    <xf numFmtId="167" fontId="17" fillId="0" borderId="30" xfId="6" applyNumberFormat="1" applyFont="1" applyFill="1" applyBorder="1" applyAlignment="1">
      <alignment horizontal="center" vertical="center"/>
    </xf>
    <xf numFmtId="167" fontId="73" fillId="0" borderId="30" xfId="0" applyNumberFormat="1" applyFont="1" applyFill="1" applyBorder="1" applyAlignment="1">
      <alignment horizontal="center" vertical="center" wrapText="1"/>
    </xf>
    <xf numFmtId="166" fontId="17" fillId="0" borderId="30" xfId="6" applyNumberFormat="1" applyFont="1" applyFill="1" applyBorder="1" applyAlignment="1">
      <alignment horizontal="center" vertical="center"/>
    </xf>
    <xf numFmtId="166" fontId="17" fillId="0" borderId="30" xfId="0" applyNumberFormat="1" applyFont="1" applyFill="1" applyBorder="1" applyAlignment="1">
      <alignment horizontal="center" vertical="top" wrapText="1"/>
    </xf>
    <xf numFmtId="0" fontId="85" fillId="0" borderId="42" xfId="165" applyFont="1" applyFill="1" applyBorder="1" applyAlignment="1">
      <alignment horizontal="center" vertical="top" wrapText="1"/>
    </xf>
    <xf numFmtId="0" fontId="73" fillId="0" borderId="42" xfId="165" applyFont="1" applyFill="1" applyBorder="1" applyAlignment="1">
      <alignment horizontal="center" vertical="top" wrapText="1"/>
    </xf>
    <xf numFmtId="0" fontId="73" fillId="0" borderId="30" xfId="0" applyFont="1" applyFill="1" applyBorder="1" applyAlignment="1">
      <alignment horizontal="center"/>
    </xf>
    <xf numFmtId="169" fontId="14" fillId="0" borderId="42" xfId="0" applyNumberFormat="1" applyFont="1" applyFill="1" applyBorder="1" applyAlignment="1">
      <alignment horizontal="center" vertical="center"/>
    </xf>
    <xf numFmtId="0" fontId="17" fillId="0" borderId="42" xfId="165" applyFont="1" applyFill="1" applyBorder="1" applyAlignment="1">
      <alignment horizontal="center" vertical="top" wrapText="1"/>
    </xf>
    <xf numFmtId="169" fontId="17" fillId="0" borderId="42" xfId="0" applyNumberFormat="1" applyFont="1" applyFill="1" applyBorder="1" applyAlignment="1">
      <alignment horizontal="center" vertical="center"/>
    </xf>
    <xf numFmtId="0" fontId="73" fillId="0" borderId="42" xfId="0" applyFont="1" applyFill="1" applyBorder="1" applyAlignment="1">
      <alignment horizontal="center"/>
    </xf>
    <xf numFmtId="0" fontId="85" fillId="0" borderId="42" xfId="0" applyFont="1" applyFill="1" applyBorder="1" applyAlignment="1">
      <alignment horizontal="center" vertical="top" wrapText="1"/>
    </xf>
    <xf numFmtId="168" fontId="73" fillId="0" borderId="42" xfId="0" applyNumberFormat="1" applyFont="1" applyFill="1" applyBorder="1" applyAlignment="1">
      <alignment horizontal="center" vertical="center"/>
    </xf>
    <xf numFmtId="0" fontId="73" fillId="0" borderId="31" xfId="8" applyFont="1" applyFill="1" applyBorder="1" applyAlignment="1">
      <alignment horizontal="center" vertical="top" wrapText="1"/>
    </xf>
    <xf numFmtId="0" fontId="17" fillId="0" borderId="42" xfId="8" applyFont="1" applyFill="1" applyBorder="1" applyAlignment="1">
      <alignment horizontal="center" vertical="center" wrapText="1"/>
    </xf>
    <xf numFmtId="169" fontId="73" fillId="0" borderId="42" xfId="0" applyNumberFormat="1" applyFont="1" applyFill="1" applyBorder="1" applyAlignment="1">
      <alignment horizontal="center" vertical="center"/>
    </xf>
    <xf numFmtId="0" fontId="90" fillId="0" borderId="31" xfId="0" applyFont="1" applyBorder="1" applyAlignment="1">
      <alignment horizontal="center" vertical="center" wrapText="1"/>
    </xf>
    <xf numFmtId="0" fontId="73" fillId="0" borderId="3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73" fillId="0" borderId="31" xfId="0" applyFont="1" applyBorder="1" applyAlignment="1">
      <alignment horizontal="left" vertical="top" wrapText="1"/>
    </xf>
    <xf numFmtId="0" fontId="85" fillId="0" borderId="42" xfId="0" applyFont="1" applyBorder="1" applyAlignment="1">
      <alignment horizontal="left" vertical="top" wrapText="1"/>
    </xf>
    <xf numFmtId="0" fontId="73" fillId="0" borderId="42" xfId="0" applyFont="1" applyBorder="1" applyAlignment="1">
      <alignment horizontal="center" vertical="top" wrapText="1"/>
    </xf>
    <xf numFmtId="0" fontId="73" fillId="0" borderId="42" xfId="0" applyFont="1" applyBorder="1" applyAlignment="1">
      <alignment vertical="top" wrapText="1"/>
    </xf>
    <xf numFmtId="169" fontId="17" fillId="2" borderId="47" xfId="7" applyNumberFormat="1" applyFont="1" applyFill="1" applyBorder="1" applyAlignment="1">
      <alignment horizontal="center" vertical="center" wrapText="1"/>
    </xf>
    <xf numFmtId="169" fontId="17" fillId="2" borderId="48" xfId="7" applyNumberFormat="1" applyFont="1" applyFill="1" applyBorder="1" applyAlignment="1">
      <alignment horizontal="center" vertical="center" wrapText="1"/>
    </xf>
    <xf numFmtId="169" fontId="17" fillId="2" borderId="42" xfId="7" applyNumberFormat="1" applyFont="1" applyFill="1" applyBorder="1" applyAlignment="1">
      <alignment horizontal="center" vertical="center" wrapText="1"/>
    </xf>
    <xf numFmtId="169" fontId="17" fillId="2" borderId="50" xfId="7" applyNumberFormat="1" applyFont="1" applyFill="1" applyBorder="1" applyAlignment="1">
      <alignment horizontal="center" vertical="center" wrapText="1"/>
    </xf>
    <xf numFmtId="169" fontId="17" fillId="2" borderId="42" xfId="0" applyNumberFormat="1" applyFont="1" applyFill="1" applyBorder="1" applyAlignment="1">
      <alignment horizontal="center" vertical="center" wrapText="1"/>
    </xf>
    <xf numFmtId="169" fontId="17" fillId="2" borderId="50" xfId="0" applyNumberFormat="1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center" vertical="center" wrapText="1"/>
    </xf>
    <xf numFmtId="169" fontId="74" fillId="2" borderId="42" xfId="0" applyNumberFormat="1" applyFont="1" applyFill="1" applyBorder="1" applyAlignment="1">
      <alignment horizontal="center" vertical="center" wrapText="1"/>
    </xf>
    <xf numFmtId="169" fontId="74" fillId="2" borderId="50" xfId="0" applyNumberFormat="1" applyFont="1" applyFill="1" applyBorder="1" applyAlignment="1">
      <alignment horizontal="center" vertical="center" wrapText="1"/>
    </xf>
    <xf numFmtId="169" fontId="17" fillId="2" borderId="40" xfId="0" applyNumberFormat="1" applyFont="1" applyFill="1" applyBorder="1" applyAlignment="1">
      <alignment horizontal="center" vertical="center" wrapText="1"/>
    </xf>
    <xf numFmtId="169" fontId="73" fillId="0" borderId="42" xfId="7" applyNumberFormat="1" applyFont="1" applyFill="1" applyBorder="1" applyAlignment="1">
      <alignment horizontal="center" vertical="center" wrapText="1"/>
    </xf>
    <xf numFmtId="169" fontId="73" fillId="0" borderId="50" xfId="7" applyNumberFormat="1" applyFont="1" applyFill="1" applyBorder="1" applyAlignment="1">
      <alignment horizontal="center" vertical="center" wrapText="1"/>
    </xf>
    <xf numFmtId="169" fontId="74" fillId="0" borderId="42" xfId="0" applyNumberFormat="1" applyFont="1" applyFill="1" applyBorder="1" applyAlignment="1">
      <alignment horizontal="center" vertical="center"/>
    </xf>
    <xf numFmtId="169" fontId="74" fillId="0" borderId="50" xfId="0" applyNumberFormat="1" applyFont="1" applyFill="1" applyBorder="1" applyAlignment="1">
      <alignment horizontal="center" vertical="center"/>
    </xf>
    <xf numFmtId="169" fontId="17" fillId="0" borderId="42" xfId="7" applyNumberFormat="1" applyFont="1" applyFill="1" applyBorder="1" applyAlignment="1">
      <alignment horizontal="center" vertical="center" wrapText="1"/>
    </xf>
    <xf numFmtId="169" fontId="17" fillId="0" borderId="50" xfId="7" applyNumberFormat="1" applyFont="1" applyFill="1" applyBorder="1" applyAlignment="1">
      <alignment horizontal="center" vertical="center" wrapText="1"/>
    </xf>
    <xf numFmtId="169" fontId="73" fillId="2" borderId="42" xfId="7" applyNumberFormat="1" applyFont="1" applyFill="1" applyBorder="1" applyAlignment="1">
      <alignment horizontal="center" vertical="center" wrapText="1"/>
    </xf>
    <xf numFmtId="169" fontId="73" fillId="2" borderId="50" xfId="7" applyNumberFormat="1" applyFont="1" applyFill="1" applyBorder="1" applyAlignment="1">
      <alignment horizontal="center" vertical="center" wrapText="1"/>
    </xf>
    <xf numFmtId="169" fontId="85" fillId="2" borderId="42" xfId="7" applyNumberFormat="1" applyFont="1" applyFill="1" applyBorder="1" applyAlignment="1">
      <alignment horizontal="center" vertical="center" wrapText="1"/>
    </xf>
    <xf numFmtId="169" fontId="85" fillId="2" borderId="50" xfId="7" applyNumberFormat="1" applyFont="1" applyFill="1" applyBorder="1" applyAlignment="1">
      <alignment horizontal="center" vertical="center" wrapText="1"/>
    </xf>
    <xf numFmtId="166" fontId="73" fillId="0" borderId="52" xfId="6" applyNumberFormat="1" applyFont="1" applyFill="1" applyBorder="1" applyAlignment="1">
      <alignment horizontal="center" vertical="center"/>
    </xf>
    <xf numFmtId="166" fontId="73" fillId="0" borderId="53" xfId="6" applyNumberFormat="1" applyFont="1" applyFill="1" applyBorder="1" applyAlignment="1">
      <alignment horizontal="center" vertical="center"/>
    </xf>
    <xf numFmtId="166" fontId="17" fillId="0" borderId="29" xfId="6" applyNumberFormat="1" applyFont="1" applyFill="1" applyBorder="1" applyAlignment="1">
      <alignment horizontal="center" vertical="center"/>
    </xf>
    <xf numFmtId="166" fontId="73" fillId="0" borderId="42" xfId="6" applyNumberFormat="1" applyFont="1" applyFill="1" applyBorder="1" applyAlignment="1">
      <alignment horizontal="center" vertical="center"/>
    </xf>
    <xf numFmtId="169" fontId="17" fillId="0" borderId="42" xfId="0" applyNumberFormat="1" applyFont="1" applyBorder="1" applyAlignment="1">
      <alignment horizontal="center" vertical="center" wrapText="1"/>
    </xf>
    <xf numFmtId="169" fontId="17" fillId="0" borderId="42" xfId="8" applyNumberFormat="1" applyFont="1" applyFill="1" applyBorder="1" applyAlignment="1">
      <alignment horizontal="center" vertical="center" wrapText="1"/>
    </xf>
    <xf numFmtId="166" fontId="17" fillId="0" borderId="42" xfId="8" applyNumberFormat="1" applyFont="1" applyFill="1" applyBorder="1" applyAlignment="1">
      <alignment horizontal="center" vertical="center" wrapText="1"/>
    </xf>
    <xf numFmtId="169" fontId="73" fillId="0" borderId="42" xfId="8" applyNumberFormat="1" applyFont="1" applyFill="1" applyBorder="1" applyAlignment="1">
      <alignment horizontal="center" vertical="center" wrapText="1"/>
    </xf>
    <xf numFmtId="166" fontId="73" fillId="0" borderId="42" xfId="8" applyNumberFormat="1" applyFont="1" applyFill="1" applyBorder="1" applyAlignment="1">
      <alignment horizontal="center" vertical="center" wrapText="1"/>
    </xf>
    <xf numFmtId="168" fontId="17" fillId="0" borderId="42" xfId="0" applyNumberFormat="1" applyFont="1" applyFill="1" applyBorder="1" applyAlignment="1">
      <alignment horizontal="center" vertical="center"/>
    </xf>
    <xf numFmtId="169" fontId="73" fillId="0" borderId="42" xfId="6" applyNumberFormat="1" applyFont="1" applyFill="1" applyBorder="1" applyAlignment="1">
      <alignment horizontal="center" vertical="center"/>
    </xf>
    <xf numFmtId="0" fontId="73" fillId="0" borderId="42" xfId="0" applyFont="1" applyFill="1" applyBorder="1" applyAlignment="1">
      <alignment horizontal="center" wrapText="1"/>
    </xf>
    <xf numFmtId="167" fontId="73" fillId="2" borderId="42" xfId="0" applyNumberFormat="1" applyFont="1" applyFill="1" applyBorder="1" applyAlignment="1">
      <alignment horizontal="center" vertical="center" wrapText="1"/>
    </xf>
    <xf numFmtId="167" fontId="73" fillId="2" borderId="50" xfId="0" applyNumberFormat="1" applyFont="1" applyFill="1" applyBorder="1" applyAlignment="1">
      <alignment horizontal="center" vertical="center" wrapText="1"/>
    </xf>
    <xf numFmtId="169" fontId="73" fillId="2" borderId="42" xfId="0" applyNumberFormat="1" applyFont="1" applyFill="1" applyBorder="1" applyAlignment="1">
      <alignment horizontal="center" vertical="center" wrapText="1"/>
    </xf>
    <xf numFmtId="169" fontId="73" fillId="2" borderId="50" xfId="0" applyNumberFormat="1" applyFont="1" applyFill="1" applyBorder="1" applyAlignment="1">
      <alignment horizontal="center" vertical="center" wrapText="1"/>
    </xf>
    <xf numFmtId="169" fontId="73" fillId="0" borderId="42" xfId="0" applyNumberFormat="1" applyFont="1" applyBorder="1" applyAlignment="1">
      <alignment horizontal="center" vertical="center" wrapText="1"/>
    </xf>
    <xf numFmtId="169" fontId="85" fillId="0" borderId="42" xfId="0" applyNumberFormat="1" applyFont="1" applyBorder="1" applyAlignment="1">
      <alignment horizontal="center" vertical="center" wrapText="1"/>
    </xf>
    <xf numFmtId="0" fontId="73" fillId="2" borderId="42" xfId="8" applyFont="1" applyFill="1" applyBorder="1" applyAlignment="1">
      <alignment horizontal="left" vertical="top" wrapText="1"/>
    </xf>
    <xf numFmtId="0" fontId="73" fillId="2" borderId="42" xfId="8" applyFont="1" applyFill="1" applyBorder="1" applyAlignment="1">
      <alignment horizontal="center" vertical="center" wrapText="1"/>
    </xf>
    <xf numFmtId="0" fontId="85" fillId="0" borderId="42" xfId="0" applyFont="1" applyFill="1" applyBorder="1" applyAlignment="1">
      <alignment horizontal="center" wrapText="1"/>
    </xf>
    <xf numFmtId="166" fontId="73" fillId="0" borderId="3" xfId="6" applyNumberFormat="1" applyFont="1" applyFill="1" applyBorder="1" applyAlignment="1">
      <alignment horizontal="center" vertical="center"/>
    </xf>
    <xf numFmtId="0" fontId="17" fillId="2" borderId="54" xfId="0" applyFont="1" applyFill="1" applyBorder="1" applyAlignment="1">
      <alignment horizontal="center" vertical="center" wrapText="1"/>
    </xf>
    <xf numFmtId="166" fontId="17" fillId="0" borderId="56" xfId="6" applyNumberFormat="1" applyFont="1" applyFill="1" applyBorder="1" applyAlignment="1">
      <alignment horizontal="center" vertical="center"/>
    </xf>
    <xf numFmtId="166" fontId="17" fillId="0" borderId="57" xfId="6" applyNumberFormat="1" applyFont="1" applyFill="1" applyBorder="1" applyAlignment="1">
      <alignment horizontal="center" vertical="center"/>
    </xf>
    <xf numFmtId="0" fontId="17" fillId="0" borderId="3" xfId="165" applyFont="1" applyFill="1" applyBorder="1" applyAlignment="1">
      <alignment horizontal="left" vertical="center" wrapText="1"/>
    </xf>
    <xf numFmtId="0" fontId="17" fillId="0" borderId="55" xfId="165" applyFont="1" applyFill="1" applyBorder="1" applyAlignment="1">
      <alignment horizontal="left" vertical="center" wrapText="1"/>
    </xf>
    <xf numFmtId="0" fontId="73" fillId="0" borderId="31" xfId="0" applyFont="1" applyBorder="1" applyAlignment="1">
      <alignment horizontal="left" wrapText="1"/>
    </xf>
    <xf numFmtId="0" fontId="17" fillId="2" borderId="42" xfId="8" applyFont="1" applyFill="1" applyBorder="1" applyAlignment="1">
      <alignment horizontal="center" vertical="center" wrapText="1"/>
    </xf>
    <xf numFmtId="0" fontId="17" fillId="2" borderId="42" xfId="8" applyFont="1" applyFill="1" applyBorder="1" applyAlignment="1">
      <alignment horizontal="left" vertical="top" wrapText="1"/>
    </xf>
    <xf numFmtId="167" fontId="17" fillId="2" borderId="42" xfId="8" applyNumberFormat="1" applyFont="1" applyFill="1" applyBorder="1" applyAlignment="1">
      <alignment horizontal="center" vertical="center" wrapText="1"/>
    </xf>
    <xf numFmtId="0" fontId="98" fillId="2" borderId="42" xfId="8" applyFont="1" applyFill="1" applyBorder="1" applyAlignment="1">
      <alignment horizontal="left" vertical="center" wrapText="1"/>
    </xf>
    <xf numFmtId="167" fontId="99" fillId="2" borderId="42" xfId="8" applyNumberFormat="1" applyFont="1" applyFill="1" applyBorder="1" applyAlignment="1">
      <alignment horizontal="center" vertical="center" wrapText="1"/>
    </xf>
    <xf numFmtId="0" fontId="99" fillId="2" borderId="42" xfId="8" applyFont="1" applyFill="1" applyBorder="1" applyAlignment="1">
      <alignment horizontal="left" vertical="center" wrapText="1"/>
    </xf>
    <xf numFmtId="0" fontId="99" fillId="0" borderId="42" xfId="8" applyFont="1" applyFill="1" applyBorder="1" applyAlignment="1">
      <alignment horizontal="left" vertical="center" wrapText="1"/>
    </xf>
    <xf numFmtId="167" fontId="99" fillId="0" borderId="42" xfId="8" applyNumberFormat="1" applyFont="1" applyFill="1" applyBorder="1" applyAlignment="1">
      <alignment horizontal="center" vertical="center" wrapText="1"/>
    </xf>
    <xf numFmtId="170" fontId="94" fillId="0" borderId="3" xfId="0" applyNumberFormat="1" applyFont="1" applyFill="1" applyBorder="1" applyAlignment="1">
      <alignment horizontal="center" wrapText="1"/>
    </xf>
    <xf numFmtId="166" fontId="73" fillId="0" borderId="42" xfId="6" applyNumberFormat="1" applyFont="1" applyFill="1" applyBorder="1" applyAlignment="1">
      <alignment horizontal="center"/>
    </xf>
    <xf numFmtId="170" fontId="85" fillId="0" borderId="3" xfId="0" applyNumberFormat="1" applyFont="1" applyFill="1" applyBorder="1" applyAlignment="1">
      <alignment horizontal="center" vertical="top" wrapText="1"/>
    </xf>
    <xf numFmtId="166" fontId="73" fillId="0" borderId="42" xfId="6" applyNumberFormat="1" applyFont="1" applyFill="1" applyBorder="1" applyAlignment="1">
      <alignment horizontal="center" vertical="top"/>
    </xf>
    <xf numFmtId="0" fontId="99" fillId="0" borderId="42" xfId="0" applyFont="1" applyFill="1" applyBorder="1" applyAlignment="1">
      <alignment horizontal="left" vertical="center" wrapText="1"/>
    </xf>
    <xf numFmtId="168" fontId="96" fillId="0" borderId="42" xfId="0" applyNumberFormat="1" applyFont="1" applyFill="1" applyBorder="1" applyAlignment="1">
      <alignment horizontal="center" vertical="center" wrapText="1"/>
    </xf>
    <xf numFmtId="168" fontId="96" fillId="2" borderId="42" xfId="0" applyNumberFormat="1" applyFont="1" applyFill="1" applyBorder="1" applyAlignment="1">
      <alignment horizontal="center" vertical="center" wrapText="1"/>
    </xf>
    <xf numFmtId="0" fontId="99" fillId="0" borderId="31" xfId="0" applyFont="1" applyFill="1" applyBorder="1" applyAlignment="1">
      <alignment vertical="center" wrapText="1"/>
    </xf>
    <xf numFmtId="0" fontId="99" fillId="2" borderId="42" xfId="0" applyFont="1" applyFill="1" applyBorder="1" applyAlignment="1">
      <alignment horizontal="left" vertical="center" wrapText="1"/>
    </xf>
    <xf numFmtId="0" fontId="99" fillId="0" borderId="31" xfId="0" applyFont="1" applyFill="1" applyBorder="1" applyAlignment="1">
      <alignment horizontal="left" vertical="center" wrapText="1"/>
    </xf>
    <xf numFmtId="168" fontId="96" fillId="0" borderId="31" xfId="0" applyNumberFormat="1" applyFont="1" applyFill="1" applyBorder="1" applyAlignment="1">
      <alignment horizontal="center" vertical="center" wrapText="1"/>
    </xf>
    <xf numFmtId="168" fontId="99" fillId="0" borderId="42" xfId="0" applyNumberFormat="1" applyFont="1" applyFill="1" applyBorder="1" applyAlignment="1">
      <alignment horizontal="center" vertical="center" wrapText="1"/>
    </xf>
    <xf numFmtId="0" fontId="73" fillId="0" borderId="42" xfId="0" applyFont="1" applyBorder="1" applyAlignment="1">
      <alignment horizontal="center" vertical="center" wrapText="1"/>
    </xf>
    <xf numFmtId="49" fontId="17" fillId="0" borderId="3" xfId="8" applyNumberFormat="1" applyFont="1" applyFill="1" applyBorder="1" applyAlignment="1">
      <alignment horizontal="center" wrapText="1"/>
    </xf>
    <xf numFmtId="0" fontId="17" fillId="0" borderId="3" xfId="8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vertical="top" wrapText="1"/>
    </xf>
    <xf numFmtId="169" fontId="14" fillId="2" borderId="42" xfId="223" applyNumberFormat="1" applyFont="1" applyFill="1" applyBorder="1" applyAlignment="1">
      <alignment horizontal="center" vertical="center" wrapText="1"/>
    </xf>
    <xf numFmtId="169" fontId="17" fillId="0" borderId="42" xfId="2021" applyNumberFormat="1" applyFont="1" applyFill="1" applyBorder="1" applyAlignment="1">
      <alignment horizontal="center" vertical="center"/>
    </xf>
    <xf numFmtId="169" fontId="73" fillId="0" borderId="42" xfId="6" applyNumberFormat="1" applyFont="1" applyBorder="1" applyAlignment="1">
      <alignment horizontal="center" vertical="center"/>
    </xf>
    <xf numFmtId="169" fontId="73" fillId="0" borderId="42" xfId="2021" applyNumberFormat="1" applyFont="1" applyFill="1" applyBorder="1" applyAlignment="1">
      <alignment horizontal="center" vertical="center"/>
    </xf>
    <xf numFmtId="169" fontId="17" fillId="0" borderId="42" xfId="6" applyNumberFormat="1" applyFont="1" applyBorder="1" applyAlignment="1">
      <alignment horizontal="center" vertical="center"/>
    </xf>
    <xf numFmtId="169" fontId="85" fillId="0" borderId="42" xfId="6" applyNumberFormat="1" applyFont="1" applyBorder="1" applyAlignment="1">
      <alignment horizontal="center" vertical="center"/>
    </xf>
    <xf numFmtId="169" fontId="14" fillId="0" borderId="42" xfId="2021" applyNumberFormat="1" applyFont="1" applyBorder="1" applyAlignment="1">
      <alignment horizontal="center" vertical="center"/>
    </xf>
    <xf numFmtId="169" fontId="74" fillId="0" borderId="42" xfId="2021" applyNumberFormat="1" applyFont="1" applyBorder="1" applyAlignment="1">
      <alignment horizontal="center" vertical="center"/>
    </xf>
    <xf numFmtId="169" fontId="86" fillId="0" borderId="42" xfId="2021" applyNumberFormat="1" applyFont="1" applyBorder="1" applyAlignment="1">
      <alignment horizontal="center" vertical="center"/>
    </xf>
    <xf numFmtId="169" fontId="74" fillId="0" borderId="31" xfId="2021" applyNumberFormat="1" applyFont="1" applyBorder="1" applyAlignment="1">
      <alignment horizontal="center" vertical="center"/>
    </xf>
    <xf numFmtId="167" fontId="17" fillId="0" borderId="42" xfId="253" applyNumberFormat="1" applyFont="1" applyBorder="1" applyAlignment="1">
      <alignment horizontal="center" vertical="center" wrapText="1"/>
    </xf>
    <xf numFmtId="0" fontId="73" fillId="0" borderId="42" xfId="253" applyFont="1" applyBorder="1" applyAlignment="1">
      <alignment horizontal="center" vertical="center" wrapText="1"/>
    </xf>
    <xf numFmtId="166" fontId="85" fillId="0" borderId="42" xfId="6" applyNumberFormat="1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0" fontId="73" fillId="0" borderId="40" xfId="0" applyFont="1" applyFill="1" applyBorder="1" applyAlignment="1">
      <alignment horizontal="left" vertical="top" wrapText="1"/>
    </xf>
    <xf numFmtId="0" fontId="85" fillId="2" borderId="42" xfId="0" applyFont="1" applyFill="1" applyBorder="1" applyAlignment="1">
      <alignment horizontal="left" vertical="center" wrapText="1"/>
    </xf>
    <xf numFmtId="0" fontId="17" fillId="2" borderId="42" xfId="0" applyFont="1" applyFill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top" wrapText="1"/>
    </xf>
    <xf numFmtId="0" fontId="73" fillId="0" borderId="40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7" fillId="2" borderId="40" xfId="0" applyFont="1" applyFill="1" applyBorder="1" applyAlignment="1">
      <alignment horizontal="left" vertical="top" wrapText="1"/>
    </xf>
    <xf numFmtId="0" fontId="73" fillId="2" borderId="40" xfId="0" applyFont="1" applyFill="1" applyBorder="1" applyAlignment="1">
      <alignment horizontal="left" vertical="top" wrapText="1"/>
    </xf>
    <xf numFmtId="0" fontId="73" fillId="2" borderId="40" xfId="0" applyFont="1" applyFill="1" applyBorder="1" applyAlignment="1">
      <alignment horizontal="left" vertical="center" wrapText="1"/>
    </xf>
    <xf numFmtId="0" fontId="17" fillId="2" borderId="42" xfId="0" applyFont="1" applyFill="1" applyBorder="1" applyAlignment="1">
      <alignment horizontal="left" vertical="top"/>
    </xf>
    <xf numFmtId="0" fontId="73" fillId="0" borderId="31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42" xfId="0" applyFont="1" applyFill="1" applyBorder="1" applyAlignment="1">
      <alignment horizontal="center" vertical="top" wrapText="1"/>
    </xf>
    <xf numFmtId="0" fontId="17" fillId="0" borderId="40" xfId="0" applyFont="1" applyFill="1" applyBorder="1" applyAlignment="1">
      <alignment horizontal="left" vertical="top" wrapText="1"/>
    </xf>
    <xf numFmtId="0" fontId="73" fillId="0" borderId="40" xfId="0" applyFont="1" applyFill="1" applyBorder="1" applyAlignment="1">
      <alignment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7" fillId="0" borderId="42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73" fillId="0" borderId="0" xfId="0" applyFont="1" applyFill="1" applyAlignment="1">
      <alignment horizontal="right"/>
    </xf>
    <xf numFmtId="0" fontId="73" fillId="0" borderId="8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wrapText="1"/>
    </xf>
    <xf numFmtId="0" fontId="73" fillId="0" borderId="0" xfId="0" applyFont="1" applyFill="1" applyBorder="1" applyAlignment="1">
      <alignment horizontal="center" wrapText="1"/>
    </xf>
    <xf numFmtId="0" fontId="73" fillId="0" borderId="42" xfId="0" applyFont="1" applyFill="1" applyBorder="1" applyAlignment="1">
      <alignment horizontal="center" vertical="center" wrapText="1"/>
    </xf>
    <xf numFmtId="0" fontId="73" fillId="0" borderId="42" xfId="0" applyFont="1" applyFill="1" applyBorder="1" applyAlignment="1">
      <alignment horizontal="center" vertical="top" wrapText="1"/>
    </xf>
    <xf numFmtId="0" fontId="17" fillId="0" borderId="42" xfId="0" applyFont="1" applyBorder="1" applyAlignment="1">
      <alignment horizontal="center" vertical="top" wrapText="1"/>
    </xf>
    <xf numFmtId="0" fontId="17" fillId="0" borderId="42" xfId="0" applyFont="1" applyBorder="1" applyAlignment="1">
      <alignment horizontal="center" wrapText="1"/>
    </xf>
    <xf numFmtId="0" fontId="17" fillId="0" borderId="31" xfId="8" applyFont="1" applyFill="1" applyBorder="1" applyAlignment="1">
      <alignment horizontal="center" vertical="top" wrapText="1"/>
    </xf>
    <xf numFmtId="0" fontId="17" fillId="0" borderId="2" xfId="8" applyFont="1" applyFill="1" applyBorder="1" applyAlignment="1">
      <alignment horizontal="center" vertical="top" wrapText="1"/>
    </xf>
    <xf numFmtId="0" fontId="17" fillId="0" borderId="3" xfId="8" applyFont="1" applyFill="1" applyBorder="1" applyAlignment="1">
      <alignment horizontal="center" vertical="top" wrapText="1"/>
    </xf>
    <xf numFmtId="0" fontId="17" fillId="0" borderId="42" xfId="8" applyFont="1" applyFill="1" applyBorder="1" applyAlignment="1">
      <alignment horizontal="center" vertical="top" wrapText="1"/>
    </xf>
    <xf numFmtId="0" fontId="73" fillId="0" borderId="30" xfId="0" applyFont="1" applyBorder="1" applyAlignment="1">
      <alignment horizontal="center" vertical="center" wrapText="1"/>
    </xf>
    <xf numFmtId="0" fontId="73" fillId="0" borderId="31" xfId="0" applyFont="1" applyBorder="1" applyAlignment="1">
      <alignment horizontal="center" vertical="center" wrapText="1"/>
    </xf>
    <xf numFmtId="0" fontId="73" fillId="0" borderId="42" xfId="0" applyFont="1" applyBorder="1" applyAlignment="1">
      <alignment horizontal="center" vertical="center" wrapText="1"/>
    </xf>
    <xf numFmtId="49" fontId="17" fillId="0" borderId="31" xfId="8" applyNumberFormat="1" applyFont="1" applyFill="1" applyBorder="1" applyAlignment="1">
      <alignment horizontal="center" wrapText="1"/>
    </xf>
    <xf numFmtId="49" fontId="17" fillId="0" borderId="2" xfId="8" applyNumberFormat="1" applyFont="1" applyFill="1" applyBorder="1" applyAlignment="1">
      <alignment horizontal="center" wrapText="1"/>
    </xf>
    <xf numFmtId="49" fontId="17" fillId="0" borderId="3" xfId="8" applyNumberFormat="1" applyFont="1" applyFill="1" applyBorder="1" applyAlignment="1">
      <alignment horizontal="center" wrapText="1"/>
    </xf>
    <xf numFmtId="49" fontId="17" fillId="0" borderId="44" xfId="8" applyNumberFormat="1" applyFont="1" applyFill="1" applyBorder="1" applyAlignment="1">
      <alignment horizontal="center" wrapText="1"/>
    </xf>
    <xf numFmtId="49" fontId="17" fillId="0" borderId="6" xfId="8" applyNumberFormat="1" applyFont="1" applyFill="1" applyBorder="1" applyAlignment="1">
      <alignment horizontal="center" wrapText="1"/>
    </xf>
    <xf numFmtId="49" fontId="17" fillId="0" borderId="10" xfId="8" applyNumberFormat="1" applyFont="1" applyFill="1" applyBorder="1" applyAlignment="1">
      <alignment horizontal="center" wrapText="1"/>
    </xf>
    <xf numFmtId="49" fontId="17" fillId="0" borderId="45" xfId="8" applyNumberFormat="1" applyFont="1" applyFill="1" applyBorder="1" applyAlignment="1">
      <alignment horizontal="center" wrapText="1"/>
    </xf>
    <xf numFmtId="49" fontId="17" fillId="0" borderId="49" xfId="8" applyNumberFormat="1" applyFont="1" applyFill="1" applyBorder="1" applyAlignment="1">
      <alignment horizontal="center" wrapText="1"/>
    </xf>
    <xf numFmtId="49" fontId="17" fillId="0" borderId="51" xfId="8" applyNumberFormat="1" applyFont="1" applyFill="1" applyBorder="1" applyAlignment="1">
      <alignment horizontal="center" wrapText="1"/>
    </xf>
    <xf numFmtId="0" fontId="17" fillId="0" borderId="31" xfId="8" applyFont="1" applyFill="1" applyBorder="1" applyAlignment="1">
      <alignment horizontal="center" vertical="center" wrapText="1"/>
    </xf>
    <xf numFmtId="0" fontId="17" fillId="0" borderId="2" xfId="8" applyFont="1" applyFill="1" applyBorder="1" applyAlignment="1">
      <alignment horizontal="center" vertical="center" wrapText="1"/>
    </xf>
    <xf numFmtId="0" fontId="17" fillId="0" borderId="3" xfId="8" applyFont="1" applyFill="1" applyBorder="1" applyAlignment="1">
      <alignment horizontal="center" vertical="center" wrapText="1"/>
    </xf>
    <xf numFmtId="0" fontId="73" fillId="0" borderId="33" xfId="0" applyFont="1" applyBorder="1" applyAlignment="1">
      <alignment horizontal="center" vertical="top" wrapText="1"/>
    </xf>
    <xf numFmtId="0" fontId="73" fillId="0" borderId="43" xfId="0" applyFont="1" applyBorder="1" applyAlignment="1">
      <alignment horizontal="center" vertical="top" wrapText="1"/>
    </xf>
    <xf numFmtId="0" fontId="0" fillId="0" borderId="43" xfId="0" applyBorder="1" applyAlignment="1">
      <alignment horizontal="center" vertical="top" wrapText="1"/>
    </xf>
    <xf numFmtId="0" fontId="0" fillId="0" borderId="29" xfId="0" applyBorder="1" applyAlignment="1">
      <alignment horizontal="center" vertical="top" wrapText="1"/>
    </xf>
    <xf numFmtId="0" fontId="17" fillId="0" borderId="4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49" fillId="0" borderId="2" xfId="0" applyFont="1" applyBorder="1" applyAlignment="1">
      <alignment horizontal="center" wrapText="1"/>
    </xf>
    <xf numFmtId="0" fontId="49" fillId="0" borderId="3" xfId="0" applyFont="1" applyBorder="1" applyAlignment="1">
      <alignment horizontal="center" wrapText="1"/>
    </xf>
    <xf numFmtId="0" fontId="0" fillId="0" borderId="42" xfId="0" applyBorder="1" applyAlignment="1">
      <alignment vertical="center" wrapText="1"/>
    </xf>
    <xf numFmtId="0" fontId="0" fillId="0" borderId="42" xfId="0" applyBorder="1" applyAlignment="1">
      <alignment wrapText="1"/>
    </xf>
    <xf numFmtId="0" fontId="73" fillId="0" borderId="0" xfId="0" applyFont="1" applyBorder="1" applyAlignment="1">
      <alignment horizontal="center"/>
    </xf>
    <xf numFmtId="0" fontId="73" fillId="0" borderId="0" xfId="0" applyFont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73" fillId="2" borderId="2" xfId="8" applyFont="1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73" fillId="2" borderId="31" xfId="8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7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7" fillId="2" borderId="34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73" fillId="2" borderId="30" xfId="8" applyFont="1" applyFill="1" applyBorder="1" applyAlignment="1">
      <alignment horizontal="center" vertical="center" wrapText="1"/>
    </xf>
    <xf numFmtId="0" fontId="73" fillId="2" borderId="33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31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2" xfId="0" applyFont="1" applyFill="1" applyBorder="1" applyAlignment="1">
      <alignment horizontal="center" vertical="top" wrapText="1"/>
    </xf>
    <xf numFmtId="0" fontId="17" fillId="0" borderId="41" xfId="0" applyFont="1" applyFill="1" applyBorder="1" applyAlignment="1">
      <alignment horizontal="center" vertical="top" wrapText="1"/>
    </xf>
    <xf numFmtId="0" fontId="17" fillId="0" borderId="39" xfId="0" applyFont="1" applyFill="1" applyBorder="1" applyAlignment="1">
      <alignment horizontal="center" vertical="top" wrapText="1"/>
    </xf>
    <xf numFmtId="0" fontId="17" fillId="0" borderId="40" xfId="0" applyFont="1" applyFill="1" applyBorder="1" applyAlignment="1">
      <alignment horizontal="center" vertical="top" wrapText="1"/>
    </xf>
    <xf numFmtId="0" fontId="73" fillId="0" borderId="41" xfId="0" applyFont="1" applyFill="1" applyBorder="1" applyAlignment="1">
      <alignment horizontal="center" vertical="center" wrapText="1"/>
    </xf>
    <xf numFmtId="0" fontId="73" fillId="0" borderId="39" xfId="0" applyFont="1" applyFill="1" applyBorder="1" applyAlignment="1">
      <alignment horizontal="center" vertical="center" wrapText="1"/>
    </xf>
    <xf numFmtId="0" fontId="73" fillId="0" borderId="40" xfId="0" applyFont="1" applyFill="1" applyBorder="1" applyAlignment="1">
      <alignment horizontal="center" vertical="center" wrapText="1"/>
    </xf>
    <xf numFmtId="0" fontId="87" fillId="0" borderId="0" xfId="0" applyFont="1" applyFill="1" applyBorder="1" applyAlignment="1">
      <alignment horizontal="right" vertical="top" wrapText="1"/>
    </xf>
    <xf numFmtId="0" fontId="85" fillId="0" borderId="31" xfId="0" applyFont="1" applyFill="1" applyBorder="1" applyAlignment="1">
      <alignment horizontal="center" vertical="top" wrapText="1"/>
    </xf>
    <xf numFmtId="0" fontId="85" fillId="0" borderId="2" xfId="0" applyFont="1" applyFill="1" applyBorder="1" applyAlignment="1">
      <alignment horizontal="center" vertical="top" wrapText="1"/>
    </xf>
    <xf numFmtId="0" fontId="85" fillId="0" borderId="3" xfId="0" applyFont="1" applyFill="1" applyBorder="1" applyAlignment="1">
      <alignment horizontal="center" vertical="top" wrapText="1"/>
    </xf>
    <xf numFmtId="0" fontId="17" fillId="0" borderId="41" xfId="0" applyFont="1" applyFill="1" applyBorder="1" applyAlignment="1">
      <alignment horizontal="left" vertical="center" wrapText="1"/>
    </xf>
    <xf numFmtId="0" fontId="17" fillId="0" borderId="40" xfId="0" applyFont="1" applyFill="1" applyBorder="1" applyAlignment="1">
      <alignment vertical="center" wrapText="1"/>
    </xf>
    <xf numFmtId="0" fontId="73" fillId="0" borderId="41" xfId="0" applyFont="1" applyFill="1" applyBorder="1" applyAlignment="1">
      <alignment horizontal="left" vertical="top" wrapText="1"/>
    </xf>
    <xf numFmtId="0" fontId="73" fillId="0" borderId="40" xfId="0" applyFont="1" applyFill="1" applyBorder="1" applyAlignment="1">
      <alignment horizontal="left" vertical="top" wrapText="1"/>
    </xf>
    <xf numFmtId="0" fontId="73" fillId="0" borderId="41" xfId="0" applyFont="1" applyFill="1" applyBorder="1" applyAlignment="1">
      <alignment horizontal="left" vertical="center"/>
    </xf>
    <xf numFmtId="0" fontId="73" fillId="0" borderId="40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17" fillId="0" borderId="41" xfId="0" applyFont="1" applyFill="1" applyBorder="1" applyAlignment="1">
      <alignment horizontal="left" vertical="top" wrapText="1"/>
    </xf>
    <xf numFmtId="0" fontId="17" fillId="0" borderId="39" xfId="0" applyFont="1" applyFill="1" applyBorder="1" applyAlignment="1">
      <alignment horizontal="left" vertical="top" wrapText="1"/>
    </xf>
    <xf numFmtId="0" fontId="95" fillId="0" borderId="41" xfId="0" applyFont="1" applyFill="1" applyBorder="1" applyAlignment="1">
      <alignment horizontal="left" vertical="top" wrapText="1"/>
    </xf>
    <xf numFmtId="0" fontId="96" fillId="0" borderId="40" xfId="0" applyFont="1" applyFill="1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74" fillId="0" borderId="0" xfId="0" applyFont="1" applyFill="1" applyAlignment="1">
      <alignment horizontal="right"/>
    </xf>
    <xf numFmtId="0" fontId="14" fillId="0" borderId="0" xfId="0" applyFont="1" applyFill="1" applyAlignment="1">
      <alignment horizontal="center" wrapText="1"/>
    </xf>
    <xf numFmtId="0" fontId="87" fillId="0" borderId="0" xfId="0" applyFont="1" applyFill="1" applyBorder="1" applyAlignment="1">
      <alignment horizontal="center" vertical="top" wrapText="1"/>
    </xf>
    <xf numFmtId="0" fontId="73" fillId="0" borderId="34" xfId="0" applyFont="1" applyFill="1" applyBorder="1" applyAlignment="1">
      <alignment horizontal="center" vertical="top" wrapText="1"/>
    </xf>
    <xf numFmtId="0" fontId="73" fillId="0" borderId="32" xfId="0" applyFont="1" applyFill="1" applyBorder="1" applyAlignment="1">
      <alignment horizontal="center" vertical="top" wrapText="1"/>
    </xf>
    <xf numFmtId="0" fontId="73" fillId="0" borderId="41" xfId="0" applyFont="1" applyFill="1" applyBorder="1" applyAlignment="1">
      <alignment horizontal="center" vertical="top" wrapText="1"/>
    </xf>
    <xf numFmtId="0" fontId="73" fillId="0" borderId="40" xfId="0" applyFont="1" applyFill="1" applyBorder="1" applyAlignment="1">
      <alignment horizontal="center" vertical="top" wrapText="1"/>
    </xf>
    <xf numFmtId="0" fontId="95" fillId="0" borderId="40" xfId="0" applyFont="1" applyFill="1" applyBorder="1" applyAlignment="1">
      <alignment horizontal="left" vertical="top" wrapText="1"/>
    </xf>
    <xf numFmtId="0" fontId="73" fillId="0" borderId="42" xfId="0" applyFont="1" applyFill="1" applyBorder="1" applyAlignment="1">
      <alignment horizontal="left" vertical="center"/>
    </xf>
    <xf numFmtId="0" fontId="17" fillId="0" borderId="42" xfId="0" applyFont="1" applyFill="1" applyBorder="1" applyAlignment="1">
      <alignment horizontal="left" vertical="top" wrapText="1"/>
    </xf>
    <xf numFmtId="0" fontId="73" fillId="0" borderId="10" xfId="0" applyFont="1" applyFill="1" applyBorder="1" applyAlignment="1">
      <alignment horizontal="center" vertical="center" wrapText="1"/>
    </xf>
    <xf numFmtId="0" fontId="73" fillId="0" borderId="9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vertical="top" wrapText="1"/>
    </xf>
    <xf numFmtId="0" fontId="73" fillId="0" borderId="42" xfId="2021" applyFont="1" applyFill="1" applyBorder="1" applyAlignment="1">
      <alignment vertical="center" wrapText="1"/>
    </xf>
    <xf numFmtId="0" fontId="0" fillId="0" borderId="42" xfId="0" applyFont="1" applyBorder="1" applyAlignment="1">
      <alignment vertical="center" wrapText="1"/>
    </xf>
    <xf numFmtId="49" fontId="14" fillId="0" borderId="31" xfId="2021" applyNumberFormat="1" applyFont="1" applyBorder="1" applyAlignment="1">
      <alignment horizontal="center"/>
    </xf>
    <xf numFmtId="49" fontId="14" fillId="0" borderId="3" xfId="2021" applyNumberFormat="1" applyFont="1" applyBorder="1" applyAlignment="1">
      <alignment horizontal="center"/>
    </xf>
    <xf numFmtId="49" fontId="14" fillId="0" borderId="31" xfId="2021" applyNumberFormat="1" applyFont="1" applyBorder="1" applyAlignment="1">
      <alignment horizontal="center" vertical="top" wrapText="1"/>
    </xf>
    <xf numFmtId="49" fontId="14" fillId="0" borderId="2" xfId="2021" applyNumberFormat="1" applyFont="1" applyBorder="1" applyAlignment="1">
      <alignment horizontal="center" vertical="top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14" fillId="0" borderId="31" xfId="2021" applyFont="1" applyBorder="1" applyAlignment="1">
      <alignment horizontal="center" vertical="top" wrapText="1"/>
    </xf>
    <xf numFmtId="0" fontId="14" fillId="0" borderId="2" xfId="2021" applyFont="1" applyBorder="1" applyAlignment="1">
      <alignment horizontal="center" vertical="top" wrapText="1"/>
    </xf>
    <xf numFmtId="0" fontId="0" fillId="0" borderId="6" xfId="0" applyBorder="1" applyAlignment="1">
      <alignment wrapText="1"/>
    </xf>
    <xf numFmtId="0" fontId="74" fillId="0" borderId="31" xfId="2021" applyFont="1" applyBorder="1" applyAlignment="1">
      <alignment horizontal="center" vertical="top"/>
    </xf>
    <xf numFmtId="0" fontId="74" fillId="0" borderId="2" xfId="2021" applyFont="1" applyBorder="1" applyAlignment="1">
      <alignment horizontal="center" vertical="top"/>
    </xf>
    <xf numFmtId="0" fontId="14" fillId="0" borderId="41" xfId="2021" applyFont="1" applyBorder="1" applyAlignment="1">
      <alignment horizontal="left" vertical="center" wrapText="1"/>
    </xf>
    <xf numFmtId="0" fontId="14" fillId="0" borderId="40" xfId="2021" applyFont="1" applyBorder="1" applyAlignment="1">
      <alignment horizontal="left" vertical="center" wrapText="1"/>
    </xf>
    <xf numFmtId="0" fontId="74" fillId="0" borderId="31" xfId="2021" applyFont="1" applyBorder="1" applyAlignment="1">
      <alignment horizontal="center"/>
    </xf>
    <xf numFmtId="0" fontId="74" fillId="0" borderId="2" xfId="2021" applyFont="1" applyBorder="1" applyAlignment="1">
      <alignment horizontal="center"/>
    </xf>
    <xf numFmtId="0" fontId="74" fillId="0" borderId="3" xfId="2021" applyFont="1" applyBorder="1" applyAlignment="1">
      <alignment horizontal="center"/>
    </xf>
    <xf numFmtId="49" fontId="14" fillId="0" borderId="2" xfId="2021" applyNumberFormat="1" applyFont="1" applyBorder="1" applyAlignment="1">
      <alignment horizontal="center"/>
    </xf>
    <xf numFmtId="0" fontId="14" fillId="0" borderId="31" xfId="253" applyFont="1" applyBorder="1" applyAlignment="1">
      <alignment horizontal="center" vertical="top" wrapText="1"/>
    </xf>
    <xf numFmtId="0" fontId="14" fillId="0" borderId="2" xfId="253" applyFont="1" applyBorder="1" applyAlignment="1">
      <alignment horizontal="center" vertical="top" wrapText="1"/>
    </xf>
    <xf numFmtId="0" fontId="14" fillId="0" borderId="3" xfId="253" applyFont="1" applyBorder="1" applyAlignment="1">
      <alignment horizontal="center" vertical="top" wrapText="1"/>
    </xf>
    <xf numFmtId="0" fontId="74" fillId="0" borderId="31" xfId="253" applyFont="1" applyBorder="1" applyAlignment="1">
      <alignment horizontal="center" vertical="center" wrapText="1"/>
    </xf>
    <xf numFmtId="0" fontId="74" fillId="0" borderId="2" xfId="253" applyFont="1" applyBorder="1" applyAlignment="1">
      <alignment horizontal="center" vertical="center" wrapText="1"/>
    </xf>
    <xf numFmtId="0" fontId="74" fillId="0" borderId="3" xfId="253" applyFont="1" applyBorder="1" applyAlignment="1">
      <alignment horizontal="center" vertical="center" wrapText="1"/>
    </xf>
    <xf numFmtId="0" fontId="74" fillId="0" borderId="31" xfId="253" applyFont="1" applyBorder="1" applyAlignment="1">
      <alignment horizontal="center" vertical="top" wrapText="1"/>
    </xf>
    <xf numFmtId="0" fontId="74" fillId="0" borderId="2" xfId="253" applyFont="1" applyBorder="1" applyAlignment="1">
      <alignment horizontal="center" vertical="top" wrapText="1"/>
    </xf>
    <xf numFmtId="0" fontId="74" fillId="0" borderId="3" xfId="253" applyFont="1" applyBorder="1" applyAlignment="1">
      <alignment horizontal="center" vertical="top" wrapText="1"/>
    </xf>
    <xf numFmtId="0" fontId="14" fillId="0" borderId="42" xfId="253" applyFont="1" applyBorder="1" applyAlignment="1">
      <alignment horizontal="left" vertical="center" wrapText="1"/>
    </xf>
    <xf numFmtId="0" fontId="74" fillId="0" borderId="0" xfId="253" applyFont="1" applyAlignment="1">
      <alignment horizontal="right"/>
    </xf>
    <xf numFmtId="0" fontId="74" fillId="0" borderId="0" xfId="253" applyFont="1" applyAlignment="1">
      <alignment horizontal="right" wrapText="1"/>
    </xf>
    <xf numFmtId="0" fontId="0" fillId="0" borderId="0" xfId="0" applyAlignment="1">
      <alignment horizontal="right" wrapText="1"/>
    </xf>
    <xf numFmtId="0" fontId="74" fillId="0" borderId="42" xfId="253" applyFont="1" applyBorder="1" applyAlignment="1">
      <alignment horizontal="center" vertical="center" wrapText="1"/>
    </xf>
    <xf numFmtId="0" fontId="14" fillId="0" borderId="0" xfId="253" applyFont="1" applyAlignment="1">
      <alignment horizontal="center" wrapText="1"/>
    </xf>
    <xf numFmtId="0" fontId="74" fillId="0" borderId="9" xfId="253" applyFont="1" applyBorder="1" applyAlignment="1">
      <alignment horizontal="center"/>
    </xf>
    <xf numFmtId="0" fontId="74" fillId="0" borderId="41" xfId="2021" applyFont="1" applyBorder="1" applyAlignment="1">
      <alignment horizontal="center" vertical="center" wrapText="1"/>
    </xf>
    <xf numFmtId="0" fontId="74" fillId="0" borderId="39" xfId="2021" applyFont="1" applyBorder="1" applyAlignment="1">
      <alignment horizontal="center" vertical="center" wrapText="1"/>
    </xf>
    <xf numFmtId="0" fontId="74" fillId="0" borderId="40" xfId="2021" applyFont="1" applyBorder="1" applyAlignment="1">
      <alignment horizontal="center" vertical="center" wrapText="1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opLeftCell="A31" zoomScaleNormal="100" zoomScaleSheetLayoutView="100" workbookViewId="0">
      <selection activeCell="D25" sqref="D25"/>
    </sheetView>
  </sheetViews>
  <sheetFormatPr defaultColWidth="9.140625" defaultRowHeight="17.25"/>
  <cols>
    <col min="1" max="1" width="11.7109375" style="41" customWidth="1"/>
    <col min="2" max="2" width="16.140625" style="41" customWidth="1"/>
    <col min="3" max="3" width="72.42578125" style="41" customWidth="1"/>
    <col min="4" max="4" width="19.42578125" style="47" customWidth="1"/>
    <col min="5" max="5" width="17.28515625" style="54" customWidth="1"/>
    <col min="6" max="6" width="17.7109375" style="41" customWidth="1"/>
    <col min="7" max="7" width="16" style="41" customWidth="1"/>
    <col min="8" max="8" width="12.42578125" style="41" customWidth="1"/>
    <col min="9" max="16384" width="9.140625" style="41"/>
  </cols>
  <sheetData>
    <row r="1" spans="1:7" ht="37.5" customHeight="1">
      <c r="D1" s="307" t="s">
        <v>43</v>
      </c>
      <c r="E1" s="307"/>
    </row>
    <row r="2" spans="1:7" ht="17.25" customHeight="1">
      <c r="D2" s="307" t="s">
        <v>108</v>
      </c>
      <c r="E2" s="307"/>
    </row>
    <row r="3" spans="1:7" ht="17.25" customHeight="1">
      <c r="D3" s="307" t="s">
        <v>9</v>
      </c>
      <c r="E3" s="307"/>
    </row>
    <row r="5" spans="1:7" ht="75.75" customHeight="1">
      <c r="A5" s="312" t="s">
        <v>162</v>
      </c>
      <c r="B5" s="312"/>
      <c r="C5" s="312"/>
      <c r="D5" s="312"/>
      <c r="E5" s="312"/>
    </row>
    <row r="6" spans="1:7">
      <c r="D6" s="313" t="s">
        <v>25</v>
      </c>
      <c r="E6" s="313"/>
    </row>
    <row r="7" spans="1:7" s="8" customFormat="1" ht="75.95" customHeight="1">
      <c r="A7" s="310" t="s">
        <v>14</v>
      </c>
      <c r="B7" s="311"/>
      <c r="C7" s="308" t="s">
        <v>15</v>
      </c>
      <c r="D7" s="314" t="s">
        <v>98</v>
      </c>
      <c r="E7" s="314"/>
      <c r="F7" s="314"/>
      <c r="G7" s="314"/>
    </row>
    <row r="8" spans="1:7" s="8" customFormat="1" ht="43.5" customHeight="1">
      <c r="A8" s="315" t="s">
        <v>39</v>
      </c>
      <c r="B8" s="315" t="s">
        <v>19</v>
      </c>
      <c r="C8" s="309"/>
      <c r="D8" s="134" t="s">
        <v>99</v>
      </c>
      <c r="E8" s="134" t="s">
        <v>100</v>
      </c>
      <c r="F8" s="127" t="s">
        <v>16</v>
      </c>
      <c r="G8" s="127" t="s">
        <v>17</v>
      </c>
    </row>
    <row r="9" spans="1:7" s="49" customFormat="1">
      <c r="A9" s="315"/>
      <c r="B9" s="315"/>
      <c r="C9" s="48" t="s">
        <v>24</v>
      </c>
      <c r="D9" s="175">
        <f>+D11+D32</f>
        <v>0</v>
      </c>
      <c r="E9" s="175">
        <f>+E11+E32</f>
        <v>0</v>
      </c>
      <c r="F9" s="175">
        <f>+F11+F32</f>
        <v>0</v>
      </c>
      <c r="G9" s="175">
        <f>+G11+G32</f>
        <v>0</v>
      </c>
    </row>
    <row r="10" spans="1:7" s="8" customFormat="1" ht="18" customHeight="1">
      <c r="A10" s="315"/>
      <c r="B10" s="315"/>
      <c r="C10" s="44" t="s">
        <v>35</v>
      </c>
      <c r="D10" s="116"/>
      <c r="E10" s="116"/>
      <c r="F10" s="176"/>
      <c r="G10" s="176"/>
    </row>
    <row r="11" spans="1:7" s="8" customFormat="1" ht="36.75" customHeight="1">
      <c r="A11" s="315"/>
      <c r="B11" s="315"/>
      <c r="C11" s="29" t="s">
        <v>42</v>
      </c>
      <c r="D11" s="177">
        <f>D12</f>
        <v>1393405.8</v>
      </c>
      <c r="E11" s="177">
        <f>E12</f>
        <v>1393405.8</v>
      </c>
      <c r="F11" s="177">
        <f>F12</f>
        <v>1393405.8</v>
      </c>
      <c r="G11" s="177">
        <f>G12</f>
        <v>1393405.8</v>
      </c>
    </row>
    <row r="12" spans="1:7" s="8" customFormat="1">
      <c r="A12" s="305">
        <v>1168</v>
      </c>
      <c r="B12" s="298"/>
      <c r="C12" s="51" t="s">
        <v>28</v>
      </c>
      <c r="D12" s="178">
        <f>D19+D26</f>
        <v>1393405.8</v>
      </c>
      <c r="E12" s="178">
        <f t="shared" ref="E12:G12" si="0">E19+E26</f>
        <v>1393405.8</v>
      </c>
      <c r="F12" s="178">
        <f t="shared" si="0"/>
        <v>1393405.8</v>
      </c>
      <c r="G12" s="178">
        <f t="shared" si="0"/>
        <v>1393405.8</v>
      </c>
    </row>
    <row r="13" spans="1:7" s="8" customFormat="1">
      <c r="A13" s="305"/>
      <c r="B13" s="299"/>
      <c r="C13" s="52" t="s">
        <v>87</v>
      </c>
      <c r="D13" s="159"/>
      <c r="E13" s="159"/>
      <c r="F13" s="177"/>
      <c r="G13" s="177"/>
    </row>
    <row r="14" spans="1:7" s="8" customFormat="1">
      <c r="A14" s="305"/>
      <c r="B14" s="299"/>
      <c r="C14" s="27" t="s">
        <v>29</v>
      </c>
      <c r="D14" s="179"/>
      <c r="E14" s="179"/>
      <c r="F14" s="178"/>
      <c r="G14" s="178"/>
    </row>
    <row r="15" spans="1:7" s="8" customFormat="1" ht="57" customHeight="1">
      <c r="A15" s="305"/>
      <c r="B15" s="299"/>
      <c r="C15" s="28" t="s">
        <v>88</v>
      </c>
      <c r="D15" s="180"/>
      <c r="E15" s="180"/>
      <c r="F15" s="181"/>
      <c r="G15" s="181"/>
    </row>
    <row r="16" spans="1:7" s="8" customFormat="1" ht="22.5" customHeight="1">
      <c r="A16" s="305"/>
      <c r="B16" s="299"/>
      <c r="C16" s="27" t="s">
        <v>30</v>
      </c>
      <c r="D16" s="179"/>
      <c r="E16" s="179"/>
      <c r="F16" s="181"/>
      <c r="G16" s="181"/>
    </row>
    <row r="17" spans="1:7" s="8" customFormat="1" ht="72.75" customHeight="1">
      <c r="A17" s="305"/>
      <c r="B17" s="299"/>
      <c r="C17" s="28" t="s">
        <v>89</v>
      </c>
      <c r="D17" s="180"/>
      <c r="E17" s="180"/>
      <c r="F17" s="181"/>
      <c r="G17" s="181"/>
    </row>
    <row r="18" spans="1:7" s="8" customFormat="1" ht="24" customHeight="1">
      <c r="A18" s="305"/>
      <c r="B18" s="169"/>
      <c r="C18" s="53" t="s">
        <v>38</v>
      </c>
      <c r="D18" s="133"/>
      <c r="E18" s="133"/>
      <c r="F18" s="53"/>
      <c r="G18" s="53"/>
    </row>
    <row r="19" spans="1:7" s="8" customFormat="1" ht="21" customHeight="1">
      <c r="A19" s="305"/>
      <c r="B19" s="300">
        <v>11026</v>
      </c>
      <c r="C19" s="27" t="s">
        <v>31</v>
      </c>
      <c r="D19" s="182">
        <v>627214.9</v>
      </c>
      <c r="E19" s="182">
        <v>627214.9</v>
      </c>
      <c r="F19" s="182">
        <v>627214.9</v>
      </c>
      <c r="G19" s="182">
        <v>627214.9</v>
      </c>
    </row>
    <row r="20" spans="1:7" s="8" customFormat="1" ht="38.25" customHeight="1">
      <c r="A20" s="305"/>
      <c r="B20" s="301"/>
      <c r="C20" s="26" t="s">
        <v>148</v>
      </c>
      <c r="D20" s="183"/>
      <c r="E20" s="183"/>
      <c r="F20" s="184"/>
      <c r="G20" s="184"/>
    </row>
    <row r="21" spans="1:7" s="8" customFormat="1" ht="20.25" customHeight="1">
      <c r="A21" s="305"/>
      <c r="B21" s="301"/>
      <c r="C21" s="27" t="s">
        <v>32</v>
      </c>
      <c r="D21" s="179"/>
      <c r="E21" s="179"/>
      <c r="F21" s="181"/>
      <c r="G21" s="181"/>
    </row>
    <row r="22" spans="1:7" s="8" customFormat="1" ht="58.5" customHeight="1">
      <c r="A22" s="305"/>
      <c r="B22" s="301"/>
      <c r="C22" s="174" t="s">
        <v>155</v>
      </c>
      <c r="D22" s="180"/>
      <c r="E22" s="180"/>
      <c r="F22" s="181"/>
      <c r="G22" s="181"/>
    </row>
    <row r="23" spans="1:7" s="8" customFormat="1">
      <c r="A23" s="305"/>
      <c r="B23" s="301"/>
      <c r="C23" s="27" t="s">
        <v>33</v>
      </c>
      <c r="D23" s="179"/>
      <c r="E23" s="179"/>
      <c r="F23" s="181"/>
      <c r="G23" s="181"/>
    </row>
    <row r="24" spans="1:7" s="8" customFormat="1" ht="26.25" customHeight="1">
      <c r="A24" s="305"/>
      <c r="B24" s="302"/>
      <c r="C24" s="28" t="s">
        <v>34</v>
      </c>
      <c r="D24" s="180"/>
      <c r="E24" s="180"/>
      <c r="F24" s="181"/>
      <c r="G24" s="181"/>
    </row>
    <row r="25" spans="1:7" s="8" customFormat="1" ht="20.25" customHeight="1">
      <c r="A25" s="306"/>
      <c r="B25" s="300">
        <v>11027</v>
      </c>
      <c r="C25" s="173" t="s">
        <v>38</v>
      </c>
      <c r="D25" s="180"/>
      <c r="E25" s="180"/>
      <c r="F25" s="185"/>
      <c r="G25" s="185"/>
    </row>
    <row r="26" spans="1:7" s="8" customFormat="1" ht="26.25" customHeight="1">
      <c r="A26" s="306"/>
      <c r="B26" s="303"/>
      <c r="C26" s="171" t="s">
        <v>31</v>
      </c>
      <c r="D26" s="182">
        <v>766190.9</v>
      </c>
      <c r="E26" s="182">
        <v>766190.9</v>
      </c>
      <c r="F26" s="182">
        <v>766190.9</v>
      </c>
      <c r="G26" s="182">
        <v>766190.9</v>
      </c>
    </row>
    <row r="27" spans="1:7" s="8" customFormat="1" ht="34.5" customHeight="1">
      <c r="A27" s="306"/>
      <c r="B27" s="303"/>
      <c r="C27" s="172" t="s">
        <v>187</v>
      </c>
      <c r="D27" s="180"/>
      <c r="E27" s="180"/>
      <c r="F27" s="185"/>
      <c r="G27" s="185"/>
    </row>
    <row r="28" spans="1:7" s="8" customFormat="1" ht="26.25" customHeight="1">
      <c r="A28" s="306"/>
      <c r="B28" s="303"/>
      <c r="C28" s="171" t="s">
        <v>32</v>
      </c>
      <c r="D28" s="180"/>
      <c r="E28" s="180"/>
      <c r="F28" s="185"/>
      <c r="G28" s="185"/>
    </row>
    <row r="29" spans="1:7" s="8" customFormat="1" ht="70.5" customHeight="1">
      <c r="A29" s="306"/>
      <c r="B29" s="303"/>
      <c r="C29" s="170" t="s">
        <v>195</v>
      </c>
      <c r="D29" s="180"/>
      <c r="E29" s="180"/>
      <c r="F29" s="185"/>
      <c r="G29" s="185"/>
    </row>
    <row r="30" spans="1:7" s="8" customFormat="1" ht="18.75" customHeight="1">
      <c r="A30" s="306"/>
      <c r="B30" s="303"/>
      <c r="C30" s="171" t="s">
        <v>33</v>
      </c>
      <c r="D30" s="180"/>
      <c r="E30" s="180"/>
      <c r="F30" s="185"/>
      <c r="G30" s="185"/>
    </row>
    <row r="31" spans="1:7" s="8" customFormat="1" ht="20.25" customHeight="1">
      <c r="A31" s="306"/>
      <c r="B31" s="304"/>
      <c r="C31" s="170" t="s">
        <v>34</v>
      </c>
      <c r="D31" s="180"/>
      <c r="E31" s="180"/>
      <c r="F31" s="185"/>
      <c r="G31" s="185"/>
    </row>
    <row r="32" spans="1:7" s="8" customFormat="1" ht="21.75" customHeight="1">
      <c r="A32" s="61"/>
      <c r="B32" s="50"/>
      <c r="C32" s="62" t="s">
        <v>61</v>
      </c>
      <c r="D32" s="184">
        <f>D33</f>
        <v>-1393405.8</v>
      </c>
      <c r="E32" s="184">
        <f>E33</f>
        <v>-1393405.8</v>
      </c>
      <c r="F32" s="184">
        <f>F33</f>
        <v>-1393405.8</v>
      </c>
      <c r="G32" s="184">
        <f>G33</f>
        <v>-1393405.8</v>
      </c>
    </row>
    <row r="33" spans="1:7">
      <c r="A33" s="297">
        <v>1139</v>
      </c>
      <c r="B33" s="294"/>
      <c r="C33" s="63" t="s">
        <v>28</v>
      </c>
      <c r="D33" s="184">
        <f>D39</f>
        <v>-1393405.8</v>
      </c>
      <c r="E33" s="184">
        <f>E39</f>
        <v>-1393405.8</v>
      </c>
      <c r="F33" s="184">
        <f>F39</f>
        <v>-1393405.8</v>
      </c>
      <c r="G33" s="184">
        <f>G39</f>
        <v>-1393405.8</v>
      </c>
    </row>
    <row r="34" spans="1:7" ht="36" customHeight="1">
      <c r="A34" s="297"/>
      <c r="B34" s="295"/>
      <c r="C34" s="64" t="s">
        <v>62</v>
      </c>
      <c r="D34" s="160"/>
      <c r="E34" s="160"/>
      <c r="F34" s="184"/>
      <c r="G34" s="184"/>
    </row>
    <row r="35" spans="1:7">
      <c r="A35" s="297"/>
      <c r="B35" s="295"/>
      <c r="C35" s="65" t="s">
        <v>29</v>
      </c>
      <c r="D35" s="186"/>
      <c r="E35" s="186"/>
      <c r="F35" s="187"/>
      <c r="G35" s="187"/>
    </row>
    <row r="36" spans="1:7" ht="64.5" customHeight="1">
      <c r="A36" s="297"/>
      <c r="B36" s="295"/>
      <c r="C36" s="66" t="s">
        <v>63</v>
      </c>
      <c r="D36" s="111"/>
      <c r="E36" s="111"/>
      <c r="F36" s="187"/>
      <c r="G36" s="187"/>
    </row>
    <row r="37" spans="1:7">
      <c r="A37" s="297"/>
      <c r="B37" s="295"/>
      <c r="C37" s="65" t="s">
        <v>30</v>
      </c>
      <c r="D37" s="186"/>
      <c r="E37" s="186"/>
      <c r="F37" s="187"/>
      <c r="G37" s="187"/>
    </row>
    <row r="38" spans="1:7" ht="34.5">
      <c r="A38" s="297"/>
      <c r="B38" s="296"/>
      <c r="C38" s="67" t="s">
        <v>64</v>
      </c>
      <c r="D38" s="188"/>
      <c r="E38" s="188"/>
      <c r="F38" s="187"/>
      <c r="G38" s="187"/>
    </row>
    <row r="39" spans="1:7" ht="18" customHeight="1">
      <c r="A39" s="297"/>
      <c r="B39" s="294" t="s">
        <v>65</v>
      </c>
      <c r="C39" s="65" t="s">
        <v>31</v>
      </c>
      <c r="D39" s="182">
        <v>-1393405.8</v>
      </c>
      <c r="E39" s="182">
        <v>-1393405.8</v>
      </c>
      <c r="F39" s="182">
        <v>-1393405.8</v>
      </c>
      <c r="G39" s="182">
        <v>-1393405.8</v>
      </c>
    </row>
    <row r="40" spans="1:7" ht="19.350000000000001" customHeight="1">
      <c r="A40" s="297"/>
      <c r="B40" s="295"/>
      <c r="C40" s="68" t="s">
        <v>62</v>
      </c>
      <c r="D40" s="189"/>
      <c r="E40" s="189"/>
      <c r="F40" s="184"/>
      <c r="G40" s="184"/>
    </row>
    <row r="41" spans="1:7">
      <c r="A41" s="297"/>
      <c r="B41" s="295"/>
      <c r="C41" s="65" t="s">
        <v>32</v>
      </c>
      <c r="D41" s="186"/>
      <c r="E41" s="186"/>
      <c r="F41" s="190"/>
      <c r="G41" s="190"/>
    </row>
    <row r="42" spans="1:7" ht="77.25" customHeight="1">
      <c r="A42" s="297"/>
      <c r="B42" s="295"/>
      <c r="C42" s="66" t="s">
        <v>66</v>
      </c>
      <c r="D42" s="111"/>
      <c r="E42" s="111"/>
      <c r="F42" s="190"/>
      <c r="G42" s="190"/>
    </row>
    <row r="43" spans="1:7">
      <c r="A43" s="297"/>
      <c r="B43" s="295"/>
      <c r="C43" s="65" t="s">
        <v>33</v>
      </c>
      <c r="D43" s="186"/>
      <c r="E43" s="186"/>
      <c r="F43" s="190"/>
      <c r="G43" s="190"/>
    </row>
    <row r="44" spans="1:7">
      <c r="A44" s="297"/>
      <c r="B44" s="296"/>
      <c r="C44" s="66" t="s">
        <v>34</v>
      </c>
      <c r="D44" s="111"/>
      <c r="E44" s="111"/>
      <c r="F44" s="190"/>
      <c r="G44" s="190"/>
    </row>
  </sheetData>
  <mergeCells count="17">
    <mergeCell ref="D2:E2"/>
    <mergeCell ref="D1:E1"/>
    <mergeCell ref="C7:C8"/>
    <mergeCell ref="A7:B7"/>
    <mergeCell ref="A5:E5"/>
    <mergeCell ref="D6:E6"/>
    <mergeCell ref="D3:E3"/>
    <mergeCell ref="D7:G7"/>
    <mergeCell ref="B8:B11"/>
    <mergeCell ref="A8:A11"/>
    <mergeCell ref="B33:B38"/>
    <mergeCell ref="B39:B44"/>
    <mergeCell ref="A33:A44"/>
    <mergeCell ref="B12:B17"/>
    <mergeCell ref="B19:B24"/>
    <mergeCell ref="B25:B31"/>
    <mergeCell ref="A12:A31"/>
  </mergeCells>
  <pageMargins left="0" right="0" top="0" bottom="0" header="0.3" footer="0.3"/>
  <pageSetup paperSize="9" scale="84" fitToHeight="0" orientation="landscape" r:id="rId1"/>
  <ignoredErrors>
    <ignoredError sqref="B3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"/>
  <sheetViews>
    <sheetView topLeftCell="C50" zoomScaleNormal="100" zoomScaleSheetLayoutView="100" workbookViewId="0">
      <selection activeCell="F27" sqref="F27"/>
    </sheetView>
  </sheetViews>
  <sheetFormatPr defaultColWidth="9.140625" defaultRowHeight="17.25"/>
  <cols>
    <col min="1" max="1" width="9.7109375" style="5" customWidth="1"/>
    <col min="2" max="3" width="8.140625" style="5" customWidth="1"/>
    <col min="4" max="4" width="11.5703125" style="5" customWidth="1"/>
    <col min="5" max="5" width="10.42578125" style="5" customWidth="1"/>
    <col min="6" max="6" width="62.140625" style="5" customWidth="1"/>
    <col min="7" max="7" width="15.7109375" style="25" customWidth="1"/>
    <col min="8" max="8" width="16.28515625" style="55" customWidth="1"/>
    <col min="9" max="9" width="16.5703125" style="55" customWidth="1"/>
    <col min="10" max="10" width="19.28515625" style="5" customWidth="1"/>
    <col min="11" max="16384" width="9.140625" style="5"/>
  </cols>
  <sheetData>
    <row r="1" spans="1:10" ht="37.5" customHeight="1">
      <c r="G1" s="348" t="s">
        <v>44</v>
      </c>
      <c r="H1" s="348"/>
      <c r="I1" s="348"/>
    </row>
    <row r="2" spans="1:10" ht="17.25" customHeight="1">
      <c r="G2" s="348" t="s">
        <v>108</v>
      </c>
      <c r="H2" s="348"/>
      <c r="I2" s="348"/>
    </row>
    <row r="3" spans="1:10" ht="17.25" customHeight="1">
      <c r="G3" s="348" t="s">
        <v>9</v>
      </c>
      <c r="H3" s="348"/>
      <c r="I3" s="348"/>
    </row>
    <row r="4" spans="1:10" ht="13.5" customHeight="1"/>
    <row r="5" spans="1:10" ht="44.25" customHeight="1">
      <c r="A5" s="349" t="s">
        <v>109</v>
      </c>
      <c r="B5" s="349"/>
      <c r="C5" s="349"/>
      <c r="D5" s="349"/>
      <c r="E5" s="349"/>
      <c r="F5" s="349"/>
      <c r="G5" s="349"/>
      <c r="H5" s="349"/>
      <c r="I5" s="114"/>
    </row>
    <row r="6" spans="1:10" ht="1.5" customHeight="1"/>
    <row r="7" spans="1:10" ht="11.25" hidden="1" customHeight="1"/>
    <row r="8" spans="1:10" ht="16.5" customHeight="1">
      <c r="G8" s="347" t="s">
        <v>25</v>
      </c>
      <c r="H8" s="347"/>
      <c r="I8" s="347"/>
    </row>
    <row r="9" spans="1:10" s="6" customFormat="1" ht="105.6" customHeight="1">
      <c r="A9" s="322" t="s">
        <v>26</v>
      </c>
      <c r="B9" s="322"/>
      <c r="C9" s="322"/>
      <c r="D9" s="322" t="s">
        <v>14</v>
      </c>
      <c r="E9" s="322"/>
      <c r="F9" s="322" t="s">
        <v>20</v>
      </c>
      <c r="G9" s="324" t="s">
        <v>51</v>
      </c>
      <c r="H9" s="324"/>
      <c r="I9" s="324"/>
      <c r="J9" s="324"/>
    </row>
    <row r="10" spans="1:10" s="6" customFormat="1" ht="50.25" customHeight="1" thickBot="1">
      <c r="A10" s="3" t="s">
        <v>52</v>
      </c>
      <c r="B10" s="3" t="s">
        <v>53</v>
      </c>
      <c r="C10" s="161" t="s">
        <v>27</v>
      </c>
      <c r="D10" s="161" t="s">
        <v>18</v>
      </c>
      <c r="E10" s="161" t="s">
        <v>40</v>
      </c>
      <c r="F10" s="323"/>
      <c r="G10" s="191" t="s">
        <v>99</v>
      </c>
      <c r="H10" s="191" t="s">
        <v>100</v>
      </c>
      <c r="I10" s="161" t="s">
        <v>16</v>
      </c>
      <c r="J10" s="161" t="s">
        <v>17</v>
      </c>
    </row>
    <row r="11" spans="1:10" s="6" customFormat="1">
      <c r="A11" s="325" t="s">
        <v>48</v>
      </c>
      <c r="B11" s="328" t="s">
        <v>92</v>
      </c>
      <c r="C11" s="331" t="s">
        <v>94</v>
      </c>
      <c r="D11" s="341">
        <v>1168</v>
      </c>
      <c r="E11" s="324"/>
      <c r="F11" s="287" t="s">
        <v>24</v>
      </c>
      <c r="G11" s="198">
        <f>G13+G55</f>
        <v>0</v>
      </c>
      <c r="H11" s="198">
        <f>H13+H55</f>
        <v>0</v>
      </c>
      <c r="I11" s="198">
        <f>I13+I55</f>
        <v>0</v>
      </c>
      <c r="J11" s="199">
        <f>J13+J55</f>
        <v>0</v>
      </c>
    </row>
    <row r="12" spans="1:10" s="6" customFormat="1">
      <c r="A12" s="326"/>
      <c r="B12" s="329"/>
      <c r="C12" s="332"/>
      <c r="D12" s="342"/>
      <c r="E12" s="345"/>
      <c r="F12" s="288" t="s">
        <v>35</v>
      </c>
      <c r="G12" s="167"/>
      <c r="H12" s="167"/>
      <c r="I12" s="200"/>
      <c r="J12" s="201"/>
    </row>
    <row r="13" spans="1:10" s="6" customFormat="1" ht="34.5">
      <c r="A13" s="326"/>
      <c r="B13" s="329"/>
      <c r="C13" s="332"/>
      <c r="D13" s="342"/>
      <c r="E13" s="345"/>
      <c r="F13" s="289" t="s">
        <v>42</v>
      </c>
      <c r="G13" s="200">
        <f>G22</f>
        <v>1393405.8</v>
      </c>
      <c r="H13" s="200">
        <f>H22</f>
        <v>1393405.8</v>
      </c>
      <c r="I13" s="200">
        <f t="shared" ref="I13:J13" si="0">+I22</f>
        <v>1393405.8</v>
      </c>
      <c r="J13" s="201">
        <f t="shared" si="0"/>
        <v>1393405.8</v>
      </c>
    </row>
    <row r="14" spans="1:10" s="6" customFormat="1">
      <c r="A14" s="327"/>
      <c r="B14" s="329"/>
      <c r="C14" s="332"/>
      <c r="D14" s="342"/>
      <c r="E14" s="345"/>
      <c r="F14" s="290" t="s">
        <v>55</v>
      </c>
      <c r="G14" s="202">
        <f>G16</f>
        <v>1393405.8</v>
      </c>
      <c r="H14" s="202">
        <f t="shared" ref="H14:J14" si="1">H16</f>
        <v>1393405.8</v>
      </c>
      <c r="I14" s="202">
        <f t="shared" si="1"/>
        <v>1393405.8</v>
      </c>
      <c r="J14" s="203">
        <f t="shared" si="1"/>
        <v>1393405.8</v>
      </c>
    </row>
    <row r="15" spans="1:10" s="6" customFormat="1">
      <c r="A15" s="334"/>
      <c r="B15" s="329"/>
      <c r="C15" s="332"/>
      <c r="D15" s="342"/>
      <c r="E15" s="345"/>
      <c r="F15" s="291" t="s">
        <v>21</v>
      </c>
      <c r="G15" s="204"/>
      <c r="H15" s="204"/>
      <c r="I15" s="200"/>
      <c r="J15" s="201"/>
    </row>
    <row r="16" spans="1:10" s="6" customFormat="1">
      <c r="A16" s="335"/>
      <c r="B16" s="330"/>
      <c r="C16" s="332"/>
      <c r="D16" s="342"/>
      <c r="E16" s="345"/>
      <c r="F16" s="290" t="s">
        <v>91</v>
      </c>
      <c r="G16" s="202">
        <f>G18</f>
        <v>1393405.8</v>
      </c>
      <c r="H16" s="202">
        <f t="shared" ref="H16:J16" si="2">H18</f>
        <v>1393405.8</v>
      </c>
      <c r="I16" s="202">
        <f t="shared" si="2"/>
        <v>1393405.8</v>
      </c>
      <c r="J16" s="203">
        <f t="shared" si="2"/>
        <v>1393405.8</v>
      </c>
    </row>
    <row r="17" spans="1:16" s="6" customFormat="1">
      <c r="A17" s="335"/>
      <c r="B17" s="328"/>
      <c r="C17" s="332"/>
      <c r="D17" s="342"/>
      <c r="E17" s="345"/>
      <c r="F17" s="291" t="s">
        <v>21</v>
      </c>
      <c r="G17" s="204"/>
      <c r="H17" s="204"/>
      <c r="I17" s="200"/>
      <c r="J17" s="201"/>
    </row>
    <row r="18" spans="1:16" s="6" customFormat="1">
      <c r="A18" s="335"/>
      <c r="B18" s="329"/>
      <c r="C18" s="333"/>
      <c r="D18" s="342"/>
      <c r="E18" s="345"/>
      <c r="F18" s="290" t="s">
        <v>93</v>
      </c>
      <c r="G18" s="202">
        <f>G20</f>
        <v>1393405.8</v>
      </c>
      <c r="H18" s="202">
        <f t="shared" ref="H18:J18" si="3">H20</f>
        <v>1393405.8</v>
      </c>
      <c r="I18" s="202">
        <f t="shared" si="3"/>
        <v>1393405.8</v>
      </c>
      <c r="J18" s="203">
        <f t="shared" si="3"/>
        <v>1393405.8</v>
      </c>
    </row>
    <row r="19" spans="1:16" s="6" customFormat="1">
      <c r="A19" s="335"/>
      <c r="B19" s="329"/>
      <c r="C19" s="337"/>
      <c r="D19" s="342"/>
      <c r="E19" s="345"/>
      <c r="F19" s="291" t="s">
        <v>21</v>
      </c>
      <c r="G19" s="204"/>
      <c r="H19" s="204"/>
      <c r="I19" s="200"/>
      <c r="J19" s="201"/>
    </row>
    <row r="20" spans="1:16" s="6" customFormat="1" ht="36.75" customHeight="1">
      <c r="A20" s="335"/>
      <c r="B20" s="329"/>
      <c r="C20" s="338"/>
      <c r="D20" s="342"/>
      <c r="E20" s="345"/>
      <c r="F20" s="292" t="s">
        <v>36</v>
      </c>
      <c r="G20" s="205">
        <f>G22</f>
        <v>1393405.8</v>
      </c>
      <c r="H20" s="205">
        <f t="shared" ref="H20:J20" si="4">H22</f>
        <v>1393405.8</v>
      </c>
      <c r="I20" s="205">
        <f t="shared" si="4"/>
        <v>1393405.8</v>
      </c>
      <c r="J20" s="206">
        <f t="shared" si="4"/>
        <v>1393405.8</v>
      </c>
    </row>
    <row r="21" spans="1:16" s="6" customFormat="1">
      <c r="A21" s="335"/>
      <c r="B21" s="329"/>
      <c r="C21" s="338"/>
      <c r="D21" s="342"/>
      <c r="E21" s="345"/>
      <c r="F21" s="284" t="s">
        <v>21</v>
      </c>
      <c r="G21" s="166"/>
      <c r="H21" s="166"/>
      <c r="I21" s="200"/>
      <c r="J21" s="201"/>
    </row>
    <row r="22" spans="1:16" s="8" customFormat="1" ht="21" customHeight="1">
      <c r="A22" s="335"/>
      <c r="B22" s="329"/>
      <c r="C22" s="338"/>
      <c r="D22" s="343"/>
      <c r="E22" s="346"/>
      <c r="F22" s="293" t="s">
        <v>87</v>
      </c>
      <c r="G22" s="207">
        <f>+G35+G45</f>
        <v>1393405.8</v>
      </c>
      <c r="H22" s="207">
        <f t="shared" ref="H22:J22" si="5">+H35+H45</f>
        <v>1393405.8</v>
      </c>
      <c r="I22" s="207">
        <f t="shared" si="5"/>
        <v>1393405.8</v>
      </c>
      <c r="J22" s="207">
        <f t="shared" si="5"/>
        <v>1393405.8</v>
      </c>
      <c r="K22" s="7"/>
      <c r="L22" s="7"/>
      <c r="M22" s="7"/>
      <c r="N22" s="7"/>
      <c r="O22" s="7"/>
      <c r="P22" s="7"/>
    </row>
    <row r="23" spans="1:16" s="8" customFormat="1" ht="18.75" customHeight="1">
      <c r="A23" s="335"/>
      <c r="B23" s="329"/>
      <c r="C23" s="338"/>
      <c r="D23" s="343"/>
      <c r="E23" s="346"/>
      <c r="F23" s="291" t="s">
        <v>21</v>
      </c>
      <c r="G23" s="204"/>
      <c r="H23" s="204"/>
      <c r="I23" s="208"/>
      <c r="J23" s="209"/>
      <c r="K23" s="7"/>
      <c r="L23" s="7"/>
      <c r="M23" s="7"/>
      <c r="N23" s="7"/>
      <c r="O23" s="7"/>
      <c r="P23" s="7"/>
    </row>
    <row r="24" spans="1:16" s="8" customFormat="1" ht="29.25" customHeight="1">
      <c r="A24" s="335"/>
      <c r="B24" s="329"/>
      <c r="C24" s="338"/>
      <c r="D24" s="343"/>
      <c r="E24" s="24">
        <v>11005</v>
      </c>
      <c r="F24" s="286" t="s">
        <v>202</v>
      </c>
      <c r="G24" s="230">
        <f>G28</f>
        <v>0</v>
      </c>
      <c r="H24" s="230">
        <f t="shared" ref="H24:J24" si="6">H28</f>
        <v>0</v>
      </c>
      <c r="I24" s="230">
        <f t="shared" si="6"/>
        <v>0</v>
      </c>
      <c r="J24" s="231">
        <f t="shared" si="6"/>
        <v>0</v>
      </c>
      <c r="K24" s="7"/>
      <c r="L24" s="7"/>
      <c r="M24" s="7"/>
      <c r="N24" s="7"/>
      <c r="O24" s="7"/>
      <c r="P24" s="7"/>
    </row>
    <row r="25" spans="1:16" s="8" customFormat="1" ht="23.25" customHeight="1">
      <c r="A25" s="335"/>
      <c r="B25" s="329"/>
      <c r="C25" s="338"/>
      <c r="D25" s="343"/>
      <c r="E25" s="283"/>
      <c r="F25" s="107" t="s">
        <v>198</v>
      </c>
      <c r="G25" s="230"/>
      <c r="H25" s="230"/>
      <c r="I25" s="230"/>
      <c r="J25" s="231"/>
      <c r="K25" s="7"/>
      <c r="L25" s="7"/>
      <c r="M25" s="7"/>
      <c r="N25" s="7"/>
      <c r="O25" s="7"/>
      <c r="P25" s="7"/>
    </row>
    <row r="26" spans="1:16" s="8" customFormat="1" ht="36.75" customHeight="1">
      <c r="A26" s="335"/>
      <c r="B26" s="329"/>
      <c r="C26" s="338"/>
      <c r="D26" s="343"/>
      <c r="E26" s="283"/>
      <c r="F26" s="285" t="s">
        <v>36</v>
      </c>
      <c r="G26" s="230">
        <f>G28</f>
        <v>0</v>
      </c>
      <c r="H26" s="230">
        <f t="shared" ref="H26:J26" si="7">H28</f>
        <v>0</v>
      </c>
      <c r="I26" s="230">
        <f t="shared" si="7"/>
        <v>0</v>
      </c>
      <c r="J26" s="230">
        <f t="shared" si="7"/>
        <v>0</v>
      </c>
      <c r="K26" s="7"/>
      <c r="L26" s="7"/>
      <c r="M26" s="7"/>
      <c r="N26" s="7"/>
      <c r="O26" s="7"/>
      <c r="P26" s="7"/>
    </row>
    <row r="27" spans="1:16" s="8" customFormat="1" ht="35.25" customHeight="1">
      <c r="A27" s="335"/>
      <c r="B27" s="329"/>
      <c r="C27" s="338"/>
      <c r="D27" s="343"/>
      <c r="E27" s="165"/>
      <c r="F27" s="74" t="s">
        <v>163</v>
      </c>
      <c r="G27" s="204"/>
      <c r="H27" s="204"/>
      <c r="I27" s="208"/>
      <c r="J27" s="209"/>
      <c r="K27" s="7"/>
      <c r="L27" s="7"/>
      <c r="M27" s="7"/>
      <c r="N27" s="7"/>
      <c r="O27" s="7"/>
      <c r="P27" s="7"/>
    </row>
    <row r="28" spans="1:16" s="8" customFormat="1" ht="18.75" customHeight="1">
      <c r="A28" s="335"/>
      <c r="B28" s="329"/>
      <c r="C28" s="338"/>
      <c r="D28" s="343"/>
      <c r="E28" s="165"/>
      <c r="F28" s="23" t="s">
        <v>164</v>
      </c>
      <c r="G28" s="230">
        <f>G29</f>
        <v>0</v>
      </c>
      <c r="H28" s="230">
        <f t="shared" ref="H28:J28" si="8">H29</f>
        <v>0</v>
      </c>
      <c r="I28" s="230">
        <f t="shared" si="8"/>
        <v>0</v>
      </c>
      <c r="J28" s="231">
        <f t="shared" si="8"/>
        <v>0</v>
      </c>
      <c r="K28" s="7"/>
      <c r="L28" s="7"/>
      <c r="M28" s="7"/>
      <c r="N28" s="7"/>
      <c r="O28" s="7"/>
      <c r="P28" s="7"/>
    </row>
    <row r="29" spans="1:16" s="8" customFormat="1" ht="18.75" customHeight="1">
      <c r="A29" s="335"/>
      <c r="B29" s="329"/>
      <c r="C29" s="338"/>
      <c r="D29" s="343"/>
      <c r="E29" s="165"/>
      <c r="F29" s="23" t="s">
        <v>166</v>
      </c>
      <c r="G29" s="230">
        <f>G30</f>
        <v>0</v>
      </c>
      <c r="H29" s="230">
        <f t="shared" ref="H29:J29" si="9">H30</f>
        <v>0</v>
      </c>
      <c r="I29" s="230">
        <f t="shared" si="9"/>
        <v>0</v>
      </c>
      <c r="J29" s="231">
        <f t="shared" si="9"/>
        <v>0</v>
      </c>
      <c r="K29" s="7"/>
      <c r="L29" s="7"/>
      <c r="M29" s="7"/>
      <c r="N29" s="7"/>
      <c r="O29" s="7"/>
      <c r="P29" s="7"/>
    </row>
    <row r="30" spans="1:16" s="8" customFormat="1" ht="18.75" customHeight="1">
      <c r="A30" s="335"/>
      <c r="B30" s="329"/>
      <c r="C30" s="338"/>
      <c r="D30" s="343"/>
      <c r="E30" s="165"/>
      <c r="F30" s="23" t="s">
        <v>165</v>
      </c>
      <c r="G30" s="230">
        <f>G34+G31</f>
        <v>0</v>
      </c>
      <c r="H30" s="230">
        <f t="shared" ref="H30:J30" si="10">H34+H31</f>
        <v>0</v>
      </c>
      <c r="I30" s="230">
        <f t="shared" si="10"/>
        <v>0</v>
      </c>
      <c r="J30" s="231">
        <f t="shared" si="10"/>
        <v>0</v>
      </c>
      <c r="K30" s="7"/>
      <c r="L30" s="7"/>
      <c r="M30" s="7"/>
      <c r="N30" s="7"/>
      <c r="O30" s="7"/>
      <c r="P30" s="7"/>
    </row>
    <row r="31" spans="1:16" s="8" customFormat="1" ht="38.25" customHeight="1">
      <c r="A31" s="335"/>
      <c r="B31" s="329"/>
      <c r="C31" s="338"/>
      <c r="D31" s="343"/>
      <c r="E31" s="165"/>
      <c r="F31" s="23" t="s">
        <v>167</v>
      </c>
      <c r="G31" s="232">
        <f>G32</f>
        <v>-12119</v>
      </c>
      <c r="H31" s="232">
        <f t="shared" ref="H31:J31" si="11">H32</f>
        <v>-12119</v>
      </c>
      <c r="I31" s="232">
        <f t="shared" si="11"/>
        <v>-12119</v>
      </c>
      <c r="J31" s="233">
        <f t="shared" si="11"/>
        <v>-12119</v>
      </c>
      <c r="K31" s="7"/>
      <c r="L31" s="7"/>
      <c r="M31" s="7"/>
      <c r="N31" s="7"/>
      <c r="O31" s="7"/>
      <c r="P31" s="7"/>
    </row>
    <row r="32" spans="1:16" s="8" customFormat="1" ht="37.5" customHeight="1">
      <c r="A32" s="335"/>
      <c r="B32" s="329"/>
      <c r="C32" s="338"/>
      <c r="D32" s="343"/>
      <c r="E32" s="165"/>
      <c r="F32" s="23" t="s">
        <v>103</v>
      </c>
      <c r="G32" s="210">
        <v>-12119</v>
      </c>
      <c r="H32" s="210">
        <v>-12119</v>
      </c>
      <c r="I32" s="210">
        <v>-12119</v>
      </c>
      <c r="J32" s="211">
        <v>-12119</v>
      </c>
      <c r="K32" s="7"/>
      <c r="L32" s="7"/>
      <c r="M32" s="7"/>
      <c r="N32" s="7"/>
      <c r="O32" s="7"/>
      <c r="P32" s="7"/>
    </row>
    <row r="33" spans="1:16" s="8" customFormat="1" ht="41.25" customHeight="1">
      <c r="A33" s="335"/>
      <c r="B33" s="329"/>
      <c r="C33" s="338"/>
      <c r="D33" s="343"/>
      <c r="E33" s="165"/>
      <c r="F33" s="74" t="s">
        <v>168</v>
      </c>
      <c r="G33" s="230">
        <f>G34</f>
        <v>12119</v>
      </c>
      <c r="H33" s="230">
        <f t="shared" ref="H33:J33" si="12">H34</f>
        <v>12119</v>
      </c>
      <c r="I33" s="230">
        <f t="shared" si="12"/>
        <v>12119</v>
      </c>
      <c r="J33" s="231">
        <f t="shared" si="12"/>
        <v>12119</v>
      </c>
      <c r="K33" s="7"/>
      <c r="L33" s="7"/>
      <c r="M33" s="7"/>
      <c r="N33" s="7"/>
      <c r="O33" s="7"/>
      <c r="P33" s="7"/>
    </row>
    <row r="34" spans="1:16" s="8" customFormat="1" ht="39" customHeight="1">
      <c r="A34" s="335"/>
      <c r="B34" s="329"/>
      <c r="C34" s="338"/>
      <c r="D34" s="343"/>
      <c r="E34" s="165"/>
      <c r="F34" s="164" t="s">
        <v>169</v>
      </c>
      <c r="G34" s="230">
        <v>12119</v>
      </c>
      <c r="H34" s="230">
        <v>12119</v>
      </c>
      <c r="I34" s="230">
        <v>12119</v>
      </c>
      <c r="J34" s="231">
        <v>12119</v>
      </c>
      <c r="K34" s="7"/>
      <c r="L34" s="7"/>
      <c r="M34" s="7"/>
      <c r="N34" s="7"/>
      <c r="O34" s="7"/>
      <c r="P34" s="7"/>
    </row>
    <row r="35" spans="1:16" s="8" customFormat="1" ht="40.5" customHeight="1">
      <c r="A35" s="335"/>
      <c r="B35" s="329"/>
      <c r="C35" s="338"/>
      <c r="D35" s="343"/>
      <c r="E35" s="159">
        <v>11026</v>
      </c>
      <c r="F35" s="131" t="s">
        <v>148</v>
      </c>
      <c r="G35" s="212">
        <f>G37</f>
        <v>627214.9</v>
      </c>
      <c r="H35" s="212">
        <f>H37</f>
        <v>627214.9</v>
      </c>
      <c r="I35" s="212">
        <f t="shared" ref="I35:J35" si="13">I37</f>
        <v>627214.9</v>
      </c>
      <c r="J35" s="213">
        <f t="shared" si="13"/>
        <v>627214.9</v>
      </c>
      <c r="K35" s="7"/>
      <c r="L35" s="7"/>
      <c r="M35" s="7"/>
      <c r="N35" s="7"/>
      <c r="O35" s="7"/>
      <c r="P35" s="7"/>
    </row>
    <row r="36" spans="1:16" s="6" customFormat="1" ht="22.5" customHeight="1">
      <c r="A36" s="335"/>
      <c r="B36" s="329"/>
      <c r="C36" s="338"/>
      <c r="D36" s="343"/>
      <c r="E36" s="10"/>
      <c r="F36" s="23" t="s">
        <v>41</v>
      </c>
      <c r="G36" s="167"/>
      <c r="H36" s="167"/>
      <c r="I36" s="214"/>
      <c r="J36" s="215"/>
    </row>
    <row r="37" spans="1:16" s="9" customFormat="1" ht="37.5" customHeight="1">
      <c r="A37" s="335"/>
      <c r="B37" s="329"/>
      <c r="C37" s="338"/>
      <c r="D37" s="343"/>
      <c r="E37" s="10"/>
      <c r="F37" s="109" t="s">
        <v>36</v>
      </c>
      <c r="G37" s="216">
        <f>G39</f>
        <v>627214.9</v>
      </c>
      <c r="H37" s="216">
        <f>H39</f>
        <v>627214.9</v>
      </c>
      <c r="I37" s="216">
        <f t="shared" ref="I37:J37" si="14">I39</f>
        <v>627214.9</v>
      </c>
      <c r="J37" s="217">
        <f t="shared" si="14"/>
        <v>627214.9</v>
      </c>
    </row>
    <row r="38" spans="1:16" s="6" customFormat="1" ht="38.25" customHeight="1">
      <c r="A38" s="335"/>
      <c r="B38" s="329"/>
      <c r="C38" s="338"/>
      <c r="D38" s="343"/>
      <c r="E38" s="10"/>
      <c r="F38" s="23" t="s">
        <v>37</v>
      </c>
      <c r="G38" s="216"/>
      <c r="H38" s="216"/>
      <c r="I38" s="214"/>
      <c r="J38" s="215"/>
    </row>
    <row r="39" spans="1:16" s="6" customFormat="1" ht="16.899999999999999" customHeight="1">
      <c r="A39" s="335"/>
      <c r="B39" s="329"/>
      <c r="C39" s="338"/>
      <c r="D39" s="343"/>
      <c r="E39" s="10"/>
      <c r="F39" s="23" t="s">
        <v>22</v>
      </c>
      <c r="G39" s="214">
        <f>G40</f>
        <v>627214.9</v>
      </c>
      <c r="H39" s="214">
        <f>H40</f>
        <v>627214.9</v>
      </c>
      <c r="I39" s="214">
        <f t="shared" ref="I39:J39" si="15">I40</f>
        <v>627214.9</v>
      </c>
      <c r="J39" s="215">
        <f t="shared" si="15"/>
        <v>627214.9</v>
      </c>
    </row>
    <row r="40" spans="1:16" s="6" customFormat="1" ht="16.899999999999999" customHeight="1">
      <c r="A40" s="335"/>
      <c r="B40" s="329"/>
      <c r="C40" s="338"/>
      <c r="D40" s="343"/>
      <c r="E40" s="10"/>
      <c r="F40" s="23" t="s">
        <v>23</v>
      </c>
      <c r="G40" s="214">
        <f>+G41</f>
        <v>627214.9</v>
      </c>
      <c r="H40" s="214">
        <f>+H41</f>
        <v>627214.9</v>
      </c>
      <c r="I40" s="214">
        <f t="shared" ref="I40:J40" si="16">+I41</f>
        <v>627214.9</v>
      </c>
      <c r="J40" s="215">
        <f t="shared" si="16"/>
        <v>627214.9</v>
      </c>
    </row>
    <row r="41" spans="1:16" s="6" customFormat="1" ht="16.899999999999999" customHeight="1">
      <c r="A41" s="335"/>
      <c r="B41" s="329"/>
      <c r="C41" s="338"/>
      <c r="D41" s="343"/>
      <c r="E41" s="10"/>
      <c r="F41" s="23" t="s">
        <v>56</v>
      </c>
      <c r="G41" s="214">
        <f>G42</f>
        <v>627214.9</v>
      </c>
      <c r="H41" s="214">
        <f t="shared" ref="H41:J41" si="17">H42</f>
        <v>627214.9</v>
      </c>
      <c r="I41" s="214">
        <f t="shared" si="17"/>
        <v>627214.9</v>
      </c>
      <c r="J41" s="215">
        <f t="shared" si="17"/>
        <v>627214.9</v>
      </c>
    </row>
    <row r="42" spans="1:16" s="6" customFormat="1" ht="42.75" customHeight="1">
      <c r="A42" s="335"/>
      <c r="B42" s="329"/>
      <c r="C42" s="338"/>
      <c r="D42" s="343"/>
      <c r="E42" s="10"/>
      <c r="F42" s="23" t="s">
        <v>57</v>
      </c>
      <c r="G42" s="214">
        <f>G43+G44</f>
        <v>627214.9</v>
      </c>
      <c r="H42" s="214">
        <f t="shared" ref="H42:J42" si="18">H43+H44</f>
        <v>627214.9</v>
      </c>
      <c r="I42" s="214">
        <f t="shared" si="18"/>
        <v>627214.9</v>
      </c>
      <c r="J42" s="215">
        <f t="shared" si="18"/>
        <v>627214.9</v>
      </c>
    </row>
    <row r="43" spans="1:16" s="6" customFormat="1" ht="39.75" customHeight="1">
      <c r="A43" s="335"/>
      <c r="B43" s="329"/>
      <c r="C43" s="338"/>
      <c r="D43" s="343"/>
      <c r="E43" s="10"/>
      <c r="F43" s="23" t="s">
        <v>103</v>
      </c>
      <c r="G43" s="214">
        <v>163031.5</v>
      </c>
      <c r="H43" s="214">
        <v>163031.5</v>
      </c>
      <c r="I43" s="214">
        <v>163031.5</v>
      </c>
      <c r="J43" s="215">
        <v>163031.5</v>
      </c>
    </row>
    <row r="44" spans="1:16" s="6" customFormat="1" ht="24" customHeight="1" thickBot="1">
      <c r="A44" s="336"/>
      <c r="B44" s="330"/>
      <c r="C44" s="338"/>
      <c r="D44" s="343"/>
      <c r="E44" s="10"/>
      <c r="F44" s="194" t="s">
        <v>58</v>
      </c>
      <c r="G44" s="218">
        <v>464183.4</v>
      </c>
      <c r="H44" s="218">
        <v>464183.4</v>
      </c>
      <c r="I44" s="218">
        <v>464183.4</v>
      </c>
      <c r="J44" s="219">
        <v>464183.4</v>
      </c>
    </row>
    <row r="45" spans="1:16" s="6" customFormat="1" ht="46.5" customHeight="1">
      <c r="A45" s="163"/>
      <c r="B45" s="162"/>
      <c r="C45" s="339"/>
      <c r="D45" s="343"/>
      <c r="E45" s="24">
        <v>11027</v>
      </c>
      <c r="F45" s="131" t="s">
        <v>187</v>
      </c>
      <c r="G45" s="220">
        <f>G47</f>
        <v>766190.9</v>
      </c>
      <c r="H45" s="220">
        <f t="shared" ref="H45:J45" si="19">H47</f>
        <v>766190.9</v>
      </c>
      <c r="I45" s="220">
        <f t="shared" si="19"/>
        <v>766190.9</v>
      </c>
      <c r="J45" s="220">
        <f t="shared" si="19"/>
        <v>766190.9</v>
      </c>
    </row>
    <row r="46" spans="1:16" s="6" customFormat="1" ht="24" customHeight="1">
      <c r="A46" s="163"/>
      <c r="B46" s="162"/>
      <c r="C46" s="339"/>
      <c r="D46" s="343"/>
      <c r="E46" s="10"/>
      <c r="F46" s="192" t="s">
        <v>41</v>
      </c>
      <c r="G46" s="221"/>
      <c r="H46" s="221"/>
      <c r="I46" s="221"/>
      <c r="J46" s="221"/>
    </row>
    <row r="47" spans="1:16" s="6" customFormat="1" ht="36" customHeight="1">
      <c r="A47" s="163"/>
      <c r="B47" s="162"/>
      <c r="C47" s="339"/>
      <c r="D47" s="343"/>
      <c r="E47" s="10"/>
      <c r="F47" s="109" t="s">
        <v>36</v>
      </c>
      <c r="G47" s="282">
        <f>G49</f>
        <v>766190.9</v>
      </c>
      <c r="H47" s="282">
        <f t="shared" ref="H47:J47" si="20">H49</f>
        <v>766190.9</v>
      </c>
      <c r="I47" s="282">
        <f t="shared" si="20"/>
        <v>766190.9</v>
      </c>
      <c r="J47" s="282">
        <f t="shared" si="20"/>
        <v>766190.9</v>
      </c>
    </row>
    <row r="48" spans="1:16" s="6" customFormat="1" ht="44.25" customHeight="1">
      <c r="A48" s="163"/>
      <c r="B48" s="162"/>
      <c r="C48" s="339"/>
      <c r="D48" s="343"/>
      <c r="E48" s="10"/>
      <c r="F48" s="23" t="s">
        <v>37</v>
      </c>
      <c r="G48" s="221"/>
      <c r="H48" s="221"/>
      <c r="I48" s="221"/>
      <c r="J48" s="221"/>
    </row>
    <row r="49" spans="1:10" s="6" customFormat="1" ht="24" customHeight="1">
      <c r="A49" s="163"/>
      <c r="B49" s="162"/>
      <c r="C49" s="339"/>
      <c r="D49" s="343"/>
      <c r="E49" s="10"/>
      <c r="F49" s="23" t="s">
        <v>22</v>
      </c>
      <c r="G49" s="221">
        <f>G50</f>
        <v>766190.9</v>
      </c>
      <c r="H49" s="221">
        <f t="shared" ref="H49:J49" si="21">H50</f>
        <v>766190.9</v>
      </c>
      <c r="I49" s="221">
        <f t="shared" si="21"/>
        <v>766190.9</v>
      </c>
      <c r="J49" s="221">
        <f t="shared" si="21"/>
        <v>766190.9</v>
      </c>
    </row>
    <row r="50" spans="1:10" s="6" customFormat="1" ht="24" customHeight="1">
      <c r="A50" s="163"/>
      <c r="B50" s="162"/>
      <c r="C50" s="339"/>
      <c r="D50" s="343"/>
      <c r="E50" s="10"/>
      <c r="F50" s="23" t="s">
        <v>23</v>
      </c>
      <c r="G50" s="221">
        <f>G51</f>
        <v>766190.9</v>
      </c>
      <c r="H50" s="221">
        <f t="shared" ref="H50:J50" si="22">H51</f>
        <v>766190.9</v>
      </c>
      <c r="I50" s="221">
        <f t="shared" si="22"/>
        <v>766190.9</v>
      </c>
      <c r="J50" s="221">
        <f t="shared" si="22"/>
        <v>766190.9</v>
      </c>
    </row>
    <row r="51" spans="1:10" s="6" customFormat="1" ht="24" customHeight="1">
      <c r="A51" s="163"/>
      <c r="B51" s="162"/>
      <c r="C51" s="339"/>
      <c r="D51" s="343"/>
      <c r="E51" s="10"/>
      <c r="F51" s="23" t="s">
        <v>56</v>
      </c>
      <c r="G51" s="221">
        <f>G52</f>
        <v>766190.9</v>
      </c>
      <c r="H51" s="221">
        <f t="shared" ref="H51:J51" si="23">H52</f>
        <v>766190.9</v>
      </c>
      <c r="I51" s="221">
        <f t="shared" si="23"/>
        <v>766190.9</v>
      </c>
      <c r="J51" s="221">
        <f t="shared" si="23"/>
        <v>766190.9</v>
      </c>
    </row>
    <row r="52" spans="1:10" s="6" customFormat="1" ht="39" customHeight="1">
      <c r="A52" s="163"/>
      <c r="B52" s="162"/>
      <c r="C52" s="339"/>
      <c r="D52" s="343"/>
      <c r="E52" s="10"/>
      <c r="F52" s="23" t="s">
        <v>57</v>
      </c>
      <c r="G52" s="221">
        <f>G53+G54</f>
        <v>766190.9</v>
      </c>
      <c r="H52" s="221">
        <f t="shared" ref="H52:J52" si="24">H53+H54</f>
        <v>766190.9</v>
      </c>
      <c r="I52" s="221">
        <f t="shared" si="24"/>
        <v>766190.9</v>
      </c>
      <c r="J52" s="221">
        <f t="shared" si="24"/>
        <v>766190.9</v>
      </c>
    </row>
    <row r="53" spans="1:10" s="6" customFormat="1" ht="39" customHeight="1">
      <c r="A53" s="268"/>
      <c r="B53" s="267"/>
      <c r="C53" s="339"/>
      <c r="D53" s="343"/>
      <c r="E53" s="269"/>
      <c r="F53" s="23" t="s">
        <v>103</v>
      </c>
      <c r="G53" s="221">
        <v>308539.7</v>
      </c>
      <c r="H53" s="221">
        <v>308539.7</v>
      </c>
      <c r="I53" s="221">
        <v>308539.7</v>
      </c>
      <c r="J53" s="221">
        <v>308539.7</v>
      </c>
    </row>
    <row r="54" spans="1:10" s="6" customFormat="1" ht="24" customHeight="1">
      <c r="A54" s="163"/>
      <c r="B54" s="162"/>
      <c r="C54" s="340"/>
      <c r="D54" s="344"/>
      <c r="E54" s="10"/>
      <c r="F54" s="23" t="s">
        <v>58</v>
      </c>
      <c r="G54" s="221">
        <v>457651.20000000001</v>
      </c>
      <c r="H54" s="221">
        <v>457651.20000000001</v>
      </c>
      <c r="I54" s="221">
        <v>457651.20000000001</v>
      </c>
      <c r="J54" s="221">
        <v>457651.20000000001</v>
      </c>
    </row>
    <row r="55" spans="1:10" s="6" customFormat="1" ht="36" customHeight="1">
      <c r="A55" s="69"/>
      <c r="B55" s="69"/>
      <c r="C55" s="69"/>
      <c r="D55" s="70"/>
      <c r="E55" s="70"/>
      <c r="F55" s="71" t="s">
        <v>61</v>
      </c>
      <c r="G55" s="222">
        <f>+G56</f>
        <v>-1393405.8</v>
      </c>
      <c r="H55" s="222">
        <f>+H56</f>
        <v>-1393405.8</v>
      </c>
      <c r="I55" s="200">
        <f t="shared" ref="I55:J55" si="25">+I56</f>
        <v>-1393405.8</v>
      </c>
      <c r="J55" s="200">
        <f t="shared" si="25"/>
        <v>-1393405.8</v>
      </c>
    </row>
    <row r="56" spans="1:10" s="6" customFormat="1" ht="42.75" customHeight="1">
      <c r="A56" s="318" t="s">
        <v>67</v>
      </c>
      <c r="B56" s="318"/>
      <c r="C56" s="321"/>
      <c r="D56" s="321"/>
      <c r="E56" s="321"/>
      <c r="F56" s="71" t="s">
        <v>68</v>
      </c>
      <c r="G56" s="222">
        <f>+G58</f>
        <v>-1393405.8</v>
      </c>
      <c r="H56" s="222">
        <f>+H58</f>
        <v>-1393405.8</v>
      </c>
      <c r="I56" s="212">
        <f t="shared" ref="I56:J56" si="26">+I58</f>
        <v>-1393405.8</v>
      </c>
      <c r="J56" s="212">
        <f t="shared" si="26"/>
        <v>-1393405.8</v>
      </c>
    </row>
    <row r="57" spans="1:10" s="72" customFormat="1" ht="20.25" customHeight="1">
      <c r="A57" s="319"/>
      <c r="B57" s="320"/>
      <c r="C57" s="321"/>
      <c r="D57" s="321"/>
      <c r="E57" s="321"/>
      <c r="F57" s="23" t="s">
        <v>21</v>
      </c>
      <c r="G57" s="167"/>
      <c r="H57" s="167"/>
      <c r="I57" s="223"/>
      <c r="J57" s="224"/>
    </row>
    <row r="58" spans="1:10" s="72" customFormat="1" ht="34.9" customHeight="1">
      <c r="A58" s="319"/>
      <c r="B58" s="318" t="s">
        <v>69</v>
      </c>
      <c r="C58" s="321"/>
      <c r="D58" s="321"/>
      <c r="E58" s="321"/>
      <c r="F58" s="71" t="s">
        <v>70</v>
      </c>
      <c r="G58" s="222">
        <f>+G60</f>
        <v>-1393405.8</v>
      </c>
      <c r="H58" s="222">
        <f>+H60</f>
        <v>-1393405.8</v>
      </c>
      <c r="I58" s="212">
        <f t="shared" ref="I58:J58" si="27">+I60</f>
        <v>-1393405.8</v>
      </c>
      <c r="J58" s="212">
        <f t="shared" si="27"/>
        <v>-1393405.8</v>
      </c>
    </row>
    <row r="59" spans="1:10">
      <c r="A59" s="319"/>
      <c r="B59" s="319"/>
      <c r="C59" s="321"/>
      <c r="D59" s="321"/>
      <c r="E59" s="321"/>
      <c r="F59" s="23" t="s">
        <v>21</v>
      </c>
      <c r="G59" s="167"/>
      <c r="H59" s="167"/>
      <c r="I59" s="223"/>
      <c r="J59" s="224"/>
    </row>
    <row r="60" spans="1:10">
      <c r="A60" s="319"/>
      <c r="B60" s="319"/>
      <c r="C60" s="321" t="s">
        <v>69</v>
      </c>
      <c r="D60" s="321"/>
      <c r="E60" s="321"/>
      <c r="F60" s="193" t="s">
        <v>62</v>
      </c>
      <c r="G60" s="222">
        <f>+G62</f>
        <v>-1393405.8</v>
      </c>
      <c r="H60" s="222">
        <f>+H64</f>
        <v>-1393405.8</v>
      </c>
      <c r="I60" s="212">
        <f t="shared" ref="I60:J60" si="28">+I64</f>
        <v>-1393405.8</v>
      </c>
      <c r="J60" s="212">
        <f t="shared" si="28"/>
        <v>-1393405.8</v>
      </c>
    </row>
    <row r="61" spans="1:10">
      <c r="A61" s="319"/>
      <c r="B61" s="319"/>
      <c r="C61" s="321"/>
      <c r="D61" s="321"/>
      <c r="E61" s="321"/>
      <c r="F61" s="23" t="s">
        <v>21</v>
      </c>
      <c r="G61" s="167"/>
      <c r="H61" s="167"/>
      <c r="I61" s="225"/>
      <c r="J61" s="226"/>
    </row>
    <row r="62" spans="1:10">
      <c r="A62" s="319"/>
      <c r="B62" s="319"/>
      <c r="C62" s="321"/>
      <c r="D62" s="321"/>
      <c r="E62" s="321"/>
      <c r="F62" s="23" t="s">
        <v>71</v>
      </c>
      <c r="G62" s="234">
        <f>+G64</f>
        <v>-1393405.8</v>
      </c>
      <c r="H62" s="234">
        <f>+H64</f>
        <v>-1393405.8</v>
      </c>
      <c r="I62" s="214">
        <f t="shared" ref="I62:J62" si="29">+I64</f>
        <v>-1393405.8</v>
      </c>
      <c r="J62" s="214">
        <f t="shared" si="29"/>
        <v>-1393405.8</v>
      </c>
    </row>
    <row r="63" spans="1:10">
      <c r="A63" s="319"/>
      <c r="B63" s="319"/>
      <c r="C63" s="321"/>
      <c r="D63" s="321"/>
      <c r="E63" s="321"/>
      <c r="F63" s="23" t="s">
        <v>21</v>
      </c>
      <c r="G63" s="167"/>
      <c r="H63" s="167"/>
      <c r="I63" s="184"/>
      <c r="J63" s="227"/>
    </row>
    <row r="64" spans="1:10">
      <c r="A64" s="319"/>
      <c r="B64" s="319"/>
      <c r="C64" s="321"/>
      <c r="D64" s="321" t="s">
        <v>72</v>
      </c>
      <c r="E64" s="317" t="s">
        <v>62</v>
      </c>
      <c r="F64" s="317"/>
      <c r="G64" s="222">
        <f>+G73</f>
        <v>-1393405.8</v>
      </c>
      <c r="H64" s="222">
        <f>+H73</f>
        <v>-1393405.8</v>
      </c>
      <c r="I64" s="212">
        <f t="shared" ref="I64:J64" si="30">+I73</f>
        <v>-1393405.8</v>
      </c>
      <c r="J64" s="212">
        <f t="shared" si="30"/>
        <v>-1393405.8</v>
      </c>
    </row>
    <row r="65" spans="1:10">
      <c r="A65" s="319"/>
      <c r="B65" s="319"/>
      <c r="C65" s="321"/>
      <c r="D65" s="321"/>
      <c r="E65" s="73"/>
      <c r="F65" s="74" t="s">
        <v>21</v>
      </c>
      <c r="G65" s="204"/>
      <c r="H65" s="204"/>
      <c r="I65" s="228"/>
      <c r="J65" s="221"/>
    </row>
    <row r="66" spans="1:10">
      <c r="A66" s="319"/>
      <c r="B66" s="319"/>
      <c r="C66" s="321"/>
      <c r="D66" s="321"/>
      <c r="E66" s="316">
        <v>11001</v>
      </c>
      <c r="F66" s="193" t="s">
        <v>62</v>
      </c>
      <c r="G66" s="222">
        <f>+G68</f>
        <v>-1393405.8</v>
      </c>
      <c r="H66" s="222">
        <f>+H68</f>
        <v>-1393405.8</v>
      </c>
      <c r="I66" s="212">
        <f t="shared" ref="I66:J66" si="31">+I68</f>
        <v>-1393405.8</v>
      </c>
      <c r="J66" s="212">
        <f t="shared" si="31"/>
        <v>-1393405.8</v>
      </c>
    </row>
    <row r="67" spans="1:10" ht="17.25" customHeight="1">
      <c r="A67" s="319"/>
      <c r="B67" s="319"/>
      <c r="C67" s="321"/>
      <c r="D67" s="321"/>
      <c r="E67" s="316"/>
      <c r="F67" s="23" t="s">
        <v>41</v>
      </c>
      <c r="G67" s="167"/>
      <c r="H67" s="167"/>
      <c r="I67" s="190"/>
      <c r="J67" s="187"/>
    </row>
    <row r="68" spans="1:10">
      <c r="A68" s="319"/>
      <c r="B68" s="319"/>
      <c r="C68" s="321"/>
      <c r="D68" s="321"/>
      <c r="E68" s="316"/>
      <c r="F68" s="195" t="s">
        <v>71</v>
      </c>
      <c r="G68" s="235">
        <f>+G70</f>
        <v>-1393405.8</v>
      </c>
      <c r="H68" s="235">
        <f>+H70</f>
        <v>-1393405.8</v>
      </c>
      <c r="I68" s="216">
        <f t="shared" ref="I68:J68" si="32">+I70</f>
        <v>-1393405.8</v>
      </c>
      <c r="J68" s="216">
        <f t="shared" si="32"/>
        <v>-1393405.8</v>
      </c>
    </row>
    <row r="69" spans="1:10" ht="34.5">
      <c r="A69" s="319"/>
      <c r="B69" s="319"/>
      <c r="C69" s="321"/>
      <c r="D69" s="321"/>
      <c r="E69" s="316"/>
      <c r="F69" s="23" t="s">
        <v>74</v>
      </c>
      <c r="G69" s="167"/>
      <c r="H69" s="167"/>
      <c r="I69" s="190"/>
      <c r="J69" s="187"/>
    </row>
    <row r="70" spans="1:10">
      <c r="A70" s="319"/>
      <c r="B70" s="319"/>
      <c r="C70" s="321"/>
      <c r="D70" s="321"/>
      <c r="E70" s="316"/>
      <c r="F70" s="196" t="s">
        <v>22</v>
      </c>
      <c r="G70" s="234">
        <f t="shared" ref="G70:H72" si="33">+G71</f>
        <v>-1393405.8</v>
      </c>
      <c r="H70" s="234">
        <f t="shared" si="33"/>
        <v>-1393405.8</v>
      </c>
      <c r="I70" s="214">
        <f t="shared" ref="I70:J71" si="34">+I71</f>
        <v>-1393405.8</v>
      </c>
      <c r="J70" s="214">
        <f t="shared" si="34"/>
        <v>-1393405.8</v>
      </c>
    </row>
    <row r="71" spans="1:10">
      <c r="A71" s="319"/>
      <c r="B71" s="319"/>
      <c r="C71" s="321"/>
      <c r="D71" s="321"/>
      <c r="E71" s="316"/>
      <c r="F71" s="23" t="s">
        <v>23</v>
      </c>
      <c r="G71" s="234">
        <f t="shared" si="33"/>
        <v>-1393405.8</v>
      </c>
      <c r="H71" s="234">
        <f t="shared" si="33"/>
        <v>-1393405.8</v>
      </c>
      <c r="I71" s="214">
        <f t="shared" si="34"/>
        <v>-1393405.8</v>
      </c>
      <c r="J71" s="214">
        <f t="shared" si="34"/>
        <v>-1393405.8</v>
      </c>
    </row>
    <row r="72" spans="1:10">
      <c r="A72" s="319"/>
      <c r="B72" s="319"/>
      <c r="C72" s="321"/>
      <c r="D72" s="321"/>
      <c r="E72" s="316"/>
      <c r="F72" s="197" t="s">
        <v>75</v>
      </c>
      <c r="G72" s="234">
        <f t="shared" si="33"/>
        <v>-1393405.8</v>
      </c>
      <c r="H72" s="234">
        <f t="shared" si="33"/>
        <v>-1393405.8</v>
      </c>
      <c r="I72" s="214">
        <f>+I73</f>
        <v>-1393405.8</v>
      </c>
      <c r="J72" s="214">
        <f>+J73</f>
        <v>-1393405.8</v>
      </c>
    </row>
    <row r="73" spans="1:10" ht="25.5" customHeight="1">
      <c r="A73" s="320"/>
      <c r="B73" s="320"/>
      <c r="C73" s="321"/>
      <c r="D73" s="321"/>
      <c r="E73" s="316"/>
      <c r="F73" s="23" t="s">
        <v>76</v>
      </c>
      <c r="G73" s="214">
        <v>-1393405.8</v>
      </c>
      <c r="H73" s="214">
        <v>-1393405.8</v>
      </c>
      <c r="I73" s="214">
        <v>-1393405.8</v>
      </c>
      <c r="J73" s="214">
        <v>-1393405.8</v>
      </c>
    </row>
    <row r="74" spans="1:10">
      <c r="G74" s="5"/>
      <c r="H74" s="5"/>
      <c r="I74" s="5"/>
    </row>
    <row r="75" spans="1:10">
      <c r="G75" s="5"/>
      <c r="H75" s="5"/>
      <c r="I75" s="5"/>
    </row>
    <row r="76" spans="1:10">
      <c r="G76" s="5"/>
      <c r="H76" s="5"/>
      <c r="I76" s="5"/>
    </row>
    <row r="77" spans="1:10">
      <c r="G77" s="5"/>
      <c r="H77" s="5"/>
      <c r="I77" s="5"/>
    </row>
    <row r="82" ht="25.5" customHeight="1"/>
  </sheetData>
  <mergeCells count="27">
    <mergeCell ref="G8:I8"/>
    <mergeCell ref="G3:I3"/>
    <mergeCell ref="G2:I2"/>
    <mergeCell ref="G1:I1"/>
    <mergeCell ref="A5:H5"/>
    <mergeCell ref="D9:E9"/>
    <mergeCell ref="F9:F10"/>
    <mergeCell ref="A9:C9"/>
    <mergeCell ref="G9:J9"/>
    <mergeCell ref="A11:A14"/>
    <mergeCell ref="B11:B16"/>
    <mergeCell ref="C11:C18"/>
    <mergeCell ref="B17:B44"/>
    <mergeCell ref="A15:A44"/>
    <mergeCell ref="C19:C54"/>
    <mergeCell ref="D11:D54"/>
    <mergeCell ref="E11:E23"/>
    <mergeCell ref="E66:E73"/>
    <mergeCell ref="E64:F64"/>
    <mergeCell ref="A56:A73"/>
    <mergeCell ref="B58:B73"/>
    <mergeCell ref="C60:C73"/>
    <mergeCell ref="D64:D73"/>
    <mergeCell ref="E56:E63"/>
    <mergeCell ref="B56:B57"/>
    <mergeCell ref="C56:C59"/>
    <mergeCell ref="D56:D63"/>
  </mergeCells>
  <pageMargins left="0.7" right="0.7" top="0.75" bottom="0.75" header="0.3" footer="0.3"/>
  <pageSetup paperSize="9" scale="45" orientation="landscape" r:id="rId1"/>
  <ignoredErrors>
    <ignoredError sqref="A56:E56 A11 A15 C19 B11:C11 B57:E58 C59:E60 D61:E63 E65:E66 B17 D64" numberStoredAsText="1"/>
    <ignoredError sqref="I40:J40 G40:H4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5"/>
  <sheetViews>
    <sheetView topLeftCell="A27" zoomScaleNormal="100" zoomScaleSheetLayoutView="100" workbookViewId="0">
      <selection activeCell="C53" sqref="C53"/>
    </sheetView>
  </sheetViews>
  <sheetFormatPr defaultColWidth="9.140625" defaultRowHeight="17.25"/>
  <cols>
    <col min="1" max="1" width="10.140625" style="14" customWidth="1"/>
    <col min="2" max="2" width="15.140625" style="14" customWidth="1"/>
    <col min="3" max="3" width="56.5703125" style="22" customWidth="1"/>
    <col min="4" max="4" width="49.85546875" style="22" customWidth="1"/>
    <col min="5" max="5" width="18.85546875" style="14" customWidth="1"/>
    <col min="6" max="6" width="15.140625" style="14" hidden="1" customWidth="1"/>
    <col min="7" max="7" width="13" style="14" hidden="1" customWidth="1"/>
    <col min="8" max="8" width="11.42578125" style="14" bestFit="1" customWidth="1"/>
    <col min="9" max="9" width="12.140625" style="14" customWidth="1"/>
    <col min="10" max="16384" width="9.140625" style="14"/>
  </cols>
  <sheetData>
    <row r="1" spans="1:41" s="1" customFormat="1" ht="24" customHeight="1">
      <c r="D1" s="359" t="s">
        <v>54</v>
      </c>
      <c r="E1" s="359"/>
      <c r="Z1" s="359"/>
      <c r="AA1" s="359"/>
      <c r="AB1" s="359"/>
    </row>
    <row r="2" spans="1:41" s="1" customFormat="1" ht="17.25" customHeight="1">
      <c r="A2" s="11"/>
      <c r="B2" s="11"/>
      <c r="C2" s="11"/>
      <c r="D2" s="359" t="s">
        <v>108</v>
      </c>
      <c r="E2" s="359"/>
      <c r="W2" s="11"/>
      <c r="X2" s="11"/>
      <c r="Y2" s="359"/>
      <c r="Z2" s="359"/>
      <c r="AA2" s="359"/>
      <c r="AB2" s="359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</row>
    <row r="3" spans="1:41" s="1" customFormat="1" ht="17.25" customHeight="1">
      <c r="A3" s="11"/>
      <c r="B3" s="11"/>
      <c r="C3" s="11"/>
      <c r="D3" s="359" t="s">
        <v>9</v>
      </c>
      <c r="E3" s="359"/>
      <c r="W3" s="359"/>
      <c r="X3" s="359"/>
      <c r="Y3" s="359"/>
      <c r="Z3" s="359"/>
      <c r="AA3" s="359"/>
      <c r="AB3" s="359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</row>
    <row r="4" spans="1:41" s="1" customFormat="1" ht="9" hidden="1" customHeight="1">
      <c r="D4" s="2"/>
      <c r="E4" s="2"/>
      <c r="F4" s="2"/>
    </row>
    <row r="5" spans="1:41" s="1" customFormat="1" ht="15.75" hidden="1" customHeight="1">
      <c r="D5" s="2"/>
      <c r="E5" s="2"/>
      <c r="F5" s="2"/>
    </row>
    <row r="6" spans="1:41" s="1" customFormat="1" ht="40.5" customHeight="1">
      <c r="A6" s="362" t="s">
        <v>149</v>
      </c>
      <c r="B6" s="362"/>
      <c r="C6" s="362"/>
      <c r="D6" s="362"/>
      <c r="E6" s="362"/>
      <c r="F6" s="4"/>
    </row>
    <row r="7" spans="1:41" s="137" customFormat="1">
      <c r="B7" s="138"/>
      <c r="C7" s="138"/>
      <c r="D7" s="138"/>
      <c r="E7" s="142" t="s">
        <v>46</v>
      </c>
      <c r="F7" s="138"/>
    </row>
    <row r="8" spans="1:41" ht="92.25" customHeight="1">
      <c r="A8" s="363" t="s">
        <v>14</v>
      </c>
      <c r="B8" s="363"/>
      <c r="C8" s="364"/>
      <c r="D8" s="366" t="s">
        <v>47</v>
      </c>
      <c r="E8" s="128" t="s">
        <v>95</v>
      </c>
    </row>
    <row r="9" spans="1:41" ht="48.75" customHeight="1">
      <c r="A9" s="13" t="s">
        <v>18</v>
      </c>
      <c r="B9" s="13" t="s">
        <v>19</v>
      </c>
      <c r="C9" s="365"/>
      <c r="D9" s="367"/>
      <c r="E9" s="13" t="s">
        <v>17</v>
      </c>
    </row>
    <row r="10" spans="1:41" ht="24" customHeight="1">
      <c r="A10" s="368" t="s">
        <v>36</v>
      </c>
      <c r="B10" s="369"/>
      <c r="C10" s="369"/>
      <c r="D10" s="370"/>
      <c r="E10" s="129">
        <f>E11</f>
        <v>1393405.8</v>
      </c>
      <c r="F10" s="15"/>
    </row>
    <row r="11" spans="1:41" ht="25.5" customHeight="1">
      <c r="A11" s="16">
        <v>1168</v>
      </c>
      <c r="B11" s="360" t="s">
        <v>87</v>
      </c>
      <c r="C11" s="361"/>
      <c r="D11" s="17"/>
      <c r="E11" s="130">
        <f>E12+E38</f>
        <v>1393405.8</v>
      </c>
      <c r="F11" s="18"/>
    </row>
    <row r="12" spans="1:41" ht="50.25" customHeight="1">
      <c r="A12" s="156"/>
      <c r="B12" s="146">
        <v>11026</v>
      </c>
      <c r="C12" s="26" t="s">
        <v>148</v>
      </c>
      <c r="D12" s="19" t="s">
        <v>36</v>
      </c>
      <c r="E12" s="129">
        <f>SUM(E14:E37)</f>
        <v>627214.9</v>
      </c>
      <c r="F12" s="18"/>
    </row>
    <row r="13" spans="1:41" ht="33" customHeight="1">
      <c r="A13" s="157"/>
      <c r="B13" s="147"/>
      <c r="C13" s="139" t="s">
        <v>101</v>
      </c>
      <c r="D13" s="136"/>
      <c r="E13" s="135"/>
      <c r="F13" s="20"/>
    </row>
    <row r="14" spans="1:41" s="21" customFormat="1" ht="39.75" customHeight="1">
      <c r="A14" s="157"/>
      <c r="B14" s="147"/>
      <c r="C14" s="258" t="s">
        <v>122</v>
      </c>
      <c r="D14" s="258" t="s">
        <v>123</v>
      </c>
      <c r="E14" s="259">
        <v>5034</v>
      </c>
      <c r="F14" s="158">
        <f>E14+E15+E16+E17+E26+E28+E30+E31</f>
        <v>163031.5</v>
      </c>
      <c r="G14" s="158">
        <f>E18+E19+E20+E21+E22+E23+E24+E25+E27+E29+E32+E33+E34+E35+E36</f>
        <v>413063.39999999997</v>
      </c>
    </row>
    <row r="15" spans="1:41" ht="51" customHeight="1">
      <c r="A15" s="157"/>
      <c r="B15" s="147"/>
      <c r="C15" s="258" t="s">
        <v>124</v>
      </c>
      <c r="D15" s="258" t="s">
        <v>102</v>
      </c>
      <c r="E15" s="259">
        <v>6033.4</v>
      </c>
      <c r="G15" s="140"/>
    </row>
    <row r="16" spans="1:41" ht="35.25" customHeight="1">
      <c r="A16" s="157"/>
      <c r="B16" s="147"/>
      <c r="C16" s="258" t="s">
        <v>125</v>
      </c>
      <c r="D16" s="258" t="s">
        <v>102</v>
      </c>
      <c r="E16" s="259">
        <v>25714.7</v>
      </c>
      <c r="G16" s="15"/>
    </row>
    <row r="17" spans="1:7" ht="43.5" customHeight="1">
      <c r="A17" s="157"/>
      <c r="B17" s="147"/>
      <c r="C17" s="258" t="s">
        <v>126</v>
      </c>
      <c r="D17" s="258" t="s">
        <v>102</v>
      </c>
      <c r="E17" s="259">
        <v>25640.400000000001</v>
      </c>
      <c r="G17" s="15"/>
    </row>
    <row r="18" spans="1:7" ht="37.5" customHeight="1">
      <c r="A18" s="157"/>
      <c r="B18" s="147"/>
      <c r="C18" s="258" t="s">
        <v>127</v>
      </c>
      <c r="D18" s="258" t="s">
        <v>114</v>
      </c>
      <c r="E18" s="260">
        <v>16389.599999999999</v>
      </c>
      <c r="G18" s="140"/>
    </row>
    <row r="19" spans="1:7" ht="60.75" customHeight="1">
      <c r="A19" s="157"/>
      <c r="B19" s="147"/>
      <c r="C19" s="258" t="s">
        <v>159</v>
      </c>
      <c r="D19" s="261" t="s">
        <v>115</v>
      </c>
      <c r="E19" s="259">
        <v>218686.8</v>
      </c>
    </row>
    <row r="20" spans="1:7" ht="42" customHeight="1">
      <c r="A20" s="157"/>
      <c r="B20" s="155"/>
      <c r="C20" s="258" t="s">
        <v>128</v>
      </c>
      <c r="D20" s="258" t="s">
        <v>116</v>
      </c>
      <c r="E20" s="259">
        <v>5880</v>
      </c>
    </row>
    <row r="21" spans="1:7" ht="42" customHeight="1">
      <c r="A21" s="157"/>
      <c r="B21" s="155"/>
      <c r="C21" s="258" t="s">
        <v>129</v>
      </c>
      <c r="D21" s="258" t="s">
        <v>117</v>
      </c>
      <c r="E21" s="259">
        <v>7940</v>
      </c>
    </row>
    <row r="22" spans="1:7" ht="42" customHeight="1">
      <c r="A22" s="157"/>
      <c r="B22" s="155"/>
      <c r="C22" s="258" t="s">
        <v>130</v>
      </c>
      <c r="D22" s="258" t="s">
        <v>118</v>
      </c>
      <c r="E22" s="259">
        <v>19853.8</v>
      </c>
    </row>
    <row r="23" spans="1:7" ht="42" customHeight="1">
      <c r="A23" s="157"/>
      <c r="B23" s="155"/>
      <c r="C23" s="258" t="s">
        <v>131</v>
      </c>
      <c r="D23" s="258" t="s">
        <v>119</v>
      </c>
      <c r="E23" s="259">
        <v>14737.5</v>
      </c>
    </row>
    <row r="24" spans="1:7" ht="42" customHeight="1">
      <c r="A24" s="157"/>
      <c r="B24" s="155"/>
      <c r="C24" s="258" t="s">
        <v>194</v>
      </c>
      <c r="D24" s="258" t="s">
        <v>120</v>
      </c>
      <c r="E24" s="259">
        <v>23907.599999999999</v>
      </c>
    </row>
    <row r="25" spans="1:7" ht="42" customHeight="1">
      <c r="A25" s="157"/>
      <c r="B25" s="155"/>
      <c r="C25" s="262" t="s">
        <v>132</v>
      </c>
      <c r="D25" s="262" t="s">
        <v>133</v>
      </c>
      <c r="E25" s="260">
        <v>4920</v>
      </c>
    </row>
    <row r="26" spans="1:7" ht="42" customHeight="1">
      <c r="A26" s="157"/>
      <c r="B26" s="155"/>
      <c r="C26" s="258" t="s">
        <v>134</v>
      </c>
      <c r="D26" s="258" t="s">
        <v>150</v>
      </c>
      <c r="E26" s="259">
        <v>11022</v>
      </c>
    </row>
    <row r="27" spans="1:7" ht="42" customHeight="1">
      <c r="A27" s="157"/>
      <c r="B27" s="155"/>
      <c r="C27" s="258" t="s">
        <v>135</v>
      </c>
      <c r="D27" s="258" t="s">
        <v>116</v>
      </c>
      <c r="E27" s="259">
        <f>39600000/1000</f>
        <v>39600</v>
      </c>
    </row>
    <row r="28" spans="1:7" ht="42" customHeight="1">
      <c r="A28" s="157"/>
      <c r="B28" s="155"/>
      <c r="C28" s="258" t="s">
        <v>136</v>
      </c>
      <c r="D28" s="258" t="s">
        <v>137</v>
      </c>
      <c r="E28" s="259">
        <v>83659.199999999997</v>
      </c>
    </row>
    <row r="29" spans="1:7" ht="35.25" customHeight="1">
      <c r="A29" s="157"/>
      <c r="B29" s="155"/>
      <c r="C29" s="258" t="s">
        <v>138</v>
      </c>
      <c r="D29" s="258" t="s">
        <v>139</v>
      </c>
      <c r="E29" s="259">
        <v>7572</v>
      </c>
    </row>
    <row r="30" spans="1:7" ht="33.75" customHeight="1">
      <c r="A30" s="157"/>
      <c r="B30" s="155"/>
      <c r="C30" s="258" t="s">
        <v>140</v>
      </c>
      <c r="D30" s="258" t="s">
        <v>102</v>
      </c>
      <c r="E30" s="259">
        <v>2226.5</v>
      </c>
    </row>
    <row r="31" spans="1:7" ht="34.5" customHeight="1">
      <c r="A31" s="157"/>
      <c r="B31" s="155"/>
      <c r="C31" s="258" t="s">
        <v>141</v>
      </c>
      <c r="D31" s="258" t="s">
        <v>102</v>
      </c>
      <c r="E31" s="259">
        <v>3701.3</v>
      </c>
    </row>
    <row r="32" spans="1:7" ht="42" customHeight="1">
      <c r="A32" s="350"/>
      <c r="B32" s="356"/>
      <c r="C32" s="263" t="s">
        <v>142</v>
      </c>
      <c r="D32" s="263" t="s">
        <v>116</v>
      </c>
      <c r="E32" s="264">
        <v>19740</v>
      </c>
    </row>
    <row r="33" spans="1:8" ht="27.75" customHeight="1">
      <c r="A33" s="351"/>
      <c r="B33" s="357"/>
      <c r="C33" s="258" t="s">
        <v>143</v>
      </c>
      <c r="D33" s="258" t="s">
        <v>144</v>
      </c>
      <c r="E33" s="259">
        <v>5580</v>
      </c>
    </row>
    <row r="34" spans="1:8" ht="24" customHeight="1">
      <c r="A34" s="351"/>
      <c r="B34" s="357"/>
      <c r="C34" s="258" t="s">
        <v>145</v>
      </c>
      <c r="D34" s="258" t="s">
        <v>146</v>
      </c>
      <c r="E34" s="259">
        <v>18261.599999999999</v>
      </c>
    </row>
    <row r="35" spans="1:8" ht="42" customHeight="1">
      <c r="A35" s="351"/>
      <c r="B35" s="357"/>
      <c r="C35" s="258" t="s">
        <v>157</v>
      </c>
      <c r="D35" s="258" t="s">
        <v>121</v>
      </c>
      <c r="E35" s="259">
        <v>7234.5</v>
      </c>
    </row>
    <row r="36" spans="1:8" ht="34.5" customHeight="1">
      <c r="A36" s="351"/>
      <c r="B36" s="357"/>
      <c r="C36" s="258" t="s">
        <v>147</v>
      </c>
      <c r="D36" s="258" t="s">
        <v>156</v>
      </c>
      <c r="E36" s="259">
        <v>2760</v>
      </c>
    </row>
    <row r="37" spans="1:8" ht="34.5" customHeight="1">
      <c r="A37" s="351"/>
      <c r="B37" s="358"/>
      <c r="C37" s="258" t="s">
        <v>160</v>
      </c>
      <c r="D37" s="258" t="s">
        <v>158</v>
      </c>
      <c r="E37" s="265">
        <v>51120</v>
      </c>
    </row>
    <row r="38" spans="1:8" ht="42" customHeight="1">
      <c r="A38" s="351"/>
      <c r="B38" s="246">
        <v>11027</v>
      </c>
      <c r="C38" s="247" t="s">
        <v>187</v>
      </c>
      <c r="D38" s="247" t="s">
        <v>36</v>
      </c>
      <c r="E38" s="248">
        <f>E40+E41+E42+E43+E44+E45+E46+E47+E48+E49+E50+E51+E52+E53+E54+E55</f>
        <v>766190.9</v>
      </c>
    </row>
    <row r="39" spans="1:8" ht="36" customHeight="1">
      <c r="A39" s="351"/>
      <c r="B39" s="353"/>
      <c r="C39" s="249" t="s">
        <v>101</v>
      </c>
      <c r="D39" s="236"/>
      <c r="E39" s="237"/>
    </row>
    <row r="40" spans="1:8" ht="32.25" customHeight="1">
      <c r="A40" s="351"/>
      <c r="B40" s="354"/>
      <c r="C40" s="251" t="s">
        <v>185</v>
      </c>
      <c r="D40" s="251" t="s">
        <v>172</v>
      </c>
      <c r="E40" s="250">
        <v>21552</v>
      </c>
      <c r="H40" s="15"/>
    </row>
    <row r="41" spans="1:8" ht="36" customHeight="1">
      <c r="A41" s="351"/>
      <c r="B41" s="354"/>
      <c r="C41" s="251" t="s">
        <v>173</v>
      </c>
      <c r="D41" s="251" t="s">
        <v>174</v>
      </c>
      <c r="E41" s="250">
        <v>60000</v>
      </c>
      <c r="H41" s="15"/>
    </row>
    <row r="42" spans="1:8" ht="34.5" customHeight="1">
      <c r="A42" s="351"/>
      <c r="B42" s="354"/>
      <c r="C42" s="251" t="s">
        <v>186</v>
      </c>
      <c r="D42" s="251" t="s">
        <v>174</v>
      </c>
      <c r="E42" s="250">
        <v>42000</v>
      </c>
    </row>
    <row r="43" spans="1:8" ht="36" customHeight="1">
      <c r="A43" s="351"/>
      <c r="B43" s="354"/>
      <c r="C43" s="251" t="s">
        <v>175</v>
      </c>
      <c r="D43" s="251" t="s">
        <v>176</v>
      </c>
      <c r="E43" s="250">
        <v>80000</v>
      </c>
    </row>
    <row r="44" spans="1:8" ht="39.75" customHeight="1">
      <c r="A44" s="351"/>
      <c r="B44" s="354"/>
      <c r="C44" s="251" t="s">
        <v>184</v>
      </c>
      <c r="D44" s="251" t="s">
        <v>176</v>
      </c>
      <c r="E44" s="250">
        <v>60000</v>
      </c>
    </row>
    <row r="45" spans="1:8" ht="33">
      <c r="A45" s="351"/>
      <c r="B45" s="354"/>
      <c r="C45" s="251" t="s">
        <v>188</v>
      </c>
      <c r="D45" s="251" t="s">
        <v>176</v>
      </c>
      <c r="E45" s="250">
        <v>70000</v>
      </c>
    </row>
    <row r="46" spans="1:8" ht="73.5" customHeight="1">
      <c r="A46" s="351"/>
      <c r="B46" s="354"/>
      <c r="C46" s="251" t="s">
        <v>189</v>
      </c>
      <c r="D46" s="251" t="s">
        <v>177</v>
      </c>
      <c r="E46" s="250">
        <v>4380</v>
      </c>
    </row>
    <row r="47" spans="1:8" ht="55.5" customHeight="1">
      <c r="A47" s="351"/>
      <c r="B47" s="354"/>
      <c r="C47" s="251" t="s">
        <v>191</v>
      </c>
      <c r="D47" s="251" t="s">
        <v>177</v>
      </c>
      <c r="E47" s="250">
        <v>1922.4</v>
      </c>
    </row>
    <row r="48" spans="1:8" ht="35.25" customHeight="1">
      <c r="A48" s="351"/>
      <c r="B48" s="354"/>
      <c r="C48" s="251" t="s">
        <v>190</v>
      </c>
      <c r="D48" s="251" t="s">
        <v>178</v>
      </c>
      <c r="E48" s="250">
        <v>35042.400000000001</v>
      </c>
    </row>
    <row r="49" spans="1:5" ht="33">
      <c r="A49" s="351"/>
      <c r="B49" s="354"/>
      <c r="C49" s="252" t="s">
        <v>192</v>
      </c>
      <c r="D49" s="252" t="s">
        <v>137</v>
      </c>
      <c r="E49" s="253">
        <v>21168</v>
      </c>
    </row>
    <row r="50" spans="1:5" ht="33">
      <c r="A50" s="351"/>
      <c r="B50" s="354"/>
      <c r="C50" s="251" t="s">
        <v>179</v>
      </c>
      <c r="D50" s="251" t="s">
        <v>180</v>
      </c>
      <c r="E50" s="250">
        <v>4200</v>
      </c>
    </row>
    <row r="51" spans="1:5" ht="36.75" customHeight="1">
      <c r="A51" s="351"/>
      <c r="B51" s="354"/>
      <c r="C51" s="251" t="s">
        <v>193</v>
      </c>
      <c r="D51" s="251" t="s">
        <v>181</v>
      </c>
      <c r="E51" s="250">
        <v>48961.9</v>
      </c>
    </row>
    <row r="52" spans="1:5" ht="42.75" customHeight="1">
      <c r="A52" s="351"/>
      <c r="B52" s="354"/>
      <c r="C52" s="251" t="s">
        <v>199</v>
      </c>
      <c r="D52" s="251" t="s">
        <v>137</v>
      </c>
      <c r="E52" s="250">
        <v>175513</v>
      </c>
    </row>
    <row r="53" spans="1:5" ht="30" customHeight="1">
      <c r="A53" s="351"/>
      <c r="B53" s="354"/>
      <c r="C53" s="251" t="s">
        <v>201</v>
      </c>
      <c r="D53" s="251" t="s">
        <v>200</v>
      </c>
      <c r="E53" s="250">
        <v>50251.199999999997</v>
      </c>
    </row>
    <row r="54" spans="1:5" ht="26.25" customHeight="1">
      <c r="A54" s="351"/>
      <c r="B54" s="354"/>
      <c r="C54" s="251" t="s">
        <v>182</v>
      </c>
      <c r="D54" s="251" t="s">
        <v>170</v>
      </c>
      <c r="E54" s="250">
        <v>31200</v>
      </c>
    </row>
    <row r="55" spans="1:5" ht="25.5" customHeight="1">
      <c r="A55" s="352"/>
      <c r="B55" s="355"/>
      <c r="C55" s="251" t="s">
        <v>183</v>
      </c>
      <c r="D55" s="251" t="s">
        <v>170</v>
      </c>
      <c r="E55" s="250">
        <v>60000</v>
      </c>
    </row>
  </sheetData>
  <mergeCells count="15">
    <mergeCell ref="A32:A55"/>
    <mergeCell ref="B39:B55"/>
    <mergeCell ref="B32:B37"/>
    <mergeCell ref="Z1:AB1"/>
    <mergeCell ref="D2:E2"/>
    <mergeCell ref="Y2:AB2"/>
    <mergeCell ref="D3:E3"/>
    <mergeCell ref="W3:AB3"/>
    <mergeCell ref="B11:C11"/>
    <mergeCell ref="D1:E1"/>
    <mergeCell ref="A6:E6"/>
    <mergeCell ref="A8:B8"/>
    <mergeCell ref="C8:C9"/>
    <mergeCell ref="D8:D9"/>
    <mergeCell ref="A10:D10"/>
  </mergeCells>
  <pageMargins left="0.23" right="0.19" top="0.28999999999999998" bottom="0.74803149606299202" header="0.31496062992126" footer="0.19"/>
  <pageSetup paperSize="9" scale="60" fitToHeight="0" orientation="portrait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opLeftCell="A40" zoomScale="90" zoomScaleNormal="90" zoomScaleSheetLayoutView="100" workbookViewId="0">
      <selection activeCell="F35" sqref="F35"/>
    </sheetView>
  </sheetViews>
  <sheetFormatPr defaultColWidth="9.140625" defaultRowHeight="17.25"/>
  <cols>
    <col min="1" max="1" width="5.28515625" style="31" customWidth="1"/>
    <col min="2" max="2" width="27.140625" style="31" customWidth="1"/>
    <col min="3" max="3" width="73.28515625" style="31" customWidth="1"/>
    <col min="4" max="4" width="17.42578125" style="33" customWidth="1"/>
    <col min="5" max="5" width="19.140625" style="33" customWidth="1"/>
    <col min="6" max="6" width="20.140625" style="33" customWidth="1"/>
    <col min="7" max="7" width="22" style="31" customWidth="1"/>
    <col min="8" max="16384" width="9.140625" style="31"/>
  </cols>
  <sheetData>
    <row r="1" spans="1:7" ht="37.5" customHeight="1">
      <c r="A1" s="394" t="s">
        <v>45</v>
      </c>
      <c r="B1" s="394"/>
      <c r="C1" s="394"/>
      <c r="D1" s="394"/>
      <c r="E1" s="394"/>
      <c r="F1" s="119"/>
    </row>
    <row r="2" spans="1:7" ht="17.25" customHeight="1">
      <c r="A2" s="394" t="s">
        <v>108</v>
      </c>
      <c r="B2" s="394"/>
      <c r="C2" s="394"/>
      <c r="D2" s="394"/>
      <c r="E2" s="394"/>
      <c r="F2" s="119"/>
    </row>
    <row r="3" spans="1:7" ht="17.25" customHeight="1">
      <c r="A3" s="394" t="s">
        <v>9</v>
      </c>
      <c r="B3" s="394"/>
      <c r="C3" s="394"/>
      <c r="D3" s="394"/>
      <c r="E3" s="394"/>
      <c r="F3" s="119"/>
    </row>
    <row r="5" spans="1:7" ht="59.25" customHeight="1">
      <c r="A5" s="32"/>
      <c r="B5" s="395" t="s">
        <v>111</v>
      </c>
      <c r="C5" s="395"/>
      <c r="D5" s="395"/>
      <c r="E5" s="395"/>
      <c r="F5" s="32"/>
    </row>
    <row r="6" spans="1:7" ht="23.25" customHeight="1"/>
    <row r="7" spans="1:7" ht="21.75" customHeight="1">
      <c r="A7" s="377" t="s">
        <v>59</v>
      </c>
      <c r="B7" s="377"/>
      <c r="C7" s="377"/>
      <c r="D7" s="377"/>
      <c r="E7" s="377"/>
      <c r="F7" s="118"/>
    </row>
    <row r="8" spans="1:7" ht="38.65" customHeight="1">
      <c r="C8" s="153" t="s">
        <v>50</v>
      </c>
      <c r="D8" s="151"/>
      <c r="E8" s="35"/>
      <c r="F8" s="35"/>
    </row>
    <row r="9" spans="1:7">
      <c r="B9" s="76" t="s">
        <v>11</v>
      </c>
      <c r="C9" s="110"/>
      <c r="D9" s="152"/>
      <c r="E9" s="31"/>
      <c r="F9" s="31"/>
    </row>
    <row r="10" spans="1:7" s="36" customFormat="1">
      <c r="B10" s="37"/>
      <c r="C10" s="37"/>
      <c r="D10" s="38"/>
      <c r="E10" s="38"/>
      <c r="F10" s="38"/>
    </row>
    <row r="11" spans="1:7" s="41" customFormat="1">
      <c r="D11" s="45"/>
      <c r="E11" s="45"/>
      <c r="F11" s="45"/>
    </row>
    <row r="12" spans="1:7">
      <c r="B12" s="7"/>
      <c r="C12" s="60"/>
      <c r="D12" s="57"/>
      <c r="E12" s="57"/>
      <c r="F12" s="57"/>
    </row>
    <row r="13" spans="1:7">
      <c r="B13" s="39" t="s">
        <v>1</v>
      </c>
      <c r="C13" s="58" t="s">
        <v>2</v>
      </c>
      <c r="D13" s="57"/>
      <c r="E13" s="57"/>
      <c r="F13" s="57"/>
    </row>
    <row r="14" spans="1:7">
      <c r="B14" s="40">
        <v>1168</v>
      </c>
      <c r="C14" s="59" t="s">
        <v>87</v>
      </c>
      <c r="D14" s="57"/>
      <c r="E14" s="57"/>
      <c r="F14" s="57"/>
    </row>
    <row r="15" spans="1:7" ht="26.25" customHeight="1">
      <c r="F15" s="56"/>
    </row>
    <row r="16" spans="1:7" s="41" customFormat="1">
      <c r="B16" s="387" t="s">
        <v>3</v>
      </c>
      <c r="C16" s="388"/>
      <c r="D16" s="371"/>
      <c r="E16" s="372"/>
      <c r="F16" s="372"/>
      <c r="G16" s="373"/>
    </row>
    <row r="17" spans="2:8" s="41" customFormat="1" ht="66" customHeight="1">
      <c r="B17" s="42" t="s">
        <v>4</v>
      </c>
      <c r="C17" s="30">
        <v>1168</v>
      </c>
      <c r="D17" s="314" t="s">
        <v>151</v>
      </c>
      <c r="E17" s="314"/>
      <c r="F17" s="314"/>
      <c r="G17" s="314"/>
    </row>
    <row r="18" spans="2:8" s="41" customFormat="1" ht="34.5">
      <c r="B18" s="42" t="s">
        <v>5</v>
      </c>
      <c r="C18" s="30">
        <v>11026</v>
      </c>
      <c r="D18" s="134" t="s">
        <v>99</v>
      </c>
      <c r="E18" s="134" t="s">
        <v>100</v>
      </c>
      <c r="F18" s="116" t="s">
        <v>12</v>
      </c>
      <c r="G18" s="116" t="s">
        <v>13</v>
      </c>
      <c r="H18" s="37"/>
    </row>
    <row r="19" spans="2:8" s="41" customFormat="1" ht="40.5" customHeight="1">
      <c r="B19" s="42" t="s">
        <v>6</v>
      </c>
      <c r="C19" s="30" t="s">
        <v>148</v>
      </c>
      <c r="D19" s="378"/>
      <c r="E19" s="378"/>
      <c r="F19" s="294"/>
      <c r="G19" s="294"/>
      <c r="H19" s="37"/>
    </row>
    <row r="20" spans="2:8" s="41" customFormat="1" ht="65.25" customHeight="1">
      <c r="B20" s="42" t="s">
        <v>10</v>
      </c>
      <c r="C20" s="30" t="s">
        <v>155</v>
      </c>
      <c r="D20" s="379"/>
      <c r="E20" s="379"/>
      <c r="F20" s="295"/>
      <c r="G20" s="295"/>
    </row>
    <row r="21" spans="2:8" s="41" customFormat="1" ht="39" customHeight="1">
      <c r="B21" s="42" t="s">
        <v>7</v>
      </c>
      <c r="C21" s="30" t="s">
        <v>96</v>
      </c>
      <c r="D21" s="379"/>
      <c r="E21" s="379"/>
      <c r="F21" s="295"/>
      <c r="G21" s="295"/>
    </row>
    <row r="22" spans="2:8" s="41" customFormat="1" ht="71.25" customHeight="1">
      <c r="B22" s="44" t="s">
        <v>90</v>
      </c>
      <c r="C22" s="30" t="s">
        <v>97</v>
      </c>
      <c r="D22" s="379"/>
      <c r="E22" s="379"/>
      <c r="F22" s="295"/>
      <c r="G22" s="295"/>
    </row>
    <row r="23" spans="2:8" s="41" customFormat="1" ht="21.75" customHeight="1">
      <c r="B23" s="383" t="s">
        <v>0</v>
      </c>
      <c r="C23" s="384"/>
      <c r="D23" s="380"/>
      <c r="E23" s="380"/>
      <c r="F23" s="296"/>
      <c r="G23" s="296"/>
    </row>
    <row r="24" spans="2:8" s="41" customFormat="1" ht="17.25" customHeight="1">
      <c r="B24" s="391" t="s">
        <v>107</v>
      </c>
      <c r="C24" s="392"/>
      <c r="D24" s="46"/>
      <c r="E24" s="46">
        <v>24</v>
      </c>
      <c r="F24" s="46"/>
      <c r="G24" s="46">
        <v>24</v>
      </c>
    </row>
    <row r="25" spans="2:8" s="41" customFormat="1">
      <c r="B25" s="383" t="s">
        <v>8</v>
      </c>
      <c r="C25" s="393"/>
      <c r="D25" s="126">
        <v>627214.9</v>
      </c>
      <c r="E25" s="126">
        <v>627214.9</v>
      </c>
      <c r="F25" s="126">
        <v>627214.9</v>
      </c>
      <c r="G25" s="126">
        <v>627214.9</v>
      </c>
    </row>
    <row r="26" spans="2:8" s="41" customFormat="1">
      <c r="B26" s="85"/>
      <c r="C26" s="85"/>
      <c r="D26" s="86"/>
      <c r="E26" s="86"/>
      <c r="F26" s="86"/>
    </row>
    <row r="27" spans="2:8" s="41" customFormat="1" ht="17.25" customHeight="1">
      <c r="B27" s="381" t="s">
        <v>3</v>
      </c>
      <c r="C27" s="382"/>
      <c r="D27" s="371"/>
      <c r="E27" s="372"/>
      <c r="F27" s="372"/>
      <c r="G27" s="373"/>
    </row>
    <row r="28" spans="2:8" s="41" customFormat="1" ht="47.25" customHeight="1">
      <c r="B28" s="79" t="s">
        <v>4</v>
      </c>
      <c r="C28" s="65">
        <v>1168</v>
      </c>
      <c r="D28" s="314" t="s">
        <v>151</v>
      </c>
      <c r="E28" s="314"/>
      <c r="F28" s="314"/>
      <c r="G28" s="314"/>
    </row>
    <row r="29" spans="2:8" s="41" customFormat="1" ht="34.5">
      <c r="B29" s="79" t="s">
        <v>5</v>
      </c>
      <c r="C29" s="65">
        <v>11027</v>
      </c>
      <c r="D29" s="134" t="s">
        <v>99</v>
      </c>
      <c r="E29" s="134" t="s">
        <v>100</v>
      </c>
      <c r="F29" s="116" t="s">
        <v>12</v>
      </c>
      <c r="G29" s="116" t="s">
        <v>13</v>
      </c>
    </row>
    <row r="30" spans="2:8" s="41" customFormat="1" ht="42.75" customHeight="1">
      <c r="B30" s="79" t="s">
        <v>6</v>
      </c>
      <c r="C30" s="108" t="s">
        <v>187</v>
      </c>
      <c r="D30" s="378"/>
      <c r="E30" s="378"/>
      <c r="F30" s="294"/>
      <c r="G30" s="294"/>
    </row>
    <row r="31" spans="2:8" s="41" customFormat="1" ht="59.25" customHeight="1">
      <c r="B31" s="79" t="s">
        <v>10</v>
      </c>
      <c r="C31" s="108" t="s">
        <v>196</v>
      </c>
      <c r="D31" s="379"/>
      <c r="E31" s="379"/>
      <c r="F31" s="295"/>
      <c r="G31" s="295"/>
    </row>
    <row r="32" spans="2:8" s="41" customFormat="1" ht="21.75" customHeight="1">
      <c r="B32" s="79" t="s">
        <v>7</v>
      </c>
      <c r="C32" s="65" t="s">
        <v>96</v>
      </c>
      <c r="D32" s="379"/>
      <c r="E32" s="379"/>
      <c r="F32" s="295"/>
      <c r="G32" s="295"/>
    </row>
    <row r="33" spans="1:8" s="41" customFormat="1" ht="69">
      <c r="B33" s="108" t="s">
        <v>90</v>
      </c>
      <c r="C33" s="65" t="s">
        <v>97</v>
      </c>
      <c r="D33" s="379"/>
      <c r="E33" s="379"/>
      <c r="F33" s="295"/>
      <c r="G33" s="295"/>
    </row>
    <row r="34" spans="1:8" s="41" customFormat="1" ht="17.25" customHeight="1">
      <c r="B34" s="383" t="s">
        <v>0</v>
      </c>
      <c r="C34" s="384"/>
      <c r="D34" s="380"/>
      <c r="E34" s="380"/>
      <c r="F34" s="296"/>
      <c r="G34" s="296"/>
    </row>
    <row r="35" spans="1:8" s="41" customFormat="1" ht="20.25" customHeight="1">
      <c r="B35" s="391" t="s">
        <v>107</v>
      </c>
      <c r="C35" s="392"/>
      <c r="D35" s="256"/>
      <c r="E35" s="256">
        <v>16</v>
      </c>
      <c r="F35" s="256"/>
      <c r="G35" s="256">
        <v>16</v>
      </c>
    </row>
    <row r="36" spans="1:8" s="41" customFormat="1" ht="24" customHeight="1">
      <c r="A36" s="31"/>
      <c r="B36" s="383" t="s">
        <v>8</v>
      </c>
      <c r="C36" s="393"/>
      <c r="D36" s="257">
        <v>766190.9</v>
      </c>
      <c r="E36" s="257">
        <v>766190.9</v>
      </c>
      <c r="F36" s="257">
        <v>766190.9</v>
      </c>
      <c r="G36" s="257">
        <v>766190.9</v>
      </c>
      <c r="H36" s="31"/>
    </row>
    <row r="37" spans="1:8" s="41" customFormat="1">
      <c r="A37" s="31"/>
      <c r="B37" s="85"/>
      <c r="C37" s="85"/>
      <c r="D37" s="86"/>
      <c r="E37" s="86"/>
      <c r="F37" s="86"/>
      <c r="G37" s="86"/>
      <c r="H37" s="31"/>
    </row>
    <row r="38" spans="1:8" s="41" customFormat="1" ht="18" customHeight="1">
      <c r="A38" s="31"/>
      <c r="B38" s="377"/>
      <c r="C38" s="377"/>
      <c r="D38" s="377"/>
      <c r="E38" s="377"/>
      <c r="F38" s="377"/>
      <c r="G38" s="31"/>
      <c r="H38" s="31"/>
    </row>
    <row r="39" spans="1:8" ht="17.25" customHeight="1"/>
    <row r="40" spans="1:8" ht="17.25" customHeight="1">
      <c r="C40" s="34" t="s">
        <v>77</v>
      </c>
      <c r="D40" s="35"/>
      <c r="E40" s="35"/>
      <c r="F40" s="35" t="s">
        <v>110</v>
      </c>
    </row>
    <row r="41" spans="1:8" ht="17.25" customHeight="1">
      <c r="B41" s="154" t="s">
        <v>11</v>
      </c>
      <c r="C41" s="154"/>
      <c r="D41" s="152"/>
      <c r="E41" s="78"/>
      <c r="F41" s="78"/>
      <c r="H41" s="41"/>
    </row>
    <row r="42" spans="1:8">
      <c r="A42" s="41"/>
      <c r="B42" s="37"/>
      <c r="C42" s="37"/>
      <c r="D42" s="38"/>
      <c r="E42" s="38"/>
      <c r="F42" s="38"/>
    </row>
    <row r="43" spans="1:8" ht="17.25" customHeight="1">
      <c r="B43" s="37"/>
      <c r="C43" s="37"/>
      <c r="D43" s="56"/>
      <c r="E43" s="56"/>
      <c r="F43" s="56"/>
    </row>
    <row r="44" spans="1:8" ht="17.25" customHeight="1">
      <c r="B44" s="58" t="s">
        <v>1</v>
      </c>
      <c r="C44" s="58" t="s">
        <v>2</v>
      </c>
      <c r="D44" s="56"/>
      <c r="E44" s="56"/>
      <c r="F44" s="56"/>
    </row>
    <row r="45" spans="1:8">
      <c r="B45" s="143">
        <v>1139</v>
      </c>
      <c r="C45" s="59" t="s">
        <v>73</v>
      </c>
      <c r="D45" s="57"/>
      <c r="E45" s="57"/>
      <c r="F45" s="57"/>
    </row>
    <row r="46" spans="1:8" ht="43.5" customHeight="1">
      <c r="B46" s="389" t="s">
        <v>3</v>
      </c>
      <c r="C46" s="390"/>
      <c r="D46" s="117"/>
      <c r="E46" s="117"/>
      <c r="F46" s="117"/>
    </row>
    <row r="47" spans="1:8" ht="59.25" customHeight="1">
      <c r="B47" s="79" t="s">
        <v>4</v>
      </c>
      <c r="C47" s="65">
        <v>1139</v>
      </c>
      <c r="D47" s="374" t="s">
        <v>152</v>
      </c>
      <c r="E47" s="375"/>
      <c r="F47" s="375"/>
      <c r="G47" s="376"/>
    </row>
    <row r="48" spans="1:8" ht="42" customHeight="1">
      <c r="B48" s="80" t="s">
        <v>5</v>
      </c>
      <c r="C48" s="81">
        <v>11001</v>
      </c>
      <c r="D48" s="134" t="s">
        <v>99</v>
      </c>
      <c r="E48" s="134" t="s">
        <v>100</v>
      </c>
      <c r="F48" s="111" t="s">
        <v>12</v>
      </c>
      <c r="G48" s="111" t="s">
        <v>17</v>
      </c>
    </row>
    <row r="49" spans="2:7" ht="75" customHeight="1">
      <c r="B49" s="80" t="s">
        <v>6</v>
      </c>
      <c r="C49" s="65" t="s">
        <v>73</v>
      </c>
      <c r="D49" s="134"/>
      <c r="E49" s="134"/>
      <c r="F49" s="132"/>
      <c r="G49" s="132"/>
    </row>
    <row r="50" spans="2:7" ht="78.75" customHeight="1">
      <c r="B50" s="80" t="s">
        <v>10</v>
      </c>
      <c r="C50" s="65" t="s">
        <v>78</v>
      </c>
      <c r="D50" s="132"/>
      <c r="E50" s="132"/>
      <c r="F50" s="132"/>
      <c r="G50" s="132"/>
    </row>
    <row r="51" spans="2:7" ht="17.25" customHeight="1">
      <c r="B51" s="80" t="s">
        <v>7</v>
      </c>
      <c r="C51" s="81" t="s">
        <v>79</v>
      </c>
      <c r="D51" s="132"/>
      <c r="E51" s="132"/>
      <c r="F51" s="132"/>
      <c r="G51" s="132"/>
    </row>
    <row r="52" spans="2:7" ht="51.75">
      <c r="B52" s="82" t="s">
        <v>80</v>
      </c>
      <c r="C52" s="65" t="s">
        <v>77</v>
      </c>
      <c r="D52" s="132"/>
      <c r="E52" s="132"/>
      <c r="F52" s="132"/>
      <c r="G52" s="132"/>
    </row>
    <row r="53" spans="2:7">
      <c r="B53" s="83"/>
      <c r="C53" s="84" t="s">
        <v>0</v>
      </c>
      <c r="D53" s="132"/>
      <c r="E53" s="132"/>
      <c r="F53" s="132"/>
      <c r="G53" s="132"/>
    </row>
    <row r="54" spans="2:7" ht="17.25" customHeight="1">
      <c r="B54" s="385" t="s">
        <v>8</v>
      </c>
      <c r="C54" s="386"/>
      <c r="D54" s="125">
        <v>-1393405.8</v>
      </c>
      <c r="E54" s="125">
        <v>-1393405.8</v>
      </c>
      <c r="F54" s="125">
        <v>-1393405.8</v>
      </c>
      <c r="G54" s="125">
        <v>-1393405.8</v>
      </c>
    </row>
    <row r="55" spans="2:7" ht="17.25" customHeight="1"/>
    <row r="56" spans="2:7" ht="17.25" customHeight="1"/>
    <row r="57" spans="2:7" ht="17.25" customHeight="1"/>
  </sheetData>
  <mergeCells count="29">
    <mergeCell ref="A7:E7"/>
    <mergeCell ref="A3:E3"/>
    <mergeCell ref="A2:E2"/>
    <mergeCell ref="A1:E1"/>
    <mergeCell ref="B5:E5"/>
    <mergeCell ref="B54:C54"/>
    <mergeCell ref="B16:C16"/>
    <mergeCell ref="B23:C23"/>
    <mergeCell ref="B46:C46"/>
    <mergeCell ref="B24:C24"/>
    <mergeCell ref="B35:C35"/>
    <mergeCell ref="B36:C36"/>
    <mergeCell ref="B25:C25"/>
    <mergeCell ref="D16:G16"/>
    <mergeCell ref="D47:G47"/>
    <mergeCell ref="F19:F23"/>
    <mergeCell ref="G19:G23"/>
    <mergeCell ref="B38:F38"/>
    <mergeCell ref="D17:G17"/>
    <mergeCell ref="E19:E23"/>
    <mergeCell ref="D19:D23"/>
    <mergeCell ref="B27:C27"/>
    <mergeCell ref="D27:G27"/>
    <mergeCell ref="D28:G28"/>
    <mergeCell ref="D30:D34"/>
    <mergeCell ref="E30:E34"/>
    <mergeCell ref="F30:F34"/>
    <mergeCell ref="G30:G34"/>
    <mergeCell ref="B34:C34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0"/>
  <sheetViews>
    <sheetView tabSelected="1" topLeftCell="A19" zoomScaleNormal="100" zoomScaleSheetLayoutView="100" workbookViewId="0">
      <selection activeCell="F22" sqref="F22"/>
    </sheetView>
  </sheetViews>
  <sheetFormatPr defaultColWidth="9.140625" defaultRowHeight="17.25"/>
  <cols>
    <col min="1" max="1" width="5.28515625" style="31" customWidth="1"/>
    <col min="2" max="2" width="29.140625" style="31" customWidth="1"/>
    <col min="3" max="3" width="74.28515625" style="31" customWidth="1"/>
    <col min="4" max="4" width="20.140625" style="33" customWidth="1"/>
    <col min="5" max="5" width="18.140625" style="33" customWidth="1"/>
    <col min="6" max="6" width="15.28515625" style="33" customWidth="1"/>
    <col min="7" max="7" width="16.42578125" style="31" customWidth="1"/>
    <col min="8" max="16384" width="9.140625" style="31"/>
  </cols>
  <sheetData>
    <row r="1" spans="1:7" ht="37.5" customHeight="1">
      <c r="E1" s="112" t="s">
        <v>60</v>
      </c>
      <c r="F1" s="119"/>
    </row>
    <row r="2" spans="1:7" ht="17.25" customHeight="1">
      <c r="C2" s="394" t="s">
        <v>108</v>
      </c>
      <c r="D2" s="394"/>
      <c r="E2" s="394"/>
      <c r="F2" s="119"/>
    </row>
    <row r="3" spans="1:7" ht="17.25" customHeight="1">
      <c r="C3" s="394" t="s">
        <v>9</v>
      </c>
      <c r="D3" s="394"/>
      <c r="E3" s="394"/>
      <c r="F3" s="119"/>
    </row>
    <row r="5" spans="1:7" ht="59.25" customHeight="1">
      <c r="A5" s="32"/>
      <c r="B5" s="395" t="s">
        <v>112</v>
      </c>
      <c r="C5" s="395"/>
      <c r="D5" s="395"/>
      <c r="E5" s="395"/>
      <c r="F5" s="32"/>
    </row>
    <row r="6" spans="1:7" ht="23.25" customHeight="1"/>
    <row r="7" spans="1:7" ht="21.75" customHeight="1">
      <c r="A7" s="396" t="s">
        <v>104</v>
      </c>
      <c r="B7" s="396"/>
      <c r="C7" s="396"/>
      <c r="D7" s="396"/>
      <c r="E7" s="396"/>
      <c r="F7" s="118"/>
    </row>
    <row r="8" spans="1:7" ht="38.65" customHeight="1">
      <c r="C8" s="75" t="s">
        <v>50</v>
      </c>
      <c r="D8" s="151"/>
      <c r="E8" s="35"/>
      <c r="F8" s="35"/>
    </row>
    <row r="9" spans="1:7">
      <c r="B9" s="76" t="s">
        <v>161</v>
      </c>
      <c r="C9" s="110"/>
      <c r="D9" s="152"/>
      <c r="E9" s="31"/>
      <c r="F9" s="31"/>
    </row>
    <row r="10" spans="1:7" s="36" customFormat="1">
      <c r="B10" s="37"/>
      <c r="C10" s="37"/>
      <c r="D10" s="38"/>
      <c r="E10" s="38"/>
      <c r="F10" s="38"/>
    </row>
    <row r="11" spans="1:7">
      <c r="B11" s="7"/>
      <c r="C11" s="60"/>
      <c r="D11" s="57"/>
      <c r="E11" s="57"/>
      <c r="F11" s="57"/>
    </row>
    <row r="12" spans="1:7">
      <c r="B12" s="39" t="s">
        <v>1</v>
      </c>
      <c r="C12" s="58" t="s">
        <v>2</v>
      </c>
      <c r="D12" s="57"/>
      <c r="E12" s="57"/>
      <c r="F12" s="57"/>
    </row>
    <row r="13" spans="1:7" ht="26.25" customHeight="1">
      <c r="B13" s="108">
        <v>1168</v>
      </c>
      <c r="C13" s="59" t="s">
        <v>87</v>
      </c>
    </row>
    <row r="14" spans="1:7" s="41" customFormat="1" ht="30" customHeight="1">
      <c r="B14" s="381" t="s">
        <v>3</v>
      </c>
      <c r="C14" s="382"/>
      <c r="D14" s="115"/>
      <c r="E14" s="115"/>
      <c r="F14" s="115"/>
    </row>
    <row r="15" spans="1:7" s="41" customFormat="1" ht="36" customHeight="1">
      <c r="B15" s="42" t="s">
        <v>4</v>
      </c>
      <c r="C15" s="30">
        <v>1168</v>
      </c>
      <c r="D15" s="314" t="s">
        <v>153</v>
      </c>
      <c r="E15" s="314"/>
      <c r="F15" s="314"/>
      <c r="G15" s="314"/>
    </row>
    <row r="16" spans="1:7" s="41" customFormat="1" ht="34.5">
      <c r="B16" s="42" t="s">
        <v>5</v>
      </c>
      <c r="C16" s="30">
        <v>11026</v>
      </c>
      <c r="D16" s="134" t="s">
        <v>99</v>
      </c>
      <c r="E16" s="134" t="s">
        <v>100</v>
      </c>
      <c r="F16" s="43" t="s">
        <v>12</v>
      </c>
      <c r="G16" s="43" t="s">
        <v>13</v>
      </c>
    </row>
    <row r="17" spans="2:7" s="41" customFormat="1" ht="34.5">
      <c r="B17" s="42" t="s">
        <v>6</v>
      </c>
      <c r="C17" s="30" t="s">
        <v>148</v>
      </c>
      <c r="D17" s="65"/>
      <c r="E17" s="65"/>
      <c r="F17" s="116"/>
      <c r="G17" s="116"/>
    </row>
    <row r="18" spans="2:7" s="41" customFormat="1" ht="57.75" customHeight="1">
      <c r="B18" s="42" t="s">
        <v>10</v>
      </c>
      <c r="C18" s="30" t="s">
        <v>155</v>
      </c>
      <c r="D18" s="65"/>
      <c r="E18" s="65"/>
      <c r="F18" s="116"/>
      <c r="G18" s="116"/>
    </row>
    <row r="19" spans="2:7" s="41" customFormat="1">
      <c r="B19" s="42" t="s">
        <v>7</v>
      </c>
      <c r="C19" s="30" t="s">
        <v>49</v>
      </c>
      <c r="D19" s="65"/>
      <c r="E19" s="65"/>
      <c r="F19" s="116"/>
      <c r="G19" s="116"/>
    </row>
    <row r="20" spans="2:7" s="41" customFormat="1" ht="57.75" customHeight="1">
      <c r="B20" s="44" t="s">
        <v>90</v>
      </c>
      <c r="C20" s="30" t="s">
        <v>84</v>
      </c>
      <c r="D20" s="65"/>
      <c r="E20" s="65"/>
      <c r="F20" s="116"/>
      <c r="G20" s="116"/>
    </row>
    <row r="21" spans="2:7" s="41" customFormat="1">
      <c r="B21" s="397" t="s">
        <v>0</v>
      </c>
      <c r="C21" s="398"/>
      <c r="D21" s="116"/>
      <c r="E21" s="116"/>
      <c r="F21" s="116"/>
      <c r="G21" s="116"/>
    </row>
    <row r="22" spans="2:7" s="41" customFormat="1" ht="17.25" customHeight="1">
      <c r="B22" s="391" t="s">
        <v>106</v>
      </c>
      <c r="C22" s="401"/>
      <c r="D22" s="141"/>
      <c r="E22" s="141">
        <v>24</v>
      </c>
      <c r="F22" s="141"/>
      <c r="G22" s="141">
        <v>24</v>
      </c>
    </row>
    <row r="23" spans="2:7" s="41" customFormat="1">
      <c r="B23" s="383" t="s">
        <v>8</v>
      </c>
      <c r="C23" s="393"/>
      <c r="D23" s="145">
        <v>627214.9</v>
      </c>
      <c r="E23" s="145">
        <v>627214.9</v>
      </c>
      <c r="F23" s="145">
        <v>627214.9</v>
      </c>
      <c r="G23" s="145">
        <v>627214.9</v>
      </c>
    </row>
    <row r="24" spans="2:7" s="41" customFormat="1" ht="19.5" customHeight="1">
      <c r="B24" s="381" t="s">
        <v>3</v>
      </c>
      <c r="C24" s="382"/>
      <c r="D24" s="115"/>
      <c r="E24" s="115"/>
      <c r="F24" s="115"/>
    </row>
    <row r="25" spans="2:7" s="41" customFormat="1" ht="46.5" customHeight="1">
      <c r="B25" s="80" t="s">
        <v>4</v>
      </c>
      <c r="C25" s="81">
        <v>1168</v>
      </c>
      <c r="D25" s="314" t="s">
        <v>153</v>
      </c>
      <c r="E25" s="314"/>
      <c r="F25" s="314"/>
      <c r="G25" s="314"/>
    </row>
    <row r="26" spans="2:7" s="41" customFormat="1" ht="36.75" customHeight="1">
      <c r="B26" s="80" t="s">
        <v>5</v>
      </c>
      <c r="C26" s="81">
        <v>11027</v>
      </c>
      <c r="D26" s="134" t="s">
        <v>99</v>
      </c>
      <c r="E26" s="134" t="s">
        <v>100</v>
      </c>
      <c r="F26" s="116" t="s">
        <v>12</v>
      </c>
      <c r="G26" s="116" t="s">
        <v>13</v>
      </c>
    </row>
    <row r="27" spans="2:7" s="41" customFormat="1" ht="39.75" customHeight="1">
      <c r="B27" s="80" t="s">
        <v>6</v>
      </c>
      <c r="C27" s="82" t="s">
        <v>187</v>
      </c>
      <c r="D27" s="238"/>
      <c r="E27" s="238"/>
      <c r="F27" s="229"/>
      <c r="G27" s="229"/>
    </row>
    <row r="28" spans="2:7" s="41" customFormat="1" ht="73.5" customHeight="1">
      <c r="B28" s="80" t="s">
        <v>10</v>
      </c>
      <c r="C28" s="82" t="s">
        <v>197</v>
      </c>
      <c r="D28" s="238"/>
      <c r="E28" s="238"/>
      <c r="F28" s="229"/>
      <c r="G28" s="229"/>
    </row>
    <row r="29" spans="2:7" s="41" customFormat="1" ht="19.5" customHeight="1">
      <c r="B29" s="79" t="s">
        <v>7</v>
      </c>
      <c r="C29" s="81" t="s">
        <v>49</v>
      </c>
      <c r="D29" s="238"/>
      <c r="E29" s="238"/>
      <c r="F29" s="229"/>
      <c r="G29" s="229"/>
    </row>
    <row r="30" spans="2:7" s="41" customFormat="1" ht="19.5" customHeight="1">
      <c r="B30" s="108" t="s">
        <v>90</v>
      </c>
      <c r="C30" s="65" t="s">
        <v>84</v>
      </c>
      <c r="D30" s="238"/>
      <c r="E30" s="238"/>
      <c r="F30" s="229"/>
      <c r="G30" s="229"/>
    </row>
    <row r="31" spans="2:7" s="41" customFormat="1" ht="19.5" customHeight="1">
      <c r="B31" s="399" t="s">
        <v>0</v>
      </c>
      <c r="C31" s="400"/>
      <c r="D31" s="229"/>
      <c r="E31" s="229"/>
      <c r="F31" s="229"/>
      <c r="G31" s="229"/>
    </row>
    <row r="32" spans="2:7" s="41" customFormat="1" ht="19.5" customHeight="1">
      <c r="B32" s="391" t="s">
        <v>106</v>
      </c>
      <c r="C32" s="401"/>
      <c r="D32" s="254"/>
      <c r="E32" s="254">
        <v>16</v>
      </c>
      <c r="F32" s="254"/>
      <c r="G32" s="254">
        <v>16</v>
      </c>
    </row>
    <row r="33" spans="1:8" s="41" customFormat="1" ht="19.5" customHeight="1">
      <c r="B33" s="383" t="s">
        <v>8</v>
      </c>
      <c r="C33" s="393"/>
      <c r="D33" s="255">
        <v>766190.9</v>
      </c>
      <c r="E33" s="255">
        <v>766190.9</v>
      </c>
      <c r="F33" s="255">
        <v>766190.9</v>
      </c>
      <c r="G33" s="255">
        <v>766190.9</v>
      </c>
    </row>
    <row r="34" spans="1:8" s="41" customFormat="1" ht="19.5" customHeight="1">
      <c r="B34" s="85"/>
      <c r="C34" s="85"/>
      <c r="D34" s="144"/>
      <c r="E34" s="144"/>
      <c r="F34" s="144"/>
      <c r="G34" s="144"/>
    </row>
    <row r="35" spans="1:8" s="41" customFormat="1">
      <c r="A35" s="377" t="s">
        <v>105</v>
      </c>
      <c r="B35" s="377"/>
      <c r="C35" s="377"/>
      <c r="D35" s="377"/>
      <c r="E35" s="377"/>
      <c r="F35" s="118"/>
      <c r="G35" s="31"/>
    </row>
    <row r="37" spans="1:8">
      <c r="C37" s="75" t="s">
        <v>77</v>
      </c>
      <c r="D37" s="35"/>
      <c r="E37" s="35"/>
      <c r="F37" s="35"/>
    </row>
    <row r="38" spans="1:8" ht="17.25" customHeight="1">
      <c r="B38" s="76" t="s">
        <v>11</v>
      </c>
      <c r="C38" s="77"/>
      <c r="D38" s="78"/>
      <c r="E38" s="78"/>
      <c r="F38" s="78"/>
    </row>
    <row r="39" spans="1:8">
      <c r="B39" s="37"/>
      <c r="C39" s="37"/>
      <c r="D39" s="38"/>
      <c r="E39" s="38"/>
      <c r="F39" s="38"/>
    </row>
    <row r="40" spans="1:8">
      <c r="B40" s="37"/>
      <c r="C40" s="37"/>
      <c r="D40" s="56"/>
      <c r="E40" s="56"/>
      <c r="F40" s="56"/>
    </row>
    <row r="41" spans="1:8" ht="35.25" customHeight="1">
      <c r="B41" s="58" t="s">
        <v>1</v>
      </c>
      <c r="C41" s="58" t="s">
        <v>2</v>
      </c>
      <c r="D41" s="56"/>
      <c r="E41" s="56"/>
      <c r="F41" s="56"/>
    </row>
    <row r="42" spans="1:8" ht="27.75" customHeight="1">
      <c r="B42" s="148">
        <v>1139</v>
      </c>
      <c r="C42" s="150" t="s">
        <v>73</v>
      </c>
      <c r="D42" s="57"/>
      <c r="E42" s="57"/>
      <c r="F42" s="57"/>
    </row>
    <row r="43" spans="1:8" ht="17.25" customHeight="1">
      <c r="B43" s="403" t="s">
        <v>3</v>
      </c>
      <c r="C43" s="403"/>
      <c r="D43" s="117"/>
      <c r="E43" s="117"/>
      <c r="F43" s="117"/>
    </row>
    <row r="44" spans="1:8" ht="35.25" customHeight="1">
      <c r="A44" s="41"/>
      <c r="B44" s="149" t="s">
        <v>4</v>
      </c>
      <c r="C44" s="63">
        <v>1139</v>
      </c>
      <c r="D44" s="404" t="s">
        <v>85</v>
      </c>
      <c r="E44" s="405"/>
      <c r="F44" s="405"/>
      <c r="G44" s="405"/>
    </row>
    <row r="45" spans="1:8" ht="34.5">
      <c r="B45" s="80" t="s">
        <v>5</v>
      </c>
      <c r="C45" s="81">
        <v>11001</v>
      </c>
      <c r="D45" s="134" t="s">
        <v>99</v>
      </c>
      <c r="E45" s="134" t="s">
        <v>100</v>
      </c>
      <c r="F45" s="111" t="s">
        <v>86</v>
      </c>
      <c r="G45" s="111" t="s">
        <v>17</v>
      </c>
    </row>
    <row r="46" spans="1:8" ht="34.5">
      <c r="B46" s="80" t="s">
        <v>6</v>
      </c>
      <c r="C46" s="65" t="s">
        <v>73</v>
      </c>
      <c r="D46" s="65"/>
      <c r="E46" s="65"/>
      <c r="F46" s="79"/>
      <c r="G46" s="79"/>
    </row>
    <row r="47" spans="1:8" s="41" customFormat="1" ht="77.25" customHeight="1">
      <c r="A47" s="31"/>
      <c r="B47" s="80" t="s">
        <v>10</v>
      </c>
      <c r="C47" s="65" t="s">
        <v>78</v>
      </c>
      <c r="D47" s="65"/>
      <c r="E47" s="65"/>
      <c r="F47" s="79"/>
      <c r="G47" s="79"/>
    </row>
    <row r="48" spans="1:8">
      <c r="B48" s="80" t="s">
        <v>7</v>
      </c>
      <c r="C48" s="65" t="s">
        <v>79</v>
      </c>
      <c r="D48" s="65"/>
      <c r="E48" s="65"/>
      <c r="F48" s="79"/>
      <c r="G48" s="79"/>
      <c r="H48" s="36"/>
    </row>
    <row r="49" spans="2:7" ht="51.75">
      <c r="B49" s="82" t="s">
        <v>80</v>
      </c>
      <c r="C49" s="65" t="s">
        <v>77</v>
      </c>
      <c r="D49" s="65"/>
      <c r="E49" s="65"/>
      <c r="F49" s="79"/>
      <c r="G49" s="79"/>
    </row>
    <row r="50" spans="2:7" ht="17.25" customHeight="1">
      <c r="B50" s="83"/>
      <c r="C50" s="84" t="s">
        <v>0</v>
      </c>
      <c r="D50" s="79"/>
      <c r="E50" s="79"/>
      <c r="F50" s="79"/>
      <c r="G50" s="79"/>
    </row>
    <row r="51" spans="2:7" ht="17.25" customHeight="1">
      <c r="B51" s="402" t="s">
        <v>8</v>
      </c>
      <c r="C51" s="402"/>
      <c r="D51" s="125">
        <v>-1393405.8</v>
      </c>
      <c r="E51" s="125">
        <v>-1393405.8</v>
      </c>
      <c r="F51" s="125">
        <v>-1393405.8</v>
      </c>
      <c r="G51" s="125">
        <v>-1393405.8</v>
      </c>
    </row>
    <row r="59" spans="2:7" ht="37.5" customHeight="1"/>
    <row r="148" spans="1:7">
      <c r="A148" s="41"/>
      <c r="B148" s="41"/>
      <c r="C148" s="41"/>
      <c r="D148" s="45"/>
      <c r="E148" s="45"/>
      <c r="F148" s="45"/>
      <c r="G148" s="41"/>
    </row>
    <row r="150" spans="1:7" s="41" customFormat="1">
      <c r="A150" s="31"/>
      <c r="B150" s="31"/>
      <c r="C150" s="31"/>
      <c r="D150" s="33"/>
      <c r="E150" s="33"/>
      <c r="F150" s="33"/>
      <c r="G150" s="31"/>
    </row>
  </sheetData>
  <mergeCells count="18">
    <mergeCell ref="B51:C51"/>
    <mergeCell ref="B22:C22"/>
    <mergeCell ref="B14:C14"/>
    <mergeCell ref="B43:C43"/>
    <mergeCell ref="D44:G44"/>
    <mergeCell ref="A7:E7"/>
    <mergeCell ref="B5:E5"/>
    <mergeCell ref="C3:E3"/>
    <mergeCell ref="C2:E2"/>
    <mergeCell ref="A35:E35"/>
    <mergeCell ref="B21:C21"/>
    <mergeCell ref="D15:G15"/>
    <mergeCell ref="B24:C24"/>
    <mergeCell ref="D25:G25"/>
    <mergeCell ref="B31:C31"/>
    <mergeCell ref="B32:C32"/>
    <mergeCell ref="B33:C33"/>
    <mergeCell ref="B23:C23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opLeftCell="A31" zoomScaleNormal="100" zoomScaleSheetLayoutView="100" workbookViewId="0">
      <selection activeCell="E43" sqref="E43"/>
    </sheetView>
  </sheetViews>
  <sheetFormatPr defaultColWidth="9.140625" defaultRowHeight="17.25"/>
  <cols>
    <col min="1" max="1" width="10.42578125" style="87" customWidth="1"/>
    <col min="2" max="2" width="9.5703125" style="87" customWidth="1"/>
    <col min="3" max="3" width="8" style="87" customWidth="1"/>
    <col min="4" max="4" width="10.42578125" style="87" customWidth="1"/>
    <col min="5" max="5" width="14.7109375" style="87" customWidth="1"/>
    <col min="6" max="6" width="62.140625" style="87" customWidth="1"/>
    <col min="7" max="7" width="16.140625" style="87" customWidth="1"/>
    <col min="8" max="8" width="16.5703125" style="87" customWidth="1"/>
    <col min="9" max="9" width="16" style="87" customWidth="1"/>
    <col min="10" max="10" width="15.7109375" style="87" customWidth="1"/>
    <col min="11" max="11" width="21.140625" style="87" customWidth="1"/>
    <col min="12" max="12" width="14.42578125" style="87" customWidth="1"/>
    <col min="13" max="16384" width="9.140625" style="87"/>
  </cols>
  <sheetData>
    <row r="1" spans="1:11" ht="18" customHeight="1">
      <c r="H1" s="436" t="s">
        <v>81</v>
      </c>
      <c r="I1" s="436"/>
      <c r="J1" s="436"/>
      <c r="K1" s="124"/>
    </row>
    <row r="2" spans="1:11" ht="15.75" customHeight="1">
      <c r="H2" s="437" t="s">
        <v>108</v>
      </c>
      <c r="I2" s="438"/>
      <c r="J2" s="438"/>
      <c r="K2" s="124"/>
    </row>
    <row r="3" spans="1:11" ht="17.25" customHeight="1">
      <c r="H3" s="437" t="s">
        <v>9</v>
      </c>
      <c r="I3" s="438"/>
      <c r="J3" s="438"/>
      <c r="K3" s="124"/>
    </row>
    <row r="6" spans="1:11" ht="52.5" customHeight="1">
      <c r="A6" s="440" t="s">
        <v>113</v>
      </c>
      <c r="B6" s="440"/>
      <c r="C6" s="440"/>
      <c r="D6" s="440"/>
      <c r="E6" s="440"/>
      <c r="F6" s="440"/>
      <c r="G6" s="440"/>
      <c r="H6" s="440"/>
      <c r="I6" s="440"/>
      <c r="J6" s="440"/>
      <c r="K6" s="440"/>
    </row>
    <row r="7" spans="1:11">
      <c r="K7" s="120"/>
    </row>
    <row r="8" spans="1:11">
      <c r="I8" s="441" t="s">
        <v>25</v>
      </c>
      <c r="J8" s="441"/>
      <c r="K8" s="121"/>
    </row>
    <row r="9" spans="1:11" s="88" customFormat="1" ht="75.75" customHeight="1">
      <c r="A9" s="439" t="s">
        <v>26</v>
      </c>
      <c r="B9" s="439"/>
      <c r="C9" s="439"/>
      <c r="D9" s="439" t="s">
        <v>14</v>
      </c>
      <c r="E9" s="439"/>
      <c r="F9" s="439" t="s">
        <v>20</v>
      </c>
      <c r="G9" s="442" t="s">
        <v>154</v>
      </c>
      <c r="H9" s="443"/>
      <c r="I9" s="443"/>
      <c r="J9" s="444"/>
      <c r="K9" s="122"/>
    </row>
    <row r="10" spans="1:11" s="90" customFormat="1" ht="36.200000000000003" customHeight="1">
      <c r="A10" s="89" t="s">
        <v>52</v>
      </c>
      <c r="B10" s="89" t="s">
        <v>53</v>
      </c>
      <c r="C10" s="89" t="s">
        <v>27</v>
      </c>
      <c r="D10" s="89" t="s">
        <v>18</v>
      </c>
      <c r="E10" s="89" t="s">
        <v>40</v>
      </c>
      <c r="F10" s="439"/>
      <c r="G10" s="134" t="s">
        <v>99</v>
      </c>
      <c r="H10" s="134" t="s">
        <v>100</v>
      </c>
      <c r="I10" s="113" t="s">
        <v>16</v>
      </c>
      <c r="J10" s="113" t="s">
        <v>17</v>
      </c>
      <c r="K10" s="123"/>
    </row>
    <row r="11" spans="1:11" s="88" customFormat="1" ht="22.5" customHeight="1">
      <c r="A11" s="432"/>
      <c r="B11" s="432"/>
      <c r="C11" s="432"/>
      <c r="D11" s="429"/>
      <c r="E11" s="429"/>
      <c r="F11" s="92" t="s">
        <v>24</v>
      </c>
      <c r="G11" s="280">
        <f>+G13+G32</f>
        <v>0</v>
      </c>
      <c r="H11" s="280">
        <f>+H13+H32</f>
        <v>0</v>
      </c>
      <c r="I11" s="270">
        <f>+I13+I32</f>
        <v>0</v>
      </c>
      <c r="J11" s="270">
        <f>+J13+J32</f>
        <v>0</v>
      </c>
    </row>
    <row r="12" spans="1:11" s="88" customFormat="1" ht="22.5" customHeight="1">
      <c r="A12" s="433"/>
      <c r="B12" s="433"/>
      <c r="C12" s="433"/>
      <c r="D12" s="430"/>
      <c r="E12" s="430"/>
      <c r="F12" s="93" t="s">
        <v>82</v>
      </c>
      <c r="G12" s="281"/>
      <c r="H12" s="281"/>
      <c r="I12" s="270"/>
      <c r="J12" s="270"/>
    </row>
    <row r="13" spans="1:11" s="90" customFormat="1" ht="27" customHeight="1">
      <c r="A13" s="434"/>
      <c r="B13" s="433"/>
      <c r="C13" s="433"/>
      <c r="D13" s="430"/>
      <c r="E13" s="430"/>
      <c r="F13" s="94" t="s">
        <v>77</v>
      </c>
      <c r="G13" s="270">
        <f>G14</f>
        <v>-1393405.8</v>
      </c>
      <c r="H13" s="270">
        <f>H14</f>
        <v>-1393405.8</v>
      </c>
      <c r="I13" s="270">
        <f t="shared" ref="I13:J13" si="0">+I14</f>
        <v>-1393405.8</v>
      </c>
      <c r="J13" s="270">
        <f t="shared" si="0"/>
        <v>-1393405.8</v>
      </c>
    </row>
    <row r="14" spans="1:11" ht="34.5">
      <c r="A14" s="318" t="s">
        <v>67</v>
      </c>
      <c r="B14" s="433"/>
      <c r="C14" s="433"/>
      <c r="D14" s="430"/>
      <c r="E14" s="430"/>
      <c r="F14" s="94" t="s">
        <v>68</v>
      </c>
      <c r="G14" s="271">
        <f>G16</f>
        <v>-1393405.8</v>
      </c>
      <c r="H14" s="271">
        <f>H16</f>
        <v>-1393405.8</v>
      </c>
      <c r="I14" s="271">
        <f t="shared" ref="I14:J14" si="1">+I16</f>
        <v>-1393405.8</v>
      </c>
      <c r="J14" s="271">
        <f t="shared" si="1"/>
        <v>-1393405.8</v>
      </c>
    </row>
    <row r="15" spans="1:11">
      <c r="A15" s="319"/>
      <c r="B15" s="434"/>
      <c r="C15" s="433"/>
      <c r="D15" s="430"/>
      <c r="E15" s="430"/>
      <c r="F15" s="93" t="s">
        <v>21</v>
      </c>
      <c r="G15" s="272"/>
      <c r="H15" s="272"/>
      <c r="I15" s="223"/>
      <c r="J15" s="223"/>
    </row>
    <row r="16" spans="1:11" ht="34.5">
      <c r="A16" s="319"/>
      <c r="B16" s="318" t="s">
        <v>69</v>
      </c>
      <c r="C16" s="433"/>
      <c r="D16" s="430"/>
      <c r="E16" s="430"/>
      <c r="F16" s="94" t="s">
        <v>70</v>
      </c>
      <c r="G16" s="272">
        <f>G18</f>
        <v>-1393405.8</v>
      </c>
      <c r="H16" s="272">
        <f>H18</f>
        <v>-1393405.8</v>
      </c>
      <c r="I16" s="273">
        <f t="shared" ref="I16:J16" si="2">+I18</f>
        <v>-1393405.8</v>
      </c>
      <c r="J16" s="273">
        <f t="shared" si="2"/>
        <v>-1393405.8</v>
      </c>
    </row>
    <row r="17" spans="1:10">
      <c r="A17" s="319"/>
      <c r="B17" s="319"/>
      <c r="C17" s="434"/>
      <c r="D17" s="430"/>
      <c r="E17" s="430"/>
      <c r="F17" s="93" t="s">
        <v>21</v>
      </c>
      <c r="G17" s="272"/>
      <c r="H17" s="272"/>
      <c r="I17" s="273"/>
      <c r="J17" s="273"/>
    </row>
    <row r="18" spans="1:10">
      <c r="A18" s="319"/>
      <c r="B18" s="319"/>
      <c r="C18" s="318" t="s">
        <v>69</v>
      </c>
      <c r="D18" s="430"/>
      <c r="E18" s="430"/>
      <c r="F18" s="92" t="s">
        <v>62</v>
      </c>
      <c r="G18" s="272">
        <f>G20</f>
        <v>-1393405.8</v>
      </c>
      <c r="H18" s="272">
        <f>H20</f>
        <v>-1393405.8</v>
      </c>
      <c r="I18" s="273">
        <f t="shared" ref="I18:J18" si="3">+I20</f>
        <v>-1393405.8</v>
      </c>
      <c r="J18" s="273">
        <f t="shared" si="3"/>
        <v>-1393405.8</v>
      </c>
    </row>
    <row r="19" spans="1:10" ht="14.25" customHeight="1">
      <c r="A19" s="319"/>
      <c r="B19" s="319"/>
      <c r="C19" s="319"/>
      <c r="D19" s="430"/>
      <c r="E19" s="430"/>
      <c r="F19" s="93" t="s">
        <v>21</v>
      </c>
      <c r="G19" s="272"/>
      <c r="H19" s="272"/>
      <c r="I19" s="225"/>
      <c r="J19" s="225"/>
    </row>
    <row r="20" spans="1:10">
      <c r="A20" s="319"/>
      <c r="B20" s="319"/>
      <c r="C20" s="319"/>
      <c r="D20" s="430"/>
      <c r="E20" s="430"/>
      <c r="F20" s="93" t="s">
        <v>71</v>
      </c>
      <c r="G20" s="272">
        <f>G22</f>
        <v>-1393405.8</v>
      </c>
      <c r="H20" s="272">
        <f>H22</f>
        <v>-1393405.8</v>
      </c>
      <c r="I20" s="273">
        <f t="shared" ref="I20:J20" si="4">+I22</f>
        <v>-1393405.8</v>
      </c>
      <c r="J20" s="273">
        <f t="shared" si="4"/>
        <v>-1393405.8</v>
      </c>
    </row>
    <row r="21" spans="1:10">
      <c r="A21" s="319"/>
      <c r="B21" s="319"/>
      <c r="C21" s="319"/>
      <c r="D21" s="431"/>
      <c r="E21" s="431"/>
      <c r="F21" s="93" t="s">
        <v>21</v>
      </c>
      <c r="G21" s="272"/>
      <c r="H21" s="272"/>
      <c r="I21" s="271"/>
      <c r="J21" s="271"/>
    </row>
    <row r="22" spans="1:10" s="95" customFormat="1" ht="22.5" customHeight="1">
      <c r="A22" s="319"/>
      <c r="B22" s="319"/>
      <c r="C22" s="319"/>
      <c r="D22" s="318" t="s">
        <v>72</v>
      </c>
      <c r="E22" s="435" t="s">
        <v>73</v>
      </c>
      <c r="F22" s="435" t="s">
        <v>62</v>
      </c>
      <c r="G22" s="271">
        <f>G24</f>
        <v>-1393405.8</v>
      </c>
      <c r="H22" s="271">
        <f>H24</f>
        <v>-1393405.8</v>
      </c>
      <c r="I22" s="271">
        <f t="shared" ref="I22:J22" si="5">+I24</f>
        <v>-1393405.8</v>
      </c>
      <c r="J22" s="271">
        <f t="shared" si="5"/>
        <v>-1393405.8</v>
      </c>
    </row>
    <row r="23" spans="1:10" ht="15" customHeight="1">
      <c r="A23" s="319"/>
      <c r="B23" s="319"/>
      <c r="C23" s="319"/>
      <c r="D23" s="319"/>
      <c r="E23" s="96"/>
      <c r="F23" s="97" t="s">
        <v>21</v>
      </c>
      <c r="G23" s="271"/>
      <c r="H23" s="271"/>
      <c r="I23" s="228"/>
      <c r="J23" s="228"/>
    </row>
    <row r="24" spans="1:10" ht="22.15" customHeight="1">
      <c r="A24" s="319"/>
      <c r="B24" s="319"/>
      <c r="C24" s="319"/>
      <c r="D24" s="319"/>
      <c r="E24" s="426" t="s">
        <v>65</v>
      </c>
      <c r="F24" s="92" t="s">
        <v>62</v>
      </c>
      <c r="G24" s="271">
        <f>G26</f>
        <v>-1393405.8</v>
      </c>
      <c r="H24" s="271">
        <f>H26</f>
        <v>-1393405.8</v>
      </c>
      <c r="I24" s="274">
        <f t="shared" ref="I24:J24" si="6">+I26</f>
        <v>-1393405.8</v>
      </c>
      <c r="J24" s="274">
        <f t="shared" si="6"/>
        <v>-1393405.8</v>
      </c>
    </row>
    <row r="25" spans="1:10">
      <c r="A25" s="319"/>
      <c r="B25" s="319"/>
      <c r="C25" s="319"/>
      <c r="D25" s="319"/>
      <c r="E25" s="427"/>
      <c r="F25" s="91" t="s">
        <v>41</v>
      </c>
      <c r="G25" s="272"/>
      <c r="H25" s="272"/>
      <c r="I25" s="272"/>
      <c r="J25" s="272"/>
    </row>
    <row r="26" spans="1:10">
      <c r="A26" s="319"/>
      <c r="B26" s="319"/>
      <c r="C26" s="319"/>
      <c r="D26" s="319"/>
      <c r="E26" s="427"/>
      <c r="F26" s="98" t="s">
        <v>71</v>
      </c>
      <c r="G26" s="272">
        <f>G28</f>
        <v>-1393405.8</v>
      </c>
      <c r="H26" s="272">
        <f>H28</f>
        <v>-1393405.8</v>
      </c>
      <c r="I26" s="275">
        <f t="shared" ref="I26:J26" si="7">+I28</f>
        <v>-1393405.8</v>
      </c>
      <c r="J26" s="275">
        <f t="shared" si="7"/>
        <v>-1393405.8</v>
      </c>
    </row>
    <row r="27" spans="1:10" ht="37.5" customHeight="1">
      <c r="A27" s="319"/>
      <c r="B27" s="319"/>
      <c r="C27" s="319"/>
      <c r="D27" s="319"/>
      <c r="E27" s="427"/>
      <c r="F27" s="91" t="s">
        <v>74</v>
      </c>
      <c r="G27" s="272"/>
      <c r="H27" s="272"/>
      <c r="I27" s="272"/>
      <c r="J27" s="272"/>
    </row>
    <row r="28" spans="1:10">
      <c r="A28" s="319"/>
      <c r="B28" s="319"/>
      <c r="C28" s="319"/>
      <c r="D28" s="319"/>
      <c r="E28" s="427"/>
      <c r="F28" s="99" t="s">
        <v>22</v>
      </c>
      <c r="G28" s="272">
        <f t="shared" ref="G28:H30" si="8">G29</f>
        <v>-1393405.8</v>
      </c>
      <c r="H28" s="272">
        <f t="shared" si="8"/>
        <v>-1393405.8</v>
      </c>
      <c r="I28" s="272">
        <f t="shared" ref="I28:J30" si="9">+I29</f>
        <v>-1393405.8</v>
      </c>
      <c r="J28" s="272">
        <f t="shared" si="9"/>
        <v>-1393405.8</v>
      </c>
    </row>
    <row r="29" spans="1:10">
      <c r="A29" s="319"/>
      <c r="B29" s="319"/>
      <c r="C29" s="319"/>
      <c r="D29" s="319"/>
      <c r="E29" s="427"/>
      <c r="F29" s="100" t="s">
        <v>23</v>
      </c>
      <c r="G29" s="272">
        <f t="shared" si="8"/>
        <v>-1393405.8</v>
      </c>
      <c r="H29" s="272">
        <f t="shared" si="8"/>
        <v>-1393405.8</v>
      </c>
      <c r="I29" s="272">
        <f t="shared" si="9"/>
        <v>-1393405.8</v>
      </c>
      <c r="J29" s="272">
        <f t="shared" si="9"/>
        <v>-1393405.8</v>
      </c>
    </row>
    <row r="30" spans="1:10">
      <c r="A30" s="319"/>
      <c r="B30" s="319"/>
      <c r="C30" s="319"/>
      <c r="D30" s="319"/>
      <c r="E30" s="427"/>
      <c r="F30" s="100" t="s">
        <v>83</v>
      </c>
      <c r="G30" s="272">
        <f t="shared" si="8"/>
        <v>-1393405.8</v>
      </c>
      <c r="H30" s="272">
        <f t="shared" si="8"/>
        <v>-1393405.8</v>
      </c>
      <c r="I30" s="272">
        <f t="shared" si="9"/>
        <v>-1393405.8</v>
      </c>
      <c r="J30" s="272">
        <f t="shared" si="9"/>
        <v>-1393405.8</v>
      </c>
    </row>
    <row r="31" spans="1:10">
      <c r="A31" s="320"/>
      <c r="B31" s="320"/>
      <c r="C31" s="320"/>
      <c r="D31" s="320"/>
      <c r="E31" s="428"/>
      <c r="F31" s="93" t="s">
        <v>76</v>
      </c>
      <c r="G31" s="272">
        <f>-1393405.8</f>
        <v>-1393405.8</v>
      </c>
      <c r="H31" s="272">
        <f t="shared" ref="H31:J31" si="10">-1393405.8</f>
        <v>-1393405.8</v>
      </c>
      <c r="I31" s="272">
        <f t="shared" si="10"/>
        <v>-1393405.8</v>
      </c>
      <c r="J31" s="272">
        <f t="shared" si="10"/>
        <v>-1393405.8</v>
      </c>
    </row>
    <row r="32" spans="1:10" s="103" customFormat="1" ht="33.75" customHeight="1">
      <c r="A32" s="101"/>
      <c r="B32" s="101"/>
      <c r="C32" s="101"/>
      <c r="D32" s="101"/>
      <c r="E32" s="101"/>
      <c r="F32" s="102" t="s">
        <v>36</v>
      </c>
      <c r="G32" s="270">
        <f>+G33</f>
        <v>1393405.8</v>
      </c>
      <c r="H32" s="270">
        <f>+H33</f>
        <v>1393405.8</v>
      </c>
      <c r="I32" s="270">
        <f t="shared" ref="I32:J32" si="11">+I33</f>
        <v>1393405.8</v>
      </c>
      <c r="J32" s="270">
        <f t="shared" si="11"/>
        <v>1393405.8</v>
      </c>
    </row>
    <row r="33" spans="1:10" s="105" customFormat="1">
      <c r="A33" s="411" t="s">
        <v>48</v>
      </c>
      <c r="B33" s="409"/>
      <c r="C33" s="409"/>
      <c r="D33" s="422"/>
      <c r="E33" s="422"/>
      <c r="F33" s="104" t="s">
        <v>55</v>
      </c>
      <c r="G33" s="276">
        <f>+G35</f>
        <v>1393405.8</v>
      </c>
      <c r="H33" s="276">
        <f>+H35</f>
        <v>1393405.8</v>
      </c>
      <c r="I33" s="276">
        <f t="shared" ref="I33:J33" si="12">+I35</f>
        <v>1393405.8</v>
      </c>
      <c r="J33" s="276">
        <f t="shared" si="12"/>
        <v>1393405.8</v>
      </c>
    </row>
    <row r="34" spans="1:10" s="105" customFormat="1">
      <c r="A34" s="412"/>
      <c r="B34" s="410"/>
      <c r="C34" s="425"/>
      <c r="D34" s="423"/>
      <c r="E34" s="423"/>
      <c r="F34" s="74" t="s">
        <v>21</v>
      </c>
      <c r="G34" s="270"/>
      <c r="H34" s="270"/>
      <c r="I34" s="276"/>
      <c r="J34" s="276"/>
    </row>
    <row r="35" spans="1:10" s="105" customFormat="1">
      <c r="A35" s="412"/>
      <c r="B35" s="411" t="s">
        <v>92</v>
      </c>
      <c r="C35" s="425"/>
      <c r="D35" s="423"/>
      <c r="E35" s="423"/>
      <c r="F35" s="104" t="s">
        <v>91</v>
      </c>
      <c r="G35" s="276">
        <f>+G37</f>
        <v>1393405.8</v>
      </c>
      <c r="H35" s="276">
        <f>+H37</f>
        <v>1393405.8</v>
      </c>
      <c r="I35" s="276">
        <f t="shared" ref="I35:J35" si="13">+I37</f>
        <v>1393405.8</v>
      </c>
      <c r="J35" s="276">
        <f t="shared" si="13"/>
        <v>1393405.8</v>
      </c>
    </row>
    <row r="36" spans="1:10" s="105" customFormat="1">
      <c r="A36" s="412"/>
      <c r="B36" s="412"/>
      <c r="C36" s="410"/>
      <c r="D36" s="423"/>
      <c r="E36" s="423"/>
      <c r="F36" s="74" t="s">
        <v>21</v>
      </c>
      <c r="G36" s="270"/>
      <c r="H36" s="270"/>
      <c r="I36" s="276"/>
      <c r="J36" s="276"/>
    </row>
    <row r="37" spans="1:10" s="106" customFormat="1">
      <c r="A37" s="412"/>
      <c r="B37" s="412"/>
      <c r="C37" s="411" t="s">
        <v>94</v>
      </c>
      <c r="D37" s="423"/>
      <c r="E37" s="423"/>
      <c r="F37" s="104" t="s">
        <v>93</v>
      </c>
      <c r="G37" s="276">
        <f>+G39</f>
        <v>1393405.8</v>
      </c>
      <c r="H37" s="276">
        <f>+H39</f>
        <v>1393405.8</v>
      </c>
      <c r="I37" s="276">
        <f t="shared" ref="I37:J37" si="14">+I39</f>
        <v>1393405.8</v>
      </c>
      <c r="J37" s="276">
        <f t="shared" si="14"/>
        <v>1393405.8</v>
      </c>
    </row>
    <row r="38" spans="1:10" s="105" customFormat="1" ht="16.899999999999999" customHeight="1">
      <c r="A38" s="412"/>
      <c r="B38" s="412"/>
      <c r="C38" s="412"/>
      <c r="D38" s="423"/>
      <c r="E38" s="423"/>
      <c r="F38" s="74" t="s">
        <v>21</v>
      </c>
      <c r="G38" s="270"/>
      <c r="H38" s="270"/>
      <c r="I38" s="277"/>
      <c r="J38" s="277"/>
    </row>
    <row r="39" spans="1:10" s="105" customFormat="1" ht="33.75" customHeight="1">
      <c r="A39" s="412"/>
      <c r="B39" s="412"/>
      <c r="C39" s="412"/>
      <c r="D39" s="423"/>
      <c r="E39" s="423"/>
      <c r="F39" s="107" t="s">
        <v>36</v>
      </c>
      <c r="G39" s="277">
        <f>+G41</f>
        <v>1393405.8</v>
      </c>
      <c r="H39" s="277">
        <f>+H41</f>
        <v>1393405.8</v>
      </c>
      <c r="I39" s="277">
        <f t="shared" ref="I39:J39" si="15">+I41</f>
        <v>1393405.8</v>
      </c>
      <c r="J39" s="277">
        <f t="shared" si="15"/>
        <v>1393405.8</v>
      </c>
    </row>
    <row r="40" spans="1:10" s="105" customFormat="1" ht="30" customHeight="1">
      <c r="A40" s="412"/>
      <c r="B40" s="412"/>
      <c r="C40" s="412"/>
      <c r="D40" s="424"/>
      <c r="E40" s="424"/>
      <c r="F40" s="108" t="s">
        <v>21</v>
      </c>
      <c r="G40" s="270"/>
      <c r="H40" s="270"/>
      <c r="I40" s="277"/>
      <c r="J40" s="277"/>
    </row>
    <row r="41" spans="1:10" s="105" customFormat="1" ht="21" customHeight="1">
      <c r="A41" s="412"/>
      <c r="B41" s="412"/>
      <c r="C41" s="412"/>
      <c r="D41" s="415">
        <v>1168</v>
      </c>
      <c r="E41" s="420" t="s">
        <v>87</v>
      </c>
      <c r="F41" s="421"/>
      <c r="G41" s="276">
        <f>G43+G53</f>
        <v>1393405.8</v>
      </c>
      <c r="H41" s="276">
        <f t="shared" ref="H41:J41" si="16">H43+H53</f>
        <v>1393405.8</v>
      </c>
      <c r="I41" s="276">
        <f t="shared" si="16"/>
        <v>1393405.8</v>
      </c>
      <c r="J41" s="276">
        <f t="shared" si="16"/>
        <v>1393405.8</v>
      </c>
    </row>
    <row r="42" spans="1:10" s="105" customFormat="1" ht="16.899999999999999" customHeight="1">
      <c r="A42" s="412"/>
      <c r="B42" s="412"/>
      <c r="C42" s="412"/>
      <c r="D42" s="416"/>
      <c r="E42" s="407" t="s">
        <v>21</v>
      </c>
      <c r="F42" s="408"/>
      <c r="G42" s="270"/>
      <c r="H42" s="270"/>
      <c r="I42" s="277"/>
      <c r="J42" s="277"/>
    </row>
    <row r="43" spans="1:10" s="105" customFormat="1" ht="39.75" customHeight="1">
      <c r="A43" s="412"/>
      <c r="B43" s="412"/>
      <c r="C43" s="412"/>
      <c r="D43" s="416"/>
      <c r="E43" s="168">
        <v>11026</v>
      </c>
      <c r="F43" s="243" t="s">
        <v>148</v>
      </c>
      <c r="G43" s="276">
        <f>+G45</f>
        <v>627214.9</v>
      </c>
      <c r="H43" s="276">
        <f>+H45</f>
        <v>627214.9</v>
      </c>
      <c r="I43" s="276">
        <f t="shared" ref="I43:J43" si="17">+I45</f>
        <v>627214.9</v>
      </c>
      <c r="J43" s="276">
        <f t="shared" si="17"/>
        <v>627214.9</v>
      </c>
    </row>
    <row r="44" spans="1:10" s="105" customFormat="1" ht="26.25" customHeight="1">
      <c r="A44" s="412"/>
      <c r="B44" s="412"/>
      <c r="C44" s="412"/>
      <c r="D44" s="416"/>
      <c r="E44" s="418"/>
      <c r="F44" s="69" t="s">
        <v>41</v>
      </c>
      <c r="G44" s="266"/>
      <c r="H44" s="266"/>
      <c r="I44" s="277"/>
      <c r="J44" s="277"/>
    </row>
    <row r="45" spans="1:10" s="105" customFormat="1" ht="34.5">
      <c r="A45" s="412"/>
      <c r="B45" s="412"/>
      <c r="C45" s="412"/>
      <c r="D45" s="416"/>
      <c r="E45" s="419"/>
      <c r="F45" s="109" t="s">
        <v>36</v>
      </c>
      <c r="G45" s="278">
        <f>+G47</f>
        <v>627214.9</v>
      </c>
      <c r="H45" s="278">
        <f>+H47</f>
        <v>627214.9</v>
      </c>
      <c r="I45" s="278">
        <f t="shared" ref="I45:J45" si="18">+I47</f>
        <v>627214.9</v>
      </c>
      <c r="J45" s="278">
        <f t="shared" si="18"/>
        <v>627214.9</v>
      </c>
    </row>
    <row r="46" spans="1:10" s="105" customFormat="1" ht="37.5" customHeight="1">
      <c r="A46" s="412"/>
      <c r="B46" s="412"/>
      <c r="C46" s="412"/>
      <c r="D46" s="416"/>
      <c r="E46" s="419"/>
      <c r="F46" s="23" t="s">
        <v>37</v>
      </c>
      <c r="G46" s="278"/>
      <c r="H46" s="278"/>
      <c r="I46" s="277"/>
      <c r="J46" s="277"/>
    </row>
    <row r="47" spans="1:10" s="105" customFormat="1" ht="21" customHeight="1">
      <c r="A47" s="412"/>
      <c r="B47" s="412"/>
      <c r="C47" s="412"/>
      <c r="D47" s="416"/>
      <c r="E47" s="419"/>
      <c r="F47" s="69" t="s">
        <v>22</v>
      </c>
      <c r="G47" s="277">
        <f t="shared" ref="G47:H48" si="19">+G48</f>
        <v>627214.9</v>
      </c>
      <c r="H47" s="277">
        <f t="shared" si="19"/>
        <v>627214.9</v>
      </c>
      <c r="I47" s="277">
        <f t="shared" ref="I47:J48" si="20">+I48</f>
        <v>627214.9</v>
      </c>
      <c r="J47" s="277">
        <f t="shared" si="20"/>
        <v>627214.9</v>
      </c>
    </row>
    <row r="48" spans="1:10" s="105" customFormat="1" ht="18" customHeight="1">
      <c r="A48" s="412"/>
      <c r="B48" s="412"/>
      <c r="C48" s="412"/>
      <c r="D48" s="416"/>
      <c r="E48" s="419"/>
      <c r="F48" s="69" t="s">
        <v>23</v>
      </c>
      <c r="G48" s="277">
        <f t="shared" si="19"/>
        <v>627214.9</v>
      </c>
      <c r="H48" s="277">
        <f t="shared" si="19"/>
        <v>627214.9</v>
      </c>
      <c r="I48" s="277">
        <f t="shared" si="20"/>
        <v>627214.9</v>
      </c>
      <c r="J48" s="277">
        <f t="shared" si="20"/>
        <v>627214.9</v>
      </c>
    </row>
    <row r="49" spans="1:10" s="105" customFormat="1" ht="17.25" customHeight="1">
      <c r="A49" s="412"/>
      <c r="B49" s="412"/>
      <c r="C49" s="412"/>
      <c r="D49" s="416"/>
      <c r="E49" s="419"/>
      <c r="F49" s="69" t="s">
        <v>56</v>
      </c>
      <c r="G49" s="277">
        <f>G50</f>
        <v>627214.9</v>
      </c>
      <c r="H49" s="277">
        <f t="shared" ref="H49:J49" si="21">H50</f>
        <v>627214.9</v>
      </c>
      <c r="I49" s="277">
        <f t="shared" si="21"/>
        <v>627214.9</v>
      </c>
      <c r="J49" s="277">
        <f t="shared" si="21"/>
        <v>627214.9</v>
      </c>
    </row>
    <row r="50" spans="1:10" s="105" customFormat="1" ht="35.25" customHeight="1">
      <c r="A50" s="412"/>
      <c r="B50" s="412"/>
      <c r="C50" s="412"/>
      <c r="D50" s="416"/>
      <c r="E50" s="419"/>
      <c r="F50" s="23" t="s">
        <v>57</v>
      </c>
      <c r="G50" s="276">
        <f>G51+G52</f>
        <v>627214.9</v>
      </c>
      <c r="H50" s="276">
        <f t="shared" ref="H50:J50" si="22">H51+H52</f>
        <v>627214.9</v>
      </c>
      <c r="I50" s="276">
        <f t="shared" si="22"/>
        <v>627214.9</v>
      </c>
      <c r="J50" s="276">
        <f t="shared" si="22"/>
        <v>627214.9</v>
      </c>
    </row>
    <row r="51" spans="1:10" s="105" customFormat="1" ht="35.25" customHeight="1">
      <c r="A51" s="412"/>
      <c r="B51" s="412"/>
      <c r="C51" s="412"/>
      <c r="D51" s="416"/>
      <c r="E51" s="419"/>
      <c r="F51" s="23" t="s">
        <v>103</v>
      </c>
      <c r="G51" s="277">
        <v>163031.5</v>
      </c>
      <c r="H51" s="277">
        <v>163031.5</v>
      </c>
      <c r="I51" s="277">
        <v>163031.5</v>
      </c>
      <c r="J51" s="277">
        <v>163031.5</v>
      </c>
    </row>
    <row r="52" spans="1:10" s="105" customFormat="1" ht="23.25" customHeight="1" thickBot="1">
      <c r="A52" s="412"/>
      <c r="B52" s="412"/>
      <c r="C52" s="412"/>
      <c r="D52" s="416"/>
      <c r="E52" s="419"/>
      <c r="F52" s="245" t="s">
        <v>58</v>
      </c>
      <c r="G52" s="279">
        <v>464183.4</v>
      </c>
      <c r="H52" s="279">
        <v>464183.4</v>
      </c>
      <c r="I52" s="279">
        <v>464183.4</v>
      </c>
      <c r="J52" s="279">
        <v>464183.4</v>
      </c>
    </row>
    <row r="53" spans="1:10" ht="42.75" customHeight="1" thickBot="1">
      <c r="A53" s="413"/>
      <c r="B53" s="413"/>
      <c r="C53" s="413"/>
      <c r="D53" s="417"/>
      <c r="E53" s="240">
        <v>11027</v>
      </c>
      <c r="F53" s="244" t="s">
        <v>187</v>
      </c>
      <c r="G53" s="241">
        <f>G55</f>
        <v>766190.9</v>
      </c>
      <c r="H53" s="241">
        <f t="shared" ref="H53:J53" si="23">H55</f>
        <v>766190.9</v>
      </c>
      <c r="I53" s="241">
        <f t="shared" si="23"/>
        <v>766190.9</v>
      </c>
      <c r="J53" s="242">
        <f t="shared" si="23"/>
        <v>766190.9</v>
      </c>
    </row>
    <row r="54" spans="1:10">
      <c r="A54" s="413"/>
      <c r="B54" s="413"/>
      <c r="C54" s="413"/>
      <c r="D54" s="413"/>
      <c r="E54" s="406"/>
      <c r="F54" s="192" t="s">
        <v>41</v>
      </c>
      <c r="G54" s="239"/>
      <c r="H54" s="239"/>
      <c r="I54" s="239"/>
      <c r="J54" s="239"/>
    </row>
    <row r="55" spans="1:10" ht="34.5">
      <c r="A55" s="413"/>
      <c r="B55" s="413"/>
      <c r="C55" s="413"/>
      <c r="D55" s="413"/>
      <c r="E55" s="351"/>
      <c r="F55" s="109" t="s">
        <v>36</v>
      </c>
      <c r="G55" s="282">
        <f>G57</f>
        <v>766190.9</v>
      </c>
      <c r="H55" s="282">
        <f t="shared" ref="H55:J55" si="24">H57</f>
        <v>766190.9</v>
      </c>
      <c r="I55" s="282">
        <f t="shared" si="24"/>
        <v>766190.9</v>
      </c>
      <c r="J55" s="282">
        <f t="shared" si="24"/>
        <v>766190.9</v>
      </c>
    </row>
    <row r="56" spans="1:10" ht="34.5">
      <c r="A56" s="413"/>
      <c r="B56" s="413"/>
      <c r="C56" s="413"/>
      <c r="D56" s="413"/>
      <c r="E56" s="351"/>
      <c r="F56" s="69" t="s">
        <v>171</v>
      </c>
      <c r="G56" s="221"/>
      <c r="H56" s="221"/>
      <c r="I56" s="221"/>
      <c r="J56" s="221"/>
    </row>
    <row r="57" spans="1:10">
      <c r="A57" s="413"/>
      <c r="B57" s="413"/>
      <c r="C57" s="413"/>
      <c r="D57" s="413"/>
      <c r="E57" s="351"/>
      <c r="F57" s="23" t="s">
        <v>22</v>
      </c>
      <c r="G57" s="221">
        <f>G58</f>
        <v>766190.9</v>
      </c>
      <c r="H57" s="221">
        <f t="shared" ref="H57:J59" si="25">H58</f>
        <v>766190.9</v>
      </c>
      <c r="I57" s="221">
        <f t="shared" si="25"/>
        <v>766190.9</v>
      </c>
      <c r="J57" s="221">
        <f t="shared" si="25"/>
        <v>766190.9</v>
      </c>
    </row>
    <row r="58" spans="1:10">
      <c r="A58" s="413"/>
      <c r="B58" s="413"/>
      <c r="C58" s="413"/>
      <c r="D58" s="413"/>
      <c r="E58" s="351"/>
      <c r="F58" s="23" t="s">
        <v>23</v>
      </c>
      <c r="G58" s="221">
        <f>G59</f>
        <v>766190.9</v>
      </c>
      <c r="H58" s="221">
        <f t="shared" si="25"/>
        <v>766190.9</v>
      </c>
      <c r="I58" s="221">
        <f t="shared" si="25"/>
        <v>766190.9</v>
      </c>
      <c r="J58" s="221">
        <f t="shared" si="25"/>
        <v>766190.9</v>
      </c>
    </row>
    <row r="59" spans="1:10">
      <c r="A59" s="413"/>
      <c r="B59" s="413"/>
      <c r="C59" s="413"/>
      <c r="D59" s="413"/>
      <c r="E59" s="351"/>
      <c r="F59" s="23" t="s">
        <v>56</v>
      </c>
      <c r="G59" s="221">
        <f>G60</f>
        <v>766190.9</v>
      </c>
      <c r="H59" s="221">
        <f t="shared" si="25"/>
        <v>766190.9</v>
      </c>
      <c r="I59" s="221">
        <f t="shared" si="25"/>
        <v>766190.9</v>
      </c>
      <c r="J59" s="221">
        <f t="shared" si="25"/>
        <v>766190.9</v>
      </c>
    </row>
    <row r="60" spans="1:10" ht="34.5">
      <c r="A60" s="413"/>
      <c r="B60" s="413"/>
      <c r="C60" s="413"/>
      <c r="D60" s="413"/>
      <c r="E60" s="351"/>
      <c r="F60" s="23" t="s">
        <v>57</v>
      </c>
      <c r="G60" s="221">
        <f>G61+G62</f>
        <v>766190.9</v>
      </c>
      <c r="H60" s="221">
        <f t="shared" ref="H60:J60" si="26">H61+H62</f>
        <v>766190.9</v>
      </c>
      <c r="I60" s="221">
        <f t="shared" si="26"/>
        <v>766190.9</v>
      </c>
      <c r="J60" s="221">
        <f t="shared" si="26"/>
        <v>766190.9</v>
      </c>
    </row>
    <row r="61" spans="1:10" ht="34.5">
      <c r="A61" s="413"/>
      <c r="B61" s="413"/>
      <c r="C61" s="413"/>
      <c r="D61" s="413"/>
      <c r="E61" s="351"/>
      <c r="F61" s="23" t="s">
        <v>103</v>
      </c>
      <c r="G61" s="221">
        <v>308539.7</v>
      </c>
      <c r="H61" s="221">
        <v>308539.7</v>
      </c>
      <c r="I61" s="221">
        <v>308539.7</v>
      </c>
      <c r="J61" s="221">
        <v>308539.7</v>
      </c>
    </row>
    <row r="62" spans="1:10">
      <c r="A62" s="414"/>
      <c r="B62" s="414"/>
      <c r="C62" s="414"/>
      <c r="D62" s="414"/>
      <c r="E62" s="352"/>
      <c r="F62" s="23" t="s">
        <v>58</v>
      </c>
      <c r="G62" s="221">
        <v>457651.20000000001</v>
      </c>
      <c r="H62" s="221">
        <v>457651.20000000001</v>
      </c>
      <c r="I62" s="221">
        <v>457651.20000000001</v>
      </c>
      <c r="J62" s="221">
        <v>457651.20000000001</v>
      </c>
    </row>
  </sheetData>
  <mergeCells count="32">
    <mergeCell ref="H1:J1"/>
    <mergeCell ref="E33:E40"/>
    <mergeCell ref="H2:J2"/>
    <mergeCell ref="H3:J3"/>
    <mergeCell ref="A9:C9"/>
    <mergeCell ref="D9:E9"/>
    <mergeCell ref="F9:F10"/>
    <mergeCell ref="A6:K6"/>
    <mergeCell ref="I8:J8"/>
    <mergeCell ref="G9:J9"/>
    <mergeCell ref="B11:B15"/>
    <mergeCell ref="A11:A13"/>
    <mergeCell ref="E11:E21"/>
    <mergeCell ref="A14:A31"/>
    <mergeCell ref="B16:B31"/>
    <mergeCell ref="C18:C31"/>
    <mergeCell ref="D22:D31"/>
    <mergeCell ref="E24:E31"/>
    <mergeCell ref="D11:D21"/>
    <mergeCell ref="C11:C17"/>
    <mergeCell ref="E22:F22"/>
    <mergeCell ref="E54:E62"/>
    <mergeCell ref="E42:F42"/>
    <mergeCell ref="B33:B34"/>
    <mergeCell ref="A33:A62"/>
    <mergeCell ref="B35:B62"/>
    <mergeCell ref="C37:C62"/>
    <mergeCell ref="D41:D62"/>
    <mergeCell ref="E44:E52"/>
    <mergeCell ref="E41:F41"/>
    <mergeCell ref="D33:D40"/>
    <mergeCell ref="C33:C36"/>
  </mergeCells>
  <pageMargins left="0.7" right="0.7" top="0.75" bottom="0.75" header="0.3" footer="0.3"/>
  <pageSetup paperSize="9" scale="40" orientation="landscape" r:id="rId1"/>
  <ignoredErrors>
    <ignoredError sqref="I14:J30 I33:J40 F41 F44 E37 E38:F39 A33:F33 C18 F31 F25:F30 E23:F24 D22:F22 F14:F18 F19:F21 B16 A14 F45:F50 I42:J48 E35 E36:F36 E34:F34 E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Havelvats 1</vt:lpstr>
      <vt:lpstr>Havelvats 2 </vt:lpstr>
      <vt:lpstr>Havelvats 3</vt:lpstr>
      <vt:lpstr>Havelvats 4</vt:lpstr>
      <vt:lpstr>Havelvats 5</vt:lpstr>
      <vt:lpstr>Havelvats 6</vt:lpstr>
      <vt:lpstr>'Havelvats 1'!Print_Area</vt:lpstr>
      <vt:lpstr>'Havelvats 2 '!Print_Area</vt:lpstr>
      <vt:lpstr>'Havelvats 3'!Print_Area</vt:lpstr>
      <vt:lpstr>'Havelvats 6'!Print_Area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https://mul2-edu.gov.am/tasks/1495636/oneclick/HAVELVACNER.xlsx?token=7372affb598bceb4b65c53875be389ae</cp:keywords>
  <cp:lastModifiedBy>User</cp:lastModifiedBy>
  <cp:lastPrinted>2024-03-26T07:16:27Z</cp:lastPrinted>
  <dcterms:created xsi:type="dcterms:W3CDTF">2021-08-23T10:50:47Z</dcterms:created>
  <dcterms:modified xsi:type="dcterms:W3CDTF">2024-03-27T13:45:09Z</dcterms:modified>
</cp:coreProperties>
</file>