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4\VOROSHUM_Basketbol\"/>
    </mc:Choice>
  </mc:AlternateContent>
  <bookViews>
    <workbookView xWindow="0" yWindow="0" windowWidth="28800" windowHeight="11835" tabRatio="759" activeTab="5"/>
  </bookViews>
  <sheets>
    <sheet name="Havelvats 1" sheetId="27" r:id="rId1"/>
    <sheet name="Havelvats 2 " sheetId="32" r:id="rId2"/>
    <sheet name="Havelvac 3" sheetId="53" r:id="rId3"/>
    <sheet name="Havelvats 4" sheetId="29" r:id="rId4"/>
    <sheet name="Havelvats 5" sheetId="50" r:id="rId5"/>
    <sheet name="Havelvats 6" sheetId="54" r:id="rId6"/>
  </sheets>
  <definedNames>
    <definedName name="a" localSheetId="2">#REF!</definedName>
    <definedName name="a">#REF!</definedName>
    <definedName name="AgencyCode" localSheetId="2">#REF!</definedName>
    <definedName name="AgencyCode" localSheetId="1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2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2">#REF!</definedName>
    <definedName name="ggg" localSheetId="4">#REF!</definedName>
    <definedName name="ggg" localSheetId="5">#REF!</definedName>
    <definedName name="ggg">#REF!</definedName>
    <definedName name="HAVELVAC10">#REF!</definedName>
    <definedName name="PANature" localSheetId="2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1'!$A$1:$G$24</definedName>
    <definedName name="_xlnm.Print_Area" localSheetId="1">'Havelvats 2 '!$A$1:$J$32</definedName>
    <definedName name="_xlnm.Print_Area" localSheetId="5">'Havelvats 6'!$A$1:$J$51</definedName>
    <definedName name="Հավելված" localSheetId="2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2">#REF!</definedName>
    <definedName name="Մաս" localSheetId="4">#REF!</definedName>
    <definedName name="Մաս" localSheetId="5">#REF!</definedName>
    <definedName name="Մաս">#REF!</definedName>
    <definedName name="շախմատիստ" localSheetId="2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G51" i="54" l="1"/>
  <c r="G50" i="54" s="1"/>
  <c r="G49" i="54" s="1"/>
  <c r="G48" i="54" s="1"/>
  <c r="G46" i="54" s="1"/>
  <c r="G44" i="54" s="1"/>
  <c r="G42" i="54" s="1"/>
  <c r="G40" i="54" s="1"/>
  <c r="G38" i="54" s="1"/>
  <c r="G36" i="54" s="1"/>
  <c r="G34" i="54" s="1"/>
  <c r="G33" i="54" s="1"/>
  <c r="G32" i="54"/>
  <c r="G31" i="54" s="1"/>
  <c r="G30" i="54" s="1"/>
  <c r="G29" i="54" s="1"/>
  <c r="G28" i="54" s="1"/>
  <c r="G26" i="54" s="1"/>
  <c r="G24" i="54" s="1"/>
  <c r="G22" i="54" s="1"/>
  <c r="G20" i="54" s="1"/>
  <c r="G18" i="54" s="1"/>
  <c r="G16" i="54" s="1"/>
  <c r="G14" i="54" s="1"/>
  <c r="G13" i="54" s="1"/>
  <c r="H51" i="54"/>
  <c r="H50" i="54"/>
  <c r="H49" i="54" s="1"/>
  <c r="H48" i="54" s="1"/>
  <c r="H46" i="54" s="1"/>
  <c r="H44" i="54" s="1"/>
  <c r="H42" i="54" s="1"/>
  <c r="H40" i="54" s="1"/>
  <c r="H38" i="54" s="1"/>
  <c r="H36" i="54" s="1"/>
  <c r="H34" i="54" s="1"/>
  <c r="H33" i="54" s="1"/>
  <c r="H32" i="54"/>
  <c r="H31" i="54" s="1"/>
  <c r="H30" i="54" s="1"/>
  <c r="H29" i="54" s="1"/>
  <c r="H28" i="54" s="1"/>
  <c r="H26" i="54" s="1"/>
  <c r="H24" i="54" s="1"/>
  <c r="H22" i="54" s="1"/>
  <c r="H20" i="54" s="1"/>
  <c r="H18" i="54" s="1"/>
  <c r="H16" i="54" s="1"/>
  <c r="H14" i="54" s="1"/>
  <c r="H13" i="54" s="1"/>
  <c r="G11" i="54" l="1"/>
  <c r="H11" i="54"/>
  <c r="D46" i="29"/>
  <c r="D47" i="50" s="1"/>
  <c r="D27" i="29"/>
  <c r="D27" i="50" s="1"/>
  <c r="E46" i="29"/>
  <c r="E47" i="50" s="1"/>
  <c r="E27" i="29"/>
  <c r="E27" i="50" s="1"/>
  <c r="G51" i="32" l="1"/>
  <c r="G42" i="32" s="1"/>
  <c r="G40" i="32" s="1"/>
  <c r="G38" i="32" s="1"/>
  <c r="G36" i="32" s="1"/>
  <c r="G34" i="32" s="1"/>
  <c r="G33" i="32" s="1"/>
  <c r="G50" i="32"/>
  <c r="G49" i="32" s="1"/>
  <c r="G48" i="32" s="1"/>
  <c r="G46" i="32" s="1"/>
  <c r="G44" i="32" s="1"/>
  <c r="G32" i="32"/>
  <c r="G31" i="32"/>
  <c r="G30" i="32" s="1"/>
  <c r="G29" i="32" s="1"/>
  <c r="G28" i="32" s="1"/>
  <c r="G26" i="32" s="1"/>
  <c r="G24" i="32" s="1"/>
  <c r="G22" i="32" s="1"/>
  <c r="G20" i="32" s="1"/>
  <c r="G18" i="32" s="1"/>
  <c r="G16" i="32" s="1"/>
  <c r="G14" i="32" s="1"/>
  <c r="G13" i="32" s="1"/>
  <c r="H51" i="32"/>
  <c r="H50" i="32" s="1"/>
  <c r="H49" i="32" s="1"/>
  <c r="H48" i="32" s="1"/>
  <c r="H46" i="32" s="1"/>
  <c r="H44" i="32" s="1"/>
  <c r="H32" i="32"/>
  <c r="H31" i="32" s="1"/>
  <c r="H30" i="32" s="1"/>
  <c r="H29" i="32" s="1"/>
  <c r="H28" i="32" s="1"/>
  <c r="H26" i="32" s="1"/>
  <c r="H24" i="32" s="1"/>
  <c r="H22" i="32" s="1"/>
  <c r="H20" i="32" s="1"/>
  <c r="H18" i="32" s="1"/>
  <c r="H16" i="32" s="1"/>
  <c r="H14" i="32" s="1"/>
  <c r="H13" i="32" s="1"/>
  <c r="D26" i="27"/>
  <c r="D25" i="27"/>
  <c r="D12" i="27"/>
  <c r="D11" i="27" s="1"/>
  <c r="E26" i="27"/>
  <c r="E25" i="27" s="1"/>
  <c r="E9" i="27" s="1"/>
  <c r="E12" i="27"/>
  <c r="E11" i="27"/>
  <c r="D9" i="27" l="1"/>
  <c r="G11" i="32"/>
  <c r="H42" i="32"/>
  <c r="H40" i="32" s="1"/>
  <c r="H38" i="32" s="1"/>
  <c r="H36" i="32" s="1"/>
  <c r="H34" i="32" s="1"/>
  <c r="H33" i="32" s="1"/>
  <c r="H11" i="32" s="1"/>
  <c r="F12" i="27"/>
  <c r="G12" i="27"/>
  <c r="I32" i="54" l="1"/>
  <c r="I31" i="54" s="1"/>
  <c r="I30" i="54" s="1"/>
  <c r="I29" i="54" s="1"/>
  <c r="I28" i="54" s="1"/>
  <c r="I26" i="54" s="1"/>
  <c r="I24" i="54" s="1"/>
  <c r="I22" i="54" s="1"/>
  <c r="J32" i="54"/>
  <c r="J31" i="54" s="1"/>
  <c r="J30" i="54" s="1"/>
  <c r="J29" i="54" s="1"/>
  <c r="J28" i="54" s="1"/>
  <c r="J26" i="54" s="1"/>
  <c r="J24" i="54" s="1"/>
  <c r="J22" i="54" s="1"/>
  <c r="I51" i="54"/>
  <c r="I50" i="54" s="1"/>
  <c r="I49" i="54" s="1"/>
  <c r="I48" i="54" s="1"/>
  <c r="I46" i="54" s="1"/>
  <c r="I44" i="54" s="1"/>
  <c r="I42" i="54" s="1"/>
  <c r="I40" i="54" s="1"/>
  <c r="I38" i="54" s="1"/>
  <c r="I36" i="54" s="1"/>
  <c r="I34" i="54" s="1"/>
  <c r="I33" i="54" s="1"/>
  <c r="J51" i="54"/>
  <c r="J50" i="54" s="1"/>
  <c r="J49" i="54" s="1"/>
  <c r="J48" i="54" s="1"/>
  <c r="J46" i="54" s="1"/>
  <c r="J44" i="54" s="1"/>
  <c r="J42" i="54" s="1"/>
  <c r="J40" i="54" s="1"/>
  <c r="J38" i="54" s="1"/>
  <c r="J36" i="54" s="1"/>
  <c r="J34" i="54" s="1"/>
  <c r="J33" i="54" s="1"/>
  <c r="J20" i="54" l="1"/>
  <c r="J18" i="54" s="1"/>
  <c r="J16" i="54" s="1"/>
  <c r="J14" i="54" s="1"/>
  <c r="J13" i="54" s="1"/>
  <c r="J11" i="54" s="1"/>
  <c r="I20" i="54"/>
  <c r="I18" i="54" s="1"/>
  <c r="I16" i="54" s="1"/>
  <c r="I14" i="54" s="1"/>
  <c r="I13" i="54" s="1"/>
  <c r="I11" i="54" s="1"/>
  <c r="F27" i="29" l="1"/>
  <c r="F27" i="50" s="1"/>
  <c r="G27" i="29"/>
  <c r="G27" i="50" s="1"/>
  <c r="F26" i="27" l="1"/>
  <c r="G26" i="27"/>
  <c r="F46" i="29" l="1"/>
  <c r="F47" i="50" s="1"/>
  <c r="G46" i="29"/>
  <c r="G47" i="50" s="1"/>
  <c r="I51" i="32" l="1"/>
  <c r="I42" i="32" s="1"/>
  <c r="J51" i="32"/>
  <c r="J42" i="32" s="1"/>
  <c r="F11" i="27"/>
  <c r="G11" i="27"/>
  <c r="F25" i="27"/>
  <c r="G25" i="27"/>
  <c r="F9" i="27" l="1"/>
  <c r="G9" i="27"/>
  <c r="I40" i="32"/>
  <c r="I38" i="32" s="1"/>
  <c r="I36" i="32" s="1"/>
  <c r="I34" i="32" s="1"/>
  <c r="I33" i="32" s="1"/>
  <c r="J40" i="32"/>
  <c r="J38" i="32" s="1"/>
  <c r="J36" i="32" s="1"/>
  <c r="J34" i="32" s="1"/>
  <c r="J33" i="32" s="1"/>
  <c r="I50" i="32"/>
  <c r="I49" i="32" s="1"/>
  <c r="I48" i="32" s="1"/>
  <c r="I46" i="32" s="1"/>
  <c r="I44" i="32" s="1"/>
  <c r="J50" i="32"/>
  <c r="J49" i="32" s="1"/>
  <c r="J48" i="32" s="1"/>
  <c r="J46" i="32" s="1"/>
  <c r="J44" i="32" s="1"/>
  <c r="I32" i="32" l="1"/>
  <c r="J32" i="32"/>
  <c r="G13" i="53" s="1"/>
  <c r="G12" i="53" s="1"/>
  <c r="G11" i="53" s="1"/>
  <c r="G10" i="53" s="1"/>
  <c r="I31" i="32" l="1"/>
  <c r="I30" i="32" s="1"/>
  <c r="J31" i="32"/>
  <c r="J30" i="32" s="1"/>
  <c r="J29" i="32" l="1"/>
  <c r="J28" i="32" l="1"/>
  <c r="J26" i="32" s="1"/>
  <c r="J24" i="32" s="1"/>
  <c r="I29" i="32"/>
  <c r="J22" i="32" l="1"/>
  <c r="J20" i="32" s="1"/>
  <c r="J18" i="32" s="1"/>
  <c r="J16" i="32" s="1"/>
  <c r="J14" i="32" s="1"/>
  <c r="J13" i="32" s="1"/>
  <c r="J11" i="32" s="1"/>
  <c r="I28" i="32"/>
  <c r="I26" i="32" s="1"/>
  <c r="I24" i="32" s="1"/>
  <c r="I22" i="32" l="1"/>
  <c r="I20" i="32" s="1"/>
  <c r="I18" i="32" s="1"/>
  <c r="I16" i="32" s="1"/>
  <c r="I14" i="32" s="1"/>
  <c r="I13" i="32" s="1"/>
  <c r="I11" i="32" s="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<sst xmlns="http://schemas.openxmlformats.org/spreadsheetml/2006/main" count="307" uniqueCount="116">
  <si>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</si>
  <si>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</si>
  <si>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</si>
  <si>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</si>
  <si>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</si>
  <si>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</si>
  <si>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</si>
  <si>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</si>
  <si>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</si>
  <si>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</si>
  <si>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</si>
  <si>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</si>
  <si>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</si>
  <si>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</si>
  <si>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</si>
  <si>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</si>
  <si>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</si>
  <si>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</si>
  <si>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</si>
  <si>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</si>
  <si>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</si>
  <si>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</si>
  <si>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</si>
  <si>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</si>
  <si>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</si>
  <si>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</si>
  <si>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</si>
  <si>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</si>
  <si>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</si>
  <si>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</si>
  <si>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</si>
  <si>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</si>
  <si>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</si>
  <si>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</si>
  <si>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</si>
  <si>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</si>
  <si>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</si>
  <si>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</si>
  <si>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</si>
  <si>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</si>
  <si>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</si>
  <si>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</si>
  <si>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</si>
  <si>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</si>
  <si>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</si>
  <si>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</si>
  <si>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</si>
  <si>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</si>
  <si>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</si>
  <si>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</si>
  <si>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</si>
  <si>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</si>
  <si>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</si>
  <si>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</si>
  <si>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</si>
  <si>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</si>
  <si>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</si>
  <si>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</si>
  <si>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 xml:space="preserve">Ցուցանիշների փոփոխությունը  (ավելացումները նշված են դրական նշանով, իսկ նվազեցումները՝ փակագծերում)  </t>
  </si>
  <si>
    <t>Աղյուսակ 9․1․13</t>
  </si>
  <si>
    <t>Միջոցառումն իրականացնողի անվանումը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</si>
  <si>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</si>
  <si>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</si>
  <si>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</si>
  <si>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</si>
  <si>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</si>
  <si>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Ծառայությունների մատուցում </t>
  </si>
  <si>
    <t>Հավելված N 3</t>
  </si>
  <si>
    <t xml:space="preserve"> ԴՐԱՄԱՇՆՈՐՀՆԵՐ</t>
  </si>
  <si>
    <t>Ընթացիկ դրամաշնորհներ պետական հատվածի այլ մակարդակներին</t>
  </si>
  <si>
    <t xml:space="preserve"> -  Այլ ընթացիկ դրամաշնորհներ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</si>
  <si>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</si>
  <si>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</si>
  <si>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</si>
  <si>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</si>
  <si>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</si>
  <si>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</si>
  <si>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</si>
  <si>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</si>
  <si>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</si>
  <si>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</si>
  <si>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</si>
  <si>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</si>
  <si>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</si>
  <si>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</si>
  <si>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</si>
  <si>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</si>
  <si>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</si>
  <si>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</si>
  <si>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</si>
  <si>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</si>
  <si>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փոփոխությունը (նվազեցումները նշված են փակագծերում)</t>
  </si>
  <si>
    <t>Աղյուսակ 9․1.58</t>
  </si>
  <si>
    <t xml:space="preserve">Ցուցանիշների փոփոխությունը (ավելացումները նշված են դրական նշանով)  </t>
  </si>
  <si>
    <t xml:space="preserve">  Մասնագիտացված կազմակերպություններ </t>
  </si>
  <si>
    <t>Հավելված N 6</t>
  </si>
  <si>
    <t xml:space="preserve"> այդ թվում</t>
  </si>
  <si>
    <t xml:space="preserve"> ԱՅԼ  ԾԱԽՍԵՐ</t>
  </si>
  <si>
    <t>ՄԱՍ 1. ՊԵՏԱԿԱՆ ՄԱՐՄՆԻ ԳԾՈՎ ԱՐԴՅՈՒՆՔԱՅԻՆ (ԿԱՏԱՐՈՂԱԿԱՆ) ՑՈՒՑԱՆԻՇՆԵՐԸ</t>
  </si>
  <si>
    <t xml:space="preserve">ՀՀ կառավարության  2024 թվականի 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</si>
  <si>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</si>
  <si>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>Առաջին եռամսյակ</t>
  </si>
  <si>
    <t>Առաջին կիսամյակ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</si>
  <si>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</si>
  <si>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>«Հայաստանի բասկետբոլի ֆեդերացիա» ՀԿ</t>
  </si>
  <si>
    <t>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</si>
  <si>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 </t>
  </si>
  <si>
    <t>Աղյուսակ 9․48</t>
  </si>
  <si>
    <t>ՀԱՅԱՍՏԱՆԻ ՀԱՆՐԱՊԵՏՈՒԹՅԱՆ ԿԱՌԱՎԱՐՈՒԹՅԱՆ 2023 ԹՎԱԿԱՆԻ ԴԵԿՏԵՄԲԵՐԻ 28-Ի N 2323-Ն ՈՐՈՇՄԱՆ N 9 ՀԱՎԵԼՎԱԾԻ  N 9.13 և 9.48 ԱՂՅՈՒՍԱԿՆԵՐՈՒՄ ԿԱՏԱՐՎՈՂ ՓՈՓՈԽՈՒԹՅՈՒՆՆԵՐԸ ԵՎ ԼՐԱՑՈՒՄՆԵՐԸ</t>
  </si>
  <si>
    <t xml:space="preserve">Միջազգային միջոցառումների քանակ, հատ </t>
  </si>
  <si>
    <t xml:space="preserve"> Միջազգային միջոցառումների մասնակիցների թիվ, մարդ, այդ թվում՛ </t>
  </si>
  <si>
    <t xml:space="preserve">իգական սեռի </t>
  </si>
  <si>
    <t xml:space="preserve">արական սեռի </t>
  </si>
  <si>
    <t xml:space="preserve">ՀԱՅԱՍՏԱՆԻ ՀԱՆՐԱՊԵՏՈՒԹՅԱՆ 2024 ԹՎԱԿԱՆԻ ՊԵՏԱԿԱՆ ԲՅՈՒՋԵՈՎ ՆԱԽԱՏԵՍՎԱԾ՝ ՀԱՅԱՍՏԱՆԻ
ՀԱՆՐԱՊԵՏՈՒԹՅԱՆ ԿԱՌԱՎԱՐՈՒԹՅԱՆ ՊԱՀՈՒՍՏԱՅԻՆ ՖՈՆԴԻՑ ՀԱՏԿԱՑՈՒՄՆԵՐ ԿԱՏԱՐԵԼՈՒ ՎԵՐԱԲԵՐՅԱԼ 
</t>
  </si>
  <si>
    <t>ՀԱՅԱՍՏԱՆԻ ՀԱՆՐԱՊԵՏՈՒԹՅԱՆ ԿԱՌԱՎԱՐՈՒԹՅԱՆ 2023 ԹՎԱԿԱՆԻ ԴԵԿՏԵՄԲԵՐԻ 23-Ի N 2323-Ն ՈՐՈՇՄԱՆ N 9․1 ՀԱՎԵԼՎԱԾԻ  N 9.1․13 ԵՎ 9.1.58 ԱՂՅՈՒՍԱԿՆԵՐՈՒՄ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</si>
  <si>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7 ԱՂՅՈՒՍԱԿՈՒՄ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</si>
</sst>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_);\(#,##0.0\)"/>
    <numFmt numFmtId="169" formatCode="General_)"/>
    <numFmt numFmtId="170" formatCode="##,##0;\(##,##0\);\-"/>
  </numFmts>
  <fonts count="9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name val="GHEA Grapalat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sz val="12"/>
      <color theme="1"/>
      <name val="Calibri"/>
      <family val="2"/>
      <charset val="204"/>
      <scheme val="minor"/>
    </font>
    <font>
      <sz val="12"/>
      <color indexed="8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9" fontId="82" fillId="0" borderId="31">
      <protection locked="0"/>
    </xf>
    <xf numFmtId="169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269">
    <xf numFmtId="0" fontId="0" fillId="0" borderId="0" xfId="0"/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7" xfId="165" applyFont="1" applyFill="1" applyBorder="1">
      <alignment horizontal="left" vertical="top" wrapText="1"/>
    </xf>
    <xf numFmtId="0" fontId="73" fillId="0" borderId="27" xfId="165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8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2" xfId="0" applyFont="1" applyFill="1" applyBorder="1" applyAlignment="1">
      <alignment vertical="top" wrapText="1"/>
    </xf>
    <xf numFmtId="0" fontId="73" fillId="0" borderId="32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167" fontId="73" fillId="0" borderId="27" xfId="0" applyNumberFormat="1" applyFont="1" applyFill="1" applyBorder="1" applyAlignment="1">
      <alignment vertical="center" wrapText="1"/>
    </xf>
    <xf numFmtId="0" fontId="85" fillId="0" borderId="27" xfId="0" applyFont="1" applyFill="1" applyBorder="1" applyAlignment="1">
      <alignment horizontal="left" vertical="top" wrapText="1"/>
    </xf>
    <xf numFmtId="166" fontId="17" fillId="0" borderId="27" xfId="0" applyNumberFormat="1" applyFont="1" applyFill="1" applyBorder="1" applyAlignment="1">
      <alignment vertical="top" wrapText="1"/>
    </xf>
    <xf numFmtId="0" fontId="17" fillId="0" borderId="27" xfId="0" applyFont="1" applyFill="1" applyBorder="1" applyAlignment="1">
      <alignment horizontal="left" vertical="center" wrapText="1"/>
    </xf>
    <xf numFmtId="0" fontId="73" fillId="0" borderId="27" xfId="0" applyFont="1" applyFill="1" applyBorder="1" applyAlignment="1"/>
    <xf numFmtId="0" fontId="73" fillId="0" borderId="27" xfId="165" applyFont="1" applyFill="1" applyBorder="1" applyAlignment="1">
      <alignment horizontal="center" vertical="top"/>
    </xf>
    <xf numFmtId="0" fontId="73" fillId="0" borderId="27" xfId="165" applyFont="1" applyFill="1" applyBorder="1" applyAlignment="1">
      <alignment vertical="top"/>
    </xf>
    <xf numFmtId="0" fontId="73" fillId="0" borderId="0" xfId="0" applyFont="1" applyFill="1" applyAlignment="1"/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vertical="top" wrapText="1"/>
    </xf>
    <xf numFmtId="0" fontId="74" fillId="0" borderId="3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5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0" fontId="85" fillId="0" borderId="36" xfId="0" applyFont="1" applyFill="1" applyBorder="1" applyAlignment="1">
      <alignment horizontal="left" vertical="top" wrapText="1"/>
    </xf>
    <xf numFmtId="0" fontId="73" fillId="0" borderId="36" xfId="8" applyFont="1" applyFill="1" applyBorder="1" applyAlignment="1">
      <alignment horizontal="left" vertical="top" wrapText="1"/>
    </xf>
    <xf numFmtId="0" fontId="73" fillId="0" borderId="28" xfId="8" applyFont="1" applyFill="1" applyBorder="1" applyAlignment="1">
      <alignment horizontal="left" vertical="top" wrapText="1"/>
    </xf>
    <xf numFmtId="0" fontId="17" fillId="0" borderId="36" xfId="8" applyFont="1" applyFill="1" applyBorder="1" applyAlignment="1">
      <alignment horizontal="left" vertical="center" wrapText="1"/>
    </xf>
    <xf numFmtId="166" fontId="73" fillId="0" borderId="36" xfId="6" applyNumberFormat="1" applyFont="1" applyFill="1" applyBorder="1" applyAlignment="1">
      <alignment horizontal="right" vertical="center"/>
    </xf>
    <xf numFmtId="0" fontId="17" fillId="0" borderId="35" xfId="0" applyFont="1" applyFill="1" applyBorder="1" applyAlignment="1"/>
    <xf numFmtId="0" fontId="73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vertical="center" wrapText="1"/>
    </xf>
    <xf numFmtId="0" fontId="85" fillId="0" borderId="36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horizontal="left" vertical="center" wrapText="1"/>
    </xf>
    <xf numFmtId="0" fontId="73" fillId="0" borderId="35" xfId="0" applyFont="1" applyFill="1" applyBorder="1" applyAlignment="1">
      <alignment vertical="top" wrapText="1"/>
    </xf>
    <xf numFmtId="0" fontId="73" fillId="0" borderId="34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3" fillId="0" borderId="36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73" fillId="0" borderId="36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8" fontId="17" fillId="0" borderId="36" xfId="0" applyNumberFormat="1" applyFont="1" applyFill="1" applyBorder="1" applyAlignment="1">
      <alignment vertical="center"/>
    </xf>
    <xf numFmtId="166" fontId="17" fillId="0" borderId="27" xfId="6" applyNumberFormat="1" applyFont="1" applyFill="1" applyBorder="1" applyAlignment="1">
      <alignment vertical="center"/>
    </xf>
    <xf numFmtId="168" fontId="17" fillId="0" borderId="27" xfId="7" applyNumberFormat="1" applyFont="1" applyFill="1" applyBorder="1" applyAlignment="1">
      <alignment horizontal="right" vertical="center" wrapText="1"/>
    </xf>
    <xf numFmtId="168" fontId="73" fillId="0" borderId="27" xfId="7" applyNumberFormat="1" applyFont="1" applyFill="1" applyBorder="1" applyAlignment="1">
      <alignment horizontal="right" vertical="center" wrapText="1"/>
    </xf>
    <xf numFmtId="166" fontId="73" fillId="0" borderId="1" xfId="6" applyNumberFormat="1" applyFont="1" applyFill="1" applyBorder="1" applyAlignment="1">
      <alignment horizontal="right" vertical="top"/>
    </xf>
    <xf numFmtId="0" fontId="87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6" xfId="0" applyFont="1" applyFill="1" applyBorder="1" applyAlignment="1"/>
    <xf numFmtId="0" fontId="17" fillId="0" borderId="34" xfId="0" applyFont="1" applyFill="1" applyBorder="1" applyAlignment="1">
      <alignment vertical="top" wrapText="1"/>
    </xf>
    <xf numFmtId="0" fontId="74" fillId="2" borderId="0" xfId="0" applyFont="1" applyFill="1"/>
    <xf numFmtId="43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43" fontId="74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74" fillId="0" borderId="0" xfId="0" applyFont="1" applyAlignment="1">
      <alignment horizontal="right"/>
    </xf>
    <xf numFmtId="0" fontId="73" fillId="2" borderId="36" xfId="8" applyFont="1" applyFill="1" applyBorder="1" applyAlignment="1">
      <alignment horizontal="center" vertical="center" wrapText="1"/>
    </xf>
    <xf numFmtId="43" fontId="73" fillId="2" borderId="0" xfId="7" applyFont="1" applyFill="1" applyAlignment="1">
      <alignment horizontal="left" vertical="top" wrapText="1"/>
    </xf>
    <xf numFmtId="0" fontId="73" fillId="2" borderId="0" xfId="8" applyFont="1" applyFill="1">
      <alignment horizontal="left" vertical="top" wrapText="1"/>
    </xf>
    <xf numFmtId="166" fontId="17" fillId="2" borderId="36" xfId="6" applyNumberFormat="1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vertical="center"/>
    </xf>
    <xf numFmtId="166" fontId="17" fillId="2" borderId="34" xfId="0" applyNumberFormat="1" applyFont="1" applyFill="1" applyBorder="1" applyAlignment="1">
      <alignment horizontal="right" vertical="center" wrapText="1"/>
    </xf>
    <xf numFmtId="0" fontId="73" fillId="2" borderId="36" xfId="8" applyFont="1" applyFill="1" applyBorder="1">
      <alignment horizontal="left" vertical="top" wrapText="1"/>
    </xf>
    <xf numFmtId="4" fontId="17" fillId="2" borderId="34" xfId="8" applyNumberFormat="1" applyFont="1" applyFill="1" applyBorder="1" applyAlignment="1">
      <alignment horizontal="center" vertical="center" wrapText="1"/>
    </xf>
    <xf numFmtId="0" fontId="85" fillId="2" borderId="36" xfId="8" applyFont="1" applyFill="1" applyBorder="1">
      <alignment horizontal="left" vertical="top" wrapText="1"/>
    </xf>
    <xf numFmtId="0" fontId="85" fillId="2" borderId="36" xfId="0" applyFont="1" applyFill="1" applyBorder="1" applyAlignment="1">
      <alignment horizontal="center" vertical="center"/>
    </xf>
    <xf numFmtId="0" fontId="85" fillId="2" borderId="34" xfId="0" applyFont="1" applyFill="1" applyBorder="1" applyAlignment="1">
      <alignment horizontal="center" vertical="center"/>
    </xf>
    <xf numFmtId="0" fontId="86" fillId="2" borderId="36" xfId="0" applyFont="1" applyFill="1" applyBorder="1" applyAlignment="1">
      <alignment vertical="center" wrapText="1"/>
    </xf>
    <xf numFmtId="166" fontId="85" fillId="2" borderId="36" xfId="6" applyNumberFormat="1" applyFont="1" applyFill="1" applyBorder="1" applyAlignment="1">
      <alignment horizontal="right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36" xfId="8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right" vertical="top" wrapText="1"/>
    </xf>
    <xf numFmtId="166" fontId="73" fillId="0" borderId="27" xfId="6" applyNumberFormat="1" applyFont="1" applyFill="1" applyBorder="1" applyAlignment="1">
      <alignment horizontal="right" vertical="center"/>
    </xf>
    <xf numFmtId="0" fontId="17" fillId="0" borderId="33" xfId="0" applyFont="1" applyFill="1" applyBorder="1" applyAlignment="1">
      <alignment vertical="top" wrapText="1"/>
    </xf>
    <xf numFmtId="166" fontId="17" fillId="0" borderId="36" xfId="6" applyNumberFormat="1" applyFont="1" applyFill="1" applyBorder="1" applyAlignment="1">
      <alignment vertical="center"/>
    </xf>
    <xf numFmtId="0" fontId="73" fillId="0" borderId="36" xfId="0" applyFont="1" applyFill="1" applyBorder="1"/>
    <xf numFmtId="168" fontId="17" fillId="0" borderId="36" xfId="7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wrapText="1"/>
    </xf>
    <xf numFmtId="0" fontId="17" fillId="0" borderId="36" xfId="0" applyFont="1" applyFill="1" applyBorder="1" applyAlignment="1">
      <alignment wrapText="1"/>
    </xf>
    <xf numFmtId="0" fontId="17" fillId="0" borderId="36" xfId="0" applyFont="1" applyFill="1" applyBorder="1" applyAlignment="1">
      <alignment horizontal="center" wrapText="1"/>
    </xf>
    <xf numFmtId="168" fontId="85" fillId="0" borderId="36" xfId="7" applyNumberFormat="1" applyFont="1" applyFill="1" applyBorder="1" applyAlignment="1">
      <alignment horizontal="right" vertical="center" wrapText="1"/>
    </xf>
    <xf numFmtId="168" fontId="73" fillId="0" borderId="36" xfId="7" applyNumberFormat="1" applyFont="1" applyFill="1" applyBorder="1" applyAlignment="1">
      <alignment horizontal="right" vertical="center" wrapText="1"/>
    </xf>
    <xf numFmtId="166" fontId="73" fillId="0" borderId="36" xfId="6" applyNumberFormat="1" applyFont="1" applyFill="1" applyBorder="1" applyAlignment="1">
      <alignment horizontal="center" vertical="center"/>
    </xf>
    <xf numFmtId="0" fontId="73" fillId="0" borderId="0" xfId="0" applyFont="1" applyFill="1" applyAlignment="1">
      <alignment horizontal="right"/>
    </xf>
    <xf numFmtId="0" fontId="17" fillId="0" borderId="3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center"/>
    </xf>
    <xf numFmtId="166" fontId="73" fillId="0" borderId="0" xfId="6" applyNumberFormat="1" applyFont="1" applyFill="1" applyBorder="1" applyAlignment="1">
      <alignment vertical="center"/>
    </xf>
    <xf numFmtId="0" fontId="85" fillId="0" borderId="33" xfId="0" applyFont="1" applyFill="1" applyBorder="1" applyAlignment="1">
      <alignment horizontal="left" vertical="center" wrapText="1"/>
    </xf>
    <xf numFmtId="0" fontId="88" fillId="0" borderId="36" xfId="0" applyFont="1" applyFill="1" applyBorder="1" applyAlignment="1">
      <alignment horizontal="left" vertical="top" wrapText="1"/>
    </xf>
    <xf numFmtId="168" fontId="17" fillId="0" borderId="36" xfId="2021" applyNumberFormat="1" applyFont="1" applyFill="1" applyBorder="1" applyAlignment="1">
      <alignment horizontal="right" vertical="center"/>
    </xf>
    <xf numFmtId="168" fontId="17" fillId="0" borderId="36" xfId="8" applyNumberFormat="1" applyFont="1" applyFill="1" applyBorder="1" applyAlignment="1">
      <alignment horizontal="right" vertical="center" wrapText="1"/>
    </xf>
    <xf numFmtId="168" fontId="73" fillId="0" borderId="36" xfId="2021" applyNumberFormat="1" applyFont="1" applyFill="1" applyBorder="1" applyAlignment="1">
      <alignment horizontal="right" vertical="center"/>
    </xf>
    <xf numFmtId="168" fontId="73" fillId="0" borderId="36" xfId="8" applyNumberFormat="1" applyFont="1" applyFill="1" applyBorder="1" applyAlignment="1">
      <alignment horizontal="right" vertical="center" wrapText="1"/>
    </xf>
    <xf numFmtId="168" fontId="73" fillId="0" borderId="36" xfId="6" applyNumberFormat="1" applyFont="1" applyFill="1" applyBorder="1" applyAlignment="1">
      <alignment horizontal="right" vertical="center"/>
    </xf>
    <xf numFmtId="0" fontId="74" fillId="0" borderId="0" xfId="253" applyFont="1" applyFill="1"/>
    <xf numFmtId="0" fontId="74" fillId="0" borderId="0" xfId="253" applyFont="1" applyFill="1" applyAlignment="1"/>
    <xf numFmtId="0" fontId="14" fillId="0" borderId="0" xfId="253" applyFont="1" applyFill="1" applyAlignment="1">
      <alignment wrapText="1"/>
    </xf>
    <xf numFmtId="0" fontId="74" fillId="0" borderId="0" xfId="253" applyFont="1" applyFill="1" applyBorder="1"/>
    <xf numFmtId="0" fontId="74" fillId="0" borderId="0" xfId="253" applyFont="1" applyFill="1" applyBorder="1" applyAlignment="1"/>
    <xf numFmtId="0" fontId="74" fillId="0" borderId="0" xfId="2021" applyFont="1" applyFill="1" applyBorder="1" applyAlignment="1">
      <alignment vertical="center" wrapText="1"/>
    </xf>
    <xf numFmtId="0" fontId="74" fillId="0" borderId="0" xfId="253" applyFont="1" applyFill="1" applyAlignment="1">
      <alignment horizontal="left" vertical="top" wrapText="1"/>
    </xf>
    <xf numFmtId="0" fontId="74" fillId="0" borderId="36" xfId="253" applyFont="1" applyFill="1" applyBorder="1" applyAlignment="1">
      <alignment horizontal="center" vertical="center" wrapText="1"/>
    </xf>
    <xf numFmtId="0" fontId="74" fillId="0" borderId="0" xfId="253" applyFont="1" applyFill="1" applyBorder="1" applyAlignment="1">
      <alignment horizontal="left" vertical="center" wrapText="1"/>
    </xf>
    <xf numFmtId="0" fontId="74" fillId="0" borderId="0" xfId="253" applyFont="1" applyFill="1" applyAlignment="1">
      <alignment horizontal="left" vertical="center" wrapText="1"/>
    </xf>
    <xf numFmtId="0" fontId="74" fillId="0" borderId="36" xfId="253" applyFont="1" applyFill="1" applyBorder="1" applyAlignment="1">
      <alignment horizontal="left" vertical="top" wrapText="1"/>
    </xf>
    <xf numFmtId="0" fontId="17" fillId="0" borderId="36" xfId="253" applyFont="1" applyFill="1" applyBorder="1" applyAlignment="1">
      <alignment horizontal="left" vertical="top" wrapText="1"/>
    </xf>
    <xf numFmtId="168" fontId="14" fillId="0" borderId="36" xfId="223" applyNumberFormat="1" applyFont="1" applyFill="1" applyBorder="1" applyAlignment="1">
      <alignment horizontal="right" vertical="center" wrapText="1"/>
    </xf>
    <xf numFmtId="0" fontId="73" fillId="0" borderId="36" xfId="253" applyFont="1" applyFill="1" applyBorder="1" applyAlignment="1">
      <alignment horizontal="left" vertical="top" wrapText="1"/>
    </xf>
    <xf numFmtId="0" fontId="17" fillId="0" borderId="36" xfId="253" applyFont="1" applyFill="1" applyBorder="1" applyAlignment="1">
      <alignment horizontal="left" wrapText="1"/>
    </xf>
    <xf numFmtId="0" fontId="74" fillId="0" borderId="0" xfId="253" applyFont="1" applyFill="1" applyAlignment="1">
      <alignment horizontal="left" wrapText="1"/>
    </xf>
    <xf numFmtId="168" fontId="14" fillId="0" borderId="36" xfId="2021" applyNumberFormat="1" applyFont="1" applyFill="1" applyBorder="1" applyAlignment="1">
      <alignment horizontal="right" vertical="center"/>
    </xf>
    <xf numFmtId="0" fontId="92" fillId="0" borderId="0" xfId="2021" applyFont="1" applyFill="1"/>
    <xf numFmtId="168" fontId="14" fillId="0" borderId="36" xfId="2021" applyNumberFormat="1" applyFont="1" applyFill="1" applyBorder="1" applyAlignment="1">
      <alignment horizontal="right"/>
    </xf>
    <xf numFmtId="0" fontId="92" fillId="0" borderId="0" xfId="2021" applyFont="1" applyFill="1" applyAlignment="1">
      <alignment vertical="center"/>
    </xf>
    <xf numFmtId="168" fontId="74" fillId="0" borderId="36" xfId="2021" applyNumberFormat="1" applyFont="1" applyFill="1" applyBorder="1" applyAlignment="1">
      <alignment horizontal="right"/>
    </xf>
    <xf numFmtId="168" fontId="74" fillId="0" borderId="36" xfId="2021" applyNumberFormat="1" applyFont="1" applyFill="1" applyBorder="1" applyAlignment="1">
      <alignment horizontal="right" vertical="center"/>
    </xf>
    <xf numFmtId="0" fontId="74" fillId="0" borderId="36" xfId="2021" applyFont="1" applyFill="1" applyBorder="1" applyAlignment="1">
      <alignment horizontal="left" vertical="center" wrapText="1"/>
    </xf>
    <xf numFmtId="0" fontId="85" fillId="0" borderId="36" xfId="165" applyFont="1" applyFill="1" applyBorder="1" applyAlignment="1">
      <alignment horizontal="left" vertical="top" wrapText="1"/>
    </xf>
    <xf numFmtId="168" fontId="86" fillId="0" borderId="36" xfId="2021" applyNumberFormat="1" applyFont="1" applyFill="1" applyBorder="1" applyAlignment="1">
      <alignment horizontal="right" vertical="center"/>
    </xf>
    <xf numFmtId="0" fontId="74" fillId="0" borderId="36" xfId="253" applyFont="1" applyFill="1" applyBorder="1" applyAlignment="1">
      <alignment horizontal="left" vertical="center" wrapText="1"/>
    </xf>
    <xf numFmtId="0" fontId="17" fillId="0" borderId="36" xfId="253" applyFont="1" applyFill="1" applyBorder="1" applyAlignment="1">
      <alignment horizontal="left" vertical="center" wrapText="1"/>
    </xf>
    <xf numFmtId="0" fontId="74" fillId="0" borderId="0" xfId="253" applyFont="1" applyFill="1" applyAlignment="1">
      <alignment vertical="center"/>
    </xf>
    <xf numFmtId="0" fontId="14" fillId="0" borderId="36" xfId="253" applyFont="1" applyFill="1" applyBorder="1" applyAlignment="1">
      <alignment wrapText="1"/>
    </xf>
    <xf numFmtId="0" fontId="14" fillId="0" borderId="36" xfId="253" applyFont="1" applyFill="1" applyBorder="1" applyAlignment="1">
      <alignment horizontal="center" wrapText="1"/>
    </xf>
    <xf numFmtId="168" fontId="17" fillId="0" borderId="36" xfId="6" applyNumberFormat="1" applyFont="1" applyFill="1" applyBorder="1" applyAlignment="1">
      <alignment horizontal="right" vertical="center"/>
    </xf>
    <xf numFmtId="0" fontId="85" fillId="0" borderId="36" xfId="253" applyFont="1" applyFill="1" applyBorder="1" applyAlignment="1">
      <alignment horizontal="left" vertical="top" wrapText="1"/>
    </xf>
    <xf numFmtId="168" fontId="85" fillId="0" borderId="36" xfId="6" applyNumberFormat="1" applyFont="1" applyFill="1" applyBorder="1" applyAlignment="1">
      <alignment horizontal="right" vertical="center"/>
    </xf>
    <xf numFmtId="0" fontId="93" fillId="0" borderId="36" xfId="253" applyFont="1" applyFill="1" applyBorder="1" applyAlignment="1">
      <alignment horizontal="center" vertical="center" wrapText="1"/>
    </xf>
    <xf numFmtId="0" fontId="93" fillId="0" borderId="36" xfId="253" applyFont="1" applyFill="1" applyBorder="1" applyAlignment="1">
      <alignment horizontal="left" vertical="center" wrapText="1"/>
    </xf>
    <xf numFmtId="0" fontId="17" fillId="0" borderId="36" xfId="0" applyFont="1" applyFill="1" applyBorder="1" applyAlignment="1">
      <alignment horizontal="center" vertical="center"/>
    </xf>
    <xf numFmtId="0" fontId="73" fillId="0" borderId="27" xfId="0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0" fontId="91" fillId="0" borderId="36" xfId="0" applyFont="1" applyFill="1" applyBorder="1" applyAlignment="1">
      <alignment horizontal="left" vertical="top" wrapText="1"/>
    </xf>
    <xf numFmtId="168" fontId="17" fillId="0" borderId="34" xfId="0" applyNumberFormat="1" applyFont="1" applyFill="1" applyBorder="1" applyAlignment="1">
      <alignment horizontal="right" vertical="top" wrapText="1"/>
    </xf>
    <xf numFmtId="0" fontId="85" fillId="0" borderId="27" xfId="165" applyFont="1" applyFill="1" applyBorder="1" applyAlignment="1">
      <alignment horizontal="left" vertical="top" wrapText="1"/>
    </xf>
    <xf numFmtId="168" fontId="85" fillId="0" borderId="27" xfId="7" applyNumberFormat="1" applyFont="1" applyFill="1" applyBorder="1" applyAlignment="1">
      <alignment horizontal="right" vertical="center" wrapText="1"/>
    </xf>
    <xf numFmtId="0" fontId="85" fillId="0" borderId="0" xfId="0" applyFont="1" applyFill="1" applyAlignment="1">
      <alignment horizontal="left" vertical="top" wrapText="1"/>
    </xf>
    <xf numFmtId="0" fontId="17" fillId="2" borderId="35" xfId="0" applyFont="1" applyFill="1" applyBorder="1" applyAlignment="1">
      <alignment horizontal="center" vertical="top" wrapText="1"/>
    </xf>
    <xf numFmtId="168" fontId="73" fillId="0" borderId="0" xfId="0" applyNumberFormat="1" applyFont="1" applyFill="1"/>
    <xf numFmtId="0" fontId="17" fillId="0" borderId="36" xfId="0" applyFont="1" applyFill="1" applyBorder="1" applyAlignment="1"/>
    <xf numFmtId="0" fontId="14" fillId="0" borderId="36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/>
    <xf numFmtId="0" fontId="17" fillId="2" borderId="36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73" fillId="0" borderId="6" xfId="0" applyFont="1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left" vertical="top" wrapText="1"/>
    </xf>
    <xf numFmtId="170" fontId="17" fillId="0" borderId="27" xfId="6" applyNumberFormat="1" applyFont="1" applyFill="1" applyBorder="1" applyAlignment="1">
      <alignment vertical="center"/>
    </xf>
    <xf numFmtId="0" fontId="14" fillId="0" borderId="36" xfId="0" applyFont="1" applyFill="1" applyBorder="1" applyAlignment="1">
      <alignment vertical="top" wrapText="1"/>
    </xf>
    <xf numFmtId="170" fontId="73" fillId="0" borderId="27" xfId="6" applyNumberFormat="1" applyFont="1" applyFill="1" applyBorder="1" applyAlignment="1">
      <alignment vertical="center"/>
    </xf>
    <xf numFmtId="0" fontId="73" fillId="0" borderId="6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17" fillId="0" borderId="0" xfId="0" applyFont="1" applyFill="1" applyAlignment="1">
      <alignment horizontal="center" wrapText="1"/>
    </xf>
    <xf numFmtId="0" fontId="73" fillId="0" borderId="36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top" wrapText="1"/>
    </xf>
    <xf numFmtId="0" fontId="73" fillId="0" borderId="28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right"/>
    </xf>
    <xf numFmtId="49" fontId="17" fillId="0" borderId="28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36" xfId="8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wrapText="1"/>
    </xf>
    <xf numFmtId="0" fontId="73" fillId="0" borderId="36" xfId="8" applyFont="1" applyFill="1" applyBorder="1" applyAlignment="1">
      <alignment horizontal="center" vertical="top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7" fillId="0" borderId="35" xfId="0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left" vertical="top" wrapText="1"/>
    </xf>
    <xf numFmtId="0" fontId="87" fillId="0" borderId="0" xfId="0" applyFont="1" applyFill="1" applyBorder="1" applyAlignment="1">
      <alignment horizontal="right" vertical="top" wrapText="1"/>
    </xf>
    <xf numFmtId="0" fontId="73" fillId="0" borderId="36" xfId="0" applyFont="1" applyFill="1" applyBorder="1" applyAlignment="1">
      <alignment horizontal="left" vertical="center"/>
    </xf>
    <xf numFmtId="0" fontId="74" fillId="0" borderId="33" xfId="0" applyFont="1" applyFill="1" applyBorder="1" applyAlignment="1">
      <alignment horizontal="center"/>
    </xf>
    <xf numFmtId="0" fontId="74" fillId="0" borderId="34" xfId="0" applyFont="1" applyFill="1" applyBorder="1" applyAlignment="1">
      <alignment horizontal="center"/>
    </xf>
    <xf numFmtId="0" fontId="73" fillId="0" borderId="35" xfId="0" applyFont="1" applyFill="1" applyBorder="1" applyAlignment="1">
      <alignment horizontal="left" vertical="top"/>
    </xf>
    <xf numFmtId="0" fontId="73" fillId="0" borderId="34" xfId="0" applyFont="1" applyFill="1" applyBorder="1" applyAlignment="1">
      <alignment horizontal="left" vertical="top"/>
    </xf>
    <xf numFmtId="0" fontId="74" fillId="0" borderId="0" xfId="0" applyFont="1" applyFill="1" applyAlignment="1">
      <alignment horizontal="right"/>
    </xf>
    <xf numFmtId="0" fontId="74" fillId="0" borderId="28" xfId="253" applyFont="1" applyFill="1" applyBorder="1" applyAlignment="1">
      <alignment horizontal="center" vertical="top" wrapText="1"/>
    </xf>
    <xf numFmtId="0" fontId="74" fillId="0" borderId="2" xfId="253" applyFont="1" applyFill="1" applyBorder="1" applyAlignment="1">
      <alignment horizontal="center" vertical="top" wrapText="1"/>
    </xf>
    <xf numFmtId="0" fontId="74" fillId="0" borderId="3" xfId="253" applyFont="1" applyFill="1" applyBorder="1" applyAlignment="1">
      <alignment horizontal="center" vertical="top" wrapText="1"/>
    </xf>
    <xf numFmtId="0" fontId="74" fillId="0" borderId="28" xfId="253" applyFont="1" applyFill="1" applyBorder="1" applyAlignment="1">
      <alignment horizontal="center" vertical="center" wrapText="1"/>
    </xf>
    <xf numFmtId="0" fontId="74" fillId="0" borderId="2" xfId="253" applyFont="1" applyFill="1" applyBorder="1" applyAlignment="1">
      <alignment horizontal="center" vertical="center" wrapText="1"/>
    </xf>
    <xf numFmtId="0" fontId="74" fillId="0" borderId="3" xfId="253" applyFont="1" applyFill="1" applyBorder="1" applyAlignment="1">
      <alignment horizontal="center" vertical="center" wrapText="1"/>
    </xf>
    <xf numFmtId="0" fontId="74" fillId="0" borderId="36" xfId="2021" applyFont="1" applyFill="1" applyBorder="1" applyAlignment="1">
      <alignment horizontal="center" vertical="top"/>
    </xf>
    <xf numFmtId="0" fontId="14" fillId="0" borderId="36" xfId="253" applyFont="1" applyFill="1" applyBorder="1" applyAlignment="1">
      <alignment horizontal="left" vertical="center" wrapText="1"/>
    </xf>
    <xf numFmtId="0" fontId="14" fillId="0" borderId="0" xfId="253" applyFont="1" applyFill="1" applyAlignment="1">
      <alignment horizontal="center" wrapText="1"/>
    </xf>
    <xf numFmtId="0" fontId="74" fillId="0" borderId="0" xfId="253" applyFont="1" applyFill="1" applyAlignment="1">
      <alignment horizontal="center"/>
    </xf>
    <xf numFmtId="0" fontId="74" fillId="0" borderId="0" xfId="253" applyFont="1" applyFill="1" applyAlignment="1">
      <alignment horizontal="right" wrapText="1"/>
    </xf>
    <xf numFmtId="49" fontId="14" fillId="0" borderId="28" xfId="2021" applyNumberFormat="1" applyFont="1" applyFill="1" applyBorder="1" applyAlignment="1">
      <alignment horizontal="center" vertical="top"/>
    </xf>
    <xf numFmtId="49" fontId="14" fillId="0" borderId="2" xfId="2021" applyNumberFormat="1" applyFont="1" applyFill="1" applyBorder="1" applyAlignment="1">
      <alignment horizontal="center" vertical="top"/>
    </xf>
    <xf numFmtId="0" fontId="14" fillId="0" borderId="28" xfId="2021" applyFont="1" applyFill="1" applyBorder="1" applyAlignment="1">
      <alignment horizontal="center" vertical="top"/>
    </xf>
    <xf numFmtId="0" fontId="14" fillId="0" borderId="2" xfId="2021" applyFont="1" applyFill="1" applyBorder="1" applyAlignment="1">
      <alignment horizontal="center" vertical="top"/>
    </xf>
    <xf numFmtId="0" fontId="17" fillId="0" borderId="28" xfId="2021" applyFont="1" applyFill="1" applyBorder="1" applyAlignment="1">
      <alignment horizontal="center"/>
    </xf>
    <xf numFmtId="0" fontId="17" fillId="0" borderId="3" xfId="2021" applyFont="1" applyFill="1" applyBorder="1" applyAlignment="1">
      <alignment horizontal="center"/>
    </xf>
    <xf numFmtId="0" fontId="74" fillId="0" borderId="36" xfId="253" applyFont="1" applyFill="1" applyBorder="1" applyAlignment="1">
      <alignment horizontal="center" vertical="center" wrapText="1"/>
    </xf>
    <xf numFmtId="0" fontId="74" fillId="0" borderId="36" xfId="2021" applyFont="1" applyFill="1" applyBorder="1" applyAlignment="1">
      <alignment horizontal="center" vertical="center" wrapText="1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vertical="center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31" zoomScaleNormal="100" zoomScaleSheetLayoutView="86" workbookViewId="0">
      <selection sqref="A1:G37"/>
    </sheetView>
  </sheetViews>
  <sheetFormatPr defaultColWidth="9.140625" defaultRowHeight="17.25"/>
  <cols>
    <col min="1" max="1" width="10.42578125" style="17" customWidth="1"/>
    <col min="2" max="2" width="16.140625" style="17" customWidth="1"/>
    <col min="3" max="3" width="67.5703125" style="17" customWidth="1"/>
    <col min="4" max="6" width="15.5703125" style="17" customWidth="1"/>
    <col min="7" max="7" width="14.85546875" style="17" customWidth="1"/>
    <col min="8" max="8" width="12.42578125" style="17" customWidth="1"/>
    <col min="9" max="9" width="14" style="17" customWidth="1"/>
    <col min="10" max="16384" width="9.140625" style="17"/>
  </cols>
  <sheetData>
    <row r="1" spans="1:8" ht="37.5" customHeight="1">
      <c r="D1" s="30"/>
      <c r="E1" s="30"/>
      <c r="F1" s="30" t="s">
        <v>43</v>
      </c>
      <c r="H1" s="30"/>
    </row>
    <row r="2" spans="1:8" ht="17.25" customHeight="1">
      <c r="E2" s="30" t="s">
        <v>99</v>
      </c>
      <c r="G2" s="30"/>
      <c r="H2" s="30"/>
    </row>
    <row r="3" spans="1:8" ht="17.25" customHeight="1">
      <c r="E3" s="30" t="s">
        <v>9</v>
      </c>
      <c r="G3" s="30"/>
      <c r="H3" s="30"/>
    </row>
    <row r="5" spans="1:8" ht="75.75" customHeight="1">
      <c r="A5" s="183" t="s">
        <v>100</v>
      </c>
      <c r="B5" s="183"/>
      <c r="C5" s="183"/>
      <c r="D5" s="183"/>
      <c r="E5" s="183"/>
      <c r="F5" s="183"/>
      <c r="G5" s="183"/>
      <c r="H5" s="267"/>
    </row>
    <row r="6" spans="1:8">
      <c r="F6" s="182" t="s">
        <v>25</v>
      </c>
      <c r="G6" s="182"/>
    </row>
    <row r="7" spans="1:8" s="2" customFormat="1" ht="113.25" customHeight="1">
      <c r="A7" s="180" t="s">
        <v>14</v>
      </c>
      <c r="B7" s="181"/>
      <c r="C7" s="178" t="s">
        <v>15</v>
      </c>
      <c r="D7" s="184" t="s">
        <v>58</v>
      </c>
      <c r="E7" s="184"/>
      <c r="F7" s="184"/>
      <c r="G7" s="184"/>
    </row>
    <row r="8" spans="1:8" s="2" customFormat="1" ht="43.5" customHeight="1">
      <c r="A8" s="65" t="s">
        <v>39</v>
      </c>
      <c r="B8" s="65" t="s">
        <v>19</v>
      </c>
      <c r="C8" s="179"/>
      <c r="D8" s="171" t="s">
        <v>101</v>
      </c>
      <c r="E8" s="171" t="s">
        <v>102</v>
      </c>
      <c r="F8" s="110" t="s">
        <v>16</v>
      </c>
      <c r="G8" s="110" t="s">
        <v>17</v>
      </c>
    </row>
    <row r="9" spans="1:8" s="22" customFormat="1">
      <c r="A9" s="189"/>
      <c r="B9" s="190"/>
      <c r="C9" s="21" t="s">
        <v>24</v>
      </c>
      <c r="D9" s="59">
        <f>+D11+D25</f>
        <v>0</v>
      </c>
      <c r="E9" s="59">
        <f>+E11+E25</f>
        <v>0</v>
      </c>
      <c r="F9" s="59">
        <f>+F11+F25</f>
        <v>0</v>
      </c>
      <c r="G9" s="59">
        <f>+G11+G25</f>
        <v>0</v>
      </c>
    </row>
    <row r="10" spans="1:8" s="2" customFormat="1" ht="18" customHeight="1">
      <c r="A10" s="189"/>
      <c r="B10" s="191"/>
      <c r="C10" s="19" t="s">
        <v>35</v>
      </c>
      <c r="D10" s="23"/>
      <c r="E10" s="23"/>
      <c r="F10" s="23"/>
      <c r="G10" s="23"/>
    </row>
    <row r="11" spans="1:8" s="2" customFormat="1" ht="36.75" customHeight="1">
      <c r="A11" s="189"/>
      <c r="B11" s="179"/>
      <c r="C11" s="5" t="s">
        <v>42</v>
      </c>
      <c r="D11" s="59">
        <f t="shared" ref="D11:G11" si="0">D12</f>
        <v>34853.599999999999</v>
      </c>
      <c r="E11" s="59">
        <f t="shared" si="0"/>
        <v>34853.599999999999</v>
      </c>
      <c r="F11" s="59">
        <f t="shared" si="0"/>
        <v>34853.599999999999</v>
      </c>
      <c r="G11" s="59">
        <f t="shared" si="0"/>
        <v>34853.599999999999</v>
      </c>
    </row>
    <row r="12" spans="1:8" s="2" customFormat="1">
      <c r="A12" s="192">
        <v>1041</v>
      </c>
      <c r="B12" s="194"/>
      <c r="C12" s="24" t="s">
        <v>28</v>
      </c>
      <c r="D12" s="25">
        <f t="shared" ref="D12:E12" si="1">D19</f>
        <v>34853.599999999999</v>
      </c>
      <c r="E12" s="25">
        <f t="shared" si="1"/>
        <v>34853.599999999999</v>
      </c>
      <c r="F12" s="25">
        <f t="shared" ref="F12:G12" si="2">F19</f>
        <v>34853.599999999999</v>
      </c>
      <c r="G12" s="25">
        <f t="shared" si="2"/>
        <v>34853.599999999999</v>
      </c>
    </row>
    <row r="13" spans="1:8" s="2" customFormat="1">
      <c r="A13" s="193"/>
      <c r="B13" s="195"/>
      <c r="C13" s="26" t="s">
        <v>61</v>
      </c>
      <c r="D13" s="59"/>
      <c r="E13" s="59"/>
      <c r="F13" s="59"/>
      <c r="G13" s="59"/>
    </row>
    <row r="14" spans="1:8" s="2" customFormat="1">
      <c r="A14" s="193"/>
      <c r="B14" s="195"/>
      <c r="C14" s="3" t="s">
        <v>29</v>
      </c>
      <c r="D14" s="25"/>
      <c r="E14" s="25"/>
      <c r="F14" s="25"/>
      <c r="G14" s="25"/>
    </row>
    <row r="15" spans="1:8" s="2" customFormat="1" ht="51.75">
      <c r="A15" s="193"/>
      <c r="B15" s="195"/>
      <c r="C15" s="4" t="s">
        <v>62</v>
      </c>
      <c r="D15" s="27"/>
      <c r="E15" s="27"/>
      <c r="F15" s="27"/>
      <c r="G15" s="27"/>
    </row>
    <row r="16" spans="1:8" s="2" customFormat="1">
      <c r="A16" s="193"/>
      <c r="B16" s="195"/>
      <c r="C16" s="3" t="s">
        <v>30</v>
      </c>
      <c r="D16" s="27"/>
      <c r="E16" s="27"/>
      <c r="F16" s="27"/>
      <c r="G16" s="27"/>
    </row>
    <row r="17" spans="1:9" s="2" customFormat="1" ht="34.5">
      <c r="A17" s="193"/>
      <c r="B17" s="195"/>
      <c r="C17" s="4" t="s">
        <v>63</v>
      </c>
      <c r="D17" s="27"/>
      <c r="E17" s="27"/>
      <c r="F17" s="27"/>
      <c r="G17" s="27"/>
    </row>
    <row r="18" spans="1:9" s="2" customFormat="1" ht="15.75" customHeight="1">
      <c r="A18" s="193"/>
      <c r="B18" s="67"/>
      <c r="C18" s="28" t="s">
        <v>38</v>
      </c>
      <c r="D18" s="29"/>
      <c r="E18" s="29"/>
      <c r="F18" s="29"/>
      <c r="G18" s="29"/>
    </row>
    <row r="19" spans="1:9" s="2" customFormat="1" ht="21" customHeight="1">
      <c r="A19" s="193"/>
      <c r="B19" s="196">
        <v>11001</v>
      </c>
      <c r="C19" s="3" t="s">
        <v>31</v>
      </c>
      <c r="D19" s="58">
        <v>34853.599999999999</v>
      </c>
      <c r="E19" s="58">
        <v>34853.599999999999</v>
      </c>
      <c r="F19" s="58">
        <v>34853.599999999999</v>
      </c>
      <c r="G19" s="58">
        <v>34853.599999999999</v>
      </c>
    </row>
    <row r="20" spans="1:9" s="2" customFormat="1" ht="51" customHeight="1">
      <c r="A20" s="193"/>
      <c r="B20" s="197"/>
      <c r="C20" s="170" t="s">
        <v>105</v>
      </c>
      <c r="D20" s="58"/>
      <c r="E20" s="58"/>
      <c r="F20" s="58"/>
      <c r="G20" s="58"/>
    </row>
    <row r="21" spans="1:9" s="2" customFormat="1">
      <c r="A21" s="193"/>
      <c r="B21" s="197"/>
      <c r="C21" s="3" t="s">
        <v>32</v>
      </c>
      <c r="D21" s="27"/>
      <c r="E21" s="27"/>
      <c r="F21" s="27"/>
      <c r="G21" s="27"/>
    </row>
    <row r="22" spans="1:9" s="2" customFormat="1" ht="86.25">
      <c r="A22" s="193"/>
      <c r="B22" s="197"/>
      <c r="C22" s="170" t="s">
        <v>106</v>
      </c>
      <c r="D22" s="27"/>
      <c r="E22" s="27"/>
      <c r="F22" s="27"/>
      <c r="G22" s="27"/>
    </row>
    <row r="23" spans="1:9" s="2" customFormat="1">
      <c r="A23" s="193"/>
      <c r="B23" s="197"/>
      <c r="C23" s="3" t="s">
        <v>33</v>
      </c>
      <c r="D23" s="27"/>
      <c r="E23" s="27"/>
      <c r="F23" s="27"/>
      <c r="G23" s="27"/>
    </row>
    <row r="24" spans="1:9" s="2" customFormat="1">
      <c r="A24" s="193"/>
      <c r="B24" s="197"/>
      <c r="C24" s="115" t="s">
        <v>34</v>
      </c>
      <c r="D24" s="27"/>
      <c r="E24" s="27"/>
      <c r="F24" s="27"/>
      <c r="G24" s="27"/>
    </row>
    <row r="25" spans="1:9" s="2" customFormat="1">
      <c r="A25" s="36"/>
      <c r="B25" s="98"/>
      <c r="C25" s="37" t="s">
        <v>73</v>
      </c>
      <c r="D25" s="99">
        <f t="shared" ref="D25:G25" si="3">+D26</f>
        <v>-34853.599999999999</v>
      </c>
      <c r="E25" s="99">
        <f t="shared" si="3"/>
        <v>-34853.599999999999</v>
      </c>
      <c r="F25" s="99">
        <f t="shared" si="3"/>
        <v>-34853.599999999999</v>
      </c>
      <c r="G25" s="99">
        <f t="shared" si="3"/>
        <v>-34853.599999999999</v>
      </c>
    </row>
    <row r="26" spans="1:9">
      <c r="A26" s="185">
        <v>1139</v>
      </c>
      <c r="B26" s="186"/>
      <c r="C26" s="38" t="s">
        <v>28</v>
      </c>
      <c r="D26" s="99">
        <f t="shared" ref="D26:E26" si="4">+D32</f>
        <v>-34853.599999999999</v>
      </c>
      <c r="E26" s="99">
        <f t="shared" si="4"/>
        <v>-34853.599999999999</v>
      </c>
      <c r="F26" s="99">
        <f t="shared" ref="F26:G26" si="5">+F32</f>
        <v>-34853.599999999999</v>
      </c>
      <c r="G26" s="99">
        <f t="shared" si="5"/>
        <v>-34853.599999999999</v>
      </c>
    </row>
    <row r="27" spans="1:9" ht="19.350000000000001" customHeight="1">
      <c r="A27" s="185"/>
      <c r="B27" s="187"/>
      <c r="C27" s="109" t="s">
        <v>74</v>
      </c>
      <c r="D27" s="100"/>
      <c r="E27" s="100"/>
      <c r="F27" s="100"/>
      <c r="G27" s="100"/>
    </row>
    <row r="28" spans="1:9">
      <c r="A28" s="185"/>
      <c r="B28" s="187"/>
      <c r="C28" s="39" t="s">
        <v>29</v>
      </c>
      <c r="D28" s="100"/>
      <c r="E28" s="100"/>
      <c r="F28" s="100"/>
      <c r="G28" s="100"/>
    </row>
    <row r="29" spans="1:9" ht="51.75">
      <c r="A29" s="185"/>
      <c r="B29" s="187"/>
      <c r="C29" s="40" t="s">
        <v>75</v>
      </c>
      <c r="D29" s="100"/>
      <c r="E29" s="100"/>
      <c r="F29" s="100"/>
      <c r="G29" s="100"/>
    </row>
    <row r="30" spans="1:9">
      <c r="A30" s="185"/>
      <c r="B30" s="187"/>
      <c r="C30" s="39" t="s">
        <v>30</v>
      </c>
      <c r="D30" s="100"/>
      <c r="E30" s="100"/>
      <c r="F30" s="100"/>
      <c r="G30" s="100"/>
    </row>
    <row r="31" spans="1:9" ht="34.5">
      <c r="A31" s="185"/>
      <c r="B31" s="188"/>
      <c r="C31" s="41" t="s">
        <v>76</v>
      </c>
      <c r="D31" s="100"/>
      <c r="E31" s="100"/>
      <c r="F31" s="100"/>
      <c r="G31" s="100"/>
    </row>
    <row r="32" spans="1:9" ht="18" customHeight="1">
      <c r="A32" s="185"/>
      <c r="B32" s="186" t="s">
        <v>77</v>
      </c>
      <c r="C32" s="39" t="s">
        <v>31</v>
      </c>
      <c r="D32" s="58">
        <v>-34853.599999999999</v>
      </c>
      <c r="E32" s="58">
        <v>-34853.599999999999</v>
      </c>
      <c r="F32" s="58">
        <v>-34853.599999999999</v>
      </c>
      <c r="G32" s="58">
        <v>-34853.599999999999</v>
      </c>
      <c r="I32" s="165"/>
    </row>
    <row r="33" spans="1:7" ht="19.350000000000001" customHeight="1">
      <c r="A33" s="185"/>
      <c r="B33" s="187"/>
      <c r="C33" s="42" t="s">
        <v>74</v>
      </c>
      <c r="D33" s="100"/>
      <c r="E33" s="100"/>
      <c r="F33" s="100"/>
      <c r="G33" s="100"/>
    </row>
    <row r="34" spans="1:7">
      <c r="A34" s="185"/>
      <c r="B34" s="187"/>
      <c r="C34" s="39" t="s">
        <v>32</v>
      </c>
      <c r="D34" s="100"/>
      <c r="E34" s="100"/>
      <c r="F34" s="100"/>
      <c r="G34" s="100"/>
    </row>
    <row r="35" spans="1:7" ht="69">
      <c r="A35" s="185"/>
      <c r="B35" s="187"/>
      <c r="C35" s="40" t="s">
        <v>78</v>
      </c>
      <c r="D35" s="100"/>
      <c r="E35" s="100"/>
      <c r="F35" s="100"/>
      <c r="G35" s="100"/>
    </row>
    <row r="36" spans="1:7">
      <c r="A36" s="185"/>
      <c r="B36" s="187"/>
      <c r="C36" s="39" t="s">
        <v>33</v>
      </c>
      <c r="D36" s="100"/>
      <c r="E36" s="100"/>
      <c r="F36" s="100"/>
      <c r="G36" s="100"/>
    </row>
    <row r="37" spans="1:7">
      <c r="A37" s="185"/>
      <c r="B37" s="188"/>
      <c r="C37" s="40" t="s">
        <v>34</v>
      </c>
      <c r="D37" s="100"/>
      <c r="E37" s="100"/>
      <c r="F37" s="100"/>
      <c r="G37" s="100"/>
    </row>
  </sheetData>
  <mergeCells count="13">
    <mergeCell ref="A26:A37"/>
    <mergeCell ref="B26:B31"/>
    <mergeCell ref="B32:B37"/>
    <mergeCell ref="A9:A11"/>
    <mergeCell ref="B9:B11"/>
    <mergeCell ref="A12:A24"/>
    <mergeCell ref="B12:B17"/>
    <mergeCell ref="B19:B24"/>
    <mergeCell ref="C7:C8"/>
    <mergeCell ref="A7:B7"/>
    <mergeCell ref="F6:G6"/>
    <mergeCell ref="D7:G7"/>
    <mergeCell ref="A5:G5"/>
  </mergeCells>
  <pageMargins left="0" right="0" top="0" bottom="0" header="0.22" footer="0.16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1"/>
  <sheetViews>
    <sheetView zoomScaleNormal="100" zoomScaleSheetLayoutView="100" workbookViewId="0">
      <selection sqref="A1:J51"/>
    </sheetView>
  </sheetViews>
  <sheetFormatPr defaultColWidth="9.140625" defaultRowHeight="17.25"/>
  <cols>
    <col min="1" max="1" width="9.7109375" style="17" customWidth="1"/>
    <col min="2" max="3" width="8.140625" style="17" customWidth="1"/>
    <col min="4" max="4" width="11.5703125" style="17" customWidth="1"/>
    <col min="5" max="5" width="15.42578125" style="17" customWidth="1"/>
    <col min="6" max="6" width="62.140625" style="17" customWidth="1"/>
    <col min="7" max="8" width="15" style="172" customWidth="1"/>
    <col min="9" max="9" width="15" style="108" customWidth="1"/>
    <col min="10" max="10" width="15.5703125" style="17" customWidth="1"/>
    <col min="11" max="16384" width="9.140625" style="17"/>
  </cols>
  <sheetData>
    <row r="1" spans="1:11" ht="37.5" customHeight="1">
      <c r="G1" s="30"/>
      <c r="H1" s="30"/>
      <c r="I1" s="30" t="s">
        <v>44</v>
      </c>
    </row>
    <row r="2" spans="1:11" ht="17.25" customHeight="1">
      <c r="G2" s="30"/>
      <c r="H2" s="30" t="s">
        <v>99</v>
      </c>
      <c r="J2" s="30"/>
    </row>
    <row r="3" spans="1:11" ht="17.25" customHeight="1">
      <c r="G3" s="30"/>
      <c r="H3" s="30" t="s">
        <v>9</v>
      </c>
      <c r="I3" s="30"/>
    </row>
    <row r="4" spans="1:11" ht="13.5" customHeight="1"/>
    <row r="5" spans="1:11" ht="52.5" customHeight="1">
      <c r="A5" s="206" t="s">
        <v>103</v>
      </c>
      <c r="B5" s="206"/>
      <c r="C5" s="206"/>
      <c r="D5" s="206"/>
      <c r="E5" s="206"/>
      <c r="F5" s="206"/>
      <c r="G5" s="206"/>
      <c r="H5" s="206"/>
      <c r="I5" s="206"/>
      <c r="J5" s="206"/>
      <c r="K5" s="268"/>
    </row>
    <row r="8" spans="1:11">
      <c r="G8" s="17"/>
      <c r="H8" s="17"/>
      <c r="I8" s="202"/>
      <c r="J8" s="202"/>
    </row>
    <row r="9" spans="1:11" s="2" customFormat="1" ht="117" customHeight="1">
      <c r="A9" s="201" t="s">
        <v>26</v>
      </c>
      <c r="B9" s="201"/>
      <c r="C9" s="201"/>
      <c r="D9" s="201" t="s">
        <v>14</v>
      </c>
      <c r="E9" s="201"/>
      <c r="F9" s="201" t="s">
        <v>20</v>
      </c>
      <c r="G9" s="184" t="s">
        <v>48</v>
      </c>
      <c r="H9" s="184"/>
      <c r="I9" s="184"/>
      <c r="J9" s="184"/>
    </row>
    <row r="10" spans="1:11" s="2" customFormat="1" ht="50.25" customHeight="1">
      <c r="A10" s="157" t="s">
        <v>49</v>
      </c>
      <c r="B10" s="157" t="s">
        <v>50</v>
      </c>
      <c r="C10" s="157" t="s">
        <v>27</v>
      </c>
      <c r="D10" s="157" t="s">
        <v>18</v>
      </c>
      <c r="E10" s="157" t="s">
        <v>40</v>
      </c>
      <c r="F10" s="201"/>
      <c r="G10" s="171" t="s">
        <v>101</v>
      </c>
      <c r="H10" s="171" t="s">
        <v>102</v>
      </c>
      <c r="I10" s="157" t="s">
        <v>16</v>
      </c>
      <c r="J10" s="157" t="s">
        <v>17</v>
      </c>
    </row>
    <row r="11" spans="1:11" s="2" customFormat="1">
      <c r="A11" s="213"/>
      <c r="B11" s="186"/>
      <c r="C11" s="186"/>
      <c r="D11" s="190"/>
      <c r="E11" s="190"/>
      <c r="F11" s="5" t="s">
        <v>24</v>
      </c>
      <c r="G11" s="59">
        <f>G13+G33</f>
        <v>0</v>
      </c>
      <c r="H11" s="59">
        <f>H13+H33</f>
        <v>0</v>
      </c>
      <c r="I11" s="59">
        <f>I13+I33</f>
        <v>0</v>
      </c>
      <c r="J11" s="59">
        <f>J13+J33</f>
        <v>0</v>
      </c>
    </row>
    <row r="12" spans="1:11" s="2" customFormat="1">
      <c r="A12" s="214"/>
      <c r="B12" s="187"/>
      <c r="C12" s="187"/>
      <c r="D12" s="191"/>
      <c r="E12" s="191"/>
      <c r="F12" s="158" t="s">
        <v>35</v>
      </c>
      <c r="G12" s="60"/>
      <c r="H12" s="60"/>
      <c r="I12" s="60"/>
      <c r="J12" s="60"/>
    </row>
    <row r="13" spans="1:11" s="2" customFormat="1" ht="34.5">
      <c r="A13" s="215"/>
      <c r="B13" s="188"/>
      <c r="C13" s="188"/>
      <c r="D13" s="179"/>
      <c r="E13" s="179"/>
      <c r="F13" s="5" t="s">
        <v>42</v>
      </c>
      <c r="G13" s="60">
        <f t="shared" ref="G13:J13" si="0">G14</f>
        <v>34853.599999999999</v>
      </c>
      <c r="H13" s="60">
        <f t="shared" si="0"/>
        <v>34853.599999999999</v>
      </c>
      <c r="I13" s="60">
        <f t="shared" si="0"/>
        <v>34853.599999999999</v>
      </c>
      <c r="J13" s="60">
        <f t="shared" si="0"/>
        <v>34853.599999999999</v>
      </c>
    </row>
    <row r="14" spans="1:11" s="2" customFormat="1">
      <c r="A14" s="203" t="s">
        <v>46</v>
      </c>
      <c r="B14" s="186"/>
      <c r="C14" s="186"/>
      <c r="D14" s="198"/>
      <c r="E14" s="198"/>
      <c r="F14" s="109" t="s">
        <v>51</v>
      </c>
      <c r="G14" s="60">
        <f t="shared" ref="G14:H14" si="1">G16</f>
        <v>34853.599999999999</v>
      </c>
      <c r="H14" s="60">
        <f t="shared" si="1"/>
        <v>34853.599999999999</v>
      </c>
      <c r="I14" s="60">
        <f t="shared" ref="I14:J14" si="2">I16</f>
        <v>34853.599999999999</v>
      </c>
      <c r="J14" s="60">
        <f t="shared" si="2"/>
        <v>34853.599999999999</v>
      </c>
    </row>
    <row r="15" spans="1:11" s="2" customFormat="1">
      <c r="A15" s="204"/>
      <c r="B15" s="188"/>
      <c r="C15" s="187"/>
      <c r="D15" s="199"/>
      <c r="E15" s="199"/>
      <c r="F15" s="53" t="s">
        <v>21</v>
      </c>
      <c r="G15" s="96"/>
      <c r="H15" s="96"/>
      <c r="I15" s="96"/>
      <c r="J15" s="96"/>
    </row>
    <row r="16" spans="1:11" s="2" customFormat="1">
      <c r="A16" s="204"/>
      <c r="B16" s="203" t="s">
        <v>64</v>
      </c>
      <c r="C16" s="187"/>
      <c r="D16" s="199"/>
      <c r="E16" s="199"/>
      <c r="F16" s="159" t="s">
        <v>52</v>
      </c>
      <c r="G16" s="60">
        <f t="shared" ref="G16:H16" si="3">G18</f>
        <v>34853.599999999999</v>
      </c>
      <c r="H16" s="60">
        <f t="shared" si="3"/>
        <v>34853.599999999999</v>
      </c>
      <c r="I16" s="60">
        <f t="shared" ref="I16:J16" si="4">I18</f>
        <v>34853.599999999999</v>
      </c>
      <c r="J16" s="60">
        <f t="shared" si="4"/>
        <v>34853.599999999999</v>
      </c>
    </row>
    <row r="17" spans="1:16" s="2" customFormat="1">
      <c r="A17" s="204"/>
      <c r="B17" s="204"/>
      <c r="C17" s="188"/>
      <c r="D17" s="199"/>
      <c r="E17" s="199"/>
      <c r="F17" s="53" t="s">
        <v>21</v>
      </c>
      <c r="G17" s="96"/>
      <c r="H17" s="96"/>
      <c r="I17" s="96"/>
      <c r="J17" s="96"/>
    </row>
    <row r="18" spans="1:16" s="2" customFormat="1">
      <c r="A18" s="204"/>
      <c r="B18" s="204"/>
      <c r="C18" s="203" t="s">
        <v>64</v>
      </c>
      <c r="D18" s="199"/>
      <c r="E18" s="199"/>
      <c r="F18" s="159" t="s">
        <v>52</v>
      </c>
      <c r="G18" s="60">
        <f t="shared" ref="G18:H18" si="5">G20</f>
        <v>34853.599999999999</v>
      </c>
      <c r="H18" s="60">
        <f t="shared" si="5"/>
        <v>34853.599999999999</v>
      </c>
      <c r="I18" s="60">
        <f t="shared" ref="I18:J18" si="6">I20</f>
        <v>34853.599999999999</v>
      </c>
      <c r="J18" s="60">
        <f t="shared" si="6"/>
        <v>34853.599999999999</v>
      </c>
    </row>
    <row r="19" spans="1:16" s="2" customFormat="1">
      <c r="A19" s="204"/>
      <c r="B19" s="204"/>
      <c r="C19" s="204"/>
      <c r="D19" s="199"/>
      <c r="E19" s="199"/>
      <c r="F19" s="53" t="s">
        <v>21</v>
      </c>
      <c r="G19" s="96"/>
      <c r="H19" s="96"/>
      <c r="I19" s="96"/>
      <c r="J19" s="96"/>
    </row>
    <row r="20" spans="1:16" s="2" customFormat="1" ht="36.75" customHeight="1">
      <c r="A20" s="204"/>
      <c r="B20" s="204"/>
      <c r="C20" s="204"/>
      <c r="D20" s="199"/>
      <c r="E20" s="199"/>
      <c r="F20" s="48" t="s">
        <v>36</v>
      </c>
      <c r="G20" s="60">
        <f t="shared" ref="G20:H20" si="7">G22</f>
        <v>34853.599999999999</v>
      </c>
      <c r="H20" s="60">
        <f t="shared" si="7"/>
        <v>34853.599999999999</v>
      </c>
      <c r="I20" s="60">
        <f t="shared" ref="I20:J20" si="8">I22</f>
        <v>34853.599999999999</v>
      </c>
      <c r="J20" s="60">
        <f t="shared" si="8"/>
        <v>34853.599999999999</v>
      </c>
    </row>
    <row r="21" spans="1:16" s="2" customFormat="1">
      <c r="A21" s="204"/>
      <c r="B21" s="204"/>
      <c r="C21" s="204"/>
      <c r="D21" s="200"/>
      <c r="E21" s="200"/>
      <c r="F21" s="53" t="s">
        <v>21</v>
      </c>
      <c r="G21" s="101"/>
      <c r="H21" s="101"/>
      <c r="I21" s="101"/>
      <c r="J21" s="101"/>
    </row>
    <row r="22" spans="1:16" s="2" customFormat="1" ht="21" customHeight="1">
      <c r="A22" s="204"/>
      <c r="B22" s="204"/>
      <c r="C22" s="204"/>
      <c r="D22" s="192">
        <v>1041</v>
      </c>
      <c r="E22" s="208" t="s">
        <v>65</v>
      </c>
      <c r="F22" s="209"/>
      <c r="G22" s="160">
        <f t="shared" ref="G22:H22" si="9">+G24</f>
        <v>34853.599999999999</v>
      </c>
      <c r="H22" s="160">
        <f t="shared" si="9"/>
        <v>34853.599999999999</v>
      </c>
      <c r="I22" s="160">
        <f t="shared" ref="I22:J22" si="10">+I24</f>
        <v>34853.599999999999</v>
      </c>
      <c r="J22" s="160">
        <f t="shared" si="10"/>
        <v>34853.599999999999</v>
      </c>
      <c r="K22" s="1"/>
      <c r="L22" s="1"/>
      <c r="M22" s="1"/>
      <c r="N22" s="1"/>
      <c r="O22" s="1"/>
      <c r="P22" s="1"/>
    </row>
    <row r="23" spans="1:16" s="2" customFormat="1" ht="18.75" customHeight="1">
      <c r="A23" s="204"/>
      <c r="B23" s="204"/>
      <c r="C23" s="204"/>
      <c r="D23" s="193"/>
      <c r="E23" s="64"/>
      <c r="F23" s="158" t="s">
        <v>21</v>
      </c>
      <c r="G23" s="61"/>
      <c r="H23" s="61"/>
      <c r="I23" s="61"/>
      <c r="J23" s="61"/>
      <c r="K23" s="1"/>
      <c r="L23" s="1"/>
      <c r="M23" s="1"/>
      <c r="N23" s="1"/>
      <c r="O23" s="1"/>
      <c r="P23" s="1"/>
    </row>
    <row r="24" spans="1:16" s="2" customFormat="1" ht="76.5" customHeight="1">
      <c r="A24" s="204"/>
      <c r="B24" s="204"/>
      <c r="C24" s="204"/>
      <c r="D24" s="193"/>
      <c r="E24" s="64">
        <v>11001</v>
      </c>
      <c r="F24" s="170" t="s">
        <v>105</v>
      </c>
      <c r="G24" s="60">
        <f t="shared" ref="G24:H24" si="11">G26</f>
        <v>34853.599999999999</v>
      </c>
      <c r="H24" s="60">
        <f t="shared" si="11"/>
        <v>34853.599999999999</v>
      </c>
      <c r="I24" s="60">
        <f t="shared" ref="I24:J24" si="12">I26</f>
        <v>34853.599999999999</v>
      </c>
      <c r="J24" s="60">
        <f t="shared" si="12"/>
        <v>34853.599999999999</v>
      </c>
      <c r="K24" s="1"/>
      <c r="L24" s="1"/>
      <c r="M24" s="1"/>
      <c r="N24" s="1"/>
      <c r="O24" s="1"/>
      <c r="P24" s="1"/>
    </row>
    <row r="25" spans="1:16" s="2" customFormat="1" ht="22.5" customHeight="1">
      <c r="A25" s="204"/>
      <c r="B25" s="204"/>
      <c r="C25" s="204"/>
      <c r="D25" s="193"/>
      <c r="E25" s="186"/>
      <c r="F25" s="158" t="s">
        <v>41</v>
      </c>
      <c r="G25" s="61"/>
      <c r="H25" s="61"/>
      <c r="I25" s="61"/>
      <c r="J25" s="61"/>
    </row>
    <row r="26" spans="1:16" s="163" customFormat="1" ht="37.5" customHeight="1">
      <c r="A26" s="204"/>
      <c r="B26" s="204"/>
      <c r="C26" s="204"/>
      <c r="D26" s="193"/>
      <c r="E26" s="187"/>
      <c r="F26" s="161" t="s">
        <v>36</v>
      </c>
      <c r="G26" s="162">
        <f t="shared" ref="G26:H26" si="13">G28</f>
        <v>34853.599999999999</v>
      </c>
      <c r="H26" s="162">
        <f t="shared" si="13"/>
        <v>34853.599999999999</v>
      </c>
      <c r="I26" s="162">
        <f t="shared" ref="I26:J26" si="14">I28</f>
        <v>34853.599999999999</v>
      </c>
      <c r="J26" s="162">
        <f t="shared" si="14"/>
        <v>34853.599999999999</v>
      </c>
    </row>
    <row r="27" spans="1:16" s="2" customFormat="1" ht="38.25" customHeight="1">
      <c r="A27" s="204"/>
      <c r="B27" s="204"/>
      <c r="C27" s="204"/>
      <c r="D27" s="193"/>
      <c r="E27" s="187"/>
      <c r="F27" s="158" t="s">
        <v>37</v>
      </c>
      <c r="G27" s="61"/>
      <c r="H27" s="61"/>
      <c r="I27" s="61"/>
      <c r="J27" s="61"/>
    </row>
    <row r="28" spans="1:16" s="2" customFormat="1" ht="16.899999999999999" customHeight="1">
      <c r="A28" s="204"/>
      <c r="B28" s="204"/>
      <c r="C28" s="204"/>
      <c r="D28" s="193"/>
      <c r="E28" s="187"/>
      <c r="F28" s="158" t="s">
        <v>22</v>
      </c>
      <c r="G28" s="61">
        <f t="shared" ref="G28:J28" si="15">G29</f>
        <v>34853.599999999999</v>
      </c>
      <c r="H28" s="61">
        <f t="shared" si="15"/>
        <v>34853.599999999999</v>
      </c>
      <c r="I28" s="61">
        <f t="shared" si="15"/>
        <v>34853.599999999999</v>
      </c>
      <c r="J28" s="61">
        <f t="shared" si="15"/>
        <v>34853.599999999999</v>
      </c>
    </row>
    <row r="29" spans="1:16" s="2" customFormat="1" ht="16.899999999999999" customHeight="1">
      <c r="A29" s="204"/>
      <c r="B29" s="204"/>
      <c r="C29" s="204"/>
      <c r="D29" s="193"/>
      <c r="E29" s="187"/>
      <c r="F29" s="158" t="s">
        <v>23</v>
      </c>
      <c r="G29" s="61">
        <f t="shared" ref="G29:J29" si="16">+G30</f>
        <v>34853.599999999999</v>
      </c>
      <c r="H29" s="61">
        <f t="shared" si="16"/>
        <v>34853.599999999999</v>
      </c>
      <c r="I29" s="61">
        <f t="shared" si="16"/>
        <v>34853.599999999999</v>
      </c>
      <c r="J29" s="61">
        <f t="shared" si="16"/>
        <v>34853.599999999999</v>
      </c>
    </row>
    <row r="30" spans="1:16" s="2" customFormat="1" ht="16.899999999999999" customHeight="1">
      <c r="A30" s="204"/>
      <c r="B30" s="204"/>
      <c r="C30" s="204"/>
      <c r="D30" s="193"/>
      <c r="E30" s="187"/>
      <c r="F30" s="53" t="s">
        <v>68</v>
      </c>
      <c r="G30" s="106">
        <f t="shared" ref="G30:J30" si="17">G31</f>
        <v>34853.599999999999</v>
      </c>
      <c r="H30" s="106">
        <f t="shared" si="17"/>
        <v>34853.599999999999</v>
      </c>
      <c r="I30" s="106">
        <f t="shared" si="17"/>
        <v>34853.599999999999</v>
      </c>
      <c r="J30" s="106">
        <f t="shared" si="17"/>
        <v>34853.599999999999</v>
      </c>
    </row>
    <row r="31" spans="1:16" s="2" customFormat="1" ht="34.5">
      <c r="A31" s="204"/>
      <c r="B31" s="204"/>
      <c r="C31" s="204"/>
      <c r="D31" s="193"/>
      <c r="E31" s="187"/>
      <c r="F31" s="53" t="s">
        <v>69</v>
      </c>
      <c r="G31" s="43">
        <f t="shared" ref="G31:J31" si="18">G32</f>
        <v>34853.599999999999</v>
      </c>
      <c r="H31" s="43">
        <f t="shared" si="18"/>
        <v>34853.599999999999</v>
      </c>
      <c r="I31" s="43">
        <f t="shared" si="18"/>
        <v>34853.599999999999</v>
      </c>
      <c r="J31" s="43">
        <f t="shared" si="18"/>
        <v>34853.599999999999</v>
      </c>
    </row>
    <row r="32" spans="1:16" s="2" customFormat="1">
      <c r="A32" s="205"/>
      <c r="B32" s="205"/>
      <c r="C32" s="205"/>
      <c r="D32" s="207"/>
      <c r="E32" s="188"/>
      <c r="F32" s="53" t="s">
        <v>70</v>
      </c>
      <c r="G32" s="97">
        <f>'Havelvats 1'!D19</f>
        <v>34853.599999999999</v>
      </c>
      <c r="H32" s="97">
        <f>'Havelvats 1'!E19</f>
        <v>34853.599999999999</v>
      </c>
      <c r="I32" s="97">
        <f>'Havelvats 1'!F19</f>
        <v>34853.599999999999</v>
      </c>
      <c r="J32" s="97">
        <f>'Havelvats 1'!G19</f>
        <v>34853.599999999999</v>
      </c>
    </row>
    <row r="33" spans="1:10" s="102" customFormat="1" ht="34.9" customHeight="1">
      <c r="A33" s="48"/>
      <c r="B33" s="48"/>
      <c r="C33" s="48"/>
      <c r="D33" s="65"/>
      <c r="E33" s="65"/>
      <c r="F33" s="37" t="s">
        <v>73</v>
      </c>
      <c r="G33" s="101">
        <f t="shared" ref="G33:J33" si="19">+G34</f>
        <v>-34853.599999999999</v>
      </c>
      <c r="H33" s="101">
        <f t="shared" si="19"/>
        <v>-34853.599999999999</v>
      </c>
      <c r="I33" s="101">
        <f t="shared" si="19"/>
        <v>-34853.599999999999</v>
      </c>
      <c r="J33" s="101">
        <f t="shared" si="19"/>
        <v>-34853.599999999999</v>
      </c>
    </row>
    <row r="34" spans="1:10" ht="34.5">
      <c r="A34" s="210" t="s">
        <v>79</v>
      </c>
      <c r="B34" s="210"/>
      <c r="C34" s="210"/>
      <c r="D34" s="210"/>
      <c r="E34" s="210"/>
      <c r="F34" s="37" t="s">
        <v>80</v>
      </c>
      <c r="G34" s="101">
        <f t="shared" ref="G34:H34" si="20">+G36</f>
        <v>-34853.599999999999</v>
      </c>
      <c r="H34" s="101">
        <f t="shared" si="20"/>
        <v>-34853.599999999999</v>
      </c>
      <c r="I34" s="101">
        <f t="shared" ref="I34:J34" si="21">+I36</f>
        <v>-34853.599999999999</v>
      </c>
      <c r="J34" s="101">
        <f t="shared" si="21"/>
        <v>-34853.599999999999</v>
      </c>
    </row>
    <row r="35" spans="1:10">
      <c r="A35" s="210"/>
      <c r="B35" s="210"/>
      <c r="C35" s="210"/>
      <c r="D35" s="210"/>
      <c r="E35" s="210"/>
      <c r="F35" s="53" t="s">
        <v>21</v>
      </c>
      <c r="G35" s="100"/>
      <c r="H35" s="100"/>
      <c r="I35" s="100"/>
      <c r="J35" s="100"/>
    </row>
    <row r="36" spans="1:10" ht="34.5">
      <c r="A36" s="210"/>
      <c r="B36" s="210" t="s">
        <v>81</v>
      </c>
      <c r="C36" s="210"/>
      <c r="D36" s="210"/>
      <c r="E36" s="210"/>
      <c r="F36" s="37" t="s">
        <v>82</v>
      </c>
      <c r="G36" s="101">
        <f t="shared" ref="G36:H36" si="22">+G38</f>
        <v>-34853.599999999999</v>
      </c>
      <c r="H36" s="101">
        <f t="shared" si="22"/>
        <v>-34853.599999999999</v>
      </c>
      <c r="I36" s="101">
        <f t="shared" ref="I36:J36" si="23">+I38</f>
        <v>-34853.599999999999</v>
      </c>
      <c r="J36" s="101">
        <f t="shared" si="23"/>
        <v>-34853.599999999999</v>
      </c>
    </row>
    <row r="37" spans="1:10">
      <c r="A37" s="210"/>
      <c r="B37" s="210"/>
      <c r="C37" s="210"/>
      <c r="D37" s="210"/>
      <c r="E37" s="210"/>
      <c r="F37" s="53" t="s">
        <v>21</v>
      </c>
      <c r="G37" s="100"/>
      <c r="H37" s="100"/>
      <c r="I37" s="100"/>
      <c r="J37" s="100"/>
    </row>
    <row r="38" spans="1:10">
      <c r="A38" s="210"/>
      <c r="B38" s="210"/>
      <c r="C38" s="210" t="s">
        <v>81</v>
      </c>
      <c r="D38" s="210"/>
      <c r="E38" s="210"/>
      <c r="F38" s="109" t="s">
        <v>74</v>
      </c>
      <c r="G38" s="101">
        <f t="shared" ref="G38:H38" si="24">G40</f>
        <v>-34853.599999999999</v>
      </c>
      <c r="H38" s="101">
        <f t="shared" si="24"/>
        <v>-34853.599999999999</v>
      </c>
      <c r="I38" s="101">
        <f t="shared" ref="I38:J38" si="25">I40</f>
        <v>-34853.599999999999</v>
      </c>
      <c r="J38" s="101">
        <f t="shared" si="25"/>
        <v>-34853.599999999999</v>
      </c>
    </row>
    <row r="39" spans="1:10">
      <c r="A39" s="210"/>
      <c r="B39" s="210"/>
      <c r="C39" s="210"/>
      <c r="D39" s="210"/>
      <c r="E39" s="210"/>
      <c r="F39" s="53" t="s">
        <v>21</v>
      </c>
      <c r="G39" s="100"/>
      <c r="H39" s="100"/>
      <c r="I39" s="100"/>
      <c r="J39" s="100"/>
    </row>
    <row r="40" spans="1:10">
      <c r="A40" s="210"/>
      <c r="B40" s="210"/>
      <c r="C40" s="210"/>
      <c r="D40" s="210"/>
      <c r="E40" s="210"/>
      <c r="F40" s="53" t="s">
        <v>83</v>
      </c>
      <c r="G40" s="101">
        <f t="shared" ref="G40:H40" si="26">+G42</f>
        <v>-34853.599999999999</v>
      </c>
      <c r="H40" s="101">
        <f t="shared" si="26"/>
        <v>-34853.599999999999</v>
      </c>
      <c r="I40" s="101">
        <f t="shared" ref="I40:J40" si="27">+I42</f>
        <v>-34853.599999999999</v>
      </c>
      <c r="J40" s="101">
        <f t="shared" si="27"/>
        <v>-34853.599999999999</v>
      </c>
    </row>
    <row r="41" spans="1:10">
      <c r="A41" s="210"/>
      <c r="B41" s="210"/>
      <c r="C41" s="210"/>
      <c r="D41" s="210"/>
      <c r="E41" s="210"/>
      <c r="F41" s="53" t="s">
        <v>21</v>
      </c>
      <c r="G41" s="100"/>
      <c r="H41" s="100"/>
      <c r="I41" s="100"/>
      <c r="J41" s="100"/>
    </row>
    <row r="42" spans="1:10">
      <c r="A42" s="210"/>
      <c r="B42" s="210"/>
      <c r="C42" s="210"/>
      <c r="D42" s="210" t="s">
        <v>84</v>
      </c>
      <c r="E42" s="211" t="s">
        <v>85</v>
      </c>
      <c r="F42" s="211" t="s">
        <v>74</v>
      </c>
      <c r="G42" s="101">
        <f t="shared" ref="G42:H42" si="28">+G51</f>
        <v>-34853.599999999999</v>
      </c>
      <c r="H42" s="101">
        <f t="shared" si="28"/>
        <v>-34853.599999999999</v>
      </c>
      <c r="I42" s="101">
        <f t="shared" ref="I42:J42" si="29">+I51</f>
        <v>-34853.599999999999</v>
      </c>
      <c r="J42" s="101">
        <f t="shared" si="29"/>
        <v>-34853.599999999999</v>
      </c>
    </row>
    <row r="43" spans="1:10">
      <c r="A43" s="210"/>
      <c r="B43" s="210"/>
      <c r="C43" s="210"/>
      <c r="D43" s="210"/>
      <c r="E43" s="103"/>
      <c r="F43" s="53" t="s">
        <v>21</v>
      </c>
      <c r="G43" s="100"/>
      <c r="H43" s="100"/>
      <c r="I43" s="100"/>
      <c r="J43" s="100"/>
    </row>
    <row r="44" spans="1:10">
      <c r="A44" s="210"/>
      <c r="B44" s="210"/>
      <c r="C44" s="210"/>
      <c r="D44" s="210"/>
      <c r="E44" s="104">
        <v>11001</v>
      </c>
      <c r="F44" s="109" t="s">
        <v>74</v>
      </c>
      <c r="G44" s="101">
        <f t="shared" ref="G44:H44" si="30">+G46</f>
        <v>-34853.599999999999</v>
      </c>
      <c r="H44" s="101">
        <f t="shared" si="30"/>
        <v>-34853.599999999999</v>
      </c>
      <c r="I44" s="101">
        <f t="shared" ref="I44:J44" si="31">+I46</f>
        <v>-34853.599999999999</v>
      </c>
      <c r="J44" s="101">
        <f t="shared" si="31"/>
        <v>-34853.599999999999</v>
      </c>
    </row>
    <row r="45" spans="1:10">
      <c r="A45" s="210"/>
      <c r="B45" s="210"/>
      <c r="C45" s="210"/>
      <c r="D45" s="210"/>
      <c r="E45" s="212"/>
      <c r="F45" s="53" t="s">
        <v>41</v>
      </c>
      <c r="G45" s="100"/>
      <c r="H45" s="100"/>
      <c r="I45" s="100"/>
      <c r="J45" s="100"/>
    </row>
    <row r="46" spans="1:10">
      <c r="A46" s="210"/>
      <c r="B46" s="210"/>
      <c r="C46" s="210"/>
      <c r="D46" s="210"/>
      <c r="E46" s="212"/>
      <c r="F46" s="39" t="s">
        <v>83</v>
      </c>
      <c r="G46" s="105">
        <f t="shared" ref="G46:H46" si="32">+G48</f>
        <v>-34853.599999999999</v>
      </c>
      <c r="H46" s="105">
        <f t="shared" si="32"/>
        <v>-34853.599999999999</v>
      </c>
      <c r="I46" s="105">
        <f t="shared" ref="I46:J46" si="33">+I48</f>
        <v>-34853.599999999999</v>
      </c>
      <c r="J46" s="105">
        <f t="shared" si="33"/>
        <v>-34853.599999999999</v>
      </c>
    </row>
    <row r="47" spans="1:10" ht="34.5">
      <c r="A47" s="210"/>
      <c r="B47" s="210"/>
      <c r="C47" s="210"/>
      <c r="D47" s="210"/>
      <c r="E47" s="212"/>
      <c r="F47" s="53" t="s">
        <v>86</v>
      </c>
      <c r="G47" s="100"/>
      <c r="H47" s="100"/>
      <c r="I47" s="100"/>
      <c r="J47" s="100"/>
    </row>
    <row r="48" spans="1:10">
      <c r="A48" s="210"/>
      <c r="B48" s="210"/>
      <c r="C48" s="210"/>
      <c r="D48" s="210"/>
      <c r="E48" s="212"/>
      <c r="F48" s="55" t="s">
        <v>22</v>
      </c>
      <c r="G48" s="106">
        <f t="shared" ref="G48:J50" si="34">+G49</f>
        <v>-34853.599999999999</v>
      </c>
      <c r="H48" s="106">
        <f t="shared" si="34"/>
        <v>-34853.599999999999</v>
      </c>
      <c r="I48" s="106">
        <f t="shared" si="34"/>
        <v>-34853.599999999999</v>
      </c>
      <c r="J48" s="106">
        <f t="shared" si="34"/>
        <v>-34853.599999999999</v>
      </c>
    </row>
    <row r="49" spans="1:10">
      <c r="A49" s="210"/>
      <c r="B49" s="210"/>
      <c r="C49" s="210"/>
      <c r="D49" s="210"/>
      <c r="E49" s="212"/>
      <c r="F49" s="53" t="s">
        <v>23</v>
      </c>
      <c r="G49" s="106">
        <f t="shared" si="34"/>
        <v>-34853.599999999999</v>
      </c>
      <c r="H49" s="106">
        <f t="shared" si="34"/>
        <v>-34853.599999999999</v>
      </c>
      <c r="I49" s="106">
        <f t="shared" si="34"/>
        <v>-34853.599999999999</v>
      </c>
      <c r="J49" s="106">
        <f t="shared" si="34"/>
        <v>-34853.599999999999</v>
      </c>
    </row>
    <row r="50" spans="1:10">
      <c r="A50" s="210"/>
      <c r="B50" s="210"/>
      <c r="C50" s="210"/>
      <c r="D50" s="210"/>
      <c r="E50" s="212"/>
      <c r="F50" s="53" t="s">
        <v>87</v>
      </c>
      <c r="G50" s="106">
        <f t="shared" si="34"/>
        <v>-34853.599999999999</v>
      </c>
      <c r="H50" s="106">
        <f t="shared" si="34"/>
        <v>-34853.599999999999</v>
      </c>
      <c r="I50" s="106">
        <f t="shared" si="34"/>
        <v>-34853.599999999999</v>
      </c>
      <c r="J50" s="106">
        <f t="shared" si="34"/>
        <v>-34853.599999999999</v>
      </c>
    </row>
    <row r="51" spans="1:10">
      <c r="A51" s="210"/>
      <c r="B51" s="210"/>
      <c r="C51" s="210"/>
      <c r="D51" s="210"/>
      <c r="E51" s="212"/>
      <c r="F51" s="53" t="s">
        <v>88</v>
      </c>
      <c r="G51" s="106">
        <f>'Havelvats 1'!D32</f>
        <v>-34853.599999999999</v>
      </c>
      <c r="H51" s="106">
        <f>'Havelvats 1'!E32</f>
        <v>-34853.599999999999</v>
      </c>
      <c r="I51" s="106">
        <f>'Havelvats 1'!F32</f>
        <v>-34853.599999999999</v>
      </c>
      <c r="J51" s="106">
        <f>'Havelvats 1'!G32</f>
        <v>-34853.599999999999</v>
      </c>
    </row>
  </sheetData>
  <mergeCells count="31">
    <mergeCell ref="A5:J5"/>
    <mergeCell ref="E25:E32"/>
    <mergeCell ref="D22:D32"/>
    <mergeCell ref="E22:F22"/>
    <mergeCell ref="A34:A51"/>
    <mergeCell ref="B34:B35"/>
    <mergeCell ref="C34:C37"/>
    <mergeCell ref="D34:D41"/>
    <mergeCell ref="E34:E41"/>
    <mergeCell ref="B36:B51"/>
    <mergeCell ref="C38:C51"/>
    <mergeCell ref="D42:D51"/>
    <mergeCell ref="E42:F42"/>
    <mergeCell ref="E45:E51"/>
    <mergeCell ref="A11:A13"/>
    <mergeCell ref="A14:A32"/>
    <mergeCell ref="E14:E21"/>
    <mergeCell ref="E11:E13"/>
    <mergeCell ref="F9:F10"/>
    <mergeCell ref="A9:C9"/>
    <mergeCell ref="I8:J8"/>
    <mergeCell ref="D9:E9"/>
    <mergeCell ref="B16:B32"/>
    <mergeCell ref="C18:C32"/>
    <mergeCell ref="B11:B13"/>
    <mergeCell ref="C11:C13"/>
    <mergeCell ref="D11:D13"/>
    <mergeCell ref="B14:B15"/>
    <mergeCell ref="C14:C17"/>
    <mergeCell ref="D14:D21"/>
    <mergeCell ref="G9:J9"/>
  </mergeCells>
  <pageMargins left="0.16" right="0.22" top="0.16" bottom="0.16" header="0.16" footer="0.16"/>
  <pageSetup paperSize="9" scale="80" orientation="landscape" r:id="rId1"/>
  <ignoredErrors>
    <ignoredError sqref="D32 D31 D14 D11 D23:D30" numberStoredAsText="1"/>
    <ignoredError sqref="I29:J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3"/>
  <sheetViews>
    <sheetView zoomScale="85" zoomScaleNormal="85" zoomScaleSheetLayoutView="100" workbookViewId="0">
      <selection sqref="A1:G13"/>
    </sheetView>
  </sheetViews>
  <sheetFormatPr defaultColWidth="9.140625" defaultRowHeight="17.25"/>
  <cols>
    <col min="1" max="1" width="14.5703125" style="80" customWidth="1"/>
    <col min="2" max="2" width="17.7109375" style="80" customWidth="1"/>
    <col min="3" max="3" width="8" style="80" customWidth="1"/>
    <col min="4" max="4" width="7.85546875" style="94" customWidth="1"/>
    <col min="5" max="5" width="28.28515625" style="94" customWidth="1"/>
    <col min="6" max="6" width="62.42578125" style="94" customWidth="1"/>
    <col min="7" max="7" width="30" style="80" customWidth="1"/>
    <col min="8" max="8" width="23.140625" style="79" customWidth="1"/>
    <col min="9" max="9" width="24" style="79" bestFit="1" customWidth="1"/>
    <col min="10" max="10" width="9.140625" style="80"/>
    <col min="11" max="11" width="12.140625" style="80" customWidth="1"/>
    <col min="12" max="16384" width="9.140625" style="80"/>
  </cols>
  <sheetData>
    <row r="1" spans="1:43" s="69" customFormat="1" ht="36.75" customHeight="1">
      <c r="F1" s="216" t="s">
        <v>67</v>
      </c>
      <c r="G1" s="216"/>
      <c r="H1" s="70"/>
      <c r="I1" s="70"/>
      <c r="AB1" s="217"/>
      <c r="AC1" s="217"/>
      <c r="AD1" s="217"/>
    </row>
    <row r="2" spans="1:43" s="69" customFormat="1" ht="17.45" customHeight="1">
      <c r="A2" s="71"/>
      <c r="B2" s="71"/>
      <c r="C2" s="71"/>
      <c r="D2" s="71"/>
      <c r="E2" s="71"/>
      <c r="F2" s="217" t="s">
        <v>99</v>
      </c>
      <c r="G2" s="217"/>
      <c r="H2" s="70"/>
      <c r="I2" s="70"/>
      <c r="Y2" s="71"/>
      <c r="Z2" s="71"/>
      <c r="AA2" s="217"/>
      <c r="AB2" s="217"/>
      <c r="AC2" s="217"/>
      <c r="AD2" s="217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</row>
    <row r="3" spans="1:43" s="69" customFormat="1" ht="17.45" customHeight="1">
      <c r="A3" s="71"/>
      <c r="B3" s="71"/>
      <c r="C3" s="71"/>
      <c r="D3" s="71"/>
      <c r="E3" s="71"/>
      <c r="F3" s="217" t="s">
        <v>9</v>
      </c>
      <c r="G3" s="217"/>
      <c r="H3" s="70"/>
      <c r="I3" s="70"/>
      <c r="Y3" s="217"/>
      <c r="Z3" s="217"/>
      <c r="AA3" s="217"/>
      <c r="AB3" s="217"/>
      <c r="AC3" s="217"/>
      <c r="AD3" s="217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</row>
    <row r="4" spans="1:43" s="69" customFormat="1">
      <c r="F4" s="73"/>
      <c r="G4" s="73"/>
      <c r="H4" s="74"/>
      <c r="I4" s="70"/>
    </row>
    <row r="5" spans="1:43" s="69" customFormat="1" ht="15.95" customHeight="1">
      <c r="F5" s="73"/>
      <c r="G5" s="73"/>
      <c r="H5" s="74"/>
      <c r="I5" s="70"/>
    </row>
    <row r="6" spans="1:43" s="69" customFormat="1" ht="67.5" customHeight="1">
      <c r="A6" s="221" t="s">
        <v>115</v>
      </c>
      <c r="B6" s="221"/>
      <c r="C6" s="221"/>
      <c r="D6" s="221"/>
      <c r="E6" s="221"/>
      <c r="F6" s="221"/>
      <c r="G6" s="221"/>
      <c r="H6" s="75"/>
      <c r="I6" s="70"/>
    </row>
    <row r="7" spans="1:43" s="69" customFormat="1" ht="40.5" customHeight="1">
      <c r="B7" s="76"/>
      <c r="C7" s="76"/>
      <c r="D7" s="76"/>
      <c r="E7" s="76"/>
      <c r="F7" s="76"/>
      <c r="G7" s="77" t="s">
        <v>25</v>
      </c>
      <c r="H7" s="75"/>
      <c r="I7" s="70"/>
    </row>
    <row r="8" spans="1:43" ht="114.75" customHeight="1">
      <c r="A8" s="222" t="s">
        <v>14</v>
      </c>
      <c r="B8" s="222"/>
      <c r="C8" s="223" t="s">
        <v>71</v>
      </c>
      <c r="D8" s="224"/>
      <c r="E8" s="225"/>
      <c r="F8" s="229" t="s">
        <v>72</v>
      </c>
      <c r="G8" s="78" t="s">
        <v>93</v>
      </c>
    </row>
    <row r="9" spans="1:43" ht="37.5" customHeight="1">
      <c r="A9" s="78" t="s">
        <v>39</v>
      </c>
      <c r="B9" s="78" t="s">
        <v>19</v>
      </c>
      <c r="C9" s="226"/>
      <c r="D9" s="227"/>
      <c r="E9" s="228"/>
      <c r="F9" s="230"/>
      <c r="G9" s="78" t="s">
        <v>17</v>
      </c>
    </row>
    <row r="10" spans="1:43" ht="24" customHeight="1">
      <c r="A10" s="231" t="s">
        <v>36</v>
      </c>
      <c r="B10" s="232"/>
      <c r="C10" s="232"/>
      <c r="D10" s="232"/>
      <c r="E10" s="232"/>
      <c r="F10" s="233"/>
      <c r="G10" s="81">
        <f>+G11</f>
        <v>34853.599999999999</v>
      </c>
    </row>
    <row r="11" spans="1:43" ht="35.450000000000003" customHeight="1">
      <c r="A11" s="82">
        <v>1041</v>
      </c>
      <c r="B11" s="234" t="s">
        <v>61</v>
      </c>
      <c r="C11" s="235"/>
      <c r="D11" s="235"/>
      <c r="E11" s="236"/>
      <c r="F11" s="83"/>
      <c r="G11" s="84">
        <f>+G12</f>
        <v>34853.599999999999</v>
      </c>
    </row>
    <row r="12" spans="1:43" ht="105" customHeight="1">
      <c r="A12" s="85"/>
      <c r="B12" s="156">
        <v>11001</v>
      </c>
      <c r="C12" s="218" t="s">
        <v>105</v>
      </c>
      <c r="D12" s="219"/>
      <c r="E12" s="220"/>
      <c r="F12" s="86" t="s">
        <v>36</v>
      </c>
      <c r="G12" s="81">
        <f>SUM(G13:G13)</f>
        <v>34853.599999999999</v>
      </c>
    </row>
    <row r="13" spans="1:43" s="93" customFormat="1" ht="36.75" customHeight="1">
      <c r="A13" s="87"/>
      <c r="B13" s="88"/>
      <c r="C13" s="89"/>
      <c r="D13" s="90"/>
      <c r="E13" s="90"/>
      <c r="F13" s="114" t="s">
        <v>104</v>
      </c>
      <c r="G13" s="91">
        <f>'Havelvats 2 '!J32</f>
        <v>34853.599999999999</v>
      </c>
      <c r="H13" s="92"/>
      <c r="I13" s="92"/>
    </row>
  </sheetData>
  <mergeCells count="13">
    <mergeCell ref="C12:E12"/>
    <mergeCell ref="A6:G6"/>
    <mergeCell ref="A8:B8"/>
    <mergeCell ref="C8:E9"/>
    <mergeCell ref="F8:F9"/>
    <mergeCell ref="A10:F10"/>
    <mergeCell ref="B11:E11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24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37" zoomScaleNormal="100" zoomScaleSheetLayoutView="100" workbookViewId="0">
      <selection sqref="A1:G46"/>
    </sheetView>
  </sheetViews>
  <sheetFormatPr defaultColWidth="9.140625" defaultRowHeight="17.25"/>
  <cols>
    <col min="1" max="1" width="5.28515625" style="7" customWidth="1"/>
    <col min="2" max="2" width="27.140625" style="7" customWidth="1"/>
    <col min="3" max="3" width="79.7109375" style="7" customWidth="1"/>
    <col min="4" max="6" width="20.140625" style="9" customWidth="1"/>
    <col min="7" max="7" width="22" style="7" customWidth="1"/>
    <col min="8" max="16384" width="9.140625" style="7"/>
  </cols>
  <sheetData>
    <row r="1" spans="1:7" ht="37.5" customHeight="1">
      <c r="B1" s="57"/>
      <c r="C1" s="57"/>
      <c r="D1" s="57"/>
      <c r="E1" s="57"/>
      <c r="F1" s="57"/>
      <c r="G1" s="57" t="s">
        <v>45</v>
      </c>
    </row>
    <row r="2" spans="1:7" ht="17.25" customHeight="1">
      <c r="B2" s="57"/>
      <c r="C2" s="57"/>
      <c r="D2" s="57"/>
      <c r="E2" s="57"/>
      <c r="F2" s="57" t="s">
        <v>99</v>
      </c>
      <c r="G2" s="57"/>
    </row>
    <row r="3" spans="1:7" ht="17.25" customHeight="1">
      <c r="B3" s="57"/>
      <c r="C3" s="57"/>
      <c r="D3" s="57"/>
      <c r="E3" s="57"/>
      <c r="F3" s="57" t="s">
        <v>9</v>
      </c>
      <c r="G3" s="57"/>
    </row>
    <row r="5" spans="1:7" ht="59.25" customHeight="1">
      <c r="A5" s="8"/>
      <c r="B5" s="221" t="s">
        <v>108</v>
      </c>
      <c r="C5" s="221"/>
      <c r="D5" s="221"/>
      <c r="E5" s="221"/>
      <c r="F5" s="221"/>
      <c r="G5" s="221"/>
    </row>
    <row r="6" spans="1:7" ht="23.25" customHeight="1"/>
    <row r="7" spans="1:7" ht="21.75" customHeight="1">
      <c r="A7" s="241" t="s">
        <v>53</v>
      </c>
      <c r="B7" s="241"/>
      <c r="C7" s="241"/>
      <c r="D7" s="241"/>
      <c r="E7" s="241"/>
      <c r="F7" s="241"/>
      <c r="G7" s="241"/>
    </row>
    <row r="8" spans="1:7" ht="38.65" customHeight="1">
      <c r="C8" s="167" t="s">
        <v>47</v>
      </c>
      <c r="D8" s="11"/>
      <c r="E8" s="11"/>
      <c r="F8" s="11"/>
    </row>
    <row r="9" spans="1:7">
      <c r="B9" s="44" t="s">
        <v>11</v>
      </c>
      <c r="C9" s="168"/>
      <c r="D9" s="12"/>
      <c r="E9" s="12"/>
      <c r="F9" s="12"/>
    </row>
    <row r="10" spans="1:7" s="12" customFormat="1">
      <c r="B10" s="13"/>
      <c r="C10" s="13"/>
      <c r="D10" s="14"/>
      <c r="E10" s="14"/>
      <c r="F10" s="14"/>
    </row>
    <row r="11" spans="1:7">
      <c r="B11" s="1"/>
      <c r="C11" s="35"/>
      <c r="D11" s="32"/>
      <c r="E11" s="32"/>
      <c r="F11" s="32"/>
    </row>
    <row r="12" spans="1:7">
      <c r="B12" s="15" t="s">
        <v>1</v>
      </c>
      <c r="C12" s="33" t="s">
        <v>2</v>
      </c>
      <c r="D12" s="32"/>
      <c r="E12" s="32"/>
      <c r="F12" s="32"/>
    </row>
    <row r="13" spans="1:7">
      <c r="B13" s="16">
        <v>1041</v>
      </c>
      <c r="C13" s="169" t="s">
        <v>65</v>
      </c>
      <c r="D13" s="32"/>
      <c r="E13" s="32"/>
      <c r="F13" s="32"/>
    </row>
    <row r="14" spans="1:7" ht="26.25" customHeight="1">
      <c r="D14" s="31"/>
      <c r="E14" s="31"/>
      <c r="F14" s="31"/>
    </row>
    <row r="15" spans="1:7" s="17" customFormat="1">
      <c r="B15" s="237" t="s">
        <v>3</v>
      </c>
      <c r="C15" s="238"/>
      <c r="D15" s="98"/>
      <c r="E15" s="98"/>
      <c r="F15" s="98"/>
      <c r="G15" s="68"/>
    </row>
    <row r="16" spans="1:7" s="17" customFormat="1" ht="66" customHeight="1">
      <c r="B16" s="18" t="s">
        <v>4</v>
      </c>
      <c r="C16" s="6">
        <v>1041</v>
      </c>
      <c r="D16" s="184" t="s">
        <v>57</v>
      </c>
      <c r="E16" s="184"/>
      <c r="F16" s="184"/>
      <c r="G16" s="184"/>
    </row>
    <row r="17" spans="1:8" s="17" customFormat="1" ht="34.5">
      <c r="B17" s="18" t="s">
        <v>5</v>
      </c>
      <c r="C17" s="6">
        <v>11001</v>
      </c>
      <c r="D17" s="171" t="s">
        <v>101</v>
      </c>
      <c r="E17" s="171" t="s">
        <v>102</v>
      </c>
      <c r="F17" s="55" t="s">
        <v>12</v>
      </c>
      <c r="G17" s="55" t="s">
        <v>13</v>
      </c>
      <c r="H17" s="13"/>
    </row>
    <row r="18" spans="1:8" s="17" customFormat="1" ht="69" customHeight="1">
      <c r="B18" s="18" t="s">
        <v>6</v>
      </c>
      <c r="C18" s="170" t="s">
        <v>105</v>
      </c>
      <c r="D18" s="186"/>
      <c r="E18" s="186"/>
      <c r="F18" s="186"/>
      <c r="G18" s="186"/>
      <c r="H18" s="13"/>
    </row>
    <row r="19" spans="1:8" s="17" customFormat="1" ht="89.25" customHeight="1">
      <c r="B19" s="18" t="s">
        <v>10</v>
      </c>
      <c r="C19" s="170" t="s">
        <v>106</v>
      </c>
      <c r="D19" s="187"/>
      <c r="E19" s="187"/>
      <c r="F19" s="187"/>
      <c r="G19" s="187"/>
    </row>
    <row r="20" spans="1:8" s="17" customFormat="1">
      <c r="B20" s="18" t="s">
        <v>7</v>
      </c>
      <c r="C20" s="66" t="s">
        <v>66</v>
      </c>
      <c r="D20" s="187"/>
      <c r="E20" s="187"/>
      <c r="F20" s="187"/>
      <c r="G20" s="187"/>
    </row>
    <row r="21" spans="1:8" s="17" customFormat="1" ht="51.75" customHeight="1">
      <c r="B21" s="18" t="s">
        <v>60</v>
      </c>
      <c r="C21" s="111" t="s">
        <v>94</v>
      </c>
      <c r="D21" s="187"/>
      <c r="E21" s="187"/>
      <c r="F21" s="187"/>
      <c r="G21" s="187"/>
    </row>
    <row r="22" spans="1:8" s="17" customFormat="1" ht="21.75" customHeight="1">
      <c r="B22" s="239" t="s">
        <v>0</v>
      </c>
      <c r="C22" s="240"/>
      <c r="D22" s="188"/>
      <c r="E22" s="188"/>
      <c r="F22" s="188"/>
      <c r="G22" s="188"/>
    </row>
    <row r="23" spans="1:8" ht="17.25" customHeight="1">
      <c r="B23" s="245" t="s">
        <v>109</v>
      </c>
      <c r="C23" s="246"/>
      <c r="D23" s="175"/>
      <c r="E23" s="175">
        <v>2</v>
      </c>
      <c r="F23" s="175"/>
      <c r="G23" s="175">
        <v>2</v>
      </c>
    </row>
    <row r="24" spans="1:8" ht="17.25" customHeight="1">
      <c r="B24" s="245" t="s">
        <v>110</v>
      </c>
      <c r="C24" s="246"/>
      <c r="D24" s="175"/>
      <c r="E24" s="175">
        <v>25</v>
      </c>
      <c r="F24" s="175"/>
      <c r="G24" s="175">
        <v>25</v>
      </c>
    </row>
    <row r="25" spans="1:8" ht="17.25" customHeight="1">
      <c r="B25" s="245" t="s">
        <v>111</v>
      </c>
      <c r="C25" s="246"/>
      <c r="D25" s="175"/>
      <c r="E25" s="175">
        <v>2</v>
      </c>
      <c r="F25" s="175"/>
      <c r="G25" s="175">
        <v>2</v>
      </c>
    </row>
    <row r="26" spans="1:8" ht="17.25" customHeight="1">
      <c r="B26" s="245" t="s">
        <v>112</v>
      </c>
      <c r="C26" s="246"/>
      <c r="D26" s="175"/>
      <c r="E26" s="175">
        <v>23</v>
      </c>
      <c r="F26" s="175"/>
      <c r="G26" s="175">
        <v>23</v>
      </c>
    </row>
    <row r="27" spans="1:8" s="17" customFormat="1">
      <c r="B27" s="245" t="s">
        <v>8</v>
      </c>
      <c r="C27" s="246"/>
      <c r="D27" s="62">
        <f>'Havelvats 1'!D19</f>
        <v>34853.599999999999</v>
      </c>
      <c r="E27" s="62">
        <f>'Havelvats 1'!E19</f>
        <v>34853.599999999999</v>
      </c>
      <c r="F27" s="62">
        <f>'Havelvats 1'!F19</f>
        <v>34853.599999999999</v>
      </c>
      <c r="G27" s="62">
        <f>'Havelvats 1'!G19</f>
        <v>34853.599999999999</v>
      </c>
    </row>
    <row r="28" spans="1:8" s="17" customFormat="1">
      <c r="D28" s="20"/>
      <c r="E28" s="20"/>
      <c r="F28" s="20"/>
    </row>
    <row r="30" spans="1:8" ht="17.25" customHeight="1">
      <c r="A30" s="241" t="s">
        <v>107</v>
      </c>
      <c r="B30" s="241"/>
      <c r="C30" s="241"/>
      <c r="D30" s="241"/>
      <c r="E30" s="241"/>
      <c r="F30" s="241"/>
      <c r="G30" s="241"/>
    </row>
    <row r="31" spans="1:8">
      <c r="C31" s="10" t="s">
        <v>89</v>
      </c>
      <c r="D31" s="7"/>
      <c r="E31" s="7"/>
      <c r="F31" s="7"/>
    </row>
    <row r="32" spans="1:8">
      <c r="B32" s="44" t="s">
        <v>11</v>
      </c>
      <c r="C32" s="166"/>
      <c r="D32" s="7"/>
      <c r="E32" s="7"/>
      <c r="F32" s="7"/>
    </row>
    <row r="33" spans="2:7">
      <c r="B33" s="13"/>
      <c r="C33" s="13"/>
      <c r="D33" s="7"/>
      <c r="E33" s="7"/>
      <c r="F33" s="7"/>
    </row>
    <row r="34" spans="2:7">
      <c r="B34" s="13"/>
      <c r="C34" s="13"/>
      <c r="D34" s="7"/>
      <c r="E34" s="7"/>
      <c r="F34" s="7"/>
    </row>
    <row r="35" spans="2:7">
      <c r="B35" s="33" t="s">
        <v>1</v>
      </c>
      <c r="C35" s="33" t="s">
        <v>2</v>
      </c>
      <c r="D35" s="7"/>
      <c r="E35" s="7"/>
      <c r="F35" s="7"/>
    </row>
    <row r="36" spans="2:7">
      <c r="B36" s="53">
        <v>1139</v>
      </c>
      <c r="C36" s="34" t="s">
        <v>85</v>
      </c>
      <c r="D36" s="7"/>
      <c r="E36" s="7"/>
      <c r="F36" s="7"/>
    </row>
    <row r="37" spans="2:7">
      <c r="B37" s="1"/>
      <c r="C37" s="35"/>
      <c r="D37" s="7"/>
      <c r="E37" s="7"/>
      <c r="F37" s="7"/>
    </row>
    <row r="38" spans="2:7">
      <c r="B38" s="194" t="s">
        <v>3</v>
      </c>
      <c r="C38" s="194"/>
      <c r="D38" s="174"/>
      <c r="E38" s="174"/>
      <c r="F38" s="243"/>
      <c r="G38" s="244"/>
    </row>
    <row r="39" spans="2:7" s="17" customFormat="1" ht="69.75" customHeight="1">
      <c r="B39" s="45" t="s">
        <v>4</v>
      </c>
      <c r="C39" s="39">
        <v>1139</v>
      </c>
      <c r="D39" s="184" t="s">
        <v>91</v>
      </c>
      <c r="E39" s="184"/>
      <c r="F39" s="184"/>
      <c r="G39" s="184"/>
    </row>
    <row r="40" spans="2:7" ht="34.5">
      <c r="B40" s="46" t="s">
        <v>5</v>
      </c>
      <c r="C40" s="47">
        <v>11001</v>
      </c>
      <c r="D40" s="171" t="s">
        <v>101</v>
      </c>
      <c r="E40" s="171" t="s">
        <v>102</v>
      </c>
      <c r="F40" s="95" t="s">
        <v>12</v>
      </c>
      <c r="G40" s="55" t="s">
        <v>13</v>
      </c>
    </row>
    <row r="41" spans="2:7" ht="34.5">
      <c r="B41" s="46" t="s">
        <v>6</v>
      </c>
      <c r="C41" s="53" t="s">
        <v>85</v>
      </c>
      <c r="D41" s="186"/>
      <c r="E41" s="186"/>
      <c r="F41" s="186"/>
      <c r="G41" s="186"/>
    </row>
    <row r="42" spans="2:7" ht="69">
      <c r="B42" s="46" t="s">
        <v>10</v>
      </c>
      <c r="C42" s="53" t="s">
        <v>90</v>
      </c>
      <c r="D42" s="187"/>
      <c r="E42" s="187"/>
      <c r="F42" s="187"/>
      <c r="G42" s="187"/>
    </row>
    <row r="43" spans="2:7">
      <c r="B43" s="46" t="s">
        <v>7</v>
      </c>
      <c r="C43" s="53" t="s">
        <v>55</v>
      </c>
      <c r="D43" s="187"/>
      <c r="E43" s="187"/>
      <c r="F43" s="187"/>
      <c r="G43" s="187"/>
    </row>
    <row r="44" spans="2:7" ht="51.75">
      <c r="B44" s="48" t="s">
        <v>56</v>
      </c>
      <c r="C44" s="53" t="s">
        <v>89</v>
      </c>
      <c r="D44" s="187"/>
      <c r="E44" s="187"/>
      <c r="F44" s="187"/>
      <c r="G44" s="187"/>
    </row>
    <row r="45" spans="2:7">
      <c r="B45" s="49"/>
      <c r="C45" s="50" t="s">
        <v>0</v>
      </c>
      <c r="D45" s="188"/>
      <c r="E45" s="188"/>
      <c r="F45" s="188"/>
      <c r="G45" s="188"/>
    </row>
    <row r="46" spans="2:7">
      <c r="B46" s="242" t="s">
        <v>8</v>
      </c>
      <c r="C46" s="242"/>
      <c r="D46" s="107">
        <f>'Havelvats 1'!D32</f>
        <v>-34853.599999999999</v>
      </c>
      <c r="E46" s="107">
        <f>'Havelvats 1'!E32</f>
        <v>-34853.599999999999</v>
      </c>
      <c r="F46" s="107">
        <f>'Havelvats 1'!F32</f>
        <v>-34853.599999999999</v>
      </c>
      <c r="G46" s="107">
        <f>'Havelvats 1'!G32</f>
        <v>-34853.599999999999</v>
      </c>
    </row>
  </sheetData>
  <mergeCells count="23">
    <mergeCell ref="B23:C23"/>
    <mergeCell ref="B24:C24"/>
    <mergeCell ref="B25:C25"/>
    <mergeCell ref="B26:C26"/>
    <mergeCell ref="B27:C27"/>
    <mergeCell ref="A30:G30"/>
    <mergeCell ref="B38:C38"/>
    <mergeCell ref="B46:C46"/>
    <mergeCell ref="F38:G38"/>
    <mergeCell ref="F41:F45"/>
    <mergeCell ref="G41:G45"/>
    <mergeCell ref="E41:E45"/>
    <mergeCell ref="D41:D45"/>
    <mergeCell ref="D39:G39"/>
    <mergeCell ref="B5:G5"/>
    <mergeCell ref="B15:C15"/>
    <mergeCell ref="B22:C22"/>
    <mergeCell ref="F18:F22"/>
    <mergeCell ref="G18:G22"/>
    <mergeCell ref="E18:E22"/>
    <mergeCell ref="D18:D22"/>
    <mergeCell ref="D16:G16"/>
    <mergeCell ref="A7:G7"/>
  </mergeCells>
  <pageMargins left="0.16" right="0.16" top="0.22" bottom="0.16" header="0.22" footer="0.16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"/>
  <sheetViews>
    <sheetView topLeftCell="A30" zoomScale="106" zoomScaleNormal="106" zoomScaleSheetLayoutView="100" workbookViewId="0">
      <selection sqref="A1:G47"/>
    </sheetView>
  </sheetViews>
  <sheetFormatPr defaultColWidth="9.140625" defaultRowHeight="17.25"/>
  <cols>
    <col min="1" max="1" width="5.28515625" style="7" customWidth="1"/>
    <col min="2" max="2" width="29.140625" style="7" customWidth="1"/>
    <col min="3" max="3" width="78.5703125" style="7" customWidth="1"/>
    <col min="4" max="6" width="14.5703125" style="9" customWidth="1"/>
    <col min="7" max="7" width="14.5703125" style="7" customWidth="1"/>
    <col min="8" max="16384" width="9.140625" style="7"/>
  </cols>
  <sheetData>
    <row r="1" spans="1:7" ht="37.5" customHeight="1">
      <c r="D1" s="57"/>
      <c r="E1" s="57"/>
      <c r="F1" s="57"/>
      <c r="G1" s="54" t="s">
        <v>54</v>
      </c>
    </row>
    <row r="2" spans="1:7" ht="17.25" customHeight="1">
      <c r="C2" s="247" t="s">
        <v>99</v>
      </c>
      <c r="D2" s="247"/>
      <c r="E2" s="247"/>
      <c r="F2" s="247"/>
      <c r="G2" s="247"/>
    </row>
    <row r="3" spans="1:7" ht="17.25" customHeight="1">
      <c r="C3" s="247" t="s">
        <v>9</v>
      </c>
      <c r="D3" s="247"/>
      <c r="E3" s="247"/>
      <c r="F3" s="247"/>
      <c r="G3" s="247"/>
    </row>
    <row r="5" spans="1:7" ht="59.25" customHeight="1">
      <c r="A5" s="8"/>
      <c r="B5" s="221" t="s">
        <v>114</v>
      </c>
      <c r="C5" s="221"/>
      <c r="D5" s="221"/>
      <c r="E5" s="221"/>
      <c r="F5" s="221"/>
      <c r="G5" s="221"/>
    </row>
    <row r="6" spans="1:7" ht="23.25" customHeight="1"/>
    <row r="7" spans="1:7" ht="21.75" customHeight="1">
      <c r="A7" s="241" t="s">
        <v>59</v>
      </c>
      <c r="B7" s="241"/>
      <c r="C7" s="241"/>
      <c r="D7" s="241"/>
      <c r="E7" s="241"/>
      <c r="F7" s="241"/>
      <c r="G7" s="241"/>
    </row>
    <row r="8" spans="1:7" ht="21.75" customHeight="1">
      <c r="A8" s="63"/>
      <c r="B8" s="63"/>
      <c r="C8" s="63"/>
      <c r="D8" s="56"/>
      <c r="E8" s="56"/>
      <c r="F8" s="56"/>
    </row>
    <row r="9" spans="1:7" ht="38.65" customHeight="1">
      <c r="C9" s="10" t="s">
        <v>47</v>
      </c>
      <c r="D9" s="11"/>
      <c r="E9" s="11"/>
      <c r="F9" s="11"/>
    </row>
    <row r="10" spans="1:7">
      <c r="B10" s="44" t="s">
        <v>98</v>
      </c>
      <c r="C10" s="168"/>
      <c r="D10" s="7"/>
      <c r="E10" s="7"/>
      <c r="F10" s="7"/>
    </row>
    <row r="11" spans="1:7" s="12" customFormat="1">
      <c r="B11" s="13"/>
      <c r="C11" s="13"/>
      <c r="D11" s="14"/>
      <c r="E11" s="14"/>
      <c r="F11" s="14"/>
    </row>
    <row r="12" spans="1:7">
      <c r="B12" s="15" t="s">
        <v>1</v>
      </c>
      <c r="C12" s="36" t="s">
        <v>2</v>
      </c>
      <c r="D12" s="32"/>
      <c r="E12" s="32"/>
      <c r="F12" s="32"/>
    </row>
    <row r="13" spans="1:7">
      <c r="B13" s="16">
        <v>1041</v>
      </c>
      <c r="C13" s="164" t="s">
        <v>65</v>
      </c>
      <c r="D13" s="32"/>
      <c r="E13" s="32"/>
      <c r="F13" s="32"/>
    </row>
    <row r="14" spans="1:7" ht="26.25" customHeight="1">
      <c r="D14" s="31"/>
      <c r="E14" s="31"/>
      <c r="F14" s="31"/>
    </row>
    <row r="15" spans="1:7" s="17" customFormat="1">
      <c r="B15" s="237" t="s">
        <v>3</v>
      </c>
      <c r="C15" s="238"/>
      <c r="D15" s="98"/>
      <c r="E15" s="98"/>
      <c r="F15" s="98"/>
      <c r="G15" s="68"/>
    </row>
    <row r="16" spans="1:7" s="17" customFormat="1" ht="66" customHeight="1">
      <c r="B16" s="18" t="s">
        <v>4</v>
      </c>
      <c r="C16" s="6">
        <v>1041</v>
      </c>
      <c r="D16" s="184" t="s">
        <v>57</v>
      </c>
      <c r="E16" s="184"/>
      <c r="F16" s="184"/>
      <c r="G16" s="184"/>
    </row>
    <row r="17" spans="1:8" s="17" customFormat="1" ht="34.5">
      <c r="B17" s="18" t="s">
        <v>5</v>
      </c>
      <c r="C17" s="6">
        <v>11001</v>
      </c>
      <c r="D17" s="173" t="s">
        <v>101</v>
      </c>
      <c r="E17" s="173" t="s">
        <v>102</v>
      </c>
      <c r="F17" s="55" t="s">
        <v>12</v>
      </c>
      <c r="G17" s="55" t="s">
        <v>13</v>
      </c>
      <c r="H17" s="13"/>
    </row>
    <row r="18" spans="1:8" s="17" customFormat="1" ht="55.5" customHeight="1">
      <c r="B18" s="18" t="s">
        <v>6</v>
      </c>
      <c r="C18" s="176" t="s">
        <v>105</v>
      </c>
      <c r="D18" s="186"/>
      <c r="E18" s="186"/>
      <c r="F18" s="186"/>
      <c r="G18" s="186"/>
      <c r="H18" s="13"/>
    </row>
    <row r="19" spans="1:8" s="17" customFormat="1" ht="87.75" customHeight="1">
      <c r="B19" s="18" t="s">
        <v>10</v>
      </c>
      <c r="C19" s="176" t="s">
        <v>106</v>
      </c>
      <c r="D19" s="187"/>
      <c r="E19" s="187"/>
      <c r="F19" s="187"/>
      <c r="G19" s="187"/>
    </row>
    <row r="20" spans="1:8" s="17" customFormat="1" ht="21" customHeight="1">
      <c r="B20" s="18" t="s">
        <v>7</v>
      </c>
      <c r="C20" s="111" t="s">
        <v>66</v>
      </c>
      <c r="D20" s="187"/>
      <c r="E20" s="187"/>
      <c r="F20" s="187"/>
      <c r="G20" s="187"/>
    </row>
    <row r="21" spans="1:8" s="17" customFormat="1" ht="51.75" customHeight="1">
      <c r="B21" s="18" t="s">
        <v>60</v>
      </c>
      <c r="C21" s="111" t="s">
        <v>94</v>
      </c>
      <c r="D21" s="187"/>
      <c r="E21" s="187"/>
      <c r="F21" s="187"/>
      <c r="G21" s="187"/>
    </row>
    <row r="22" spans="1:8" s="17" customFormat="1" ht="21.75" customHeight="1">
      <c r="B22" s="239" t="s">
        <v>0</v>
      </c>
      <c r="C22" s="240"/>
      <c r="D22" s="188"/>
      <c r="E22" s="188"/>
      <c r="F22" s="188"/>
      <c r="G22" s="188"/>
    </row>
    <row r="23" spans="1:8" ht="17.25" customHeight="1">
      <c r="B23" s="245" t="s">
        <v>109</v>
      </c>
      <c r="C23" s="246"/>
      <c r="D23" s="177"/>
      <c r="E23" s="177">
        <v>2</v>
      </c>
      <c r="F23" s="177"/>
      <c r="G23" s="177">
        <v>2</v>
      </c>
    </row>
    <row r="24" spans="1:8" ht="17.25" customHeight="1">
      <c r="B24" s="245" t="s">
        <v>110</v>
      </c>
      <c r="C24" s="246"/>
      <c r="D24" s="177"/>
      <c r="E24" s="177">
        <v>25</v>
      </c>
      <c r="F24" s="177"/>
      <c r="G24" s="177">
        <v>25</v>
      </c>
    </row>
    <row r="25" spans="1:8" ht="17.25" customHeight="1">
      <c r="B25" s="245" t="s">
        <v>111</v>
      </c>
      <c r="C25" s="246"/>
      <c r="D25" s="177"/>
      <c r="E25" s="177">
        <v>2</v>
      </c>
      <c r="F25" s="177"/>
      <c r="G25" s="177">
        <v>2</v>
      </c>
    </row>
    <row r="26" spans="1:8" ht="17.25" customHeight="1">
      <c r="B26" s="245" t="s">
        <v>112</v>
      </c>
      <c r="C26" s="246"/>
      <c r="D26" s="177"/>
      <c r="E26" s="177">
        <v>23</v>
      </c>
      <c r="F26" s="177"/>
      <c r="G26" s="177">
        <v>23</v>
      </c>
    </row>
    <row r="27" spans="1:8" s="17" customFormat="1">
      <c r="B27" s="245" t="s">
        <v>8</v>
      </c>
      <c r="C27" s="246"/>
      <c r="D27" s="62">
        <f>'Havelvats 4'!D27</f>
        <v>34853.599999999999</v>
      </c>
      <c r="E27" s="62">
        <f>'Havelvats 4'!E27</f>
        <v>34853.599999999999</v>
      </c>
      <c r="F27" s="62">
        <f>'Havelvats 4'!F27</f>
        <v>34853.599999999999</v>
      </c>
      <c r="G27" s="62">
        <f>'Havelvats 4'!G27</f>
        <v>34853.599999999999</v>
      </c>
    </row>
    <row r="28" spans="1:8" s="17" customFormat="1">
      <c r="D28" s="20"/>
      <c r="E28" s="20"/>
      <c r="F28" s="20"/>
    </row>
    <row r="29" spans="1:8" s="17" customFormat="1">
      <c r="B29" s="51"/>
      <c r="C29" s="51"/>
      <c r="D29" s="52"/>
      <c r="E29" s="52"/>
      <c r="F29" s="52"/>
    </row>
    <row r="30" spans="1:8">
      <c r="B30" s="112"/>
      <c r="C30" s="112"/>
      <c r="D30" s="113"/>
      <c r="E30" s="113"/>
      <c r="F30" s="113"/>
      <c r="G30" s="113"/>
    </row>
    <row r="31" spans="1:8" ht="17.25" customHeight="1">
      <c r="A31" s="241" t="s">
        <v>92</v>
      </c>
      <c r="B31" s="241"/>
      <c r="C31" s="241"/>
      <c r="D31" s="241"/>
      <c r="E31" s="241"/>
      <c r="F31" s="241"/>
      <c r="G31" s="241"/>
    </row>
    <row r="32" spans="1:8">
      <c r="C32" s="10" t="s">
        <v>89</v>
      </c>
      <c r="D32" s="7"/>
      <c r="E32" s="7"/>
      <c r="F32" s="7"/>
    </row>
    <row r="33" spans="2:7">
      <c r="B33" s="44" t="s">
        <v>98</v>
      </c>
      <c r="C33" s="166"/>
      <c r="D33" s="7"/>
      <c r="E33" s="7"/>
      <c r="F33" s="7"/>
    </row>
    <row r="34" spans="2:7">
      <c r="B34" s="13"/>
      <c r="C34" s="13"/>
      <c r="D34" s="7"/>
      <c r="E34" s="7"/>
      <c r="F34" s="7"/>
    </row>
    <row r="35" spans="2:7">
      <c r="B35" s="13"/>
      <c r="C35" s="13"/>
      <c r="D35" s="7"/>
      <c r="E35" s="7"/>
      <c r="F35" s="7"/>
    </row>
    <row r="36" spans="2:7">
      <c r="B36" s="33" t="s">
        <v>1</v>
      </c>
      <c r="C36" s="33" t="s">
        <v>2</v>
      </c>
      <c r="D36" s="7"/>
      <c r="E36" s="7"/>
      <c r="F36" s="7"/>
    </row>
    <row r="37" spans="2:7">
      <c r="B37" s="53">
        <v>1139</v>
      </c>
      <c r="C37" s="34" t="s">
        <v>85</v>
      </c>
      <c r="D37" s="7"/>
      <c r="E37" s="7"/>
      <c r="F37" s="7"/>
    </row>
    <row r="38" spans="2:7">
      <c r="B38" s="1"/>
      <c r="C38" s="35"/>
      <c r="D38" s="7"/>
      <c r="E38" s="7"/>
      <c r="F38" s="7"/>
    </row>
    <row r="39" spans="2:7" ht="34.5" customHeight="1">
      <c r="B39" s="194" t="s">
        <v>3</v>
      </c>
      <c r="C39" s="194"/>
      <c r="D39" s="174"/>
      <c r="E39" s="174"/>
      <c r="F39" s="243"/>
      <c r="G39" s="244"/>
    </row>
    <row r="40" spans="2:7" s="17" customFormat="1" ht="55.5" customHeight="1">
      <c r="B40" s="45" t="s">
        <v>4</v>
      </c>
      <c r="C40" s="39">
        <v>1139</v>
      </c>
      <c r="D40" s="184" t="s">
        <v>91</v>
      </c>
      <c r="E40" s="184"/>
      <c r="F40" s="184"/>
      <c r="G40" s="184"/>
    </row>
    <row r="41" spans="2:7" ht="34.5">
      <c r="B41" s="46" t="s">
        <v>5</v>
      </c>
      <c r="C41" s="47">
        <v>11001</v>
      </c>
      <c r="D41" s="173" t="s">
        <v>101</v>
      </c>
      <c r="E41" s="173" t="s">
        <v>102</v>
      </c>
      <c r="F41" s="95" t="s">
        <v>12</v>
      </c>
      <c r="G41" s="55" t="s">
        <v>13</v>
      </c>
    </row>
    <row r="42" spans="2:7" ht="34.5">
      <c r="B42" s="46" t="s">
        <v>6</v>
      </c>
      <c r="C42" s="53" t="s">
        <v>85</v>
      </c>
      <c r="D42" s="186"/>
      <c r="E42" s="186"/>
      <c r="F42" s="186"/>
      <c r="G42" s="186"/>
    </row>
    <row r="43" spans="2:7" ht="69">
      <c r="B43" s="46" t="s">
        <v>10</v>
      </c>
      <c r="C43" s="53" t="s">
        <v>90</v>
      </c>
      <c r="D43" s="187"/>
      <c r="E43" s="187"/>
      <c r="F43" s="187"/>
      <c r="G43" s="187"/>
    </row>
    <row r="44" spans="2:7">
      <c r="B44" s="46" t="s">
        <v>7</v>
      </c>
      <c r="C44" s="53" t="s">
        <v>55</v>
      </c>
      <c r="D44" s="187"/>
      <c r="E44" s="187"/>
      <c r="F44" s="187"/>
      <c r="G44" s="187"/>
    </row>
    <row r="45" spans="2:7" ht="51.75">
      <c r="B45" s="48" t="s">
        <v>56</v>
      </c>
      <c r="C45" s="53" t="s">
        <v>89</v>
      </c>
      <c r="D45" s="187"/>
      <c r="E45" s="187"/>
      <c r="F45" s="187"/>
      <c r="G45" s="187"/>
    </row>
    <row r="46" spans="2:7">
      <c r="B46" s="49"/>
      <c r="C46" s="50" t="s">
        <v>0</v>
      </c>
      <c r="D46" s="188"/>
      <c r="E46" s="188"/>
      <c r="F46" s="188"/>
      <c r="G46" s="188"/>
    </row>
    <row r="47" spans="2:7">
      <c r="B47" s="242" t="s">
        <v>8</v>
      </c>
      <c r="C47" s="242"/>
      <c r="D47" s="107">
        <f>'Havelvats 4'!D46</f>
        <v>-34853.599999999999</v>
      </c>
      <c r="E47" s="107">
        <f>'Havelvats 4'!E46</f>
        <v>-34853.599999999999</v>
      </c>
      <c r="F47" s="107">
        <f>'Havelvats 4'!F46</f>
        <v>-34853.599999999999</v>
      </c>
      <c r="G47" s="107">
        <f>'Havelvats 4'!G46</f>
        <v>-34853.599999999999</v>
      </c>
    </row>
    <row r="143" spans="4:6" s="17" customFormat="1">
      <c r="D143" s="20"/>
      <c r="E143" s="20"/>
      <c r="F143" s="20"/>
    </row>
  </sheetData>
  <mergeCells count="25">
    <mergeCell ref="B25:C25"/>
    <mergeCell ref="B26:C26"/>
    <mergeCell ref="B24:C24"/>
    <mergeCell ref="B23:C23"/>
    <mergeCell ref="B15:C15"/>
    <mergeCell ref="B47:C47"/>
    <mergeCell ref="F42:F46"/>
    <mergeCell ref="B27:C27"/>
    <mergeCell ref="G42:G46"/>
    <mergeCell ref="B39:C39"/>
    <mergeCell ref="F39:G39"/>
    <mergeCell ref="E42:E46"/>
    <mergeCell ref="D42:D46"/>
    <mergeCell ref="D40:G40"/>
    <mergeCell ref="A31:G31"/>
    <mergeCell ref="B5:G5"/>
    <mergeCell ref="C2:G2"/>
    <mergeCell ref="C3:G3"/>
    <mergeCell ref="F18:F22"/>
    <mergeCell ref="G18:G22"/>
    <mergeCell ref="B22:C22"/>
    <mergeCell ref="E18:E22"/>
    <mergeCell ref="D18:D22"/>
    <mergeCell ref="D16:G16"/>
    <mergeCell ref="A7:G7"/>
  </mergeCells>
  <pageMargins left="0.16" right="0.22" top="0.22" bottom="0.16" header="0.22" footer="0.16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2" zoomScaleNormal="100" zoomScaleSheetLayoutView="100" workbookViewId="0">
      <selection sqref="A1:J51"/>
    </sheetView>
  </sheetViews>
  <sheetFormatPr defaultColWidth="9.140625" defaultRowHeight="17.25"/>
  <cols>
    <col min="1" max="1" width="9.140625" style="121" customWidth="1"/>
    <col min="2" max="2" width="7.7109375" style="121" customWidth="1"/>
    <col min="3" max="3" width="7.140625" style="121" customWidth="1"/>
    <col min="4" max="4" width="10.42578125" style="121" customWidth="1"/>
    <col min="5" max="5" width="14.5703125" style="121" customWidth="1"/>
    <col min="6" max="6" width="62.140625" style="121" customWidth="1"/>
    <col min="7" max="9" width="16" style="121" customWidth="1"/>
    <col min="10" max="10" width="15.7109375" style="121" customWidth="1"/>
    <col min="11" max="11" width="21.140625" style="121" customWidth="1"/>
    <col min="12" max="12" width="14.42578125" style="121" customWidth="1"/>
    <col min="13" max="16384" width="9.140625" style="121"/>
  </cols>
  <sheetData>
    <row r="1" spans="1:11" ht="18" customHeight="1">
      <c r="I1" s="257" t="s">
        <v>95</v>
      </c>
      <c r="J1" s="257"/>
      <c r="K1" s="122"/>
    </row>
    <row r="2" spans="1:11" ht="15.75" customHeight="1">
      <c r="F2" s="258" t="s">
        <v>99</v>
      </c>
      <c r="G2" s="258"/>
      <c r="H2" s="258"/>
      <c r="I2" s="258"/>
      <c r="J2" s="258"/>
      <c r="K2" s="122"/>
    </row>
    <row r="3" spans="1:11" ht="17.25" customHeight="1">
      <c r="F3" s="258" t="s">
        <v>9</v>
      </c>
      <c r="G3" s="258"/>
      <c r="H3" s="258"/>
      <c r="I3" s="258"/>
      <c r="J3" s="258"/>
      <c r="K3" s="122"/>
    </row>
    <row r="6" spans="1:11" ht="52.5" customHeight="1">
      <c r="A6" s="256" t="s">
        <v>113</v>
      </c>
      <c r="B6" s="256"/>
      <c r="C6" s="256"/>
      <c r="D6" s="256"/>
      <c r="E6" s="256"/>
      <c r="F6" s="256"/>
      <c r="G6" s="256"/>
      <c r="H6" s="256"/>
      <c r="I6" s="256"/>
      <c r="J6" s="256"/>
      <c r="K6" s="123"/>
    </row>
    <row r="7" spans="1:11">
      <c r="K7" s="124"/>
    </row>
    <row r="8" spans="1:11">
      <c r="I8" s="125" t="s">
        <v>25</v>
      </c>
      <c r="K8" s="125"/>
    </row>
    <row r="9" spans="1:11" s="127" customFormat="1" ht="108" customHeight="1">
      <c r="A9" s="265" t="s">
        <v>26</v>
      </c>
      <c r="B9" s="265"/>
      <c r="C9" s="265"/>
      <c r="D9" s="265" t="s">
        <v>14</v>
      </c>
      <c r="E9" s="265"/>
      <c r="F9" s="265" t="s">
        <v>20</v>
      </c>
      <c r="G9" s="266" t="s">
        <v>48</v>
      </c>
      <c r="H9" s="266"/>
      <c r="I9" s="266"/>
      <c r="J9" s="266"/>
      <c r="K9" s="126"/>
    </row>
    <row r="10" spans="1:11" s="130" customFormat="1" ht="36.200000000000003" customHeight="1">
      <c r="A10" s="128" t="s">
        <v>49</v>
      </c>
      <c r="B10" s="128" t="s">
        <v>50</v>
      </c>
      <c r="C10" s="128" t="s">
        <v>27</v>
      </c>
      <c r="D10" s="128" t="s">
        <v>39</v>
      </c>
      <c r="E10" s="128" t="s">
        <v>40</v>
      </c>
      <c r="F10" s="265"/>
      <c r="G10" s="173" t="s">
        <v>101</v>
      </c>
      <c r="H10" s="173" t="s">
        <v>102</v>
      </c>
      <c r="I10" s="128" t="s">
        <v>16</v>
      </c>
      <c r="J10" s="128" t="s">
        <v>17</v>
      </c>
      <c r="K10" s="129"/>
    </row>
    <row r="11" spans="1:11" s="127" customFormat="1" ht="22.5" customHeight="1">
      <c r="A11" s="248"/>
      <c r="B11" s="248"/>
      <c r="C11" s="248"/>
      <c r="D11" s="251"/>
      <c r="E11" s="251"/>
      <c r="F11" s="132" t="s">
        <v>24</v>
      </c>
      <c r="G11" s="133">
        <f>+G33+G13</f>
        <v>0</v>
      </c>
      <c r="H11" s="133">
        <f>+H33+H13</f>
        <v>0</v>
      </c>
      <c r="I11" s="133">
        <f>+I33+I13</f>
        <v>0</v>
      </c>
      <c r="J11" s="133">
        <f>+J33+J13</f>
        <v>0</v>
      </c>
    </row>
    <row r="12" spans="1:11" s="127" customFormat="1" ht="22.5" customHeight="1">
      <c r="A12" s="249"/>
      <c r="B12" s="249"/>
      <c r="C12" s="249"/>
      <c r="D12" s="252"/>
      <c r="E12" s="252"/>
      <c r="F12" s="134" t="s">
        <v>96</v>
      </c>
      <c r="G12" s="133"/>
      <c r="H12" s="133"/>
      <c r="I12" s="133"/>
      <c r="J12" s="133"/>
    </row>
    <row r="13" spans="1:11" s="136" customFormat="1" ht="36.200000000000003" customHeight="1">
      <c r="A13" s="250"/>
      <c r="B13" s="249"/>
      <c r="C13" s="249"/>
      <c r="D13" s="252"/>
      <c r="E13" s="252"/>
      <c r="F13" s="135" t="s">
        <v>36</v>
      </c>
      <c r="G13" s="133">
        <f t="shared" ref="G13:J13" si="0">+G14</f>
        <v>34853.599999999999</v>
      </c>
      <c r="H13" s="133">
        <f t="shared" si="0"/>
        <v>34853.599999999999</v>
      </c>
      <c r="I13" s="133">
        <f t="shared" si="0"/>
        <v>34853.599999999999</v>
      </c>
      <c r="J13" s="133">
        <f t="shared" si="0"/>
        <v>34853.599999999999</v>
      </c>
    </row>
    <row r="14" spans="1:11" s="138" customFormat="1">
      <c r="A14" s="259" t="s">
        <v>46</v>
      </c>
      <c r="B14" s="249"/>
      <c r="C14" s="249"/>
      <c r="D14" s="252"/>
      <c r="E14" s="252"/>
      <c r="F14" s="109" t="s">
        <v>51</v>
      </c>
      <c r="G14" s="137">
        <f t="shared" ref="G14:H14" si="1">+G16</f>
        <v>34853.599999999999</v>
      </c>
      <c r="H14" s="137">
        <f t="shared" si="1"/>
        <v>34853.599999999999</v>
      </c>
      <c r="I14" s="137">
        <f t="shared" ref="I14:J14" si="2">+I16</f>
        <v>34853.599999999999</v>
      </c>
      <c r="J14" s="137">
        <f t="shared" si="2"/>
        <v>34853.599999999999</v>
      </c>
    </row>
    <row r="15" spans="1:11" s="138" customFormat="1">
      <c r="A15" s="260"/>
      <c r="B15" s="250"/>
      <c r="C15" s="249"/>
      <c r="D15" s="252"/>
      <c r="E15" s="252"/>
      <c r="F15" s="53" t="s">
        <v>21</v>
      </c>
      <c r="G15" s="137"/>
      <c r="H15" s="137"/>
      <c r="I15" s="137"/>
      <c r="J15" s="137"/>
    </row>
    <row r="16" spans="1:11" s="138" customFormat="1">
      <c r="A16" s="260"/>
      <c r="B16" s="259" t="s">
        <v>64</v>
      </c>
      <c r="C16" s="249"/>
      <c r="D16" s="252"/>
      <c r="E16" s="252"/>
      <c r="F16" s="109" t="s">
        <v>52</v>
      </c>
      <c r="G16" s="137">
        <f t="shared" ref="G16:H16" si="3">+G18</f>
        <v>34853.599999999999</v>
      </c>
      <c r="H16" s="137">
        <f t="shared" si="3"/>
        <v>34853.599999999999</v>
      </c>
      <c r="I16" s="137">
        <f t="shared" ref="I16:J16" si="4">+I18</f>
        <v>34853.599999999999</v>
      </c>
      <c r="J16" s="137">
        <f t="shared" si="4"/>
        <v>34853.599999999999</v>
      </c>
    </row>
    <row r="17" spans="1:10" s="138" customFormat="1">
      <c r="A17" s="260"/>
      <c r="B17" s="260"/>
      <c r="C17" s="250"/>
      <c r="D17" s="252"/>
      <c r="E17" s="252"/>
      <c r="F17" s="53" t="s">
        <v>21</v>
      </c>
      <c r="G17" s="139"/>
      <c r="H17" s="139"/>
      <c r="I17" s="139"/>
      <c r="J17" s="139"/>
    </row>
    <row r="18" spans="1:10" s="140" customFormat="1">
      <c r="A18" s="260"/>
      <c r="B18" s="260"/>
      <c r="C18" s="259" t="s">
        <v>64</v>
      </c>
      <c r="D18" s="252"/>
      <c r="E18" s="252"/>
      <c r="F18" s="109" t="s">
        <v>52</v>
      </c>
      <c r="G18" s="137">
        <f t="shared" ref="G18:H18" si="5">+G20</f>
        <v>34853.599999999999</v>
      </c>
      <c r="H18" s="137">
        <f t="shared" si="5"/>
        <v>34853.599999999999</v>
      </c>
      <c r="I18" s="137">
        <f t="shared" ref="I18:J18" si="6">+I20</f>
        <v>34853.599999999999</v>
      </c>
      <c r="J18" s="137">
        <f t="shared" si="6"/>
        <v>34853.599999999999</v>
      </c>
    </row>
    <row r="19" spans="1:10" s="138" customFormat="1" ht="16.899999999999999" customHeight="1">
      <c r="A19" s="260"/>
      <c r="B19" s="260"/>
      <c r="C19" s="260"/>
      <c r="D19" s="252"/>
      <c r="E19" s="252"/>
      <c r="F19" s="53" t="s">
        <v>21</v>
      </c>
      <c r="G19" s="141"/>
      <c r="H19" s="141"/>
      <c r="I19" s="141"/>
      <c r="J19" s="141"/>
    </row>
    <row r="20" spans="1:10" s="138" customFormat="1" ht="16.899999999999999" customHeight="1">
      <c r="A20" s="260"/>
      <c r="B20" s="260"/>
      <c r="C20" s="260"/>
      <c r="D20" s="252"/>
      <c r="E20" s="252"/>
      <c r="F20" s="48" t="s">
        <v>36</v>
      </c>
      <c r="G20" s="142">
        <f t="shared" ref="G20:H20" si="7">+G22</f>
        <v>34853.599999999999</v>
      </c>
      <c r="H20" s="142">
        <f t="shared" si="7"/>
        <v>34853.599999999999</v>
      </c>
      <c r="I20" s="142">
        <f t="shared" ref="I20:J20" si="8">+I22</f>
        <v>34853.599999999999</v>
      </c>
      <c r="J20" s="142">
        <f t="shared" si="8"/>
        <v>34853.599999999999</v>
      </c>
    </row>
    <row r="21" spans="1:10" s="138" customFormat="1" ht="16.899999999999999" customHeight="1">
      <c r="A21" s="260"/>
      <c r="B21" s="260"/>
      <c r="C21" s="260"/>
      <c r="D21" s="253"/>
      <c r="E21" s="253"/>
      <c r="F21" s="53" t="s">
        <v>21</v>
      </c>
      <c r="G21" s="141"/>
      <c r="H21" s="141"/>
      <c r="I21" s="141"/>
      <c r="J21" s="141"/>
    </row>
    <row r="22" spans="1:10" s="138" customFormat="1" ht="21" customHeight="1">
      <c r="A22" s="260"/>
      <c r="B22" s="260"/>
      <c r="C22" s="260"/>
      <c r="D22" s="261">
        <v>1041</v>
      </c>
      <c r="E22" s="208" t="s">
        <v>65</v>
      </c>
      <c r="F22" s="209"/>
      <c r="G22" s="137">
        <f t="shared" ref="G22:H22" si="9">+G24</f>
        <v>34853.599999999999</v>
      </c>
      <c r="H22" s="137">
        <f t="shared" si="9"/>
        <v>34853.599999999999</v>
      </c>
      <c r="I22" s="137">
        <f t="shared" ref="I22:J22" si="10">+I24</f>
        <v>34853.599999999999</v>
      </c>
      <c r="J22" s="137">
        <f t="shared" si="10"/>
        <v>34853.599999999999</v>
      </c>
    </row>
    <row r="23" spans="1:10" s="138" customFormat="1" ht="16.899999999999999" customHeight="1">
      <c r="A23" s="260"/>
      <c r="B23" s="260"/>
      <c r="C23" s="260"/>
      <c r="D23" s="262"/>
      <c r="E23" s="263">
        <v>11001</v>
      </c>
      <c r="F23" s="143" t="s">
        <v>21</v>
      </c>
      <c r="G23" s="141"/>
      <c r="H23" s="141"/>
      <c r="I23" s="141"/>
      <c r="J23" s="141"/>
    </row>
    <row r="24" spans="1:10" s="138" customFormat="1" ht="83.25" customHeight="1">
      <c r="A24" s="260"/>
      <c r="B24" s="260"/>
      <c r="C24" s="260"/>
      <c r="D24" s="262"/>
      <c r="E24" s="264"/>
      <c r="F24" s="109" t="s">
        <v>105</v>
      </c>
      <c r="G24" s="137">
        <f t="shared" ref="G24:H24" si="11">+G26</f>
        <v>34853.599999999999</v>
      </c>
      <c r="H24" s="137">
        <f t="shared" si="11"/>
        <v>34853.599999999999</v>
      </c>
      <c r="I24" s="137">
        <f t="shared" ref="I24:J24" si="12">+I26</f>
        <v>34853.599999999999</v>
      </c>
      <c r="J24" s="137">
        <f t="shared" si="12"/>
        <v>34853.599999999999</v>
      </c>
    </row>
    <row r="25" spans="1:10" s="138" customFormat="1" ht="16.899999999999999" customHeight="1">
      <c r="A25" s="260"/>
      <c r="B25" s="260"/>
      <c r="C25" s="260"/>
      <c r="D25" s="262"/>
      <c r="E25" s="254"/>
      <c r="F25" s="53" t="s">
        <v>41</v>
      </c>
      <c r="G25" s="141"/>
      <c r="H25" s="141"/>
      <c r="I25" s="141"/>
      <c r="J25" s="141"/>
    </row>
    <row r="26" spans="1:10" s="138" customFormat="1" ht="34.5">
      <c r="A26" s="260"/>
      <c r="B26" s="260"/>
      <c r="C26" s="260"/>
      <c r="D26" s="262"/>
      <c r="E26" s="254"/>
      <c r="F26" s="144" t="s">
        <v>36</v>
      </c>
      <c r="G26" s="145">
        <f t="shared" ref="G26:H26" si="13">+G28</f>
        <v>34853.599999999999</v>
      </c>
      <c r="H26" s="145">
        <f t="shared" si="13"/>
        <v>34853.599999999999</v>
      </c>
      <c r="I26" s="145">
        <f t="shared" ref="I26:J26" si="14">+I28</f>
        <v>34853.599999999999</v>
      </c>
      <c r="J26" s="145">
        <f t="shared" si="14"/>
        <v>34853.599999999999</v>
      </c>
    </row>
    <row r="27" spans="1:10" s="138" customFormat="1" ht="37.5" customHeight="1">
      <c r="A27" s="260"/>
      <c r="B27" s="260"/>
      <c r="C27" s="260"/>
      <c r="D27" s="262"/>
      <c r="E27" s="254"/>
      <c r="F27" s="53" t="s">
        <v>37</v>
      </c>
      <c r="G27" s="141"/>
      <c r="H27" s="141"/>
      <c r="I27" s="141"/>
      <c r="J27" s="141"/>
    </row>
    <row r="28" spans="1:10" s="138" customFormat="1" ht="15" customHeight="1">
      <c r="A28" s="260"/>
      <c r="B28" s="260"/>
      <c r="C28" s="260"/>
      <c r="D28" s="262"/>
      <c r="E28" s="254"/>
      <c r="F28" s="53" t="s">
        <v>22</v>
      </c>
      <c r="G28" s="142">
        <f t="shared" ref="G28:J29" si="15">+G29</f>
        <v>34853.599999999999</v>
      </c>
      <c r="H28" s="142">
        <f t="shared" si="15"/>
        <v>34853.599999999999</v>
      </c>
      <c r="I28" s="142">
        <f t="shared" si="15"/>
        <v>34853.599999999999</v>
      </c>
      <c r="J28" s="142">
        <f t="shared" si="15"/>
        <v>34853.599999999999</v>
      </c>
    </row>
    <row r="29" spans="1:10" s="138" customFormat="1" ht="15" customHeight="1">
      <c r="A29" s="260"/>
      <c r="B29" s="260"/>
      <c r="C29" s="260"/>
      <c r="D29" s="262"/>
      <c r="E29" s="254"/>
      <c r="F29" s="53" t="s">
        <v>23</v>
      </c>
      <c r="G29" s="141">
        <f t="shared" si="15"/>
        <v>34853.599999999999</v>
      </c>
      <c r="H29" s="141">
        <f t="shared" si="15"/>
        <v>34853.599999999999</v>
      </c>
      <c r="I29" s="141">
        <f t="shared" si="15"/>
        <v>34853.599999999999</v>
      </c>
      <c r="J29" s="141">
        <f t="shared" si="15"/>
        <v>34853.599999999999</v>
      </c>
    </row>
    <row r="30" spans="1:10" s="138" customFormat="1" ht="15" customHeight="1">
      <c r="A30" s="260"/>
      <c r="B30" s="260"/>
      <c r="C30" s="260"/>
      <c r="D30" s="262"/>
      <c r="E30" s="254"/>
      <c r="F30" s="53" t="s">
        <v>68</v>
      </c>
      <c r="G30" s="145">
        <f t="shared" ref="G30:J31" si="16">G31</f>
        <v>34853.599999999999</v>
      </c>
      <c r="H30" s="145">
        <f t="shared" si="16"/>
        <v>34853.599999999999</v>
      </c>
      <c r="I30" s="145">
        <f t="shared" si="16"/>
        <v>34853.599999999999</v>
      </c>
      <c r="J30" s="145">
        <f t="shared" si="16"/>
        <v>34853.599999999999</v>
      </c>
    </row>
    <row r="31" spans="1:10" s="138" customFormat="1" ht="34.5">
      <c r="A31" s="260"/>
      <c r="B31" s="260"/>
      <c r="C31" s="260"/>
      <c r="D31" s="262"/>
      <c r="E31" s="254"/>
      <c r="F31" s="53" t="s">
        <v>69</v>
      </c>
      <c r="G31" s="145">
        <f t="shared" si="16"/>
        <v>34853.599999999999</v>
      </c>
      <c r="H31" s="145">
        <f t="shared" si="16"/>
        <v>34853.599999999999</v>
      </c>
      <c r="I31" s="145">
        <f t="shared" si="16"/>
        <v>34853.599999999999</v>
      </c>
      <c r="J31" s="145">
        <f t="shared" si="16"/>
        <v>34853.599999999999</v>
      </c>
    </row>
    <row r="32" spans="1:10" s="138" customFormat="1">
      <c r="A32" s="260"/>
      <c r="B32" s="260"/>
      <c r="C32" s="260"/>
      <c r="D32" s="262"/>
      <c r="E32" s="254"/>
      <c r="F32" s="53" t="s">
        <v>70</v>
      </c>
      <c r="G32" s="141">
        <f>'Havelvats 1'!D19</f>
        <v>34853.599999999999</v>
      </c>
      <c r="H32" s="141">
        <f>'Havelvats 1'!E19</f>
        <v>34853.599999999999</v>
      </c>
      <c r="I32" s="141">
        <f>'Havelvats 1'!F19</f>
        <v>34853.599999999999</v>
      </c>
      <c r="J32" s="141">
        <f>'Havelvats 1'!G19</f>
        <v>34853.599999999999</v>
      </c>
    </row>
    <row r="33" spans="1:10" s="130" customFormat="1" ht="27" customHeight="1">
      <c r="A33" s="146"/>
      <c r="B33" s="146"/>
      <c r="C33" s="146"/>
      <c r="D33" s="128"/>
      <c r="E33" s="128"/>
      <c r="F33" s="147" t="s">
        <v>89</v>
      </c>
      <c r="G33" s="133">
        <f t="shared" ref="G33:J33" si="17">+G34</f>
        <v>-34853.599999999999</v>
      </c>
      <c r="H33" s="133">
        <f t="shared" si="17"/>
        <v>-34853.599999999999</v>
      </c>
      <c r="I33" s="133">
        <f t="shared" si="17"/>
        <v>-34853.599999999999</v>
      </c>
      <c r="J33" s="133">
        <f t="shared" si="17"/>
        <v>-34853.599999999999</v>
      </c>
    </row>
    <row r="34" spans="1:10" ht="34.5">
      <c r="A34" s="210" t="s">
        <v>79</v>
      </c>
      <c r="B34" s="210"/>
      <c r="C34" s="210"/>
      <c r="D34" s="210"/>
      <c r="E34" s="210"/>
      <c r="F34" s="147" t="s">
        <v>80</v>
      </c>
      <c r="G34" s="116">
        <f t="shared" ref="G34:H34" si="18">+G36</f>
        <v>-34853.599999999999</v>
      </c>
      <c r="H34" s="116">
        <f t="shared" si="18"/>
        <v>-34853.599999999999</v>
      </c>
      <c r="I34" s="116">
        <f t="shared" ref="I34:J34" si="19">+I36</f>
        <v>-34853.599999999999</v>
      </c>
      <c r="J34" s="116">
        <f t="shared" si="19"/>
        <v>-34853.599999999999</v>
      </c>
    </row>
    <row r="35" spans="1:10">
      <c r="A35" s="210"/>
      <c r="B35" s="210"/>
      <c r="C35" s="210"/>
      <c r="D35" s="210"/>
      <c r="E35" s="210"/>
      <c r="F35" s="134" t="s">
        <v>21</v>
      </c>
      <c r="G35" s="117"/>
      <c r="H35" s="117"/>
      <c r="I35" s="117"/>
      <c r="J35" s="117"/>
    </row>
    <row r="36" spans="1:10" ht="34.5">
      <c r="A36" s="210"/>
      <c r="B36" s="210" t="s">
        <v>81</v>
      </c>
      <c r="C36" s="210"/>
      <c r="D36" s="210"/>
      <c r="E36" s="210"/>
      <c r="F36" s="147" t="s">
        <v>82</v>
      </c>
      <c r="G36" s="118">
        <f t="shared" ref="G36:H36" si="20">+G38</f>
        <v>-34853.599999999999</v>
      </c>
      <c r="H36" s="118">
        <f t="shared" si="20"/>
        <v>-34853.599999999999</v>
      </c>
      <c r="I36" s="118">
        <f t="shared" ref="I36:J36" si="21">+I38</f>
        <v>-34853.599999999999</v>
      </c>
      <c r="J36" s="118">
        <f t="shared" si="21"/>
        <v>-34853.599999999999</v>
      </c>
    </row>
    <row r="37" spans="1:10">
      <c r="A37" s="210"/>
      <c r="B37" s="210"/>
      <c r="C37" s="210"/>
      <c r="D37" s="210"/>
      <c r="E37" s="210"/>
      <c r="F37" s="134" t="s">
        <v>21</v>
      </c>
      <c r="G37" s="118"/>
      <c r="H37" s="118"/>
      <c r="I37" s="118"/>
      <c r="J37" s="118"/>
    </row>
    <row r="38" spans="1:10">
      <c r="A38" s="210"/>
      <c r="B38" s="210"/>
      <c r="C38" s="210" t="s">
        <v>81</v>
      </c>
      <c r="D38" s="210"/>
      <c r="E38" s="210"/>
      <c r="F38" s="132" t="s">
        <v>74</v>
      </c>
      <c r="G38" s="118">
        <f t="shared" ref="G38:H38" si="22">+G40</f>
        <v>-34853.599999999999</v>
      </c>
      <c r="H38" s="118">
        <f t="shared" si="22"/>
        <v>-34853.599999999999</v>
      </c>
      <c r="I38" s="118">
        <f t="shared" ref="I38:J38" si="23">+I40</f>
        <v>-34853.599999999999</v>
      </c>
      <c r="J38" s="118">
        <f t="shared" si="23"/>
        <v>-34853.599999999999</v>
      </c>
    </row>
    <row r="39" spans="1:10" ht="19.5" customHeight="1">
      <c r="A39" s="210"/>
      <c r="B39" s="210"/>
      <c r="C39" s="210"/>
      <c r="D39" s="210"/>
      <c r="E39" s="210"/>
      <c r="F39" s="134" t="s">
        <v>21</v>
      </c>
      <c r="G39" s="119"/>
      <c r="H39" s="119"/>
      <c r="I39" s="119"/>
      <c r="J39" s="119"/>
    </row>
    <row r="40" spans="1:10">
      <c r="A40" s="210"/>
      <c r="B40" s="210"/>
      <c r="C40" s="210"/>
      <c r="D40" s="210"/>
      <c r="E40" s="210"/>
      <c r="F40" s="134" t="s">
        <v>83</v>
      </c>
      <c r="G40" s="118">
        <f t="shared" ref="G40:H40" si="24">+G42</f>
        <v>-34853.599999999999</v>
      </c>
      <c r="H40" s="118">
        <f t="shared" si="24"/>
        <v>-34853.599999999999</v>
      </c>
      <c r="I40" s="118">
        <f t="shared" ref="I40:J40" si="25">+I42</f>
        <v>-34853.599999999999</v>
      </c>
      <c r="J40" s="118">
        <f t="shared" si="25"/>
        <v>-34853.599999999999</v>
      </c>
    </row>
    <row r="41" spans="1:10">
      <c r="A41" s="210"/>
      <c r="B41" s="210"/>
      <c r="C41" s="210"/>
      <c r="D41" s="210"/>
      <c r="E41" s="210"/>
      <c r="F41" s="134" t="s">
        <v>21</v>
      </c>
      <c r="G41" s="116"/>
      <c r="H41" s="116"/>
      <c r="I41" s="116"/>
      <c r="J41" s="116"/>
    </row>
    <row r="42" spans="1:10" s="148" customFormat="1" ht="22.5" customHeight="1">
      <c r="A42" s="210"/>
      <c r="B42" s="210"/>
      <c r="C42" s="210"/>
      <c r="D42" s="210" t="s">
        <v>84</v>
      </c>
      <c r="E42" s="255" t="s">
        <v>85</v>
      </c>
      <c r="F42" s="255" t="s">
        <v>74</v>
      </c>
      <c r="G42" s="116">
        <f t="shared" ref="G42:H42" si="26">+G44</f>
        <v>-34853.599999999999</v>
      </c>
      <c r="H42" s="116">
        <f t="shared" si="26"/>
        <v>-34853.599999999999</v>
      </c>
      <c r="I42" s="116">
        <f t="shared" ref="I42:J42" si="27">+I44</f>
        <v>-34853.599999999999</v>
      </c>
      <c r="J42" s="116">
        <f t="shared" si="27"/>
        <v>-34853.599999999999</v>
      </c>
    </row>
    <row r="43" spans="1:10" ht="15" customHeight="1">
      <c r="A43" s="210"/>
      <c r="B43" s="210"/>
      <c r="C43" s="210"/>
      <c r="D43" s="210"/>
      <c r="E43" s="149"/>
      <c r="F43" s="131" t="s">
        <v>21</v>
      </c>
      <c r="G43" s="120"/>
      <c r="H43" s="120"/>
      <c r="I43" s="120"/>
      <c r="J43" s="120"/>
    </row>
    <row r="44" spans="1:10" ht="22.15" customHeight="1">
      <c r="A44" s="210"/>
      <c r="B44" s="210"/>
      <c r="C44" s="210"/>
      <c r="D44" s="210"/>
      <c r="E44" s="150" t="s">
        <v>77</v>
      </c>
      <c r="F44" s="132" t="s">
        <v>74</v>
      </c>
      <c r="G44" s="151">
        <f t="shared" ref="G44:H44" si="28">+G46</f>
        <v>-34853.599999999999</v>
      </c>
      <c r="H44" s="151">
        <f t="shared" si="28"/>
        <v>-34853.599999999999</v>
      </c>
      <c r="I44" s="151">
        <f t="shared" ref="I44:J44" si="29">+I46</f>
        <v>-34853.599999999999</v>
      </c>
      <c r="J44" s="151">
        <f t="shared" si="29"/>
        <v>-34853.599999999999</v>
      </c>
    </row>
    <row r="45" spans="1:10">
      <c r="A45" s="210"/>
      <c r="B45" s="210"/>
      <c r="C45" s="210"/>
      <c r="D45" s="210"/>
      <c r="E45" s="212"/>
      <c r="F45" s="131" t="s">
        <v>41</v>
      </c>
      <c r="G45" s="120"/>
      <c r="H45" s="120"/>
      <c r="I45" s="120"/>
      <c r="J45" s="120"/>
    </row>
    <row r="46" spans="1:10">
      <c r="A46" s="210"/>
      <c r="B46" s="210"/>
      <c r="C46" s="210"/>
      <c r="D46" s="210"/>
      <c r="E46" s="212"/>
      <c r="F46" s="152" t="s">
        <v>83</v>
      </c>
      <c r="G46" s="153">
        <f t="shared" ref="G46:H46" si="30">+G48</f>
        <v>-34853.599999999999</v>
      </c>
      <c r="H46" s="153">
        <f t="shared" si="30"/>
        <v>-34853.599999999999</v>
      </c>
      <c r="I46" s="153">
        <f t="shared" ref="I46:J46" si="31">+I48</f>
        <v>-34853.599999999999</v>
      </c>
      <c r="J46" s="153">
        <f t="shared" si="31"/>
        <v>-34853.599999999999</v>
      </c>
    </row>
    <row r="47" spans="1:10" ht="37.5" customHeight="1">
      <c r="A47" s="210"/>
      <c r="B47" s="210"/>
      <c r="C47" s="210"/>
      <c r="D47" s="210"/>
      <c r="E47" s="212"/>
      <c r="F47" s="131" t="s">
        <v>86</v>
      </c>
      <c r="G47" s="120"/>
      <c r="H47" s="120"/>
      <c r="I47" s="120"/>
      <c r="J47" s="120"/>
    </row>
    <row r="48" spans="1:10">
      <c r="A48" s="210"/>
      <c r="B48" s="210"/>
      <c r="C48" s="210"/>
      <c r="D48" s="210"/>
      <c r="E48" s="212"/>
      <c r="F48" s="154" t="s">
        <v>22</v>
      </c>
      <c r="G48" s="120">
        <f t="shared" ref="G48:J50" si="32">+G49</f>
        <v>-34853.599999999999</v>
      </c>
      <c r="H48" s="120">
        <f t="shared" si="32"/>
        <v>-34853.599999999999</v>
      </c>
      <c r="I48" s="120">
        <f t="shared" si="32"/>
        <v>-34853.599999999999</v>
      </c>
      <c r="J48" s="120">
        <f t="shared" si="32"/>
        <v>-34853.599999999999</v>
      </c>
    </row>
    <row r="49" spans="1:10">
      <c r="A49" s="210"/>
      <c r="B49" s="210"/>
      <c r="C49" s="210"/>
      <c r="D49" s="210"/>
      <c r="E49" s="212"/>
      <c r="F49" s="155" t="s">
        <v>23</v>
      </c>
      <c r="G49" s="120">
        <f t="shared" si="32"/>
        <v>-34853.599999999999</v>
      </c>
      <c r="H49" s="120">
        <f t="shared" si="32"/>
        <v>-34853.599999999999</v>
      </c>
      <c r="I49" s="120">
        <f t="shared" si="32"/>
        <v>-34853.599999999999</v>
      </c>
      <c r="J49" s="120">
        <f t="shared" si="32"/>
        <v>-34853.599999999999</v>
      </c>
    </row>
    <row r="50" spans="1:10">
      <c r="A50" s="210"/>
      <c r="B50" s="210"/>
      <c r="C50" s="210"/>
      <c r="D50" s="210"/>
      <c r="E50" s="212"/>
      <c r="F50" s="155" t="s">
        <v>97</v>
      </c>
      <c r="G50" s="120">
        <f t="shared" si="32"/>
        <v>-34853.599999999999</v>
      </c>
      <c r="H50" s="120">
        <f t="shared" si="32"/>
        <v>-34853.599999999999</v>
      </c>
      <c r="I50" s="120">
        <f t="shared" si="32"/>
        <v>-34853.599999999999</v>
      </c>
      <c r="J50" s="120">
        <f t="shared" si="32"/>
        <v>-34853.599999999999</v>
      </c>
    </row>
    <row r="51" spans="1:10">
      <c r="A51" s="210"/>
      <c r="B51" s="210"/>
      <c r="C51" s="210"/>
      <c r="D51" s="210"/>
      <c r="E51" s="212"/>
      <c r="F51" s="134" t="s">
        <v>88</v>
      </c>
      <c r="G51" s="120">
        <f>'Havelvats 1'!D32</f>
        <v>-34853.599999999999</v>
      </c>
      <c r="H51" s="120">
        <f>'Havelvats 1'!E32</f>
        <v>-34853.599999999999</v>
      </c>
      <c r="I51" s="120">
        <f>'Havelvats 1'!F32</f>
        <v>-34853.599999999999</v>
      </c>
      <c r="J51" s="120">
        <f>'Havelvats 1'!G32</f>
        <v>-34853.599999999999</v>
      </c>
    </row>
  </sheetData>
  <mergeCells count="30">
    <mergeCell ref="A6:J6"/>
    <mergeCell ref="I1:J1"/>
    <mergeCell ref="F2:J2"/>
    <mergeCell ref="F3:J3"/>
    <mergeCell ref="A14:A32"/>
    <mergeCell ref="B16:B32"/>
    <mergeCell ref="C18:C32"/>
    <mergeCell ref="D22:D32"/>
    <mergeCell ref="E22:F22"/>
    <mergeCell ref="E23:E24"/>
    <mergeCell ref="A9:C9"/>
    <mergeCell ref="D9:E9"/>
    <mergeCell ref="F9:F10"/>
    <mergeCell ref="G9:J9"/>
    <mergeCell ref="E45:E51"/>
    <mergeCell ref="A11:A13"/>
    <mergeCell ref="B11:B15"/>
    <mergeCell ref="C11:C17"/>
    <mergeCell ref="D11:D21"/>
    <mergeCell ref="E25:E32"/>
    <mergeCell ref="A34:A51"/>
    <mergeCell ref="B34:B35"/>
    <mergeCell ref="C34:C37"/>
    <mergeCell ref="D34:D41"/>
    <mergeCell ref="E34:E41"/>
    <mergeCell ref="B36:B51"/>
    <mergeCell ref="C38:C51"/>
    <mergeCell ref="D42:D51"/>
    <mergeCell ref="E42:F42"/>
    <mergeCell ref="E11:E21"/>
  </mergeCells>
  <pageMargins left="0.16" right="0.22" top="0.16" bottom="0.16" header="0.16" footer="0.16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Havelvats 1</vt:lpstr>
      <vt:lpstr>Havelvats 2 </vt:lpstr>
      <vt:lpstr>Havelvac 3</vt:lpstr>
      <vt:lpstr>Havelvats 4</vt:lpstr>
      <vt:lpstr>Havelvats 5</vt:lpstr>
      <vt:lpstr>Havelvats 6</vt:lpstr>
      <vt:lpstr>'Havelvats 1'!Print_Area</vt:lpstr>
      <vt:lpstr>'Havelvats 2 '!Print_Area</vt:lpstr>
      <vt:lpstr>'Havelvats 6'!Print_Area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https://mul2-edu.gov.am/tasks/977182/oneclick/2havelvacner.xlsx?token=e2c286aef24d13e5b4bdfc54ba669b3d</cp:keywords>
  <cp:lastModifiedBy>Philips</cp:lastModifiedBy>
  <cp:lastPrinted>2024-02-12T08:00:47Z</cp:lastPrinted>
  <dcterms:created xsi:type="dcterms:W3CDTF">2021-08-23T10:50:47Z</dcterms:created>
  <dcterms:modified xsi:type="dcterms:W3CDTF">2024-02-12T08:01:15Z</dcterms:modified>
</cp:coreProperties>
</file>