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Fin_Varch\ANANIKYAN\ԱՐՄԻՆԵ\_VOROSHMAN NAXAGCER_2024\2_Աշխատավարձ_3.7 մլրդ\4.Կառավարություն_2.5 մլրդ ՊՖ\"/>
    </mc:Choice>
  </mc:AlternateContent>
  <bookViews>
    <workbookView xWindow="0" yWindow="0" windowWidth="24000" windowHeight="9045" activeTab="1"/>
  </bookViews>
  <sheets>
    <sheet name="Հավելված 1" sheetId="24" r:id="rId1"/>
    <sheet name="Հավելված 2" sheetId="5" r:id="rId2"/>
    <sheet name="Հավելված 3 աղյուսակներ 1,2" sheetId="7" r:id="rId3"/>
  </sheets>
  <externalReferences>
    <externalReference r:id="rId4"/>
  </externalReferences>
  <definedNames>
    <definedName name="_xlnm._FilterDatabase" localSheetId="1" hidden="1">'Հավելված 2'!$F$1:$F$7</definedName>
    <definedName name="_xlnm._FilterDatabase" localSheetId="2" hidden="1">'Հավելված 3 աղյուսակներ 1,2'!$A$1:$A$32</definedName>
    <definedName name="_xlnm.Print_Area" localSheetId="0">'Հավելված 1'!$A$1:$G$42</definedName>
    <definedName name="_xlnm.Print_Area" localSheetId="1">'Հավելված 2'!$A$1:$J$53</definedName>
    <definedName name="_xlnm.Print_Area" localSheetId="2">'Հավելված 3 աղյուսակներ 1,2'!$A$1:$F$78</definedName>
    <definedName name="_xlnm.Print_Titles" localSheetId="0">'Հավելված 1'!$6:$7</definedName>
    <definedName name="_xlnm.Print_Titles" localSheetId="1">'Հավելված 2'!$6:$7</definedName>
  </definedNames>
  <calcPr calcId="152511"/>
</workbook>
</file>

<file path=xl/calcChain.xml><?xml version="1.0" encoding="utf-8"?>
<calcChain xmlns="http://schemas.openxmlformats.org/spreadsheetml/2006/main">
  <c r="J53" i="5" l="1"/>
  <c r="J52" i="5" s="1"/>
  <c r="J51" i="5" s="1"/>
  <c r="J50" i="5" s="1"/>
  <c r="J48" i="5" s="1"/>
  <c r="J46" i="5" s="1"/>
  <c r="G53" i="5"/>
  <c r="G52" i="5"/>
  <c r="G51" i="5" s="1"/>
  <c r="G50" i="5" s="1"/>
  <c r="G48" i="5" s="1"/>
  <c r="G46" i="5" s="1"/>
  <c r="G44" i="5" s="1"/>
  <c r="G43" i="5" s="1"/>
  <c r="G41" i="5" s="1"/>
  <c r="G39" i="5" s="1"/>
  <c r="G37" i="5" s="1"/>
  <c r="C96" i="7" l="1"/>
  <c r="D37" i="24"/>
  <c r="D30" i="24" s="1"/>
  <c r="D29" i="24" s="1"/>
  <c r="C49" i="7"/>
  <c r="J44" i="5"/>
  <c r="J43" i="5" s="1"/>
  <c r="J41" i="5" s="1"/>
  <c r="J39" i="5" s="1"/>
  <c r="J37" i="5" s="1"/>
  <c r="G37" i="24"/>
  <c r="G30" i="24" s="1"/>
  <c r="G29" i="24" s="1"/>
  <c r="F49" i="7"/>
  <c r="F96" i="7"/>
  <c r="G35" i="5"/>
  <c r="G34" i="5" l="1"/>
  <c r="G33" i="5" s="1"/>
  <c r="G32" i="5" s="1"/>
  <c r="G30" i="5" s="1"/>
  <c r="G28" i="5" s="1"/>
  <c r="G17" i="5" s="1"/>
  <c r="G16" i="5" s="1"/>
  <c r="G14" i="5" s="1"/>
  <c r="G12" i="5" s="1"/>
  <c r="G10" i="5" s="1"/>
  <c r="G8" i="5" s="1"/>
  <c r="D23" i="24" l="1"/>
  <c r="D10" i="24" s="1"/>
  <c r="D9" i="24" s="1"/>
  <c r="D8" i="24" s="1"/>
  <c r="C31" i="7"/>
  <c r="C78" i="7"/>
  <c r="F69" i="7"/>
  <c r="J35" i="5"/>
  <c r="J34" i="5" s="1"/>
  <c r="J33" i="5" s="1"/>
  <c r="J32" i="5" s="1"/>
  <c r="J30" i="5" s="1"/>
  <c r="J28" i="5" s="1"/>
  <c r="G23" i="24" s="1"/>
  <c r="J26" i="5"/>
  <c r="J25" i="5"/>
  <c r="J24" i="5"/>
  <c r="J23" i="5" s="1"/>
  <c r="J21" i="5" s="1"/>
  <c r="J19" i="5" s="1"/>
  <c r="G17" i="24"/>
  <c r="F78" i="7" l="1"/>
  <c r="F31" i="7"/>
  <c r="G10" i="24"/>
  <c r="G9" i="24" s="1"/>
  <c r="G8" i="24" s="1"/>
  <c r="J17" i="5"/>
  <c r="J16" i="5" s="1"/>
  <c r="J14" i="5" s="1"/>
  <c r="J12" i="5" s="1"/>
  <c r="J10" i="5" s="1"/>
  <c r="J8" i="5" s="1"/>
  <c r="F22" i="7"/>
  <c r="I53" i="5"/>
  <c r="I52" i="5" s="1"/>
  <c r="I51" i="5" s="1"/>
  <c r="I50" i="5" s="1"/>
  <c r="I48" i="5" s="1"/>
  <c r="I46" i="5" s="1"/>
  <c r="I35" i="5"/>
  <c r="I34" i="5" s="1"/>
  <c r="I33" i="5" s="1"/>
  <c r="I32" i="5" s="1"/>
  <c r="I30" i="5" s="1"/>
  <c r="I28" i="5" s="1"/>
  <c r="H35" i="5" l="1"/>
  <c r="H34" i="5" s="1"/>
  <c r="H33" i="5" s="1"/>
  <c r="H32" i="5" s="1"/>
  <c r="H30" i="5" s="1"/>
  <c r="H28" i="5" s="1"/>
  <c r="D78" i="7" s="1"/>
  <c r="H53" i="5"/>
  <c r="H52" i="5" s="1"/>
  <c r="H51" i="5" s="1"/>
  <c r="H50" i="5" s="1"/>
  <c r="H48" i="5" s="1"/>
  <c r="H46" i="5" s="1"/>
  <c r="D49" i="7" s="1"/>
  <c r="E78" i="7"/>
  <c r="F23" i="24"/>
  <c r="F10" i="24" s="1"/>
  <c r="F9" i="24" s="1"/>
  <c r="E31" i="7"/>
  <c r="I17" i="5"/>
  <c r="I16" i="5" s="1"/>
  <c r="I14" i="5" s="1"/>
  <c r="I12" i="5" s="1"/>
  <c r="I10" i="5" s="1"/>
  <c r="E96" i="7"/>
  <c r="F37" i="24"/>
  <c r="F30" i="24" s="1"/>
  <c r="F29" i="24" s="1"/>
  <c r="I44" i="5"/>
  <c r="I43" i="5" s="1"/>
  <c r="I41" i="5" s="1"/>
  <c r="I39" i="5" s="1"/>
  <c r="I37" i="5" s="1"/>
  <c r="E49" i="7"/>
  <c r="D31" i="7" l="1"/>
  <c r="E23" i="24"/>
  <c r="E10" i="24" s="1"/>
  <c r="E9" i="24" s="1"/>
  <c r="H17" i="5"/>
  <c r="H16" i="5" s="1"/>
  <c r="H14" i="5" s="1"/>
  <c r="H12" i="5" s="1"/>
  <c r="H10" i="5" s="1"/>
  <c r="H8" i="5" s="1"/>
  <c r="H44" i="5"/>
  <c r="H43" i="5" s="1"/>
  <c r="H41" i="5" s="1"/>
  <c r="H39" i="5" s="1"/>
  <c r="H37" i="5" s="1"/>
  <c r="E37" i="24"/>
  <c r="E30" i="24" s="1"/>
  <c r="E29" i="24" s="1"/>
  <c r="E8" i="24" s="1"/>
  <c r="D96" i="7"/>
  <c r="I8" i="5"/>
  <c r="F8" i="24"/>
</calcChain>
</file>

<file path=xl/sharedStrings.xml><?xml version="1.0" encoding="utf-8"?>
<sst xmlns="http://schemas.openxmlformats.org/spreadsheetml/2006/main" count="254" uniqueCount="115">
  <si>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</si>
  <si>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</si>
  <si>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</si>
  <si>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</si>
  <si>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</si>
  <si>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</si>
  <si>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</si>
  <si>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</si>
  <si>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</si>
  <si>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</si>
  <si>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Միջոցառման անվանումը՝</t>
  </si>
  <si>
    <t>Արդյունքի չափորոշիչներ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</si>
  <si>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</si>
  <si>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</si>
  <si>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</si>
  <si>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</si>
  <si>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</si>
  <si>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</si>
  <si>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</si>
  <si>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</si>
  <si>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</si>
  <si>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</si>
  <si>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</si>
  <si>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</si>
  <si>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Ծառայությունների մատուցում </t>
  </si>
  <si>
    <t>Հավելված N 3</t>
  </si>
  <si>
    <t>Բյուջետային հատկացումների գլխավոր կարգադրիչների,  ծրագրերի և միջոցառումների անվանումները</t>
  </si>
  <si>
    <t>ԸՆԴԱՄԵՆԸ</t>
  </si>
  <si>
    <t>Ծրագրի միջոցառումներ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</si>
  <si>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</si>
  <si>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</si>
  <si>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</si>
  <si>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</si>
  <si>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</si>
  <si>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</si>
  <si>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նկարագրությունը`</t>
  </si>
  <si>
    <t>ծրագիր</t>
  </si>
  <si>
    <t>միջոցառում</t>
  </si>
  <si>
    <t>բաժին</t>
  </si>
  <si>
    <t>խումբ</t>
  </si>
  <si>
    <t>դաս</t>
  </si>
  <si>
    <t>Աղյուսակ N 1</t>
  </si>
  <si>
    <t>Աղյուսակ N 2</t>
  </si>
  <si>
    <t xml:space="preserve"> Միջոցառման տեսակը</t>
  </si>
  <si>
    <t xml:space="preserve"> Միջոցառման անվանումը`</t>
  </si>
  <si>
    <t>ՄԱՍ 1. ՊԵՏԱԿԱՆ ՄԱՐՄՆԻ ԳԾՈՎ ԱՐԴՅՈՒՆՔԱՅԻՆ (ԿԱՏԱՐՈՂԱԿԱՆ) ՑՈՒՑԱՆԻՇՆԵՐԸ</t>
  </si>
  <si>
    <t xml:space="preserve"> 11001</t>
  </si>
  <si>
    <t xml:space="preserve"> Ծառայությունների մատուցում</t>
  </si>
  <si>
    <t>հազ. դրամներով</t>
  </si>
  <si>
    <t xml:space="preserve"> ԸՆԹԱՑԻԿ ԾԱԽՍԵՐ</t>
  </si>
  <si>
    <t xml:space="preserve"> Հարկային և մաքսային ծառայություններ</t>
  </si>
  <si>
    <t xml:space="preserve"> ԾԱՌԱՅՈՒԹՅՈՒՆՆԵՐԻ  ԵՎ   ԱՊՐԱՆՔՆԵՐԻ  ՁԵՌՔԲԵՐՈՒՄ</t>
  </si>
  <si>
    <t>Ծրագրի դասիչը՝</t>
  </si>
  <si>
    <t>Միջոցառման դասիչը՝</t>
  </si>
  <si>
    <t xml:space="preserve"> Հարկային և մաքսային ծառայություններ </t>
  </si>
  <si>
    <t>Նկարագրությունը՝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</si>
  <si>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</si>
  <si>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>Միջոցառման տեսակը՝</t>
  </si>
  <si>
    <t xml:space="preserve"> Ծառայությունը մատուցող կազմակերպության անվանումը </t>
  </si>
  <si>
    <t xml:space="preserve"> Պայմանագրային այլ ծառայությունների ձեռքբերում</t>
  </si>
  <si>
    <t xml:space="preserve"> - Ներկայացուցչական ծախսեր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</si>
  <si>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</si>
  <si>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>Տարի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</si>
  <si>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</si>
  <si>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</si>
  <si>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Ցուցանիշների փոփոխությունը (ավելացումները ներկայացված են դրական նշանով)</t>
  </si>
  <si>
    <t>___________  ___-ի N _______     որոշման</t>
  </si>
  <si>
    <t xml:space="preserve">ՀՀ կառավարության 2024 թվականի </t>
  </si>
  <si>
    <t>Առաջին եռամսյակ</t>
  </si>
  <si>
    <t>Առաջին կիսամյակ</t>
  </si>
  <si>
    <t>Ինն ամիս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</si>
  <si>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</si>
  <si>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</si>
  <si>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</si>
  <si>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>ՀԱՅԱՍՏԱՆԻ ՀԱՆՐԱՊԵՏՈՒԹՅԱՆ ԿԱՌԱՎԱՐՈՒԹՅԱՆ 2023 ԹՎԱԿԱՆԻ ԴԵԿՏԵՄԲԵՐԻ 28-Ի N 2323-Ն ՈՐՈՇՄԱՆ NN 3 ԵՎ 4 ՀԱՎԵԼՎԱԾՆԵՐԻ ԱՂՅՈՒՍԱԿՆԵՐՈՒՄ ԿԱՏԱՐՎՈՂ ՓՈՓՈԽՈՒԹՅՈՒՆՆԵՐԸ</t>
  </si>
  <si>
    <t>Հավելված N 1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</si>
  <si>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</si>
  <si>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</si>
  <si>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</si>
  <si>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</si>
  <si>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</si>
  <si>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</si>
  <si>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</si>
  <si>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</si>
  <si>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</si>
  <si>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r>
      <t xml:space="preserve">«ՀԱՅԱՍՏԱՆԻ ՀԱՆՐԱՊԵՏՈՒԹՅԱՆ 2024 ԹՎԱԿԱՆԻ ՊԵՏԱԿԱՆ ԲՅՈՒՋԵԻ ՄԱՍԻՆ» ՀԱՅԱՍՏԱՆԻ ՀԱՆՐԱՊԵՏՈՒԹՅԱՆ ՕՐԵՆՔԻ N 1 ՀԱՎԵԼՎԱԾԻ N 2 ԱՂՅՈՒՍԱԿՈՒՄ ԿԱՏԱՐՎՈՂ ՎԵՐԱԲԱՇԽՈՒՄԸ </t>
    </r>
    <r>
      <rPr>
        <b/>
        <sz val="12"/>
        <rFont val="GHEA Grapalat"/>
        <family val="3"/>
      </rPr>
      <t>ԵՎ ՀԱՅԱՍՏԱՆԻ ՀԱՆՐԱՊԵՏՈՒԹՅԱՆ ԿԱՌԱՎԱՐՈՒԹՅԱՆ 2023 ԹՎԱԿԱՆԻ ԴԵԿՏԵՄԲԵՐԻ 28-Ի N 2323-Ն ՈՐՈՇՄԱՆ N 5 ՀԱՎԵԼՎԱԾԻ N 1 ԱՂՅՈՒՍԱԿՈՒՄ ԿԱՏԱՐՎՈՂ ՓՈՓՈԽՈՒԹՅՈՒՆՆԵՐԸ</t>
    </r>
  </si>
  <si>
    <t>Հավելված N 2</t>
  </si>
  <si>
    <t xml:space="preserve"> 11</t>
  </si>
  <si>
    <t xml:space="preserve"> ՀԻՄՆԱԿԱՆ ԲԱԺԻՆՆԵՐԻՆ ՉԴԱՍՎՈՂ ՊԱՀՈՒՍՏԱՅԻՆ ՖՈՆԴԵՐ</t>
  </si>
  <si>
    <t xml:space="preserve"> այդ թվում`</t>
  </si>
  <si>
    <t xml:space="preserve"> 01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</si>
  <si>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</si>
  <si>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</si>
  <si>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</si>
  <si>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>Ցուցանիշների փոփոխությունը (ավելացումները նշված են դրական նշանով, իսկ նվազեցումները՝ փակագծերում)</t>
  </si>
  <si>
    <t xml:space="preserve"> ՀՀ կառավարություն </t>
  </si>
  <si>
    <t xml:space="preserve"> Ծրագրի դասիչը </t>
  </si>
  <si>
    <t xml:space="preserve"> Ծրագրի անվանումը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</si>
  <si>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</si>
  <si>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</si>
  <si>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</si>
  <si>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Ծրագրի դասիչը` </t>
  </si>
  <si>
    <t xml:space="preserve">Միջոցառման դասիչը` </t>
  </si>
  <si>
    <t xml:space="preserve"> 11001 </t>
  </si>
  <si>
    <t xml:space="preserve">Միջոցառման անվանումը` </t>
  </si>
  <si>
    <t xml:space="preserve">Նկարագրությունը`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</si>
  <si>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</si>
  <si>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Միջոցառման տեսակը` </t>
  </si>
  <si>
    <t>Միջոցառումն իրականացնողի անվանումը</t>
  </si>
  <si>
    <t>ՀՀ կառավարություն</t>
  </si>
  <si>
    <t xml:space="preserve"> Արդյունքի չափորոշիչներ </t>
  </si>
  <si>
    <t xml:space="preserve"> Միջոցառման վրա կատարվող ծախսը (հազար դրամ) </t>
  </si>
  <si>
    <t>Ցուցանիշների փոփոխությունը (նվազեցումները ներկայացված են փակագծերում)</t>
  </si>
  <si>
    <t xml:space="preserve">ՀԱՅԱՍՏԱՆԻ ՀԱՆՐԱՊԵՏՈՒԹՅԱՆ ԿԱՌԱՎԱՐՈՒԹՅԱՆ 2023 ԹՎԱԿԱՆԻ ԴԵԿՏԵՄԲԵՐԻ 28-Ի N 2323-Ն ՈՐՈՇՄԱՆ N 9 ՀԱՎԵԼՎԱԾԻ N 9.25 ԵՎ 9.48  ԱՂՅՈՒՍԱԿՆԵՐՈՒՄ ԿԱՏԱՐՎՈՂ ՓՈՓՈԽՈՒԹՅՈՒՆՆԵՐԸ </t>
  </si>
  <si>
    <t xml:space="preserve">ՀԱՅԱՍՏԱՆԻ ՀԱՆՐԱՊԵՏՈՒԹՅԱՆ ԿԱՌԱՎԱՐՈՒԹՅԱՆ 2023 ԹՎԱԿԱՆԻ ԴԵԿՏԵՄԲԵՐԻ 28-Ի N 2323-Ն ՈՐՈՇՄԱՆ N 9.1 ՀԱՎԵԼՎԱԾԻ N 9.1.27 ԵՎ 9.1.58 ԱՂՅՈՒՍԱԿՆԵՐՈՒՄ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</si>
</sst>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</numFmts>
  <fonts count="58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8"/>
      <color theme="1"/>
      <name val="GHEA Grapalat"/>
      <family val="3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GHEA Grapalat"/>
      <family val="2"/>
    </font>
    <font>
      <sz val="12"/>
      <name val="Times New Roman"/>
      <family val="1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4">
    <xf numFmtId="0" fontId="0" fillId="0" borderId="0"/>
    <xf numFmtId="0" fontId="4" fillId="0" borderId="0"/>
    <xf numFmtId="43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167" fontId="11" fillId="0" borderId="0" applyFill="0" applyBorder="0" applyProtection="0">
      <alignment horizontal="right" vertical="top"/>
    </xf>
    <xf numFmtId="0" fontId="3" fillId="0" borderId="0"/>
    <xf numFmtId="43" fontId="3" fillId="0" borderId="0" applyFont="0" applyFill="0" applyBorder="0" applyAlignment="0" applyProtection="0"/>
    <xf numFmtId="0" fontId="11" fillId="0" borderId="0">
      <alignment horizontal="left" vertical="top" wrapText="1"/>
    </xf>
    <xf numFmtId="0" fontId="5" fillId="0" borderId="0"/>
    <xf numFmtId="0" fontId="5" fillId="0" borderId="0"/>
    <xf numFmtId="43" fontId="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4" fillId="0" borderId="0"/>
    <xf numFmtId="0" fontId="5" fillId="0" borderId="0"/>
    <xf numFmtId="0" fontId="15" fillId="3" borderId="0" applyNumberFormat="0" applyBorder="0" applyAlignment="0" applyProtection="0"/>
    <xf numFmtId="0" fontId="13" fillId="0" borderId="0"/>
    <xf numFmtId="0" fontId="4" fillId="0" borderId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8" borderId="0" applyNumberFormat="0" applyBorder="0" applyAlignment="0" applyProtection="0"/>
    <xf numFmtId="0" fontId="12" fillId="7" borderId="0" applyNumberFormat="0" applyBorder="0" applyAlignment="0" applyProtection="0"/>
    <xf numFmtId="0" fontId="12" fillId="13" borderId="0" applyNumberFormat="0" applyBorder="0" applyAlignment="0" applyProtection="0"/>
    <xf numFmtId="0" fontId="12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4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7" borderId="0" applyNumberFormat="0" applyBorder="0" applyAlignment="0" applyProtection="0"/>
    <xf numFmtId="0" fontId="16" fillId="10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9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7" fillId="5" borderId="0" applyNumberFormat="0" applyBorder="0" applyAlignment="0" applyProtection="0"/>
    <xf numFmtId="0" fontId="18" fillId="22" borderId="6" applyNumberFormat="0" applyAlignment="0" applyProtection="0"/>
    <xf numFmtId="0" fontId="19" fillId="23" borderId="7" applyNumberFormat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25" fillId="12" borderId="6" applyNumberFormat="0" applyAlignment="0" applyProtection="0"/>
    <xf numFmtId="0" fontId="26" fillId="0" borderId="11" applyNumberFormat="0" applyFill="0" applyAlignment="0" applyProtection="0"/>
    <xf numFmtId="0" fontId="27" fillId="24" borderId="0" applyNumberFormat="0" applyBorder="0" applyAlignment="0" applyProtection="0"/>
    <xf numFmtId="1" fontId="33" fillId="0" borderId="0"/>
    <xf numFmtId="1" fontId="33" fillId="0" borderId="0"/>
    <xf numFmtId="1" fontId="33" fillId="0" borderId="0"/>
    <xf numFmtId="0" fontId="2" fillId="0" borderId="0"/>
    <xf numFmtId="0" fontId="4" fillId="0" borderId="0"/>
    <xf numFmtId="0" fontId="4" fillId="0" borderId="0"/>
    <xf numFmtId="0" fontId="5" fillId="25" borderId="12" applyNumberFormat="0" applyFont="0" applyAlignment="0" applyProtection="0"/>
    <xf numFmtId="0" fontId="28" fillId="22" borderId="13" applyNumberFormat="0" applyAlignment="0" applyProtection="0"/>
    <xf numFmtId="0" fontId="32" fillId="0" borderId="0"/>
    <xf numFmtId="0" fontId="32" fillId="0" borderId="0"/>
    <xf numFmtId="0" fontId="32" fillId="0" borderId="0"/>
    <xf numFmtId="0" fontId="2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31" fillId="0" borderId="0" applyNumberFormat="0" applyFill="0" applyBorder="0" applyAlignment="0" applyProtection="0"/>
    <xf numFmtId="0" fontId="14" fillId="0" borderId="0"/>
    <xf numFmtId="1" fontId="33" fillId="0" borderId="0"/>
    <xf numFmtId="0" fontId="3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5" fillId="0" borderId="0"/>
    <xf numFmtId="0" fontId="40" fillId="0" borderId="0" applyNumberFormat="0" applyFill="0" applyBorder="0" applyAlignment="0" applyProtection="0"/>
    <xf numFmtId="0" fontId="41" fillId="0" borderId="23" applyNumberFormat="0" applyFill="0" applyAlignment="0" applyProtection="0"/>
    <xf numFmtId="0" fontId="42" fillId="0" borderId="24" applyNumberFormat="0" applyFill="0" applyAlignment="0" applyProtection="0"/>
    <xf numFmtId="0" fontId="43" fillId="0" borderId="25" applyNumberFormat="0" applyFill="0" applyAlignment="0" applyProtection="0"/>
    <xf numFmtId="0" fontId="43" fillId="0" borderId="0" applyNumberFormat="0" applyFill="0" applyBorder="0" applyAlignment="0" applyProtection="0"/>
    <xf numFmtId="0" fontId="44" fillId="26" borderId="0" applyNumberFormat="0" applyBorder="0" applyAlignment="0" applyProtection="0"/>
    <xf numFmtId="0" fontId="45" fillId="27" borderId="0" applyNumberFormat="0" applyBorder="0" applyAlignment="0" applyProtection="0"/>
    <xf numFmtId="0" fontId="46" fillId="3" borderId="0" applyNumberFormat="0" applyBorder="0" applyAlignment="0" applyProtection="0"/>
    <xf numFmtId="0" fontId="47" fillId="28" borderId="26" applyNumberFormat="0" applyAlignment="0" applyProtection="0"/>
    <xf numFmtId="0" fontId="48" fillId="29" borderId="27" applyNumberFormat="0" applyAlignment="0" applyProtection="0"/>
    <xf numFmtId="0" fontId="49" fillId="29" borderId="26" applyNumberFormat="0" applyAlignment="0" applyProtection="0"/>
    <xf numFmtId="0" fontId="50" fillId="0" borderId="28" applyNumberFormat="0" applyFill="0" applyAlignment="0" applyProtection="0"/>
    <xf numFmtId="0" fontId="51" fillId="30" borderId="29" applyNumberFormat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31" applyNumberFormat="0" applyFill="0" applyAlignment="0" applyProtection="0"/>
    <xf numFmtId="0" fontId="55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55" fillId="35" borderId="0" applyNumberFormat="0" applyBorder="0" applyAlignment="0" applyProtection="0"/>
    <xf numFmtId="0" fontId="55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55" fillId="39" borderId="0" applyNumberFormat="0" applyBorder="0" applyAlignment="0" applyProtection="0"/>
    <xf numFmtId="0" fontId="55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55" fillId="43" borderId="0" applyNumberFormat="0" applyBorder="0" applyAlignment="0" applyProtection="0"/>
    <xf numFmtId="0" fontId="55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55" fillId="47" borderId="0" applyNumberFormat="0" applyBorder="0" applyAlignment="0" applyProtection="0"/>
    <xf numFmtId="0" fontId="55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55" fillId="51" borderId="0" applyNumberFormat="0" applyBorder="0" applyAlignment="0" applyProtection="0"/>
    <xf numFmtId="0" fontId="55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55" fillId="55" borderId="0" applyNumberFormat="0" applyBorder="0" applyAlignment="0" applyProtection="0"/>
    <xf numFmtId="0" fontId="1" fillId="31" borderId="30" applyNumberFormat="0" applyFont="0" applyAlignment="0" applyProtection="0"/>
  </cellStyleXfs>
  <cellXfs count="138">
    <xf numFmtId="0" fontId="0" fillId="0" borderId="0" xfId="0" applyFill="1" applyBorder="1" applyAlignment="1">
      <alignment horizontal="left" vertical="top"/>
    </xf>
    <xf numFmtId="0" fontId="8" fillId="0" borderId="0" xfId="0" applyFont="1"/>
    <xf numFmtId="0" fontId="7" fillId="0" borderId="0" xfId="0" applyFont="1" applyFill="1" applyAlignment="1">
      <alignment wrapText="1"/>
    </xf>
    <xf numFmtId="0" fontId="7" fillId="0" borderId="0" xfId="0" applyFont="1"/>
    <xf numFmtId="166" fontId="8" fillId="0" borderId="0" xfId="0" applyNumberFormat="1" applyFont="1"/>
    <xf numFmtId="168" fontId="8" fillId="0" borderId="0" xfId="0" applyNumberFormat="1" applyFont="1"/>
    <xf numFmtId="0" fontId="34" fillId="2" borderId="17" xfId="0" applyFont="1" applyFill="1" applyBorder="1" applyAlignment="1">
      <alignment horizontal="left" vertical="top" wrapText="1"/>
    </xf>
    <xf numFmtId="166" fontId="34" fillId="2" borderId="17" xfId="0" applyNumberFormat="1" applyFont="1" applyFill="1" applyBorder="1" applyAlignment="1">
      <alignment horizontal="center" vertical="center" wrapText="1"/>
    </xf>
    <xf numFmtId="166" fontId="9" fillId="2" borderId="0" xfId="3" applyNumberFormat="1" applyFont="1" applyFill="1" applyAlignment="1">
      <alignment horizontal="right" vertical="center"/>
    </xf>
    <xf numFmtId="0" fontId="34" fillId="2" borderId="2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vertical="top" wrapText="1"/>
    </xf>
    <xf numFmtId="0" fontId="34" fillId="2" borderId="0" xfId="0" applyFont="1" applyFill="1" applyBorder="1" applyAlignment="1">
      <alignment horizontal="right" vertical="center" wrapText="1"/>
    </xf>
    <xf numFmtId="0" fontId="7" fillId="0" borderId="0" xfId="0" applyFont="1" applyFill="1" applyAlignment="1">
      <alignment horizontal="center" wrapText="1"/>
    </xf>
    <xf numFmtId="166" fontId="9" fillId="0" borderId="0" xfId="3" applyNumberFormat="1" applyFont="1" applyAlignment="1">
      <alignment horizontal="right" vertical="center"/>
    </xf>
    <xf numFmtId="165" fontId="34" fillId="0" borderId="0" xfId="92" applyNumberFormat="1" applyFont="1" applyFill="1" applyBorder="1" applyAlignment="1">
      <alignment horizontal="right" vertical="center"/>
    </xf>
    <xf numFmtId="0" fontId="34" fillId="2" borderId="17" xfId="0" applyFont="1" applyFill="1" applyBorder="1" applyAlignment="1">
      <alignment vertical="center" wrapText="1"/>
    </xf>
    <xf numFmtId="0" fontId="34" fillId="2" borderId="17" xfId="0" applyFont="1" applyFill="1" applyBorder="1" applyAlignment="1">
      <alignment horizontal="center" vertical="center" wrapText="1"/>
    </xf>
    <xf numFmtId="43" fontId="8" fillId="0" borderId="0" xfId="0" applyNumberFormat="1" applyFont="1"/>
    <xf numFmtId="0" fontId="8" fillId="0" borderId="0" xfId="0" applyFont="1" applyFill="1" applyAlignment="1"/>
    <xf numFmtId="0" fontId="8" fillId="0" borderId="0" xfId="0" applyFont="1" applyBorder="1"/>
    <xf numFmtId="166" fontId="34" fillId="0" borderId="0" xfId="92" applyNumberFormat="1" applyFont="1" applyFill="1" applyBorder="1" applyAlignment="1">
      <alignment horizontal="right" vertical="center"/>
    </xf>
    <xf numFmtId="0" fontId="8" fillId="0" borderId="17" xfId="0" applyFont="1" applyBorder="1" applyAlignment="1">
      <alignment horizontal="center" vertical="center"/>
    </xf>
    <xf numFmtId="166" fontId="8" fillId="0" borderId="17" xfId="0" applyNumberFormat="1" applyFont="1" applyBorder="1" applyAlignment="1">
      <alignment horizontal="center" vertical="center" wrapText="1"/>
    </xf>
    <xf numFmtId="0" fontId="34" fillId="2" borderId="17" xfId="0" applyFont="1" applyFill="1" applyBorder="1" applyAlignment="1">
      <alignment horizontal="left" vertical="center" wrapText="1"/>
    </xf>
    <xf numFmtId="0" fontId="34" fillId="2" borderId="17" xfId="0" applyFont="1" applyFill="1" applyBorder="1" applyAlignment="1">
      <alignment horizontal="center" vertical="top" wrapText="1"/>
    </xf>
    <xf numFmtId="0" fontId="34" fillId="2" borderId="0" xfId="0" applyFont="1" applyFill="1"/>
    <xf numFmtId="0" fontId="9" fillId="2" borderId="1" xfId="0" applyFont="1" applyFill="1" applyBorder="1" applyAlignment="1">
      <alignment vertical="top" wrapText="1"/>
    </xf>
    <xf numFmtId="0" fontId="34" fillId="2" borderId="1" xfId="0" applyFont="1" applyFill="1" applyBorder="1" applyAlignment="1">
      <alignment horizontal="left" vertical="top" wrapText="1"/>
    </xf>
    <xf numFmtId="0" fontId="34" fillId="2" borderId="0" xfId="0" applyFont="1" applyFill="1" applyAlignment="1">
      <alignment horizontal="justify"/>
    </xf>
    <xf numFmtId="0" fontId="34" fillId="2" borderId="17" xfId="0" applyFont="1" applyFill="1" applyBorder="1" applyAlignment="1">
      <alignment vertical="top" wrapText="1"/>
    </xf>
    <xf numFmtId="168" fontId="34" fillId="2" borderId="0" xfId="0" applyNumberFormat="1" applyFont="1" applyFill="1"/>
    <xf numFmtId="0" fontId="34" fillId="2" borderId="17" xfId="0" applyFont="1" applyFill="1" applyBorder="1" applyAlignment="1">
      <alignment horizontal="left" vertical="center"/>
    </xf>
    <xf numFmtId="0" fontId="34" fillId="2" borderId="17" xfId="0" applyFont="1" applyFill="1" applyBorder="1" applyAlignment="1">
      <alignment horizontal="left" vertical="top"/>
    </xf>
    <xf numFmtId="164" fontId="34" fillId="2" borderId="0" xfId="3" applyFont="1" applyFill="1"/>
    <xf numFmtId="43" fontId="34" fillId="2" borderId="0" xfId="0" applyNumberFormat="1" applyFont="1" applyFill="1"/>
    <xf numFmtId="0" fontId="34" fillId="2" borderId="16" xfId="0" applyFont="1" applyFill="1" applyBorder="1" applyAlignment="1">
      <alignment horizontal="center" vertical="top" wrapText="1"/>
    </xf>
    <xf numFmtId="0" fontId="38" fillId="0" borderId="0" xfId="0" applyFont="1" applyFill="1" applyBorder="1" applyAlignment="1">
      <alignment horizontal="left" vertical="top"/>
    </xf>
    <xf numFmtId="0" fontId="38" fillId="0" borderId="0" xfId="0" applyFont="1" applyFill="1" applyBorder="1" applyAlignment="1">
      <alignment horizontal="left" vertical="center"/>
    </xf>
    <xf numFmtId="0" fontId="34" fillId="0" borderId="17" xfId="0" applyFont="1" applyFill="1" applyBorder="1" applyAlignment="1">
      <alignment horizontal="center" vertical="center" textRotation="90" wrapText="1"/>
    </xf>
    <xf numFmtId="168" fontId="38" fillId="0" borderId="0" xfId="0" applyNumberFormat="1" applyFont="1" applyFill="1" applyBorder="1" applyAlignment="1">
      <alignment horizontal="left" vertical="top"/>
    </xf>
    <xf numFmtId="0" fontId="34" fillId="2" borderId="16" xfId="0" applyFont="1" applyFill="1" applyBorder="1" applyAlignment="1">
      <alignment horizontal="center" vertical="top" wrapText="1"/>
    </xf>
    <xf numFmtId="0" fontId="34" fillId="2" borderId="17" xfId="0" applyFont="1" applyFill="1" applyBorder="1" applyAlignment="1">
      <alignment horizontal="center" vertical="top" wrapText="1"/>
    </xf>
    <xf numFmtId="1" fontId="37" fillId="0" borderId="5" xfId="0" applyNumberFormat="1" applyFont="1" applyFill="1" applyBorder="1" applyAlignment="1">
      <alignment vertical="top" shrinkToFit="1"/>
    </xf>
    <xf numFmtId="0" fontId="7" fillId="0" borderId="5" xfId="0" applyFont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166" fontId="36" fillId="0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166" fontId="35" fillId="2" borderId="5" xfId="0" applyNumberFormat="1" applyFont="1" applyFill="1" applyBorder="1" applyAlignment="1">
      <alignment vertical="center"/>
    </xf>
    <xf numFmtId="0" fontId="34" fillId="0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34" fillId="2" borderId="5" xfId="0" applyFont="1" applyFill="1" applyBorder="1" applyAlignment="1">
      <alignment horizontal="center" vertical="center" wrapText="1"/>
    </xf>
    <xf numFmtId="0" fontId="38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38" fillId="2" borderId="5" xfId="0" applyFont="1" applyFill="1" applyBorder="1" applyAlignment="1">
      <alignment horizontal="left" vertical="center" wrapText="1"/>
    </xf>
    <xf numFmtId="0" fontId="38" fillId="0" borderId="5" xfId="0" applyFont="1" applyFill="1" applyBorder="1" applyAlignment="1">
      <alignment horizontal="left" vertical="center" wrapText="1"/>
    </xf>
    <xf numFmtId="49" fontId="34" fillId="0" borderId="5" xfId="0" applyNumberFormat="1" applyFont="1" applyFill="1" applyBorder="1" applyAlignment="1">
      <alignment horizontal="center" vertical="center" wrapText="1"/>
    </xf>
    <xf numFmtId="0" fontId="38" fillId="0" borderId="5" xfId="0" applyFont="1" applyFill="1" applyBorder="1" applyAlignment="1">
      <alignment horizontal="center" vertical="center" wrapText="1"/>
    </xf>
    <xf numFmtId="0" fontId="37" fillId="0" borderId="5" xfId="0" applyFont="1" applyFill="1" applyBorder="1" applyAlignment="1">
      <alignment horizontal="left" vertical="center" wrapText="1"/>
    </xf>
    <xf numFmtId="43" fontId="38" fillId="0" borderId="0" xfId="0" applyNumberFormat="1" applyFont="1" applyFill="1" applyBorder="1" applyAlignment="1">
      <alignment horizontal="left" vertical="top"/>
    </xf>
    <xf numFmtId="164" fontId="38" fillId="0" borderId="0" xfId="3" applyFont="1" applyFill="1" applyBorder="1" applyAlignment="1">
      <alignment horizontal="left" vertical="top"/>
    </xf>
    <xf numFmtId="166" fontId="38" fillId="0" borderId="5" xfId="0" applyNumberFormat="1" applyFont="1" applyFill="1" applyBorder="1" applyAlignment="1">
      <alignment vertical="center" wrapText="1"/>
    </xf>
    <xf numFmtId="0" fontId="38" fillId="0" borderId="5" xfId="0" applyFont="1" applyFill="1" applyBorder="1" applyAlignment="1">
      <alignment vertical="center" wrapText="1"/>
    </xf>
    <xf numFmtId="166" fontId="35" fillId="0" borderId="5" xfId="0" applyNumberFormat="1" applyFont="1" applyFill="1" applyBorder="1" applyAlignment="1">
      <alignment vertical="center"/>
    </xf>
    <xf numFmtId="167" fontId="34" fillId="0" borderId="5" xfId="11" applyNumberFormat="1" applyFont="1" applyBorder="1" applyAlignment="1">
      <alignment vertical="center"/>
    </xf>
    <xf numFmtId="0" fontId="39" fillId="0" borderId="0" xfId="0" applyFont="1" applyFill="1" applyAlignment="1">
      <alignment horizontal="right"/>
    </xf>
    <xf numFmtId="0" fontId="8" fillId="0" borderId="5" xfId="0" applyFont="1" applyBorder="1" applyAlignment="1">
      <alignment horizontal="center" vertical="center" wrapText="1"/>
    </xf>
    <xf numFmtId="0" fontId="8" fillId="2" borderId="19" xfId="0" applyFont="1" applyFill="1" applyBorder="1" applyAlignment="1">
      <alignment vertical="center" wrapText="1"/>
    </xf>
    <xf numFmtId="0" fontId="38" fillId="2" borderId="3" xfId="0" applyFont="1" applyFill="1" applyBorder="1" applyAlignment="1">
      <alignment horizontal="left" vertical="center" wrapText="1"/>
    </xf>
    <xf numFmtId="0" fontId="38" fillId="2" borderId="4" xfId="0" applyFont="1" applyFill="1" applyBorder="1" applyAlignment="1">
      <alignment horizontal="left" vertical="center" wrapText="1"/>
    </xf>
    <xf numFmtId="0" fontId="34" fillId="2" borderId="0" xfId="0" applyFont="1" applyFill="1" applyBorder="1" applyAlignment="1">
      <alignment horizontal="left" vertical="top" wrapText="1"/>
    </xf>
    <xf numFmtId="0" fontId="34" fillId="2" borderId="22" xfId="0" applyFont="1" applyFill="1" applyBorder="1" applyAlignment="1">
      <alignment horizontal="left" vertical="top" wrapText="1"/>
    </xf>
    <xf numFmtId="0" fontId="34" fillId="2" borderId="5" xfId="0" applyFont="1" applyFill="1" applyBorder="1" applyAlignment="1">
      <alignment horizontal="left" vertical="center" wrapText="1"/>
    </xf>
    <xf numFmtId="0" fontId="34" fillId="2" borderId="5" xfId="0" applyFont="1" applyFill="1" applyBorder="1" applyAlignment="1">
      <alignment horizontal="left" vertical="top" wrapText="1"/>
    </xf>
    <xf numFmtId="0" fontId="34" fillId="2" borderId="5" xfId="0" applyFont="1" applyFill="1" applyBorder="1" applyAlignment="1">
      <alignment vertical="center" wrapText="1"/>
    </xf>
    <xf numFmtId="0" fontId="34" fillId="2" borderId="22" xfId="0" applyFont="1" applyFill="1" applyBorder="1" applyAlignment="1">
      <alignment horizontal="center" vertical="top" wrapText="1"/>
    </xf>
    <xf numFmtId="0" fontId="34" fillId="2" borderId="5" xfId="0" applyFont="1" applyFill="1" applyBorder="1" applyAlignment="1">
      <alignment horizontal="left" vertical="top"/>
    </xf>
    <xf numFmtId="0" fontId="34" fillId="0" borderId="5" xfId="0" applyFont="1" applyFill="1" applyBorder="1" applyAlignment="1">
      <alignment horizontal="center" vertical="center" wrapText="1"/>
    </xf>
    <xf numFmtId="0" fontId="38" fillId="2" borderId="5" xfId="0" applyFont="1" applyFill="1" applyBorder="1" applyAlignment="1">
      <alignment horizontal="left" vertical="top" wrapText="1"/>
    </xf>
    <xf numFmtId="0" fontId="34" fillId="2" borderId="5" xfId="0" applyFont="1" applyFill="1" applyBorder="1" applyAlignment="1">
      <alignment vertical="top" wrapText="1"/>
    </xf>
    <xf numFmtId="0" fontId="8" fillId="0" borderId="0" xfId="0" applyFont="1" applyFill="1" applyAlignment="1">
      <alignment horizontal="right"/>
    </xf>
    <xf numFmtId="0" fontId="34" fillId="0" borderId="17" xfId="14" applyFont="1" applyBorder="1" applyAlignment="1">
      <alignment horizontal="left" vertical="center" wrapText="1"/>
    </xf>
    <xf numFmtId="0" fontId="38" fillId="2" borderId="5" xfId="0" applyFont="1" applyFill="1" applyBorder="1" applyAlignment="1">
      <alignment horizontal="center" vertical="center" wrapText="1"/>
    </xf>
    <xf numFmtId="0" fontId="34" fillId="0" borderId="17" xfId="0" applyFont="1" applyFill="1" applyBorder="1" applyAlignment="1">
      <alignment horizontal="center" vertical="center" wrapText="1"/>
    </xf>
    <xf numFmtId="0" fontId="34" fillId="2" borderId="22" xfId="0" applyFont="1" applyFill="1" applyBorder="1" applyAlignment="1">
      <alignment horizontal="center" vertical="top" wrapText="1"/>
    </xf>
    <xf numFmtId="0" fontId="7" fillId="0" borderId="17" xfId="0" applyFont="1" applyBorder="1" applyAlignment="1">
      <alignment vertical="center" wrapText="1"/>
    </xf>
    <xf numFmtId="166" fontId="35" fillId="2" borderId="17" xfId="0" applyNumberFormat="1" applyFont="1" applyFill="1" applyBorder="1" applyAlignment="1">
      <alignment vertical="center"/>
    </xf>
    <xf numFmtId="0" fontId="38" fillId="0" borderId="17" xfId="0" applyFont="1" applyFill="1" applyBorder="1" applyAlignment="1">
      <alignment horizontal="center" vertical="center" wrapText="1"/>
    </xf>
    <xf numFmtId="49" fontId="34" fillId="0" borderId="17" xfId="0" applyNumberFormat="1" applyFont="1" applyFill="1" applyBorder="1" applyAlignment="1">
      <alignment horizontal="center" vertical="center" wrapText="1"/>
    </xf>
    <xf numFmtId="0" fontId="38" fillId="0" borderId="17" xfId="0" applyFont="1" applyFill="1" applyBorder="1" applyAlignment="1">
      <alignment horizontal="left" vertical="center" wrapText="1"/>
    </xf>
    <xf numFmtId="0" fontId="37" fillId="0" borderId="17" xfId="0" applyFont="1" applyFill="1" applyBorder="1" applyAlignment="1">
      <alignment horizontal="left" vertical="center" wrapText="1"/>
    </xf>
    <xf numFmtId="0" fontId="38" fillId="2" borderId="17" xfId="0" applyFont="1" applyFill="1" applyBorder="1" applyAlignment="1">
      <alignment horizontal="center" vertical="center" wrapText="1"/>
    </xf>
    <xf numFmtId="0" fontId="38" fillId="0" borderId="17" xfId="0" applyFont="1" applyFill="1" applyBorder="1" applyAlignment="1">
      <alignment horizontal="center" vertical="center"/>
    </xf>
    <xf numFmtId="0" fontId="38" fillId="2" borderId="17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left" vertical="center" wrapText="1"/>
    </xf>
    <xf numFmtId="167" fontId="34" fillId="0" borderId="20" xfId="11" applyNumberFormat="1" applyFont="1" applyBorder="1" applyAlignment="1">
      <alignment vertical="center"/>
    </xf>
    <xf numFmtId="0" fontId="9" fillId="2" borderId="0" xfId="0" applyFont="1" applyFill="1" applyBorder="1" applyAlignment="1">
      <alignment horizontal="left"/>
    </xf>
    <xf numFmtId="0" fontId="9" fillId="2" borderId="17" xfId="0" applyFont="1" applyFill="1" applyBorder="1" applyAlignment="1">
      <alignment vertical="top" wrapText="1"/>
    </xf>
    <xf numFmtId="0" fontId="57" fillId="0" borderId="0" xfId="0" applyFont="1" applyAlignment="1">
      <alignment horizontal="left" vertical="top" wrapText="1"/>
    </xf>
    <xf numFmtId="0" fontId="34" fillId="2" borderId="32" xfId="0" applyFont="1" applyFill="1" applyBorder="1" applyAlignment="1">
      <alignment horizontal="left" vertical="top" wrapText="1"/>
    </xf>
    <xf numFmtId="0" fontId="34" fillId="2" borderId="33" xfId="0" applyFont="1" applyFill="1" applyBorder="1" applyAlignment="1">
      <alignment vertical="top" wrapText="1"/>
    </xf>
    <xf numFmtId="0" fontId="34" fillId="2" borderId="33" xfId="0" applyFont="1" applyFill="1" applyBorder="1" applyAlignment="1">
      <alignment horizontal="left" vertical="top" wrapText="1"/>
    </xf>
    <xf numFmtId="0" fontId="34" fillId="2" borderId="33" xfId="0" applyFont="1" applyFill="1" applyBorder="1" applyAlignment="1">
      <alignment vertical="center" wrapText="1"/>
    </xf>
    <xf numFmtId="0" fontId="34" fillId="2" borderId="33" xfId="0" applyFont="1" applyFill="1" applyBorder="1" applyAlignment="1">
      <alignment horizontal="left" vertical="center" wrapText="1"/>
    </xf>
    <xf numFmtId="0" fontId="9" fillId="2" borderId="33" xfId="0" applyFont="1" applyFill="1" applyBorder="1" applyAlignment="1">
      <alignment vertical="top" wrapText="1"/>
    </xf>
    <xf numFmtId="0" fontId="9" fillId="0" borderId="0" xfId="0" applyFont="1" applyFill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1" fontId="38" fillId="0" borderId="5" xfId="0" applyNumberFormat="1" applyFont="1" applyFill="1" applyBorder="1" applyAlignment="1">
      <alignment horizontal="center" vertical="center" shrinkToFit="1"/>
    </xf>
    <xf numFmtId="166" fontId="35" fillId="2" borderId="5" xfId="0" applyNumberFormat="1" applyFont="1" applyFill="1" applyBorder="1" applyAlignment="1">
      <alignment horizontal="center" vertical="center"/>
    </xf>
    <xf numFmtId="166" fontId="34" fillId="0" borderId="20" xfId="0" applyNumberFormat="1" applyFont="1" applyFill="1" applyBorder="1" applyAlignment="1">
      <alignment horizontal="center" vertical="center" wrapText="1"/>
    </xf>
    <xf numFmtId="166" fontId="34" fillId="0" borderId="21" xfId="0" applyNumberFormat="1" applyFont="1" applyFill="1" applyBorder="1" applyAlignment="1">
      <alignment horizontal="center" vertical="center" wrapText="1"/>
    </xf>
    <xf numFmtId="166" fontId="34" fillId="0" borderId="22" xfId="0" applyNumberFormat="1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34" fillId="0" borderId="5" xfId="0" applyFont="1" applyFill="1" applyBorder="1" applyAlignment="1">
      <alignment horizontal="center" vertical="center" wrapText="1"/>
    </xf>
    <xf numFmtId="166" fontId="35" fillId="2" borderId="18" xfId="0" applyNumberFormat="1" applyFont="1" applyFill="1" applyBorder="1" applyAlignment="1">
      <alignment horizontal="center" vertical="center"/>
    </xf>
    <xf numFmtId="166" fontId="35" fillId="2" borderId="3" xfId="0" applyNumberFormat="1" applyFont="1" applyFill="1" applyBorder="1" applyAlignment="1">
      <alignment horizontal="center" vertical="center"/>
    </xf>
    <xf numFmtId="166" fontId="35" fillId="2" borderId="4" xfId="0" applyNumberFormat="1" applyFont="1" applyFill="1" applyBorder="1" applyAlignment="1">
      <alignment horizontal="center" vertical="center"/>
    </xf>
    <xf numFmtId="0" fontId="34" fillId="2" borderId="18" xfId="0" applyFont="1" applyFill="1" applyBorder="1" applyAlignment="1">
      <alignment horizontal="center" vertical="center" wrapText="1"/>
    </xf>
    <xf numFmtId="0" fontId="34" fillId="2" borderId="3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center" vertical="center" wrapText="1"/>
    </xf>
    <xf numFmtId="0" fontId="38" fillId="2" borderId="5" xfId="0" applyFont="1" applyFill="1" applyBorder="1" applyAlignment="1">
      <alignment horizontal="center" vertical="center" wrapText="1"/>
    </xf>
    <xf numFmtId="0" fontId="34" fillId="0" borderId="17" xfId="0" applyFont="1" applyFill="1" applyBorder="1" applyAlignment="1">
      <alignment horizontal="center" vertical="center" wrapText="1"/>
    </xf>
    <xf numFmtId="0" fontId="34" fillId="0" borderId="20" xfId="0" applyFont="1" applyFill="1" applyBorder="1" applyAlignment="1">
      <alignment horizontal="center" vertical="center" wrapText="1"/>
    </xf>
    <xf numFmtId="0" fontId="34" fillId="0" borderId="21" xfId="0" applyFont="1" applyFill="1" applyBorder="1" applyAlignment="1">
      <alignment horizontal="center" vertical="center" wrapText="1"/>
    </xf>
    <xf numFmtId="0" fontId="34" fillId="0" borderId="22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wrapText="1"/>
    </xf>
    <xf numFmtId="0" fontId="9" fillId="2" borderId="0" xfId="0" applyFont="1" applyFill="1" applyAlignment="1">
      <alignment horizontal="center"/>
    </xf>
    <xf numFmtId="0" fontId="9" fillId="2" borderId="5" xfId="0" applyFont="1" applyFill="1" applyBorder="1" applyAlignment="1">
      <alignment horizontal="left"/>
    </xf>
    <xf numFmtId="0" fontId="34" fillId="2" borderId="15" xfId="0" applyFont="1" applyFill="1" applyBorder="1" applyAlignment="1">
      <alignment horizontal="center" vertical="top" wrapText="1"/>
    </xf>
    <xf numFmtId="0" fontId="34" fillId="2" borderId="16" xfId="0" applyFont="1" applyFill="1" applyBorder="1" applyAlignment="1">
      <alignment horizontal="center" vertical="top" wrapText="1"/>
    </xf>
    <xf numFmtId="0" fontId="34" fillId="2" borderId="20" xfId="0" applyFont="1" applyFill="1" applyBorder="1" applyAlignment="1">
      <alignment horizontal="center" vertical="top" wrapText="1"/>
    </xf>
    <xf numFmtId="0" fontId="34" fillId="2" borderId="21" xfId="0" applyFont="1" applyFill="1" applyBorder="1" applyAlignment="1">
      <alignment horizontal="center" vertical="top" wrapText="1"/>
    </xf>
    <xf numFmtId="0" fontId="34" fillId="2" borderId="22" xfId="0" applyFont="1" applyFill="1" applyBorder="1" applyAlignment="1">
      <alignment horizontal="center" vertical="top" wrapText="1"/>
    </xf>
    <xf numFmtId="0" fontId="34" fillId="2" borderId="20" xfId="0" applyFont="1" applyFill="1" applyBorder="1" applyAlignment="1">
      <alignment horizontal="left" vertical="top" wrapText="1"/>
    </xf>
    <xf numFmtId="0" fontId="34" fillId="2" borderId="22" xfId="0" applyFont="1" applyFill="1" applyBorder="1" applyAlignment="1">
      <alignment horizontal="left" vertical="top" wrapText="1"/>
    </xf>
    <xf numFmtId="0" fontId="56" fillId="0" borderId="0" xfId="0" applyFont="1" applyAlignment="1">
      <alignment horizontal="center" vertical="top"/>
    </xf>
    <xf numFmtId="0" fontId="9" fillId="2" borderId="33" xfId="0" applyFont="1" applyFill="1" applyBorder="1" applyAlignment="1">
      <alignment horizontal="left"/>
    </xf>
  </cellXfs>
  <cellStyles count="134">
    <cellStyle name="20% - Accent1" xfId="110" builtinId="30" customBuiltin="1"/>
    <cellStyle name="20% - Accent1 2" xfId="31"/>
    <cellStyle name="20% - Accent2" xfId="114" builtinId="34" customBuiltin="1"/>
    <cellStyle name="20% - Accent2 2" xfId="32"/>
    <cellStyle name="20% - Accent3" xfId="118" builtinId="38" customBuiltin="1"/>
    <cellStyle name="20% - Accent3 2" xfId="33"/>
    <cellStyle name="20% - Accent4" xfId="122" builtinId="42" customBuiltin="1"/>
    <cellStyle name="20% - Accent4 2" xfId="34"/>
    <cellStyle name="20% - Accent5" xfId="126" builtinId="46" customBuiltin="1"/>
    <cellStyle name="20% - Accent5 2" xfId="35"/>
    <cellStyle name="20% - Accent6" xfId="130" builtinId="50" customBuiltin="1"/>
    <cellStyle name="20% - Accent6 2" xfId="36"/>
    <cellStyle name="40% - Accent1" xfId="111" builtinId="31" customBuiltin="1"/>
    <cellStyle name="40% - Accent1 2" xfId="37"/>
    <cellStyle name="40% - Accent2" xfId="115" builtinId="35" customBuiltin="1"/>
    <cellStyle name="40% - Accent2 2" xfId="38"/>
    <cellStyle name="40% - Accent3" xfId="119" builtinId="39" customBuiltin="1"/>
    <cellStyle name="40% - Accent3 2" xfId="39"/>
    <cellStyle name="40% - Accent4" xfId="123" builtinId="43" customBuiltin="1"/>
    <cellStyle name="40% - Accent4 2" xfId="40"/>
    <cellStyle name="40% - Accent5" xfId="127" builtinId="47" customBuiltin="1"/>
    <cellStyle name="40% - Accent5 2" xfId="41"/>
    <cellStyle name="40% - Accent6" xfId="131" builtinId="51" customBuiltin="1"/>
    <cellStyle name="40% - Accent6 2" xfId="42"/>
    <cellStyle name="60% - Accent1" xfId="112" builtinId="32" customBuiltin="1"/>
    <cellStyle name="60% - Accent1 2" xfId="43"/>
    <cellStyle name="60% - Accent2" xfId="116" builtinId="36" customBuiltin="1"/>
    <cellStyle name="60% - Accent2 2" xfId="44"/>
    <cellStyle name="60% - Accent3" xfId="120" builtinId="40" customBuiltin="1"/>
    <cellStyle name="60% - Accent3 2" xfId="45"/>
    <cellStyle name="60% - Accent4" xfId="124" builtinId="44" customBuiltin="1"/>
    <cellStyle name="60% - Accent4 2" xfId="46"/>
    <cellStyle name="60% - Accent5" xfId="128" builtinId="48" customBuiltin="1"/>
    <cellStyle name="60% - Accent5 2" xfId="47"/>
    <cellStyle name="60% - Accent6" xfId="132" builtinId="52" customBuiltin="1"/>
    <cellStyle name="60% - Accent6 2" xfId="48"/>
    <cellStyle name="Accent1" xfId="109" builtinId="29" customBuiltin="1"/>
    <cellStyle name="Accent1 2" xfId="49"/>
    <cellStyle name="Accent2" xfId="113" builtinId="33" customBuiltin="1"/>
    <cellStyle name="Accent2 2" xfId="50"/>
    <cellStyle name="Accent3" xfId="117" builtinId="37" customBuiltin="1"/>
    <cellStyle name="Accent3 2" xfId="51"/>
    <cellStyle name="Accent4" xfId="121" builtinId="41" customBuiltin="1"/>
    <cellStyle name="Accent4 2" xfId="52"/>
    <cellStyle name="Accent5" xfId="125" builtinId="45" customBuiltin="1"/>
    <cellStyle name="Accent5 2" xfId="53"/>
    <cellStyle name="Accent6" xfId="129" builtinId="49" customBuiltin="1"/>
    <cellStyle name="Accent6 2" xfId="54"/>
    <cellStyle name="Bad" xfId="99" builtinId="27" customBuiltin="1"/>
    <cellStyle name="Bad 2" xfId="55"/>
    <cellStyle name="Calculation" xfId="103" builtinId="22" customBuiltin="1"/>
    <cellStyle name="Calculation 2" xfId="56"/>
    <cellStyle name="Check Cell" xfId="105" builtinId="23" customBuiltin="1"/>
    <cellStyle name="Check Cell 2" xfId="57"/>
    <cellStyle name="Comma" xfId="3" builtinId="3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" xfId="107" builtinId="53" customBuiltin="1"/>
    <cellStyle name="Explanatory Text 2" xfId="60"/>
    <cellStyle name="Good" xfId="98" builtinId="26" customBuiltin="1"/>
    <cellStyle name="Good 2" xfId="61"/>
    <cellStyle name="Heading 1" xfId="94" builtinId="16" customBuiltin="1"/>
    <cellStyle name="Heading 1 2" xfId="62"/>
    <cellStyle name="Heading 2" xfId="95" builtinId="17" customBuiltin="1"/>
    <cellStyle name="Heading 2 2" xfId="63"/>
    <cellStyle name="Heading 3" xfId="96" builtinId="18" customBuiltin="1"/>
    <cellStyle name="Heading 3 2" xfId="64"/>
    <cellStyle name="Heading 4" xfId="97" builtinId="19" customBuiltin="1"/>
    <cellStyle name="Heading 4 2" xfId="65"/>
    <cellStyle name="Input" xfId="101" builtinId="20" customBuiltin="1"/>
    <cellStyle name="Input 2" xfId="66"/>
    <cellStyle name="Linked Cell" xfId="104" builtinId="24" customBuiltin="1"/>
    <cellStyle name="Linked Cell 2" xfId="67"/>
    <cellStyle name="Neutral" xfId="100" builtinId="28" customBuiltin="1"/>
    <cellStyle name="Neutral 2" xfId="28"/>
    <cellStyle name="Neutral 3" xfId="68"/>
    <cellStyle name="Normal" xfId="0" builtinId="0"/>
    <cellStyle name="Normal 10" xfId="87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8" xfId="18"/>
    <cellStyle name="Normal 9" xfId="86"/>
    <cellStyle name="Normal_General 17.02.04" xfId="92"/>
    <cellStyle name="Note 2" xfId="75"/>
    <cellStyle name="Note 3" xfId="133"/>
    <cellStyle name="Output" xfId="102" builtinId="21" customBuiltin="1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" xfId="93" builtinId="15" customBuiltin="1"/>
    <cellStyle name="Title 2" xfId="80"/>
    <cellStyle name="Total" xfId="108" builtinId="25" customBuiltin="1"/>
    <cellStyle name="Total 2" xfId="81"/>
    <cellStyle name="Warning Text" xfId="106" builtinId="11" customBuiltin="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NANIKYAN/&#1329;&#1360;&#1348;&#1339;&#1350;&#1333;/_VOROSHMAN%20NAXAGCER_2023/15.&#1350;&#1377;&#1389;&#1377;&#1379;&#1387;&#1390;_&#1359;&#1359;_&#1354;&#1366;_5&#1396;&#1388;&#1398;/3.Havelvac+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1"/>
      <sheetName val="Հավելված 2"/>
      <sheetName val="Հավելված 3"/>
      <sheetName val="Հավելված 4"/>
      <sheetName val="Հավելված 5 աղյուսակներ 1,2"/>
      <sheetName val="Հավելված 6"/>
    </sheetNames>
    <sheetDataSet>
      <sheetData sheetId="0"/>
      <sheetData sheetId="1"/>
      <sheetData sheetId="2">
        <row r="17">
          <cell r="G17">
            <v>0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2"/>
  <sheetViews>
    <sheetView topLeftCell="A26" zoomScaleNormal="100" workbookViewId="0">
      <selection activeCell="G23" sqref="G23:G28"/>
    </sheetView>
  </sheetViews>
  <sheetFormatPr defaultRowHeight="17.25" x14ac:dyDescent="0.3"/>
  <cols>
    <col min="1" max="1" width="13" style="1" customWidth="1"/>
    <col min="2" max="2" width="16.6640625" style="1" customWidth="1"/>
    <col min="3" max="3" width="70" style="1" customWidth="1"/>
    <col min="4" max="4" width="23.1640625" style="1" customWidth="1"/>
    <col min="5" max="5" width="19.33203125" style="1" customWidth="1"/>
    <col min="6" max="6" width="19.1640625" style="1" customWidth="1"/>
    <col min="7" max="7" width="19.5" style="4" customWidth="1"/>
    <col min="8" max="9" width="9.33203125" style="1"/>
    <col min="10" max="10" width="16.5" style="1" bestFit="1" customWidth="1"/>
    <col min="11" max="11" width="21.5" style="1" customWidth="1"/>
    <col min="12" max="16384" width="9.33203125" style="1"/>
  </cols>
  <sheetData>
    <row r="1" spans="1:44" ht="33" customHeight="1" x14ac:dyDescent="0.3">
      <c r="G1" s="13" t="s">
        <v>75</v>
      </c>
      <c r="H1" s="18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</row>
    <row r="2" spans="1:44" x14ac:dyDescent="0.3">
      <c r="G2" s="64" t="s">
        <v>67</v>
      </c>
      <c r="H2" s="18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</row>
    <row r="3" spans="1:44" x14ac:dyDescent="0.3">
      <c r="G3" s="64" t="s">
        <v>66</v>
      </c>
      <c r="H3" s="18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</row>
    <row r="4" spans="1:44" ht="73.5" customHeight="1" x14ac:dyDescent="0.3">
      <c r="A4" s="104" t="s">
        <v>85</v>
      </c>
      <c r="B4" s="104"/>
      <c r="C4" s="104"/>
      <c r="D4" s="104"/>
      <c r="E4" s="104"/>
      <c r="F4" s="104"/>
      <c r="G4" s="104"/>
      <c r="H4" s="2"/>
      <c r="I4" s="12"/>
    </row>
    <row r="5" spans="1:44" ht="23.25" customHeight="1" x14ac:dyDescent="0.3">
      <c r="B5" s="12"/>
      <c r="C5" s="12"/>
      <c r="D5" s="12"/>
      <c r="E5" s="12"/>
      <c r="F5" s="12"/>
      <c r="G5" s="20" t="s">
        <v>48</v>
      </c>
      <c r="H5" s="12"/>
      <c r="I5" s="12"/>
    </row>
    <row r="6" spans="1:44" ht="40.5" customHeight="1" x14ac:dyDescent="0.3">
      <c r="A6" s="105" t="s">
        <v>0</v>
      </c>
      <c r="B6" s="105"/>
      <c r="C6" s="106" t="s">
        <v>26</v>
      </c>
      <c r="D6" s="110" t="s">
        <v>94</v>
      </c>
      <c r="E6" s="111"/>
      <c r="F6" s="111"/>
      <c r="G6" s="112"/>
    </row>
    <row r="7" spans="1:44" ht="38.25" customHeight="1" x14ac:dyDescent="0.3">
      <c r="A7" s="21" t="s">
        <v>30</v>
      </c>
      <c r="B7" s="21" t="s">
        <v>31</v>
      </c>
      <c r="C7" s="106"/>
      <c r="D7" s="65" t="s">
        <v>68</v>
      </c>
      <c r="E7" s="65" t="s">
        <v>69</v>
      </c>
      <c r="F7" s="65" t="s">
        <v>70</v>
      </c>
      <c r="G7" s="22" t="s">
        <v>62</v>
      </c>
    </row>
    <row r="8" spans="1:44" s="3" customFormat="1" ht="25.5" customHeight="1" x14ac:dyDescent="0.3">
      <c r="A8" s="42"/>
      <c r="B8" s="43"/>
      <c r="C8" s="44" t="s">
        <v>27</v>
      </c>
      <c r="D8" s="45">
        <f>D9+D29</f>
        <v>0</v>
      </c>
      <c r="E8" s="45">
        <f t="shared" ref="E8:G8" si="0">E9+E29</f>
        <v>0</v>
      </c>
      <c r="F8" s="45">
        <f t="shared" si="0"/>
        <v>0</v>
      </c>
      <c r="G8" s="45">
        <f t="shared" si="0"/>
        <v>0</v>
      </c>
    </row>
    <row r="9" spans="1:44" s="3" customFormat="1" ht="29.25" customHeight="1" x14ac:dyDescent="0.3">
      <c r="A9" s="107"/>
      <c r="B9" s="107"/>
      <c r="C9" s="46" t="s">
        <v>1</v>
      </c>
      <c r="D9" s="47">
        <f t="shared" ref="D9:F9" si="1">D10</f>
        <v>310059.47916666628</v>
      </c>
      <c r="E9" s="47">
        <f t="shared" si="1"/>
        <v>1240237.9166666651</v>
      </c>
      <c r="F9" s="47">
        <f t="shared" si="1"/>
        <v>2170416.3541666642</v>
      </c>
      <c r="G9" s="47">
        <f>G10</f>
        <v>2480475.8333333302</v>
      </c>
    </row>
    <row r="10" spans="1:44" x14ac:dyDescent="0.3">
      <c r="A10" s="108">
        <v>1023</v>
      </c>
      <c r="B10" s="108"/>
      <c r="C10" s="48" t="s">
        <v>32</v>
      </c>
      <c r="D10" s="109">
        <f t="shared" ref="D10:F10" si="2">D23</f>
        <v>310059.47916666628</v>
      </c>
      <c r="E10" s="109">
        <f t="shared" si="2"/>
        <v>1240237.9166666651</v>
      </c>
      <c r="F10" s="109">
        <f t="shared" si="2"/>
        <v>2170416.3541666642</v>
      </c>
      <c r="G10" s="109">
        <f>G23</f>
        <v>2480475.8333333302</v>
      </c>
    </row>
    <row r="11" spans="1:44" x14ac:dyDescent="0.3">
      <c r="A11" s="108"/>
      <c r="B11" s="108"/>
      <c r="C11" s="48" t="s">
        <v>2</v>
      </c>
      <c r="D11" s="109"/>
      <c r="E11" s="109"/>
      <c r="F11" s="109"/>
      <c r="G11" s="109"/>
    </row>
    <row r="12" spans="1:44" ht="21.75" customHeight="1" x14ac:dyDescent="0.3">
      <c r="A12" s="108"/>
      <c r="B12" s="108"/>
      <c r="C12" s="48" t="s">
        <v>33</v>
      </c>
      <c r="D12" s="109"/>
      <c r="E12" s="109"/>
      <c r="F12" s="109"/>
      <c r="G12" s="109"/>
    </row>
    <row r="13" spans="1:44" ht="78" customHeight="1" x14ac:dyDescent="0.3">
      <c r="A13" s="108"/>
      <c r="B13" s="108"/>
      <c r="C13" s="49" t="s">
        <v>63</v>
      </c>
      <c r="D13" s="109"/>
      <c r="E13" s="109"/>
      <c r="F13" s="109"/>
      <c r="G13" s="109"/>
    </row>
    <row r="14" spans="1:44" ht="22.5" customHeight="1" x14ac:dyDescent="0.3">
      <c r="A14" s="108"/>
      <c r="B14" s="108"/>
      <c r="C14" s="48" t="s">
        <v>34</v>
      </c>
      <c r="D14" s="109"/>
      <c r="E14" s="109"/>
      <c r="F14" s="109"/>
      <c r="G14" s="109"/>
    </row>
    <row r="15" spans="1:44" ht="54.75" customHeight="1" x14ac:dyDescent="0.3">
      <c r="A15" s="108"/>
      <c r="B15" s="108"/>
      <c r="C15" s="49" t="s">
        <v>64</v>
      </c>
      <c r="D15" s="109"/>
      <c r="E15" s="109"/>
      <c r="F15" s="109"/>
      <c r="G15" s="109"/>
    </row>
    <row r="16" spans="1:44" x14ac:dyDescent="0.3">
      <c r="A16" s="114" t="s">
        <v>28</v>
      </c>
      <c r="B16" s="114"/>
      <c r="C16" s="114"/>
      <c r="D16" s="114"/>
      <c r="E16" s="114"/>
      <c r="F16" s="114"/>
      <c r="G16" s="114"/>
    </row>
    <row r="17" spans="1:10" ht="17.25" hidden="1" customHeight="1" x14ac:dyDescent="0.3">
      <c r="A17" s="50"/>
      <c r="B17" s="51">
        <v>11001</v>
      </c>
      <c r="C17" s="52" t="s">
        <v>44</v>
      </c>
      <c r="D17" s="66"/>
      <c r="E17" s="66"/>
      <c r="F17" s="66"/>
      <c r="G17" s="115">
        <f>'[1]Հավելված 3'!G17</f>
        <v>0</v>
      </c>
    </row>
    <row r="18" spans="1:10" ht="17.25" hidden="1" customHeight="1" x14ac:dyDescent="0.3">
      <c r="A18" s="118"/>
      <c r="B18" s="121"/>
      <c r="C18" s="53" t="s">
        <v>50</v>
      </c>
      <c r="D18" s="67"/>
      <c r="E18" s="67"/>
      <c r="F18" s="67"/>
      <c r="G18" s="116"/>
    </row>
    <row r="19" spans="1:10" ht="17.25" hidden="1" customHeight="1" x14ac:dyDescent="0.3">
      <c r="A19" s="119"/>
      <c r="B19" s="121"/>
      <c r="C19" s="53" t="s">
        <v>35</v>
      </c>
      <c r="D19" s="67"/>
      <c r="E19" s="67"/>
      <c r="F19" s="67"/>
      <c r="G19" s="116"/>
    </row>
    <row r="20" spans="1:10" ht="74.25" hidden="1" customHeight="1" x14ac:dyDescent="0.3">
      <c r="A20" s="119"/>
      <c r="B20" s="121"/>
      <c r="C20" s="53" t="s">
        <v>61</v>
      </c>
      <c r="D20" s="67"/>
      <c r="E20" s="67"/>
      <c r="F20" s="67"/>
      <c r="G20" s="116"/>
    </row>
    <row r="21" spans="1:10" ht="17.25" hidden="1" customHeight="1" x14ac:dyDescent="0.3">
      <c r="A21" s="119"/>
      <c r="B21" s="121"/>
      <c r="C21" s="53" t="s">
        <v>43</v>
      </c>
      <c r="D21" s="67"/>
      <c r="E21" s="67"/>
      <c r="F21" s="67"/>
      <c r="G21" s="116"/>
    </row>
    <row r="22" spans="1:10" ht="19.5" hidden="1" customHeight="1" x14ac:dyDescent="0.3">
      <c r="A22" s="120"/>
      <c r="B22" s="121"/>
      <c r="C22" s="53" t="s">
        <v>47</v>
      </c>
      <c r="D22" s="68"/>
      <c r="E22" s="68"/>
      <c r="F22" s="68"/>
      <c r="G22" s="117"/>
    </row>
    <row r="23" spans="1:10" x14ac:dyDescent="0.3">
      <c r="A23" s="50"/>
      <c r="B23" s="51">
        <v>11001</v>
      </c>
      <c r="C23" s="52" t="s">
        <v>44</v>
      </c>
      <c r="D23" s="115">
        <f>'Հավելված 2'!G28</f>
        <v>310059.47916666628</v>
      </c>
      <c r="E23" s="115">
        <f>'Հավելված 2'!H28</f>
        <v>1240237.9166666651</v>
      </c>
      <c r="F23" s="115">
        <f>'Հավելված 2'!I28</f>
        <v>2170416.3541666642</v>
      </c>
      <c r="G23" s="115">
        <f>'Հավելված 2'!J28</f>
        <v>2480475.8333333302</v>
      </c>
    </row>
    <row r="24" spans="1:10" x14ac:dyDescent="0.3">
      <c r="A24" s="118"/>
      <c r="B24" s="121"/>
      <c r="C24" s="77" t="s">
        <v>50</v>
      </c>
      <c r="D24" s="116"/>
      <c r="E24" s="116"/>
      <c r="F24" s="116"/>
      <c r="G24" s="116"/>
    </row>
    <row r="25" spans="1:10" x14ac:dyDescent="0.3">
      <c r="A25" s="119"/>
      <c r="B25" s="121"/>
      <c r="C25" s="77" t="s">
        <v>35</v>
      </c>
      <c r="D25" s="116"/>
      <c r="E25" s="116"/>
      <c r="F25" s="116"/>
      <c r="G25" s="116"/>
    </row>
    <row r="26" spans="1:10" ht="82.5" customHeight="1" x14ac:dyDescent="0.3">
      <c r="A26" s="119"/>
      <c r="B26" s="121"/>
      <c r="C26" s="77" t="s">
        <v>61</v>
      </c>
      <c r="D26" s="116"/>
      <c r="E26" s="116"/>
      <c r="F26" s="116"/>
      <c r="G26" s="116"/>
      <c r="J26" s="17"/>
    </row>
    <row r="27" spans="1:10" x14ac:dyDescent="0.3">
      <c r="A27" s="119"/>
      <c r="B27" s="121"/>
      <c r="C27" s="77" t="s">
        <v>43</v>
      </c>
      <c r="D27" s="116"/>
      <c r="E27" s="116"/>
      <c r="F27" s="116"/>
      <c r="G27" s="116"/>
      <c r="J27" s="5"/>
    </row>
    <row r="28" spans="1:10" ht="19.5" customHeight="1" x14ac:dyDescent="0.3">
      <c r="A28" s="120"/>
      <c r="B28" s="121"/>
      <c r="C28" s="77" t="s">
        <v>47</v>
      </c>
      <c r="D28" s="117"/>
      <c r="E28" s="117"/>
      <c r="F28" s="117"/>
      <c r="G28" s="117"/>
    </row>
    <row r="29" spans="1:10" ht="24" customHeight="1" x14ac:dyDescent="0.3">
      <c r="A29" s="113"/>
      <c r="B29" s="113"/>
      <c r="C29" s="84" t="s">
        <v>76</v>
      </c>
      <c r="D29" s="85">
        <f t="shared" ref="D29:G29" si="3">D30</f>
        <v>-310059.47916666628</v>
      </c>
      <c r="E29" s="85">
        <f t="shared" si="3"/>
        <v>-1240237.9166666651</v>
      </c>
      <c r="F29" s="85">
        <f t="shared" si="3"/>
        <v>-2170416.3541666642</v>
      </c>
      <c r="G29" s="85">
        <f t="shared" si="3"/>
        <v>-2480475.8333333302</v>
      </c>
    </row>
    <row r="30" spans="1:10" x14ac:dyDescent="0.3">
      <c r="A30" s="108">
        <v>1139</v>
      </c>
      <c r="B30" s="108"/>
      <c r="C30" s="48" t="s">
        <v>78</v>
      </c>
      <c r="D30" s="109">
        <f t="shared" ref="D30:G30" si="4">D37</f>
        <v>-310059.47916666628</v>
      </c>
      <c r="E30" s="109">
        <f t="shared" si="4"/>
        <v>-1240237.9166666651</v>
      </c>
      <c r="F30" s="109">
        <f t="shared" si="4"/>
        <v>-2170416.3541666642</v>
      </c>
      <c r="G30" s="109">
        <f t="shared" si="4"/>
        <v>-2480475.8333333302</v>
      </c>
    </row>
    <row r="31" spans="1:10" x14ac:dyDescent="0.3">
      <c r="A31" s="108"/>
      <c r="B31" s="108"/>
      <c r="C31" s="48" t="s">
        <v>79</v>
      </c>
      <c r="D31" s="109"/>
      <c r="E31" s="109"/>
      <c r="F31" s="109"/>
      <c r="G31" s="109"/>
    </row>
    <row r="32" spans="1:10" x14ac:dyDescent="0.3">
      <c r="A32" s="108"/>
      <c r="B32" s="108"/>
      <c r="C32" s="48" t="s">
        <v>80</v>
      </c>
      <c r="D32" s="109"/>
      <c r="E32" s="109"/>
      <c r="F32" s="109"/>
      <c r="G32" s="109"/>
    </row>
    <row r="33" spans="1:7" ht="51.75" x14ac:dyDescent="0.3">
      <c r="A33" s="108"/>
      <c r="B33" s="108"/>
      <c r="C33" s="49" t="s">
        <v>81</v>
      </c>
      <c r="D33" s="109"/>
      <c r="E33" s="109"/>
      <c r="F33" s="109"/>
      <c r="G33" s="109"/>
    </row>
    <row r="34" spans="1:7" x14ac:dyDescent="0.3">
      <c r="A34" s="108"/>
      <c r="B34" s="108"/>
      <c r="C34" s="48" t="s">
        <v>82</v>
      </c>
      <c r="D34" s="109"/>
      <c r="E34" s="109"/>
      <c r="F34" s="109"/>
      <c r="G34" s="109"/>
    </row>
    <row r="35" spans="1:7" ht="51.75" x14ac:dyDescent="0.3">
      <c r="A35" s="108"/>
      <c r="B35" s="108"/>
      <c r="C35" s="49" t="s">
        <v>83</v>
      </c>
      <c r="D35" s="109"/>
      <c r="E35" s="109"/>
      <c r="F35" s="109"/>
      <c r="G35" s="109"/>
    </row>
    <row r="36" spans="1:7" ht="17.25" customHeight="1" x14ac:dyDescent="0.3">
      <c r="A36" s="114" t="s">
        <v>28</v>
      </c>
      <c r="B36" s="114"/>
      <c r="C36" s="114"/>
      <c r="D36" s="114"/>
      <c r="E36" s="114"/>
      <c r="F36" s="114"/>
      <c r="G36" s="114"/>
    </row>
    <row r="37" spans="1:7" x14ac:dyDescent="0.3">
      <c r="A37" s="50"/>
      <c r="B37" s="81" t="s">
        <v>46</v>
      </c>
      <c r="C37" s="52" t="s">
        <v>44</v>
      </c>
      <c r="D37" s="115">
        <f>'Հավելված 2'!G46</f>
        <v>-310059.47916666628</v>
      </c>
      <c r="E37" s="115">
        <f>'Հավելված 2'!H46</f>
        <v>-1240237.9166666651</v>
      </c>
      <c r="F37" s="115">
        <f>'Հավելված 2'!I46</f>
        <v>-2170416.3541666642</v>
      </c>
      <c r="G37" s="115">
        <f>'Հավելված 2'!J46</f>
        <v>-2480475.8333333302</v>
      </c>
    </row>
    <row r="38" spans="1:7" x14ac:dyDescent="0.3">
      <c r="A38" s="118"/>
      <c r="B38" s="121"/>
      <c r="C38" s="53" t="s">
        <v>79</v>
      </c>
      <c r="D38" s="116"/>
      <c r="E38" s="116"/>
      <c r="F38" s="116"/>
      <c r="G38" s="116"/>
    </row>
    <row r="39" spans="1:7" x14ac:dyDescent="0.3">
      <c r="A39" s="119"/>
      <c r="B39" s="121"/>
      <c r="C39" s="53" t="s">
        <v>35</v>
      </c>
      <c r="D39" s="116"/>
      <c r="E39" s="116"/>
      <c r="F39" s="116"/>
      <c r="G39" s="116"/>
    </row>
    <row r="40" spans="1:7" ht="86.25" x14ac:dyDescent="0.3">
      <c r="A40" s="119"/>
      <c r="B40" s="121"/>
      <c r="C40" s="53" t="s">
        <v>84</v>
      </c>
      <c r="D40" s="116"/>
      <c r="E40" s="116"/>
      <c r="F40" s="116"/>
      <c r="G40" s="116"/>
    </row>
    <row r="41" spans="1:7" x14ac:dyDescent="0.3">
      <c r="A41" s="119"/>
      <c r="B41" s="121"/>
      <c r="C41" s="53" t="s">
        <v>43</v>
      </c>
      <c r="D41" s="116"/>
      <c r="E41" s="116"/>
      <c r="F41" s="116"/>
      <c r="G41" s="116"/>
    </row>
    <row r="42" spans="1:7" x14ac:dyDescent="0.3">
      <c r="A42" s="120"/>
      <c r="B42" s="121"/>
      <c r="C42" s="53" t="s">
        <v>47</v>
      </c>
      <c r="D42" s="117"/>
      <c r="E42" s="117"/>
      <c r="F42" s="117"/>
      <c r="G42" s="117"/>
    </row>
  </sheetData>
  <mergeCells count="35">
    <mergeCell ref="F30:F35"/>
    <mergeCell ref="A36:G36"/>
    <mergeCell ref="G37:G42"/>
    <mergeCell ref="E37:E42"/>
    <mergeCell ref="F37:F42"/>
    <mergeCell ref="D37:D42"/>
    <mergeCell ref="A38:A42"/>
    <mergeCell ref="B38:B42"/>
    <mergeCell ref="A29:B29"/>
    <mergeCell ref="A30:A35"/>
    <mergeCell ref="B30:B35"/>
    <mergeCell ref="D30:D35"/>
    <mergeCell ref="A16:G16"/>
    <mergeCell ref="G17:G22"/>
    <mergeCell ref="A18:A22"/>
    <mergeCell ref="B18:B22"/>
    <mergeCell ref="G23:G28"/>
    <mergeCell ref="A24:A28"/>
    <mergeCell ref="B24:B28"/>
    <mergeCell ref="D23:D28"/>
    <mergeCell ref="E23:E28"/>
    <mergeCell ref="F23:F28"/>
    <mergeCell ref="G30:G35"/>
    <mergeCell ref="E30:E35"/>
    <mergeCell ref="A4:G4"/>
    <mergeCell ref="A6:B6"/>
    <mergeCell ref="C6:C7"/>
    <mergeCell ref="A9:B9"/>
    <mergeCell ref="A10:A15"/>
    <mergeCell ref="B10:B15"/>
    <mergeCell ref="G10:G15"/>
    <mergeCell ref="D6:G6"/>
    <mergeCell ref="D10:D15"/>
    <mergeCell ref="E10:E15"/>
    <mergeCell ref="F10:F15"/>
  </mergeCells>
  <pageMargins left="0.28999999999999998" right="0.19" top="0.43307086614173201" bottom="0.41" header="0.15748031496063" footer="0.15748031496063"/>
  <pageSetup scale="80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3"/>
  <sheetViews>
    <sheetView tabSelected="1" topLeftCell="B10" zoomScaleNormal="100" zoomScaleSheetLayoutView="100" workbookViewId="0">
      <selection activeCell="G36" sqref="G36"/>
    </sheetView>
  </sheetViews>
  <sheetFormatPr defaultRowHeight="17.25" x14ac:dyDescent="0.2"/>
  <cols>
    <col min="1" max="1" width="9" style="36" customWidth="1"/>
    <col min="2" max="2" width="9.5" style="36" customWidth="1"/>
    <col min="3" max="3" width="6.83203125" style="36" customWidth="1"/>
    <col min="4" max="4" width="11" style="36" customWidth="1"/>
    <col min="5" max="5" width="10.83203125" style="36" customWidth="1"/>
    <col min="6" max="6" width="71.5" style="36" customWidth="1"/>
    <col min="7" max="7" width="17.1640625" style="36" customWidth="1"/>
    <col min="8" max="8" width="23.83203125" style="36" customWidth="1"/>
    <col min="9" max="9" width="20.1640625" style="36" customWidth="1"/>
    <col min="10" max="10" width="21.5" style="36" customWidth="1"/>
    <col min="11" max="11" width="27.33203125" style="36" customWidth="1"/>
    <col min="12" max="12" width="18" style="36" bestFit="1" customWidth="1"/>
    <col min="13" max="13" width="18.5" style="36" bestFit="1" customWidth="1"/>
    <col min="14" max="14" width="19.1640625" style="36" customWidth="1"/>
    <col min="15" max="16" width="9.33203125" style="36"/>
    <col min="17" max="17" width="16.6640625" style="36" bestFit="1" customWidth="1"/>
    <col min="18" max="16384" width="9.33203125" style="36"/>
  </cols>
  <sheetData>
    <row r="1" spans="1:44" ht="16.5" customHeight="1" x14ac:dyDescent="0.2">
      <c r="J1" s="13" t="s">
        <v>86</v>
      </c>
    </row>
    <row r="2" spans="1:44" s="1" customFormat="1" x14ac:dyDescent="0.3">
      <c r="E2" s="18"/>
      <c r="J2" s="79" t="s">
        <v>67</v>
      </c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</row>
    <row r="3" spans="1:44" s="1" customFormat="1" x14ac:dyDescent="0.3">
      <c r="E3" s="18"/>
      <c r="J3" s="79" t="s">
        <v>66</v>
      </c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</row>
    <row r="4" spans="1:44" ht="58.5" customHeight="1" x14ac:dyDescent="0.3">
      <c r="A4" s="104" t="s">
        <v>74</v>
      </c>
      <c r="B4" s="104"/>
      <c r="C4" s="104"/>
      <c r="D4" s="104"/>
      <c r="E4" s="104"/>
      <c r="F4" s="104"/>
      <c r="G4" s="104"/>
      <c r="H4" s="104"/>
      <c r="I4" s="104"/>
      <c r="J4" s="104"/>
      <c r="K4" s="2"/>
    </row>
    <row r="5" spans="1:44" ht="22.5" customHeight="1" x14ac:dyDescent="0.2">
      <c r="A5" s="37"/>
      <c r="B5" s="37"/>
      <c r="C5" s="37"/>
      <c r="D5" s="37"/>
      <c r="E5" s="37"/>
      <c r="F5" s="37"/>
      <c r="G5" s="37"/>
      <c r="H5" s="37"/>
      <c r="I5" s="37"/>
      <c r="J5" s="14" t="s">
        <v>48</v>
      </c>
    </row>
    <row r="6" spans="1:44" ht="46.5" customHeight="1" x14ac:dyDescent="0.2">
      <c r="A6" s="122" t="s">
        <v>14</v>
      </c>
      <c r="B6" s="122"/>
      <c r="C6" s="122"/>
      <c r="D6" s="122" t="s">
        <v>0</v>
      </c>
      <c r="E6" s="122"/>
      <c r="F6" s="122" t="s">
        <v>12</v>
      </c>
      <c r="G6" s="123" t="s">
        <v>94</v>
      </c>
      <c r="H6" s="124"/>
      <c r="I6" s="124"/>
      <c r="J6" s="125"/>
    </row>
    <row r="7" spans="1:44" ht="74.25" x14ac:dyDescent="0.2">
      <c r="A7" s="38" t="s">
        <v>38</v>
      </c>
      <c r="B7" s="38" t="s">
        <v>39</v>
      </c>
      <c r="C7" s="38" t="s">
        <v>40</v>
      </c>
      <c r="D7" s="38" t="s">
        <v>36</v>
      </c>
      <c r="E7" s="38" t="s">
        <v>37</v>
      </c>
      <c r="F7" s="122"/>
      <c r="G7" s="65" t="s">
        <v>68</v>
      </c>
      <c r="H7" s="65" t="s">
        <v>69</v>
      </c>
      <c r="I7" s="65" t="s">
        <v>70</v>
      </c>
      <c r="J7" s="22" t="s">
        <v>62</v>
      </c>
    </row>
    <row r="8" spans="1:44" x14ac:dyDescent="0.2">
      <c r="A8" s="76"/>
      <c r="B8" s="76"/>
      <c r="C8" s="76"/>
      <c r="D8" s="76"/>
      <c r="E8" s="76"/>
      <c r="F8" s="54" t="s">
        <v>15</v>
      </c>
      <c r="G8" s="60">
        <f>G10+G37</f>
        <v>0</v>
      </c>
      <c r="H8" s="60">
        <f t="shared" ref="H8:J8" si="0">H10+H37</f>
        <v>0</v>
      </c>
      <c r="I8" s="60">
        <f t="shared" si="0"/>
        <v>0</v>
      </c>
      <c r="J8" s="60">
        <f t="shared" si="0"/>
        <v>0</v>
      </c>
      <c r="L8" s="39"/>
    </row>
    <row r="9" spans="1:44" x14ac:dyDescent="0.2">
      <c r="A9" s="76"/>
      <c r="B9" s="76"/>
      <c r="C9" s="76"/>
      <c r="D9" s="76"/>
      <c r="E9" s="76"/>
      <c r="F9" s="54" t="s">
        <v>3</v>
      </c>
      <c r="G9" s="61"/>
      <c r="H9" s="61"/>
      <c r="I9" s="61"/>
      <c r="J9" s="61"/>
    </row>
    <row r="10" spans="1:44" ht="34.5" x14ac:dyDescent="0.2">
      <c r="A10" s="55" t="s">
        <v>4</v>
      </c>
      <c r="B10" s="76"/>
      <c r="C10" s="76"/>
      <c r="D10" s="76"/>
      <c r="E10" s="76"/>
      <c r="F10" s="54" t="s">
        <v>16</v>
      </c>
      <c r="G10" s="60">
        <f t="shared" ref="G10:I10" si="1">G12</f>
        <v>310059.47916666628</v>
      </c>
      <c r="H10" s="60">
        <f t="shared" si="1"/>
        <v>1240237.9166666651</v>
      </c>
      <c r="I10" s="60">
        <f t="shared" si="1"/>
        <v>2170416.3541666642</v>
      </c>
      <c r="J10" s="60">
        <f>J12</f>
        <v>2480475.8333333302</v>
      </c>
    </row>
    <row r="11" spans="1:44" x14ac:dyDescent="0.2">
      <c r="A11" s="55"/>
      <c r="B11" s="76"/>
      <c r="C11" s="76"/>
      <c r="D11" s="76"/>
      <c r="E11" s="76"/>
      <c r="F11" s="54" t="s">
        <v>3</v>
      </c>
      <c r="G11" s="61"/>
      <c r="H11" s="61"/>
      <c r="I11" s="61"/>
      <c r="J11" s="61"/>
    </row>
    <row r="12" spans="1:44" ht="51.75" x14ac:dyDescent="0.2">
      <c r="A12" s="76"/>
      <c r="B12" s="55" t="s">
        <v>4</v>
      </c>
      <c r="C12" s="76"/>
      <c r="D12" s="76"/>
      <c r="E12" s="76"/>
      <c r="F12" s="54" t="s">
        <v>17</v>
      </c>
      <c r="G12" s="60">
        <f t="shared" ref="G12:I12" si="2">G14</f>
        <v>310059.47916666628</v>
      </c>
      <c r="H12" s="60">
        <f t="shared" si="2"/>
        <v>1240237.9166666651</v>
      </c>
      <c r="I12" s="60">
        <f t="shared" si="2"/>
        <v>2170416.3541666642</v>
      </c>
      <c r="J12" s="60">
        <f>J14</f>
        <v>2480475.8333333302</v>
      </c>
    </row>
    <row r="13" spans="1:44" x14ac:dyDescent="0.2">
      <c r="A13" s="76"/>
      <c r="B13" s="55"/>
      <c r="C13" s="76"/>
      <c r="D13" s="76"/>
      <c r="E13" s="76"/>
      <c r="F13" s="54" t="s">
        <v>3</v>
      </c>
      <c r="G13" s="61"/>
      <c r="H13" s="61"/>
      <c r="I13" s="61"/>
      <c r="J13" s="61"/>
    </row>
    <row r="14" spans="1:44" ht="34.5" x14ac:dyDescent="0.2">
      <c r="A14" s="76"/>
      <c r="B14" s="76"/>
      <c r="C14" s="55" t="s">
        <v>5</v>
      </c>
      <c r="D14" s="76"/>
      <c r="E14" s="56"/>
      <c r="F14" s="54" t="s">
        <v>18</v>
      </c>
      <c r="G14" s="60">
        <f t="shared" ref="G14:I14" si="3">G16</f>
        <v>310059.47916666628</v>
      </c>
      <c r="H14" s="60">
        <f t="shared" si="3"/>
        <v>1240237.9166666651</v>
      </c>
      <c r="I14" s="60">
        <f t="shared" si="3"/>
        <v>2170416.3541666642</v>
      </c>
      <c r="J14" s="60">
        <f>J16</f>
        <v>2480475.8333333302</v>
      </c>
    </row>
    <row r="15" spans="1:44" x14ac:dyDescent="0.2">
      <c r="A15" s="76"/>
      <c r="B15" s="76"/>
      <c r="C15" s="55"/>
      <c r="D15" s="76"/>
      <c r="E15" s="56"/>
      <c r="F15" s="54" t="s">
        <v>3</v>
      </c>
      <c r="G15" s="61"/>
      <c r="H15" s="61"/>
      <c r="I15" s="61"/>
      <c r="J15" s="61"/>
    </row>
    <row r="16" spans="1:44" s="37" customFormat="1" ht="22.5" customHeight="1" x14ac:dyDescent="0.2">
      <c r="A16" s="76"/>
      <c r="B16" s="76"/>
      <c r="C16" s="55"/>
      <c r="D16" s="76"/>
      <c r="E16" s="56"/>
      <c r="F16" s="57" t="s">
        <v>20</v>
      </c>
      <c r="G16" s="60">
        <f t="shared" ref="G16:I16" si="4">G17</f>
        <v>310059.47916666628</v>
      </c>
      <c r="H16" s="60">
        <f t="shared" si="4"/>
        <v>1240237.9166666651</v>
      </c>
      <c r="I16" s="60">
        <f t="shared" si="4"/>
        <v>2170416.3541666642</v>
      </c>
      <c r="J16" s="60">
        <f>J17</f>
        <v>2480475.8333333302</v>
      </c>
    </row>
    <row r="17" spans="1:12" ht="27" customHeight="1" x14ac:dyDescent="0.2">
      <c r="A17" s="76"/>
      <c r="B17" s="76"/>
      <c r="C17" s="55"/>
      <c r="D17" s="56">
        <v>1023</v>
      </c>
      <c r="E17" s="56"/>
      <c r="F17" s="54" t="s">
        <v>19</v>
      </c>
      <c r="G17" s="60">
        <f t="shared" ref="G17:I17" si="5">G28</f>
        <v>310059.47916666628</v>
      </c>
      <c r="H17" s="60">
        <f t="shared" si="5"/>
        <v>1240237.9166666651</v>
      </c>
      <c r="I17" s="60">
        <f t="shared" si="5"/>
        <v>2170416.3541666642</v>
      </c>
      <c r="J17" s="60">
        <f>J28</f>
        <v>2480475.8333333302</v>
      </c>
    </row>
    <row r="18" spans="1:12" x14ac:dyDescent="0.2">
      <c r="A18" s="76"/>
      <c r="B18" s="76"/>
      <c r="C18" s="55"/>
      <c r="D18" s="56"/>
      <c r="E18" s="56"/>
      <c r="F18" s="54" t="s">
        <v>3</v>
      </c>
      <c r="G18" s="54"/>
      <c r="H18" s="54"/>
      <c r="I18" s="54"/>
      <c r="J18" s="62"/>
    </row>
    <row r="19" spans="1:12" hidden="1" x14ac:dyDescent="0.2">
      <c r="A19" s="76"/>
      <c r="B19" s="76"/>
      <c r="C19" s="55"/>
      <c r="D19" s="56"/>
      <c r="E19" s="56" t="s">
        <v>46</v>
      </c>
      <c r="F19" s="54" t="s">
        <v>50</v>
      </c>
      <c r="G19" s="54"/>
      <c r="H19" s="54"/>
      <c r="I19" s="54"/>
      <c r="J19" s="62">
        <f t="shared" ref="J19" si="6">J21</f>
        <v>0</v>
      </c>
      <c r="L19" s="39"/>
    </row>
    <row r="20" spans="1:12" hidden="1" x14ac:dyDescent="0.2">
      <c r="A20" s="76"/>
      <c r="B20" s="76"/>
      <c r="C20" s="55"/>
      <c r="D20" s="56"/>
      <c r="E20" s="56"/>
      <c r="F20" s="54" t="s">
        <v>21</v>
      </c>
      <c r="G20" s="54"/>
      <c r="H20" s="54"/>
      <c r="I20" s="54"/>
      <c r="J20" s="62"/>
    </row>
    <row r="21" spans="1:12" hidden="1" x14ac:dyDescent="0.2">
      <c r="A21" s="76"/>
      <c r="B21" s="76"/>
      <c r="C21" s="55"/>
      <c r="D21" s="56"/>
      <c r="E21" s="56"/>
      <c r="F21" s="54" t="s">
        <v>20</v>
      </c>
      <c r="G21" s="54"/>
      <c r="H21" s="54"/>
      <c r="I21" s="54"/>
      <c r="J21" s="62">
        <f t="shared" ref="J21" si="7">J23</f>
        <v>0</v>
      </c>
      <c r="L21" s="39"/>
    </row>
    <row r="22" spans="1:12" ht="34.5" hidden="1" x14ac:dyDescent="0.2">
      <c r="A22" s="76"/>
      <c r="B22" s="76"/>
      <c r="C22" s="55"/>
      <c r="D22" s="56"/>
      <c r="E22" s="56"/>
      <c r="F22" s="54" t="s">
        <v>22</v>
      </c>
      <c r="G22" s="54"/>
      <c r="H22" s="54"/>
      <c r="I22" s="54"/>
      <c r="J22" s="62"/>
    </row>
    <row r="23" spans="1:12" hidden="1" x14ac:dyDescent="0.2">
      <c r="A23" s="76"/>
      <c r="B23" s="76"/>
      <c r="C23" s="55"/>
      <c r="D23" s="56"/>
      <c r="E23" s="56"/>
      <c r="F23" s="54" t="s">
        <v>23</v>
      </c>
      <c r="G23" s="54"/>
      <c r="H23" s="54"/>
      <c r="I23" s="54"/>
      <c r="J23" s="62">
        <f t="shared" ref="J23:J26" si="8">J24</f>
        <v>0</v>
      </c>
    </row>
    <row r="24" spans="1:12" hidden="1" x14ac:dyDescent="0.2">
      <c r="A24" s="76"/>
      <c r="B24" s="76"/>
      <c r="C24" s="55"/>
      <c r="D24" s="56"/>
      <c r="E24" s="56"/>
      <c r="F24" s="54" t="s">
        <v>49</v>
      </c>
      <c r="G24" s="54"/>
      <c r="H24" s="54"/>
      <c r="I24" s="54"/>
      <c r="J24" s="62">
        <f t="shared" si="8"/>
        <v>0</v>
      </c>
    </row>
    <row r="25" spans="1:12" ht="34.5" hidden="1" x14ac:dyDescent="0.2">
      <c r="A25" s="76"/>
      <c r="B25" s="76"/>
      <c r="C25" s="55"/>
      <c r="D25" s="56"/>
      <c r="E25" s="56"/>
      <c r="F25" s="54" t="s">
        <v>51</v>
      </c>
      <c r="G25" s="54"/>
      <c r="H25" s="54"/>
      <c r="I25" s="54"/>
      <c r="J25" s="62">
        <f t="shared" si="8"/>
        <v>0</v>
      </c>
    </row>
    <row r="26" spans="1:12" ht="20.25" hidden="1" customHeight="1" x14ac:dyDescent="0.2">
      <c r="A26" s="76"/>
      <c r="B26" s="76"/>
      <c r="C26" s="55"/>
      <c r="D26" s="56"/>
      <c r="E26" s="56"/>
      <c r="F26" s="54" t="s">
        <v>59</v>
      </c>
      <c r="G26" s="54"/>
      <c r="H26" s="54"/>
      <c r="I26" s="54"/>
      <c r="J26" s="62">
        <f t="shared" si="8"/>
        <v>0</v>
      </c>
    </row>
    <row r="27" spans="1:12" hidden="1" x14ac:dyDescent="0.2">
      <c r="A27" s="76"/>
      <c r="B27" s="76"/>
      <c r="C27" s="55"/>
      <c r="D27" s="56"/>
      <c r="E27" s="56"/>
      <c r="F27" s="54" t="s">
        <v>60</v>
      </c>
      <c r="G27" s="54"/>
      <c r="H27" s="54"/>
      <c r="I27" s="54"/>
      <c r="J27" s="62">
        <v>0</v>
      </c>
    </row>
    <row r="28" spans="1:12" x14ac:dyDescent="0.2">
      <c r="A28" s="76"/>
      <c r="B28" s="76"/>
      <c r="C28" s="55"/>
      <c r="D28" s="56"/>
      <c r="E28" s="56">
        <v>11001</v>
      </c>
      <c r="F28" s="54" t="s">
        <v>50</v>
      </c>
      <c r="G28" s="62">
        <f t="shared" ref="G28:I28" si="9">G30</f>
        <v>310059.47916666628</v>
      </c>
      <c r="H28" s="62">
        <f t="shared" si="9"/>
        <v>1240237.9166666651</v>
      </c>
      <c r="I28" s="62">
        <f t="shared" si="9"/>
        <v>2170416.3541666642</v>
      </c>
      <c r="J28" s="62">
        <f t="shared" ref="J28" si="10">J30</f>
        <v>2480475.8333333302</v>
      </c>
      <c r="K28" s="58"/>
    </row>
    <row r="29" spans="1:12" x14ac:dyDescent="0.2">
      <c r="A29" s="76"/>
      <c r="B29" s="76"/>
      <c r="C29" s="55"/>
      <c r="D29" s="56"/>
      <c r="E29" s="56"/>
      <c r="F29" s="54" t="s">
        <v>21</v>
      </c>
      <c r="G29" s="54"/>
      <c r="H29" s="54"/>
      <c r="I29" s="54"/>
      <c r="J29" s="62"/>
    </row>
    <row r="30" spans="1:12" ht="18.75" customHeight="1" x14ac:dyDescent="0.2">
      <c r="A30" s="76"/>
      <c r="B30" s="76"/>
      <c r="C30" s="55"/>
      <c r="D30" s="56"/>
      <c r="E30" s="56"/>
      <c r="F30" s="54" t="s">
        <v>20</v>
      </c>
      <c r="G30" s="62">
        <f t="shared" ref="G30:I30" si="11">G32</f>
        <v>310059.47916666628</v>
      </c>
      <c r="H30" s="62">
        <f t="shared" si="11"/>
        <v>1240237.9166666651</v>
      </c>
      <c r="I30" s="62">
        <f t="shared" si="11"/>
        <v>2170416.3541666642</v>
      </c>
      <c r="J30" s="62">
        <f>J32</f>
        <v>2480475.8333333302</v>
      </c>
    </row>
    <row r="31" spans="1:12" ht="34.5" x14ac:dyDescent="0.2">
      <c r="A31" s="76"/>
      <c r="B31" s="76"/>
      <c r="C31" s="55"/>
      <c r="D31" s="56"/>
      <c r="E31" s="56"/>
      <c r="F31" s="54" t="s">
        <v>22</v>
      </c>
      <c r="G31" s="62"/>
      <c r="H31" s="62"/>
      <c r="I31" s="62"/>
      <c r="J31" s="62"/>
    </row>
    <row r="32" spans="1:12" x14ac:dyDescent="0.2">
      <c r="A32" s="76"/>
      <c r="B32" s="76"/>
      <c r="C32" s="55"/>
      <c r="D32" s="56"/>
      <c r="E32" s="56"/>
      <c r="F32" s="54" t="s">
        <v>23</v>
      </c>
      <c r="G32" s="62">
        <f t="shared" ref="G32:I35" si="12">G33</f>
        <v>310059.47916666628</v>
      </c>
      <c r="H32" s="62">
        <f t="shared" si="12"/>
        <v>1240237.9166666651</v>
      </c>
      <c r="I32" s="62">
        <f t="shared" si="12"/>
        <v>2170416.3541666642</v>
      </c>
      <c r="J32" s="62">
        <f>J33</f>
        <v>2480475.8333333302</v>
      </c>
    </row>
    <row r="33" spans="1:17" x14ac:dyDescent="0.2">
      <c r="A33" s="76"/>
      <c r="B33" s="76"/>
      <c r="C33" s="55"/>
      <c r="D33" s="56"/>
      <c r="E33" s="56"/>
      <c r="F33" s="54" t="s">
        <v>49</v>
      </c>
      <c r="G33" s="62">
        <f t="shared" si="12"/>
        <v>310059.47916666628</v>
      </c>
      <c r="H33" s="62">
        <f t="shared" si="12"/>
        <v>1240237.9166666651</v>
      </c>
      <c r="I33" s="62">
        <f t="shared" si="12"/>
        <v>2170416.3541666642</v>
      </c>
      <c r="J33" s="62">
        <f>J34</f>
        <v>2480475.8333333302</v>
      </c>
    </row>
    <row r="34" spans="1:17" x14ac:dyDescent="0.2">
      <c r="A34" s="76"/>
      <c r="B34" s="76"/>
      <c r="C34" s="55"/>
      <c r="D34" s="56"/>
      <c r="E34" s="56"/>
      <c r="F34" s="80" t="s">
        <v>71</v>
      </c>
      <c r="G34" s="62">
        <f t="shared" si="12"/>
        <v>310059.47916666628</v>
      </c>
      <c r="H34" s="62">
        <f t="shared" si="12"/>
        <v>1240237.9166666651</v>
      </c>
      <c r="I34" s="62">
        <f t="shared" si="12"/>
        <v>2170416.3541666642</v>
      </c>
      <c r="J34" s="62">
        <f>J35</f>
        <v>2480475.8333333302</v>
      </c>
    </row>
    <row r="35" spans="1:17" ht="34.5" x14ac:dyDescent="0.2">
      <c r="A35" s="76"/>
      <c r="B35" s="76"/>
      <c r="C35" s="55"/>
      <c r="D35" s="56"/>
      <c r="E35" s="56"/>
      <c r="F35" s="80" t="s">
        <v>72</v>
      </c>
      <c r="G35" s="63">
        <f>G36</f>
        <v>310059.47916666628</v>
      </c>
      <c r="H35" s="63">
        <f t="shared" si="12"/>
        <v>1240237.9166666651</v>
      </c>
      <c r="I35" s="63">
        <f t="shared" si="12"/>
        <v>2170416.3541666642</v>
      </c>
      <c r="J35" s="63">
        <f>J36</f>
        <v>2480475.8333333302</v>
      </c>
      <c r="L35" s="59"/>
      <c r="M35" s="59"/>
    </row>
    <row r="36" spans="1:17" ht="24.75" customHeight="1" x14ac:dyDescent="0.2">
      <c r="A36" s="76"/>
      <c r="B36" s="76"/>
      <c r="C36" s="55"/>
      <c r="D36" s="56"/>
      <c r="E36" s="56"/>
      <c r="F36" s="80" t="s">
        <v>73</v>
      </c>
      <c r="G36" s="63">
        <v>310059.47916666628</v>
      </c>
      <c r="H36" s="63">
        <v>1240237.9166666651</v>
      </c>
      <c r="I36" s="63">
        <v>2170416.3541666642</v>
      </c>
      <c r="J36" s="63">
        <v>2480475.8333333302</v>
      </c>
      <c r="K36" s="59"/>
      <c r="L36" s="59"/>
      <c r="M36" s="59"/>
      <c r="N36" s="58"/>
      <c r="O36" s="58"/>
      <c r="P36" s="58"/>
      <c r="Q36" s="58"/>
    </row>
    <row r="37" spans="1:17" ht="34.5" x14ac:dyDescent="0.2">
      <c r="A37" s="87" t="s">
        <v>87</v>
      </c>
      <c r="B37" s="82"/>
      <c r="C37" s="82"/>
      <c r="D37" s="82"/>
      <c r="E37" s="82"/>
      <c r="F37" s="88" t="s">
        <v>88</v>
      </c>
      <c r="G37" s="94">
        <f>G39</f>
        <v>-310059.47916666628</v>
      </c>
      <c r="H37" s="94">
        <f t="shared" ref="H37:J37" si="13">H39</f>
        <v>-1240237.9166666651</v>
      </c>
      <c r="I37" s="94">
        <f t="shared" si="13"/>
        <v>-2170416.3541666642</v>
      </c>
      <c r="J37" s="94">
        <f t="shared" si="13"/>
        <v>-2480475.8333333302</v>
      </c>
      <c r="K37" s="59"/>
    </row>
    <row r="38" spans="1:17" x14ac:dyDescent="0.2">
      <c r="A38" s="87"/>
      <c r="B38" s="82"/>
      <c r="C38" s="82"/>
      <c r="D38" s="82"/>
      <c r="E38" s="82"/>
      <c r="F38" s="88" t="s">
        <v>89</v>
      </c>
      <c r="G38" s="94"/>
      <c r="H38" s="94"/>
      <c r="I38" s="94"/>
      <c r="J38" s="94"/>
    </row>
    <row r="39" spans="1:17" ht="34.5" x14ac:dyDescent="0.2">
      <c r="A39" s="82"/>
      <c r="B39" s="87" t="s">
        <v>90</v>
      </c>
      <c r="C39" s="82"/>
      <c r="D39" s="82"/>
      <c r="E39" s="82"/>
      <c r="F39" s="88" t="s">
        <v>91</v>
      </c>
      <c r="G39" s="94">
        <f>G41</f>
        <v>-310059.47916666628</v>
      </c>
      <c r="H39" s="94">
        <f t="shared" ref="H39:J39" si="14">H41</f>
        <v>-1240237.9166666651</v>
      </c>
      <c r="I39" s="94">
        <f t="shared" si="14"/>
        <v>-2170416.3541666642</v>
      </c>
      <c r="J39" s="94">
        <f t="shared" si="14"/>
        <v>-2480475.8333333302</v>
      </c>
    </row>
    <row r="40" spans="1:17" x14ac:dyDescent="0.2">
      <c r="A40" s="82"/>
      <c r="B40" s="87"/>
      <c r="C40" s="82"/>
      <c r="D40" s="82"/>
      <c r="E40" s="82"/>
      <c r="F40" s="88" t="s">
        <v>89</v>
      </c>
      <c r="G40" s="94"/>
      <c r="H40" s="94"/>
      <c r="I40" s="94"/>
      <c r="J40" s="94"/>
    </row>
    <row r="41" spans="1:17" x14ac:dyDescent="0.2">
      <c r="A41" s="82"/>
      <c r="B41" s="82"/>
      <c r="C41" s="87" t="s">
        <v>90</v>
      </c>
      <c r="D41" s="82"/>
      <c r="E41" s="86"/>
      <c r="F41" s="88" t="s">
        <v>79</v>
      </c>
      <c r="G41" s="94">
        <f>G43</f>
        <v>-310059.47916666628</v>
      </c>
      <c r="H41" s="94">
        <f t="shared" ref="H41:J41" si="15">H43</f>
        <v>-1240237.9166666651</v>
      </c>
      <c r="I41" s="94">
        <f t="shared" si="15"/>
        <v>-2170416.3541666642</v>
      </c>
      <c r="J41" s="94">
        <f t="shared" si="15"/>
        <v>-2480475.8333333302</v>
      </c>
    </row>
    <row r="42" spans="1:17" x14ac:dyDescent="0.2">
      <c r="A42" s="82"/>
      <c r="B42" s="82"/>
      <c r="C42" s="87"/>
      <c r="D42" s="82"/>
      <c r="E42" s="86"/>
      <c r="F42" s="88" t="s">
        <v>89</v>
      </c>
      <c r="G42" s="94"/>
      <c r="H42" s="94"/>
      <c r="I42" s="94"/>
      <c r="J42" s="94"/>
    </row>
    <row r="43" spans="1:17" x14ac:dyDescent="0.2">
      <c r="A43" s="82"/>
      <c r="B43" s="82"/>
      <c r="C43" s="87"/>
      <c r="D43" s="82"/>
      <c r="E43" s="86"/>
      <c r="F43" s="89" t="s">
        <v>76</v>
      </c>
      <c r="G43" s="94">
        <f>G44</f>
        <v>-310059.47916666628</v>
      </c>
      <c r="H43" s="94">
        <f t="shared" ref="H43:J43" si="16">H44</f>
        <v>-1240237.9166666651</v>
      </c>
      <c r="I43" s="94">
        <f t="shared" si="16"/>
        <v>-2170416.3541666642</v>
      </c>
      <c r="J43" s="94">
        <f t="shared" si="16"/>
        <v>-2480475.8333333302</v>
      </c>
    </row>
    <row r="44" spans="1:17" x14ac:dyDescent="0.2">
      <c r="A44" s="82"/>
      <c r="B44" s="82"/>
      <c r="C44" s="87"/>
      <c r="D44" s="82" t="s">
        <v>77</v>
      </c>
      <c r="E44" s="86"/>
      <c r="F44" s="88" t="s">
        <v>79</v>
      </c>
      <c r="G44" s="94">
        <f>G46</f>
        <v>-310059.47916666628</v>
      </c>
      <c r="H44" s="94">
        <f t="shared" ref="H44:J44" si="17">H46</f>
        <v>-1240237.9166666651</v>
      </c>
      <c r="I44" s="94">
        <f t="shared" si="17"/>
        <v>-2170416.3541666642</v>
      </c>
      <c r="J44" s="94">
        <f t="shared" si="17"/>
        <v>-2480475.8333333302</v>
      </c>
    </row>
    <row r="45" spans="1:17" x14ac:dyDescent="0.2">
      <c r="A45" s="82"/>
      <c r="B45" s="82"/>
      <c r="C45" s="87"/>
      <c r="D45" s="86"/>
      <c r="E45" s="86"/>
      <c r="F45" s="88" t="s">
        <v>89</v>
      </c>
      <c r="G45" s="94"/>
      <c r="H45" s="94"/>
      <c r="I45" s="94"/>
      <c r="J45" s="94"/>
    </row>
    <row r="46" spans="1:17" x14ac:dyDescent="0.2">
      <c r="A46" s="82"/>
      <c r="B46" s="82"/>
      <c r="C46" s="87"/>
      <c r="D46" s="86"/>
      <c r="E46" s="86" t="s">
        <v>46</v>
      </c>
      <c r="F46" s="88" t="s">
        <v>79</v>
      </c>
      <c r="G46" s="94">
        <f>G48</f>
        <v>-310059.47916666628</v>
      </c>
      <c r="H46" s="94">
        <f t="shared" ref="H46:J46" si="18">H48</f>
        <v>-1240237.9166666651</v>
      </c>
      <c r="I46" s="94">
        <f t="shared" si="18"/>
        <v>-2170416.3541666642</v>
      </c>
      <c r="J46" s="94">
        <f t="shared" si="18"/>
        <v>-2480475.8333333302</v>
      </c>
    </row>
    <row r="47" spans="1:17" x14ac:dyDescent="0.2">
      <c r="A47" s="87"/>
      <c r="B47" s="87"/>
      <c r="C47" s="87"/>
      <c r="D47" s="87"/>
      <c r="E47" s="90"/>
      <c r="F47" s="88" t="s">
        <v>21</v>
      </c>
      <c r="G47" s="94"/>
      <c r="H47" s="94"/>
      <c r="I47" s="94"/>
      <c r="J47" s="94"/>
    </row>
    <row r="48" spans="1:17" x14ac:dyDescent="0.2">
      <c r="A48" s="91"/>
      <c r="B48" s="92"/>
      <c r="C48" s="92"/>
      <c r="D48" s="90"/>
      <c r="E48" s="90"/>
      <c r="F48" s="93" t="s">
        <v>76</v>
      </c>
      <c r="G48" s="94">
        <f>G50</f>
        <v>-310059.47916666628</v>
      </c>
      <c r="H48" s="94">
        <f t="shared" ref="H48:J48" si="19">H50</f>
        <v>-1240237.9166666651</v>
      </c>
      <c r="I48" s="94">
        <f t="shared" si="19"/>
        <v>-2170416.3541666642</v>
      </c>
      <c r="J48" s="94">
        <f t="shared" si="19"/>
        <v>-2480475.8333333302</v>
      </c>
    </row>
    <row r="49" spans="1:10" ht="34.5" x14ac:dyDescent="0.2">
      <c r="A49" s="91"/>
      <c r="B49" s="92"/>
      <c r="C49" s="92"/>
      <c r="D49" s="90"/>
      <c r="E49" s="90"/>
      <c r="F49" s="23" t="s">
        <v>22</v>
      </c>
      <c r="G49" s="94"/>
      <c r="H49" s="94"/>
      <c r="I49" s="94"/>
      <c r="J49" s="94"/>
    </row>
    <row r="50" spans="1:10" x14ac:dyDescent="0.2">
      <c r="A50" s="91"/>
      <c r="B50" s="92"/>
      <c r="C50" s="92"/>
      <c r="D50" s="90"/>
      <c r="E50" s="90"/>
      <c r="F50" s="23" t="s">
        <v>23</v>
      </c>
      <c r="G50" s="94">
        <f>G51</f>
        <v>-310059.47916666628</v>
      </c>
      <c r="H50" s="94">
        <f t="shared" ref="H50:J52" si="20">H51</f>
        <v>-1240237.9166666651</v>
      </c>
      <c r="I50" s="94">
        <f t="shared" si="20"/>
        <v>-2170416.3541666642</v>
      </c>
      <c r="J50" s="94">
        <f t="shared" si="20"/>
        <v>-2480475.8333333302</v>
      </c>
    </row>
    <row r="51" spans="1:10" x14ac:dyDescent="0.2">
      <c r="A51" s="91"/>
      <c r="B51" s="92"/>
      <c r="C51" s="92"/>
      <c r="D51" s="90"/>
      <c r="E51" s="90"/>
      <c r="F51" s="23" t="s">
        <v>49</v>
      </c>
      <c r="G51" s="94">
        <f>G52</f>
        <v>-310059.47916666628</v>
      </c>
      <c r="H51" s="94">
        <f t="shared" si="20"/>
        <v>-1240237.9166666651</v>
      </c>
      <c r="I51" s="94">
        <f t="shared" si="20"/>
        <v>-2170416.3541666642</v>
      </c>
      <c r="J51" s="94">
        <f t="shared" si="20"/>
        <v>-2480475.8333333302</v>
      </c>
    </row>
    <row r="52" spans="1:10" x14ac:dyDescent="0.2">
      <c r="A52" s="91"/>
      <c r="B52" s="92"/>
      <c r="C52" s="92"/>
      <c r="D52" s="90"/>
      <c r="E52" s="90"/>
      <c r="F52" s="23" t="s">
        <v>92</v>
      </c>
      <c r="G52" s="94">
        <f>G53</f>
        <v>-310059.47916666628</v>
      </c>
      <c r="H52" s="94">
        <f t="shared" si="20"/>
        <v>-1240237.9166666651</v>
      </c>
      <c r="I52" s="94">
        <f t="shared" si="20"/>
        <v>-2170416.3541666642</v>
      </c>
      <c r="J52" s="94">
        <f t="shared" si="20"/>
        <v>-2480475.8333333302</v>
      </c>
    </row>
    <row r="53" spans="1:10" x14ac:dyDescent="0.2">
      <c r="A53" s="91"/>
      <c r="B53" s="92"/>
      <c r="C53" s="92"/>
      <c r="D53" s="90"/>
      <c r="E53" s="90"/>
      <c r="F53" s="23" t="s">
        <v>93</v>
      </c>
      <c r="G53" s="94">
        <f>-G36</f>
        <v>-310059.47916666628</v>
      </c>
      <c r="H53" s="94">
        <f t="shared" ref="H53:J53" si="21">-H36</f>
        <v>-1240237.9166666651</v>
      </c>
      <c r="I53" s="94">
        <f t="shared" si="21"/>
        <v>-2170416.3541666642</v>
      </c>
      <c r="J53" s="94">
        <f t="shared" si="21"/>
        <v>-2480475.8333333302</v>
      </c>
    </row>
  </sheetData>
  <mergeCells count="5">
    <mergeCell ref="A4:J4"/>
    <mergeCell ref="A6:C6"/>
    <mergeCell ref="D6:E6"/>
    <mergeCell ref="F6:F7"/>
    <mergeCell ref="G6:J6"/>
  </mergeCells>
  <pageMargins left="0.38" right="0.17" top="0.47244094488188998" bottom="0.59" header="0.31496062992126" footer="0.31496062992126"/>
  <pageSetup paperSize="9" scale="70" firstPageNumber="3" orientation="landscape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6"/>
  <sheetViews>
    <sheetView topLeftCell="A38" zoomScaleNormal="100" zoomScaleSheetLayoutView="100" workbookViewId="0">
      <selection activeCell="H74" sqref="H74"/>
    </sheetView>
  </sheetViews>
  <sheetFormatPr defaultColWidth="10.6640625" defaultRowHeight="17.25" x14ac:dyDescent="0.3"/>
  <cols>
    <col min="1" max="1" width="48.83203125" style="25" customWidth="1"/>
    <col min="2" max="2" width="72.5" style="25" customWidth="1"/>
    <col min="3" max="3" width="21.5" style="25" customWidth="1"/>
    <col min="4" max="4" width="19.5" style="25" customWidth="1"/>
    <col min="5" max="5" width="19.83203125" style="25" customWidth="1"/>
    <col min="6" max="6" width="21" style="25" customWidth="1"/>
    <col min="7" max="7" width="10.83203125" style="25" customWidth="1"/>
    <col min="8" max="8" width="12.5" style="25" customWidth="1"/>
    <col min="9" max="9" width="17.33203125" style="25" customWidth="1"/>
    <col min="10" max="10" width="18.83203125" style="25" customWidth="1"/>
    <col min="11" max="11" width="20" style="25" customWidth="1"/>
    <col min="12" max="12" width="18.5" style="25" bestFit="1" customWidth="1"/>
    <col min="13" max="13" width="23.6640625" style="25" bestFit="1" customWidth="1"/>
    <col min="14" max="14" width="6" style="25" customWidth="1"/>
    <col min="15" max="15" width="19.6640625" style="25" customWidth="1"/>
    <col min="16" max="16" width="2.6640625" style="25" customWidth="1"/>
    <col min="17" max="17" width="26.1640625" style="25" bestFit="1" customWidth="1"/>
    <col min="18" max="18" width="18.83203125" style="25" bestFit="1" customWidth="1"/>
    <col min="19" max="16384" width="10.6640625" style="25"/>
  </cols>
  <sheetData>
    <row r="1" spans="1:44" x14ac:dyDescent="0.3">
      <c r="F1" s="8" t="s">
        <v>25</v>
      </c>
    </row>
    <row r="2" spans="1:44" x14ac:dyDescent="0.3">
      <c r="F2" s="8" t="s">
        <v>41</v>
      </c>
    </row>
    <row r="3" spans="1:44" s="1" customFormat="1" x14ac:dyDescent="0.3">
      <c r="F3" s="64" t="s">
        <v>67</v>
      </c>
      <c r="H3" s="18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</row>
    <row r="4" spans="1:44" s="1" customFormat="1" x14ac:dyDescent="0.3">
      <c r="F4" s="64" t="s">
        <v>66</v>
      </c>
      <c r="H4" s="18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</row>
    <row r="5" spans="1:44" ht="53.25" customHeight="1" x14ac:dyDescent="0.3">
      <c r="A5" s="126" t="s">
        <v>113</v>
      </c>
      <c r="B5" s="126"/>
      <c r="C5" s="126"/>
      <c r="D5" s="126"/>
      <c r="E5" s="126"/>
      <c r="F5" s="126"/>
    </row>
    <row r="6" spans="1:44" ht="18.75" customHeight="1" x14ac:dyDescent="0.3"/>
    <row r="7" spans="1:44" x14ac:dyDescent="0.3">
      <c r="A7" s="127" t="s">
        <v>1</v>
      </c>
      <c r="B7" s="127"/>
      <c r="C7" s="127"/>
      <c r="D7" s="127"/>
      <c r="E7" s="127"/>
      <c r="F7" s="127"/>
    </row>
    <row r="8" spans="1:44" ht="11.25" customHeight="1" x14ac:dyDescent="0.3"/>
    <row r="9" spans="1:44" x14ac:dyDescent="0.3">
      <c r="A9" s="128" t="s">
        <v>6</v>
      </c>
      <c r="B9" s="128"/>
      <c r="C9" s="128"/>
      <c r="D9" s="128"/>
      <c r="E9" s="128"/>
      <c r="F9" s="128"/>
    </row>
    <row r="11" spans="1:44" x14ac:dyDescent="0.3">
      <c r="A11" s="26" t="s">
        <v>7</v>
      </c>
      <c r="B11" s="26" t="s">
        <v>8</v>
      </c>
      <c r="C11" s="10"/>
      <c r="D11" s="10"/>
      <c r="E11" s="10"/>
    </row>
    <row r="12" spans="1:44" x14ac:dyDescent="0.3">
      <c r="A12" s="27">
        <v>1023</v>
      </c>
      <c r="B12" s="9" t="s">
        <v>2</v>
      </c>
      <c r="C12" s="69"/>
      <c r="D12" s="69"/>
      <c r="E12" s="69"/>
    </row>
    <row r="13" spans="1:44" x14ac:dyDescent="0.3">
      <c r="A13" s="28"/>
    </row>
    <row r="14" spans="1:44" x14ac:dyDescent="0.3">
      <c r="A14" s="10" t="s">
        <v>9</v>
      </c>
    </row>
    <row r="15" spans="1:44" ht="37.5" hidden="1" customHeight="1" x14ac:dyDescent="0.3">
      <c r="A15" s="29" t="s">
        <v>52</v>
      </c>
      <c r="B15" s="6">
        <v>1023</v>
      </c>
      <c r="C15" s="70"/>
      <c r="D15" s="70"/>
      <c r="E15" s="70"/>
      <c r="F15" s="35"/>
    </row>
    <row r="16" spans="1:44" ht="41.25" hidden="1" customHeight="1" x14ac:dyDescent="0.3">
      <c r="A16" s="15" t="s">
        <v>53</v>
      </c>
      <c r="B16" s="23">
        <v>11001</v>
      </c>
      <c r="C16" s="71"/>
      <c r="D16" s="71"/>
      <c r="E16" s="71"/>
      <c r="F16" s="16" t="s">
        <v>29</v>
      </c>
    </row>
    <row r="17" spans="1:18" ht="41.25" hidden="1" customHeight="1" x14ac:dyDescent="0.3">
      <c r="A17" s="15" t="s">
        <v>10</v>
      </c>
      <c r="B17" s="6" t="s">
        <v>54</v>
      </c>
      <c r="C17" s="72"/>
      <c r="D17" s="72"/>
      <c r="E17" s="72"/>
      <c r="F17" s="29"/>
    </row>
    <row r="18" spans="1:18" ht="80.25" hidden="1" customHeight="1" x14ac:dyDescent="0.3">
      <c r="A18" s="15" t="s">
        <v>55</v>
      </c>
      <c r="B18" s="15" t="s">
        <v>56</v>
      </c>
      <c r="C18" s="73"/>
      <c r="D18" s="73"/>
      <c r="E18" s="73"/>
      <c r="F18" s="29"/>
      <c r="H18" s="30"/>
      <c r="I18" s="30"/>
      <c r="J18" s="30"/>
      <c r="K18" s="30"/>
    </row>
    <row r="19" spans="1:18" ht="42" hidden="1" customHeight="1" x14ac:dyDescent="0.3">
      <c r="A19" s="15" t="s">
        <v>57</v>
      </c>
      <c r="B19" s="15" t="s">
        <v>24</v>
      </c>
      <c r="C19" s="73"/>
      <c r="D19" s="73"/>
      <c r="E19" s="73"/>
      <c r="F19" s="29"/>
    </row>
    <row r="20" spans="1:18" ht="34.5" hidden="1" x14ac:dyDescent="0.3">
      <c r="A20" s="15" t="s">
        <v>58</v>
      </c>
      <c r="B20" s="15" t="s">
        <v>1</v>
      </c>
      <c r="C20" s="73"/>
      <c r="D20" s="73"/>
      <c r="E20" s="73"/>
      <c r="F20" s="29"/>
    </row>
    <row r="21" spans="1:18" ht="24" hidden="1" customHeight="1" x14ac:dyDescent="0.3">
      <c r="A21" s="129" t="s">
        <v>11</v>
      </c>
      <c r="B21" s="130"/>
      <c r="C21" s="74"/>
      <c r="D21" s="74"/>
      <c r="E21" s="74"/>
      <c r="F21" s="24"/>
      <c r="I21" s="30"/>
      <c r="J21" s="30"/>
      <c r="K21" s="30"/>
      <c r="L21" s="30"/>
      <c r="M21" s="30"/>
      <c r="N21" s="30"/>
      <c r="O21" s="30"/>
    </row>
    <row r="22" spans="1:18" ht="23.25" hidden="1" customHeight="1" x14ac:dyDescent="0.3">
      <c r="A22" s="31" t="s">
        <v>13</v>
      </c>
      <c r="B22" s="32"/>
      <c r="C22" s="75"/>
      <c r="D22" s="75"/>
      <c r="E22" s="75"/>
      <c r="F22" s="7" t="e">
        <f>'Հավելված 2'!#REF!</f>
        <v>#REF!</v>
      </c>
      <c r="I22" s="30"/>
      <c r="J22" s="30"/>
      <c r="K22" s="30"/>
    </row>
    <row r="23" spans="1:18" x14ac:dyDescent="0.3">
      <c r="A23" s="10"/>
      <c r="I23" s="30"/>
      <c r="J23" s="30"/>
      <c r="K23" s="30"/>
      <c r="L23" s="30"/>
      <c r="M23" s="30"/>
      <c r="N23" s="30"/>
      <c r="O23" s="30"/>
    </row>
    <row r="24" spans="1:18" ht="39" customHeight="1" x14ac:dyDescent="0.3">
      <c r="A24" s="78" t="s">
        <v>52</v>
      </c>
      <c r="B24" s="72">
        <v>1023</v>
      </c>
      <c r="C24" s="131" t="s">
        <v>65</v>
      </c>
      <c r="D24" s="132"/>
      <c r="E24" s="132"/>
      <c r="F24" s="133"/>
    </row>
    <row r="25" spans="1:18" ht="34.5" x14ac:dyDescent="0.3">
      <c r="A25" s="73" t="s">
        <v>53</v>
      </c>
      <c r="B25" s="71">
        <v>11001</v>
      </c>
      <c r="C25" s="65" t="s">
        <v>68</v>
      </c>
      <c r="D25" s="65" t="s">
        <v>69</v>
      </c>
      <c r="E25" s="65" t="s">
        <v>70</v>
      </c>
      <c r="F25" s="22" t="s">
        <v>62</v>
      </c>
    </row>
    <row r="26" spans="1:18" x14ac:dyDescent="0.3">
      <c r="A26" s="73" t="s">
        <v>10</v>
      </c>
      <c r="B26" s="72" t="s">
        <v>54</v>
      </c>
      <c r="C26" s="72"/>
      <c r="D26" s="72"/>
      <c r="E26" s="72"/>
      <c r="F26" s="29"/>
    </row>
    <row r="27" spans="1:18" ht="84.75" customHeight="1" x14ac:dyDescent="0.3">
      <c r="A27" s="73" t="s">
        <v>55</v>
      </c>
      <c r="B27" s="73" t="s">
        <v>56</v>
      </c>
      <c r="C27" s="73"/>
      <c r="D27" s="73"/>
      <c r="E27" s="73"/>
      <c r="F27" s="29"/>
      <c r="H27" s="30"/>
      <c r="I27" s="30"/>
      <c r="J27" s="30"/>
      <c r="K27" s="30"/>
    </row>
    <row r="28" spans="1:18" x14ac:dyDescent="0.3">
      <c r="A28" s="73" t="s">
        <v>57</v>
      </c>
      <c r="B28" s="73" t="s">
        <v>24</v>
      </c>
      <c r="C28" s="73"/>
      <c r="D28" s="73"/>
      <c r="E28" s="73"/>
      <c r="F28" s="29"/>
      <c r="I28" s="34"/>
    </row>
    <row r="29" spans="1:18" ht="34.5" x14ac:dyDescent="0.3">
      <c r="A29" s="73" t="s">
        <v>58</v>
      </c>
      <c r="B29" s="73" t="s">
        <v>1</v>
      </c>
      <c r="C29" s="73"/>
      <c r="D29" s="73"/>
      <c r="E29" s="73"/>
      <c r="F29" s="29"/>
      <c r="R29" s="33"/>
    </row>
    <row r="30" spans="1:18" ht="24" customHeight="1" x14ac:dyDescent="0.3">
      <c r="A30" s="129" t="s">
        <v>11</v>
      </c>
      <c r="B30" s="130"/>
      <c r="C30" s="74"/>
      <c r="D30" s="74"/>
      <c r="E30" s="74"/>
      <c r="F30" s="24"/>
    </row>
    <row r="31" spans="1:18" ht="23.25" customHeight="1" x14ac:dyDescent="0.3">
      <c r="A31" s="31" t="s">
        <v>13</v>
      </c>
      <c r="B31" s="32"/>
      <c r="C31" s="7">
        <f>'Հավելված 2'!G28</f>
        <v>310059.47916666628</v>
      </c>
      <c r="D31" s="7">
        <f>'Հավելված 2'!H28</f>
        <v>1240237.9166666651</v>
      </c>
      <c r="E31" s="7">
        <f>'Հավելված 2'!I28</f>
        <v>2170416.3541666642</v>
      </c>
      <c r="F31" s="7">
        <f>'Հավելված 2'!J28</f>
        <v>2480475.8333333302</v>
      </c>
    </row>
    <row r="32" spans="1:18" x14ac:dyDescent="0.3">
      <c r="A32" s="28"/>
      <c r="F32" s="11"/>
      <c r="Q32" s="34"/>
    </row>
    <row r="33" spans="1:6" x14ac:dyDescent="0.3">
      <c r="A33" s="136" t="s">
        <v>95</v>
      </c>
      <c r="B33" s="136"/>
      <c r="C33" s="136"/>
      <c r="D33" s="136"/>
      <c r="E33" s="136"/>
      <c r="F33" s="136"/>
    </row>
    <row r="34" spans="1:6" ht="11.25" customHeight="1" x14ac:dyDescent="0.3"/>
    <row r="35" spans="1:6" x14ac:dyDescent="0.3">
      <c r="A35" s="128" t="s">
        <v>6</v>
      </c>
      <c r="B35" s="128"/>
      <c r="C35" s="128"/>
      <c r="D35" s="128"/>
      <c r="E35" s="128"/>
      <c r="F35" s="128"/>
    </row>
    <row r="36" spans="1:6" x14ac:dyDescent="0.3">
      <c r="A36" s="95"/>
      <c r="B36" s="95"/>
      <c r="C36" s="95"/>
    </row>
    <row r="37" spans="1:6" s="97" customFormat="1" x14ac:dyDescent="0.3">
      <c r="A37" s="103" t="s">
        <v>96</v>
      </c>
      <c r="B37" s="103" t="s">
        <v>97</v>
      </c>
      <c r="C37" s="25"/>
    </row>
    <row r="38" spans="1:6" s="97" customFormat="1" x14ac:dyDescent="0.3">
      <c r="A38" s="100" t="s">
        <v>98</v>
      </c>
      <c r="B38" s="100" t="s">
        <v>99</v>
      </c>
      <c r="C38" s="25"/>
    </row>
    <row r="39" spans="1:6" s="97" customFormat="1" x14ac:dyDescent="0.3">
      <c r="A39" s="28"/>
      <c r="B39" s="25"/>
      <c r="C39" s="25"/>
    </row>
    <row r="40" spans="1:6" s="97" customFormat="1" x14ac:dyDescent="0.3">
      <c r="A40" s="10" t="s">
        <v>100</v>
      </c>
      <c r="B40" s="25"/>
      <c r="C40" s="25"/>
    </row>
    <row r="41" spans="1:6" s="97" customFormat="1" x14ac:dyDescent="0.3">
      <c r="A41" s="28"/>
      <c r="B41" s="25"/>
      <c r="C41" s="11"/>
    </row>
    <row r="42" spans="1:6" s="97" customFormat="1" ht="43.5" customHeight="1" x14ac:dyDescent="0.2">
      <c r="A42" s="99" t="s">
        <v>101</v>
      </c>
      <c r="B42" s="100" t="s">
        <v>98</v>
      </c>
      <c r="C42" s="131" t="s">
        <v>112</v>
      </c>
      <c r="D42" s="132"/>
      <c r="E42" s="132"/>
      <c r="F42" s="133"/>
    </row>
    <row r="43" spans="1:6" s="97" customFormat="1" ht="34.5" x14ac:dyDescent="0.2">
      <c r="A43" s="101" t="s">
        <v>102</v>
      </c>
      <c r="B43" s="102" t="s">
        <v>103</v>
      </c>
      <c r="C43" s="65" t="s">
        <v>68</v>
      </c>
      <c r="D43" s="65" t="s">
        <v>69</v>
      </c>
      <c r="E43" s="65" t="s">
        <v>70</v>
      </c>
      <c r="F43" s="22" t="s">
        <v>62</v>
      </c>
    </row>
    <row r="44" spans="1:6" s="97" customFormat="1" x14ac:dyDescent="0.2">
      <c r="A44" s="101" t="s">
        <v>104</v>
      </c>
      <c r="B44" s="100" t="s">
        <v>99</v>
      </c>
      <c r="C44" s="72"/>
      <c r="D44" s="72"/>
      <c r="E44" s="72"/>
      <c r="F44" s="29"/>
    </row>
    <row r="45" spans="1:6" s="97" customFormat="1" ht="86.25" x14ac:dyDescent="0.2">
      <c r="A45" s="101" t="s">
        <v>105</v>
      </c>
      <c r="B45" s="101" t="s">
        <v>106</v>
      </c>
      <c r="C45" s="73"/>
      <c r="D45" s="73"/>
      <c r="E45" s="73"/>
      <c r="F45" s="29"/>
    </row>
    <row r="46" spans="1:6" s="97" customFormat="1" x14ac:dyDescent="0.2">
      <c r="A46" s="101" t="s">
        <v>107</v>
      </c>
      <c r="B46" s="101" t="s">
        <v>24</v>
      </c>
      <c r="C46" s="73"/>
      <c r="D46" s="73"/>
      <c r="E46" s="73"/>
      <c r="F46" s="29"/>
    </row>
    <row r="47" spans="1:6" s="97" customFormat="1" ht="34.5" x14ac:dyDescent="0.2">
      <c r="A47" s="101" t="s">
        <v>108</v>
      </c>
      <c r="B47" s="101" t="s">
        <v>109</v>
      </c>
      <c r="C47" s="73"/>
      <c r="D47" s="73"/>
      <c r="E47" s="73"/>
      <c r="F47" s="29"/>
    </row>
    <row r="48" spans="1:6" s="97" customFormat="1" x14ac:dyDescent="0.2">
      <c r="A48" s="131" t="s">
        <v>110</v>
      </c>
      <c r="B48" s="133"/>
      <c r="C48" s="83"/>
      <c r="D48" s="83"/>
      <c r="E48" s="83"/>
      <c r="F48" s="41"/>
    </row>
    <row r="49" spans="1:17" s="97" customFormat="1" ht="24.75" customHeight="1" x14ac:dyDescent="0.2">
      <c r="A49" s="134" t="s">
        <v>111</v>
      </c>
      <c r="B49" s="135"/>
      <c r="C49" s="7">
        <f>'Հավելված 2'!G46</f>
        <v>-310059.47916666628</v>
      </c>
      <c r="D49" s="7">
        <f>'Հավելված 2'!H46</f>
        <v>-1240237.9166666651</v>
      </c>
      <c r="E49" s="7">
        <f>'Հավելված 2'!I46</f>
        <v>-2170416.3541666642</v>
      </c>
      <c r="F49" s="7">
        <f>'Հավելված 2'!J46</f>
        <v>-2480475.8333333302</v>
      </c>
    </row>
    <row r="50" spans="1:17" x14ac:dyDescent="0.3">
      <c r="A50" s="28"/>
      <c r="F50" s="11"/>
      <c r="Q50" s="34"/>
    </row>
    <row r="51" spans="1:17" x14ac:dyDescent="0.3">
      <c r="F51" s="8" t="s">
        <v>42</v>
      </c>
    </row>
    <row r="52" spans="1:17" ht="53.25" customHeight="1" x14ac:dyDescent="0.3">
      <c r="A52" s="126" t="s">
        <v>114</v>
      </c>
      <c r="B52" s="126"/>
      <c r="C52" s="126"/>
      <c r="D52" s="126"/>
      <c r="E52" s="126"/>
      <c r="F52" s="126"/>
    </row>
    <row r="53" spans="1:17" ht="10.5" customHeight="1" x14ac:dyDescent="0.3"/>
    <row r="54" spans="1:17" x14ac:dyDescent="0.3">
      <c r="A54" s="127" t="s">
        <v>1</v>
      </c>
      <c r="B54" s="127"/>
      <c r="C54" s="127"/>
      <c r="D54" s="127"/>
      <c r="E54" s="127"/>
      <c r="F54" s="127"/>
    </row>
    <row r="55" spans="1:17" ht="11.25" customHeight="1" x14ac:dyDescent="0.3"/>
    <row r="56" spans="1:17" x14ac:dyDescent="0.3">
      <c r="A56" s="128" t="s">
        <v>45</v>
      </c>
      <c r="B56" s="128"/>
      <c r="C56" s="128"/>
      <c r="D56" s="128"/>
      <c r="E56" s="128"/>
      <c r="F56" s="128"/>
    </row>
    <row r="58" spans="1:17" x14ac:dyDescent="0.3">
      <c r="A58" s="26" t="s">
        <v>7</v>
      </c>
      <c r="B58" s="26" t="s">
        <v>8</v>
      </c>
      <c r="C58" s="10"/>
      <c r="D58" s="10"/>
      <c r="E58" s="10"/>
    </row>
    <row r="59" spans="1:17" x14ac:dyDescent="0.3">
      <c r="A59" s="27">
        <v>1023</v>
      </c>
      <c r="B59" s="9" t="s">
        <v>2</v>
      </c>
      <c r="C59" s="69"/>
      <c r="D59" s="69"/>
      <c r="E59" s="69"/>
    </row>
    <row r="60" spans="1:17" x14ac:dyDescent="0.3">
      <c r="A60" s="28"/>
    </row>
    <row r="61" spans="1:17" x14ac:dyDescent="0.3">
      <c r="A61" s="10" t="s">
        <v>9</v>
      </c>
    </row>
    <row r="62" spans="1:17" ht="37.5" hidden="1" customHeight="1" x14ac:dyDescent="0.3">
      <c r="A62" s="29" t="s">
        <v>52</v>
      </c>
      <c r="B62" s="6">
        <v>1023</v>
      </c>
      <c r="C62" s="70"/>
      <c r="D62" s="70"/>
      <c r="E62" s="70"/>
      <c r="F62" s="40"/>
    </row>
    <row r="63" spans="1:17" ht="41.25" hidden="1" customHeight="1" x14ac:dyDescent="0.3">
      <c r="A63" s="15" t="s">
        <v>53</v>
      </c>
      <c r="B63" s="23">
        <v>11001</v>
      </c>
      <c r="C63" s="71"/>
      <c r="D63" s="71"/>
      <c r="E63" s="71"/>
      <c r="F63" s="16" t="s">
        <v>29</v>
      </c>
    </row>
    <row r="64" spans="1:17" ht="41.25" hidden="1" customHeight="1" x14ac:dyDescent="0.3">
      <c r="A64" s="15" t="s">
        <v>10</v>
      </c>
      <c r="B64" s="6" t="s">
        <v>54</v>
      </c>
      <c r="C64" s="72"/>
      <c r="D64" s="72"/>
      <c r="E64" s="72"/>
      <c r="F64" s="29"/>
    </row>
    <row r="65" spans="1:18" ht="80.25" hidden="1" customHeight="1" x14ac:dyDescent="0.3">
      <c r="A65" s="15" t="s">
        <v>55</v>
      </c>
      <c r="B65" s="15" t="s">
        <v>56</v>
      </c>
      <c r="C65" s="73"/>
      <c r="D65" s="73"/>
      <c r="E65" s="73"/>
      <c r="F65" s="29"/>
      <c r="H65" s="30"/>
      <c r="I65" s="30"/>
      <c r="J65" s="30"/>
      <c r="K65" s="30"/>
    </row>
    <row r="66" spans="1:18" ht="42" hidden="1" customHeight="1" x14ac:dyDescent="0.3">
      <c r="A66" s="15" t="s">
        <v>57</v>
      </c>
      <c r="B66" s="15" t="s">
        <v>24</v>
      </c>
      <c r="C66" s="73"/>
      <c r="D66" s="73"/>
      <c r="E66" s="73"/>
      <c r="F66" s="29"/>
    </row>
    <row r="67" spans="1:18" ht="34.5" hidden="1" x14ac:dyDescent="0.3">
      <c r="A67" s="15" t="s">
        <v>58</v>
      </c>
      <c r="B67" s="15" t="s">
        <v>1</v>
      </c>
      <c r="C67" s="73"/>
      <c r="D67" s="73"/>
      <c r="E67" s="73"/>
      <c r="F67" s="29"/>
    </row>
    <row r="68" spans="1:18" ht="24" hidden="1" customHeight="1" x14ac:dyDescent="0.3">
      <c r="A68" s="129" t="s">
        <v>11</v>
      </c>
      <c r="B68" s="130"/>
      <c r="C68" s="74"/>
      <c r="D68" s="74"/>
      <c r="E68" s="74"/>
      <c r="F68" s="41"/>
      <c r="I68" s="30"/>
      <c r="J68" s="30"/>
      <c r="K68" s="30"/>
      <c r="L68" s="30"/>
      <c r="M68" s="30"/>
      <c r="N68" s="30"/>
      <c r="O68" s="30"/>
    </row>
    <row r="69" spans="1:18" ht="23.25" hidden="1" customHeight="1" x14ac:dyDescent="0.3">
      <c r="A69" s="31" t="s">
        <v>13</v>
      </c>
      <c r="B69" s="32"/>
      <c r="C69" s="75"/>
      <c r="D69" s="75"/>
      <c r="E69" s="75"/>
      <c r="F69" s="7" t="e">
        <f>'Հավելված 2'!#REF!</f>
        <v>#REF!</v>
      </c>
      <c r="I69" s="30"/>
      <c r="J69" s="30"/>
      <c r="K69" s="30"/>
    </row>
    <row r="70" spans="1:18" x14ac:dyDescent="0.3">
      <c r="A70" s="10"/>
      <c r="I70" s="30"/>
      <c r="J70" s="30"/>
      <c r="K70" s="30"/>
      <c r="L70" s="30"/>
      <c r="M70" s="30"/>
      <c r="N70" s="30"/>
      <c r="O70" s="30"/>
    </row>
    <row r="71" spans="1:18" ht="38.25" customHeight="1" x14ac:dyDescent="0.3">
      <c r="A71" s="78" t="s">
        <v>52</v>
      </c>
      <c r="B71" s="72">
        <v>1023</v>
      </c>
      <c r="C71" s="131" t="s">
        <v>65</v>
      </c>
      <c r="D71" s="132"/>
      <c r="E71" s="132"/>
      <c r="F71" s="133"/>
    </row>
    <row r="72" spans="1:18" ht="34.5" x14ac:dyDescent="0.3">
      <c r="A72" s="73" t="s">
        <v>53</v>
      </c>
      <c r="B72" s="71">
        <v>11001</v>
      </c>
      <c r="C72" s="65" t="s">
        <v>68</v>
      </c>
      <c r="D72" s="65" t="s">
        <v>69</v>
      </c>
      <c r="E72" s="65" t="s">
        <v>70</v>
      </c>
      <c r="F72" s="22" t="s">
        <v>62</v>
      </c>
    </row>
    <row r="73" spans="1:18" x14ac:dyDescent="0.3">
      <c r="A73" s="73" t="s">
        <v>10</v>
      </c>
      <c r="B73" s="72" t="s">
        <v>54</v>
      </c>
      <c r="C73" s="72"/>
      <c r="D73" s="72"/>
      <c r="E73" s="72"/>
      <c r="F73" s="29"/>
    </row>
    <row r="74" spans="1:18" ht="85.5" customHeight="1" x14ac:dyDescent="0.3">
      <c r="A74" s="73" t="s">
        <v>55</v>
      </c>
      <c r="B74" s="73" t="s">
        <v>56</v>
      </c>
      <c r="C74" s="73"/>
      <c r="D74" s="73"/>
      <c r="E74" s="73"/>
      <c r="F74" s="29"/>
      <c r="H74" s="30"/>
      <c r="I74" s="30"/>
      <c r="J74" s="30"/>
      <c r="K74" s="30"/>
    </row>
    <row r="75" spans="1:18" ht="22.5" customHeight="1" x14ac:dyDescent="0.3">
      <c r="A75" s="73" t="s">
        <v>57</v>
      </c>
      <c r="B75" s="73" t="s">
        <v>24</v>
      </c>
      <c r="C75" s="73"/>
      <c r="D75" s="73"/>
      <c r="E75" s="73"/>
      <c r="F75" s="29"/>
      <c r="I75" s="34"/>
    </row>
    <row r="76" spans="1:18" ht="37.5" customHeight="1" x14ac:dyDescent="0.3">
      <c r="A76" s="73" t="s">
        <v>58</v>
      </c>
      <c r="B76" s="73" t="s">
        <v>1</v>
      </c>
      <c r="C76" s="73"/>
      <c r="D76" s="73"/>
      <c r="E76" s="73"/>
      <c r="F76" s="29"/>
      <c r="R76" s="33"/>
    </row>
    <row r="77" spans="1:18" ht="24" customHeight="1" x14ac:dyDescent="0.3">
      <c r="A77" s="129" t="s">
        <v>11</v>
      </c>
      <c r="B77" s="130"/>
      <c r="C77" s="74"/>
      <c r="D77" s="74"/>
      <c r="E77" s="74"/>
      <c r="F77" s="41"/>
    </row>
    <row r="78" spans="1:18" ht="23.25" customHeight="1" x14ac:dyDescent="0.3">
      <c r="A78" s="31" t="s">
        <v>13</v>
      </c>
      <c r="B78" s="32"/>
      <c r="C78" s="7">
        <f>'Հավելված 2'!G28</f>
        <v>310059.47916666628</v>
      </c>
      <c r="D78" s="7">
        <f>'Հավելված 2'!H28</f>
        <v>1240237.9166666651</v>
      </c>
      <c r="E78" s="7">
        <f>'Հավելված 2'!I28</f>
        <v>2170416.3541666642</v>
      </c>
      <c r="F78" s="7">
        <f>'Հավելված 2'!J28</f>
        <v>2480475.8333333302</v>
      </c>
    </row>
    <row r="80" spans="1:18" x14ac:dyDescent="0.3">
      <c r="A80" s="136" t="s">
        <v>95</v>
      </c>
      <c r="B80" s="136"/>
      <c r="C80" s="136"/>
      <c r="D80" s="136"/>
      <c r="E80" s="136"/>
      <c r="F80" s="136"/>
    </row>
    <row r="81" spans="1:6" ht="11.25" customHeight="1" x14ac:dyDescent="0.3"/>
    <row r="82" spans="1:6" x14ac:dyDescent="0.3">
      <c r="A82" s="137" t="s">
        <v>45</v>
      </c>
      <c r="B82" s="137"/>
      <c r="C82" s="137"/>
      <c r="D82" s="137"/>
      <c r="E82" s="137"/>
      <c r="F82" s="137"/>
    </row>
    <row r="83" spans="1:6" x14ac:dyDescent="0.3">
      <c r="A83" s="95"/>
      <c r="B83" s="95"/>
      <c r="C83" s="95"/>
    </row>
    <row r="84" spans="1:6" s="97" customFormat="1" x14ac:dyDescent="0.3">
      <c r="A84" s="96" t="s">
        <v>96</v>
      </c>
      <c r="B84" s="96" t="s">
        <v>97</v>
      </c>
      <c r="C84" s="25"/>
      <c r="D84" s="25"/>
      <c r="E84" s="25"/>
      <c r="F84" s="25"/>
    </row>
    <row r="85" spans="1:6" s="97" customFormat="1" x14ac:dyDescent="0.3">
      <c r="A85" s="6" t="s">
        <v>98</v>
      </c>
      <c r="B85" s="98" t="s">
        <v>99</v>
      </c>
      <c r="C85" s="25"/>
      <c r="D85" s="25"/>
      <c r="E85" s="25"/>
      <c r="F85" s="25"/>
    </row>
    <row r="86" spans="1:6" s="97" customFormat="1" x14ac:dyDescent="0.3">
      <c r="A86" s="28"/>
      <c r="B86" s="25"/>
      <c r="C86" s="25"/>
      <c r="D86" s="25"/>
      <c r="E86" s="25"/>
      <c r="F86" s="25"/>
    </row>
    <row r="87" spans="1:6" s="97" customFormat="1" x14ac:dyDescent="0.3">
      <c r="A87" s="10" t="s">
        <v>100</v>
      </c>
      <c r="B87" s="25"/>
      <c r="C87" s="25"/>
      <c r="D87" s="25"/>
      <c r="E87" s="25"/>
      <c r="F87" s="25"/>
    </row>
    <row r="88" spans="1:6" s="97" customFormat="1" x14ac:dyDescent="0.3">
      <c r="A88" s="28"/>
      <c r="B88" s="25"/>
      <c r="C88" s="11"/>
      <c r="D88" s="25"/>
      <c r="E88" s="25"/>
      <c r="F88" s="25"/>
    </row>
    <row r="89" spans="1:6" s="97" customFormat="1" ht="43.5" customHeight="1" x14ac:dyDescent="0.2">
      <c r="A89" s="99" t="s">
        <v>101</v>
      </c>
      <c r="B89" s="100" t="s">
        <v>98</v>
      </c>
      <c r="C89" s="131" t="s">
        <v>112</v>
      </c>
      <c r="D89" s="132"/>
      <c r="E89" s="132"/>
      <c r="F89" s="133"/>
    </row>
    <row r="90" spans="1:6" s="97" customFormat="1" ht="34.5" x14ac:dyDescent="0.2">
      <c r="A90" s="101" t="s">
        <v>102</v>
      </c>
      <c r="B90" s="102" t="s">
        <v>103</v>
      </c>
      <c r="C90" s="65" t="s">
        <v>68</v>
      </c>
      <c r="D90" s="65" t="s">
        <v>69</v>
      </c>
      <c r="E90" s="65" t="s">
        <v>70</v>
      </c>
      <c r="F90" s="22" t="s">
        <v>62</v>
      </c>
    </row>
    <row r="91" spans="1:6" s="97" customFormat="1" x14ac:dyDescent="0.2">
      <c r="A91" s="101" t="s">
        <v>104</v>
      </c>
      <c r="B91" s="100" t="s">
        <v>99</v>
      </c>
      <c r="C91" s="72"/>
      <c r="D91" s="72"/>
      <c r="E91" s="72"/>
      <c r="F91" s="29"/>
    </row>
    <row r="92" spans="1:6" s="97" customFormat="1" ht="86.25" x14ac:dyDescent="0.2">
      <c r="A92" s="101" t="s">
        <v>105</v>
      </c>
      <c r="B92" s="101" t="s">
        <v>106</v>
      </c>
      <c r="C92" s="73"/>
      <c r="D92" s="73"/>
      <c r="E92" s="73"/>
      <c r="F92" s="29"/>
    </row>
    <row r="93" spans="1:6" s="97" customFormat="1" x14ac:dyDescent="0.2">
      <c r="A93" s="101" t="s">
        <v>107</v>
      </c>
      <c r="B93" s="101" t="s">
        <v>24</v>
      </c>
      <c r="C93" s="73"/>
      <c r="D93" s="73"/>
      <c r="E93" s="73"/>
      <c r="F93" s="29"/>
    </row>
    <row r="94" spans="1:6" s="97" customFormat="1" ht="34.5" x14ac:dyDescent="0.2">
      <c r="A94" s="101" t="s">
        <v>108</v>
      </c>
      <c r="B94" s="101" t="s">
        <v>109</v>
      </c>
      <c r="C94" s="73"/>
      <c r="D94" s="73"/>
      <c r="E94" s="73"/>
      <c r="F94" s="29"/>
    </row>
    <row r="95" spans="1:6" s="97" customFormat="1" x14ac:dyDescent="0.2">
      <c r="A95" s="131" t="s">
        <v>110</v>
      </c>
      <c r="B95" s="133"/>
      <c r="C95" s="83"/>
      <c r="D95" s="83"/>
      <c r="E95" s="83"/>
      <c r="F95" s="41"/>
    </row>
    <row r="96" spans="1:6" s="97" customFormat="1" ht="24.75" customHeight="1" x14ac:dyDescent="0.2">
      <c r="A96" s="134" t="s">
        <v>111</v>
      </c>
      <c r="B96" s="135"/>
      <c r="C96" s="7">
        <f>'Հավելված 2'!G46</f>
        <v>-310059.47916666628</v>
      </c>
      <c r="D96" s="7">
        <f>'Հավելված 2'!H46</f>
        <v>-1240237.9166666651</v>
      </c>
      <c r="E96" s="7">
        <f>'Հավելված 2'!I46</f>
        <v>-2170416.3541666642</v>
      </c>
      <c r="F96" s="7">
        <f>'Հավելված 2'!J46</f>
        <v>-2480475.8333333302</v>
      </c>
    </row>
  </sheetData>
  <mergeCells count="22">
    <mergeCell ref="C89:F89"/>
    <mergeCell ref="A95:B95"/>
    <mergeCell ref="A96:B96"/>
    <mergeCell ref="A82:F82"/>
    <mergeCell ref="A80:F80"/>
    <mergeCell ref="A48:B48"/>
    <mergeCell ref="A49:B49"/>
    <mergeCell ref="C42:F42"/>
    <mergeCell ref="A35:F35"/>
    <mergeCell ref="A33:F33"/>
    <mergeCell ref="A5:F5"/>
    <mergeCell ref="A7:F7"/>
    <mergeCell ref="A9:F9"/>
    <mergeCell ref="A21:B21"/>
    <mergeCell ref="A30:B30"/>
    <mergeCell ref="C24:F24"/>
    <mergeCell ref="A52:F52"/>
    <mergeCell ref="A54:F54"/>
    <mergeCell ref="A56:F56"/>
    <mergeCell ref="A68:B68"/>
    <mergeCell ref="A77:B77"/>
    <mergeCell ref="C71:F71"/>
  </mergeCells>
  <pageMargins left="0.39370078740157499" right="0.23622047244094499" top="0.47244094488188998" bottom="0.45" header="0.31496062992126" footer="0.25"/>
  <pageSetup paperSize="9" scale="77" firstPageNumber="5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Հավելված 1</vt:lpstr>
      <vt:lpstr>Հավելված 2</vt:lpstr>
      <vt:lpstr>Հավելված 3 աղյուսակներ 1,2</vt:lpstr>
      <vt:lpstr>'Հավելված 1'!Print_Area</vt:lpstr>
      <vt:lpstr>'Հավելված 2'!Print_Area</vt:lpstr>
      <vt:lpstr>'Հավելված 3 աղյուսակներ 1,2'!Print_Area</vt:lpstr>
      <vt:lpstr>'Հավելված 1'!Print_Titles</vt:lpstr>
      <vt:lpstr>'Հավելված 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https://mul2.gov.am/tasks/926808/oneclick/3.Havelvac.xlsx?token=29c6946819f97bf29697c8b14238119c</cp:keywords>
  <cp:lastModifiedBy>Davit Matevosyan</cp:lastModifiedBy>
  <cp:lastPrinted>2024-02-07T07:29:30Z</cp:lastPrinted>
  <dcterms:created xsi:type="dcterms:W3CDTF">2018-09-30T11:43:43Z</dcterms:created>
  <dcterms:modified xsi:type="dcterms:W3CDTF">2024-02-07T11:19:35Z</dcterms:modified>
</cp:coreProperties>
</file>