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smikAp\AppData\Local\Temp\Rar$DIa0.134\"/>
    </mc:Choice>
  </mc:AlternateContent>
  <bookViews>
    <workbookView xWindow="0" yWindow="0" windowWidth="28800" windowHeight="12480"/>
  </bookViews>
  <sheets>
    <sheet name="1" sheetId="17" r:id="rId1"/>
    <sheet name="2" sheetId="10" r:id="rId2"/>
    <sheet name="3" sheetId="3" r:id="rId3"/>
    <sheet name="4" sheetId="11" r:id="rId4"/>
    <sheet name="5-1" sheetId="18" r:id="rId5"/>
    <sheet name="5-2" sheetId="6" r:id="rId6"/>
    <sheet name="6" sheetId="16" r:id="rId7"/>
  </sheets>
  <definedNames>
    <definedName name="_xlnm.Print_Area" localSheetId="0">'1'!$A$1:$D$54</definedName>
    <definedName name="_xlnm.Print_Area" localSheetId="1">'2'!$A$1:$H$20</definedName>
    <definedName name="_xlnm.Print_Area" localSheetId="3">'4'!$A$1:$D$28</definedName>
    <definedName name="_xlnm.Print_Area" localSheetId="4">'5-1'!$A$1:$C$77</definedName>
    <definedName name="_xlnm.Print_Area" localSheetId="5">'5-2'!$A$1:$C$90</definedName>
  </definedNames>
  <calcPr calcId="162913"/>
</workbook>
</file>

<file path=xl/calcChain.xml><?xml version="1.0" encoding="utf-8"?>
<calcChain xmlns="http://schemas.openxmlformats.org/spreadsheetml/2006/main">
  <c r="G9" i="16" l="1"/>
  <c r="G21" i="16"/>
  <c r="G18" i="16"/>
  <c r="G17" i="16"/>
  <c r="G19" i="16"/>
  <c r="G14" i="16"/>
  <c r="G12" i="16"/>
  <c r="G11" i="16"/>
  <c r="G10" i="16"/>
  <c r="G31" i="3"/>
  <c r="D13" i="11"/>
  <c r="C78" i="6"/>
  <c r="G57" i="3"/>
  <c r="G76" i="3"/>
  <c r="G39" i="3"/>
  <c r="D28" i="11"/>
  <c r="D23" i="11"/>
  <c r="D18" i="11"/>
  <c r="G48" i="3"/>
  <c r="H15" i="10"/>
  <c r="G15" i="10"/>
  <c r="E15" i="10"/>
  <c r="F15" i="10"/>
  <c r="D13" i="10"/>
  <c r="D21" i="11"/>
  <c r="D19" i="11"/>
  <c r="G56" i="3"/>
  <c r="G55" i="3"/>
  <c r="G54" i="3"/>
  <c r="G53" i="3"/>
  <c r="G51" i="3"/>
  <c r="G49" i="3"/>
  <c r="D26" i="11"/>
  <c r="D24" i="11"/>
  <c r="C59" i="6"/>
  <c r="G75" i="3"/>
  <c r="G74" i="3"/>
  <c r="G73" i="3"/>
  <c r="G72" i="3"/>
  <c r="G70" i="3"/>
  <c r="G68" i="3"/>
  <c r="E18" i="10"/>
  <c r="E11" i="10"/>
  <c r="G38" i="3"/>
  <c r="G37" i="3"/>
  <c r="G36" i="3"/>
  <c r="G35" i="3"/>
  <c r="G33" i="3"/>
  <c r="D20" i="10"/>
  <c r="H18" i="10"/>
  <c r="H11" i="10"/>
  <c r="G18" i="10"/>
  <c r="G11" i="10"/>
  <c r="F18" i="10"/>
  <c r="F11" i="10"/>
  <c r="G47" i="3"/>
  <c r="G46" i="3"/>
  <c r="G45" i="3"/>
  <c r="G44" i="3"/>
  <c r="D11" i="10"/>
  <c r="D36" i="17"/>
  <c r="D18" i="10"/>
  <c r="G9" i="10"/>
  <c r="D24" i="17"/>
  <c r="C34" i="18"/>
  <c r="D49" i="17"/>
  <c r="C76" i="18"/>
  <c r="G66" i="3"/>
  <c r="G64" i="3"/>
  <c r="G62" i="3"/>
  <c r="G60" i="3"/>
  <c r="G58" i="3"/>
  <c r="G40" i="3"/>
  <c r="G30" i="3"/>
  <c r="G42" i="3"/>
  <c r="D17" i="10"/>
  <c r="C60" i="18"/>
  <c r="C43" i="6"/>
  <c r="D42" i="17"/>
  <c r="F9" i="10"/>
  <c r="D30" i="17"/>
  <c r="C47" i="18"/>
  <c r="D16" i="11"/>
  <c r="D11" i="11"/>
  <c r="C90" i="6"/>
  <c r="D15" i="10"/>
  <c r="D9" i="11"/>
  <c r="G29" i="3"/>
  <c r="G28" i="3"/>
  <c r="G27" i="3"/>
  <c r="G26" i="3"/>
  <c r="G24" i="3"/>
  <c r="G22" i="3"/>
  <c r="D14" i="10"/>
  <c r="E9" i="10"/>
  <c r="H9" i="10"/>
  <c r="D9" i="10"/>
  <c r="D18" i="17"/>
  <c r="D11" i="17"/>
  <c r="D10" i="17"/>
  <c r="G20" i="3"/>
  <c r="G18" i="3"/>
  <c r="G16" i="3"/>
  <c r="G14" i="3"/>
  <c r="G12" i="3"/>
  <c r="G10" i="3"/>
  <c r="C23" i="18"/>
  <c r="C21" i="6"/>
  <c r="D9" i="17"/>
</calcChain>
</file>

<file path=xl/sharedStrings.xml><?xml version="1.0" encoding="utf-8"?>
<sst xmlns="http://schemas.openxmlformats.org/spreadsheetml/2006/main" count="469" uniqueCount="194">
  <si>
    <t xml:space="preserve">                   -ի N        -Ն որոշման</t>
  </si>
  <si>
    <t>Ծրագիր</t>
  </si>
  <si>
    <t>Միջոցառում</t>
  </si>
  <si>
    <t xml:space="preserve"> Տարի</t>
  </si>
  <si>
    <t xml:space="preserve"> ՀՀ կառավարություն</t>
  </si>
  <si>
    <t>Ցուցանիշների փոփոխությունը (ավելացումները նշված են դրական նշանով, իսկ նվազեցումները՝ փակագծերում)</t>
  </si>
  <si>
    <t>այդ թվում՝</t>
  </si>
  <si>
    <t>ՀՀ տարածքային կառավարման և ենթակառուցվածքների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</si>
  <si>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</si>
  <si>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</si>
  <si>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</si>
  <si>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Դաս</t>
  </si>
  <si>
    <t xml:space="preserve"> Ծրագիր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</si>
  <si>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</si>
  <si>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</si>
  <si>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</si>
  <si>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</si>
  <si>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Տարի</t>
  </si>
  <si>
    <t>այդ թվում` ըստ կատարողների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</si>
  <si>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</si>
  <si>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</si>
  <si>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</si>
  <si>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</si>
  <si>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</si>
  <si>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</si>
  <si>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</si>
  <si>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</si>
  <si>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</si>
  <si>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</si>
  <si>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միջոցառումները </t>
  </si>
  <si>
    <t xml:space="preserve"> ՀՀ  տարածքային կառավարման և ենթակառուցվածքների նախարարության ջրային կոմիտե </t>
  </si>
  <si>
    <t>-ի  N       -Ն որոշման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</si>
  <si>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</si>
  <si>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</si>
  <si>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</si>
  <si>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</si>
  <si>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</si>
  <si>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</si>
  <si>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 
(հազ. դրամ)</t>
  </si>
  <si>
    <t xml:space="preserve">ՀՀ տարածքային կառավարման և ենթակառուցվածքների նախարարության ջրային կոմիտե </t>
  </si>
  <si>
    <t>ՄԱՍ II ԱՇԽԱՏԱՆՔՆԵՐ</t>
  </si>
  <si>
    <t>դրամ</t>
  </si>
  <si>
    <t>ԲՄ</t>
  </si>
  <si>
    <t xml:space="preserve"> Ոռոգման համակարգի առողջացում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</si>
  <si>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</si>
  <si>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</si>
  <si>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</si>
  <si>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</si>
  <si>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</si>
  <si>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</si>
  <si>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Ոռոգման համակարգի առողջացում 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</si>
  <si>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</si>
  <si>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</si>
  <si>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</si>
  <si>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</si>
  <si>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</si>
  <si>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</si>
  <si>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</si>
  <si>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</si>
  <si>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</si>
  <si>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</si>
  <si>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</si>
  <si>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ՀՀ տարածքային կառավարման և ենթակառուցվածքների նախարարության ջրային կոմիտե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</si>
  <si>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</si>
  <si>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</si>
  <si>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</si>
  <si>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</si>
  <si>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 1004 </t>
  </si>
  <si>
    <t xml:space="preserve"> Ակտիվն օգտագործող կազմակերպության(ների) անվանում(ները)՛ </t>
  </si>
  <si>
    <t>(հազ. դրամ)</t>
  </si>
  <si>
    <t xml:space="preserve"> Պետական մարմինների կողմից օգտագործվող ոչ ֆինանսական ակտիվների հետ գործառնություններ </t>
  </si>
  <si>
    <t>ՄԱՍ III ԾԱՌԱՅՈՒԹՅՈՒՆՆԵՐ</t>
  </si>
  <si>
    <t>ԳՀ</t>
  </si>
  <si>
    <t xml:space="preserve"> ՀՀ կառավարություն </t>
  </si>
  <si>
    <t>Բաժին N 04</t>
  </si>
  <si>
    <t>Խումբ N 02</t>
  </si>
  <si>
    <t>Դաս N 04</t>
  </si>
  <si>
    <t>Ոռոգում</t>
  </si>
  <si>
    <t>Դաս 01</t>
  </si>
  <si>
    <t>Ցուցանիշների փոփոխությունը (նվազեցումները նշված են փակագծերում)</t>
  </si>
  <si>
    <t>ՀՀ կառավարության 2023 թվականի</t>
  </si>
  <si>
    <t>Օրվա կարգավորման ջրավազանների կառուցում և վերակառուցում</t>
  </si>
  <si>
    <t xml:space="preserve"> ՀՀ  տարածքային կառավարման և ենթակառուցվածքների նախարարության ջրային կոմիտե</t>
  </si>
  <si>
    <t xml:space="preserve"> ԱՅԼ ՀԻՄՆԱԿԱՆ ՄԻՋՈՑՆԵՐ</t>
  </si>
  <si>
    <t xml:space="preserve"> - Նախագծահետազոտական ծախսեր</t>
  </si>
  <si>
    <t xml:space="preserve"> - Շենքերի և շինությունների շինարարություն</t>
  </si>
  <si>
    <t>ՀՀ կառավարություն</t>
  </si>
  <si>
    <t xml:space="preserve"> Օրվա կարգավորման ջրավազանների կառուցում և վերակառուցում </t>
  </si>
  <si>
    <t xml:space="preserve"> Օրվա կարգավորման ջրավազանների կառուցման և վերակառուցման համար նախագծերի և աշխատանքների ձեռք բերում </t>
  </si>
  <si>
    <t xml:space="preserve"> ՀՀ ՏԿԵՆ ջրային կոմիտե </t>
  </si>
  <si>
    <t xml:space="preserve">Աղյուսակ 9.1.25 </t>
  </si>
  <si>
    <t xml:space="preserve"> Հավելված N 1</t>
  </si>
  <si>
    <t>Ծրագրային դասիչը</t>
  </si>
  <si>
    <t>Բյուջետային գլխավոր կարգադրիչների, ծրագրերի և միջոցառումների անվանումները</t>
  </si>
  <si>
    <t xml:space="preserve"> ԸՆԴԱՄԵՆԸ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</si>
  <si>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</si>
  <si>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</si>
  <si>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</si>
  <si>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Ոռոգման ծառայությունների հասանելիության և մատչելիության ապահովում</t>
  </si>
  <si>
    <t xml:space="preserve"> Վերջնական արդյունքի նկարագրությունը`</t>
  </si>
  <si>
    <t xml:space="preserve"> Ոռոգման ջրի մատակարարման արդյունավետության և հասանելիության բարելավում՝ կորուստների կրճատում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</si>
  <si>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</si>
  <si>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</si>
  <si>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</si>
  <si>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</si>
  <si>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</si>
  <si>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 xml:space="preserve"> Օրվա կարգավորման ջրավազանների կառուցում և վերակառուցում</t>
  </si>
  <si>
    <t xml:space="preserve"> - Շենքերի և շինությունների կապիտալ վերանորոգում</t>
  </si>
  <si>
    <t>այդ թվում` ըստ ուղղությունների</t>
  </si>
  <si>
    <t>Հավելված N 5</t>
  </si>
  <si>
    <t xml:space="preserve">ՀՀ  տարածքային կառավարման և ենթակառուցվածքների նախարարություն </t>
  </si>
  <si>
    <t>ՄԱՍ 2. ՊԵՏԱԿԱՆ ՄԱՐՄՆԻ ԳԾՈՎ ԱՐԴՅՈՒՆՔԱՅԻՆ (ԿԱՏԱՐՈՂԱԿԱՆ) ՑՈՒՑԱՆԻՇՆԵՐԸ</t>
  </si>
  <si>
    <t>Աղյուսակ 2</t>
  </si>
  <si>
    <t>Հավելված N 2</t>
  </si>
  <si>
    <t xml:space="preserve"> Ոռոգման ծառայություններ մատուցող ընկերություններին ֆինանսական աջակցության տրամադրում</t>
  </si>
  <si>
    <t xml:space="preserve"> Ոռոգման ոլորտի սուբսիդավորում ՋՕԸ-ների համար սահմանված ոռոգման ջրի սակագնի և նվազագույն շահավետ գնի տարբերության չափով</t>
  </si>
  <si>
    <t xml:space="preserve"> Ծառայությունների մատուցում</t>
  </si>
  <si>
    <t xml:space="preserve"> Արարատյան ջրավազանի ձկնաբուծական տնտեսությունների ելքային ջրերի վերաօգտագործման ծրագիր	</t>
  </si>
  <si>
    <t xml:space="preserve"> Արարատյան ջրավազանի ձկնաբուծական տնտեսությունների ելքային ջրերի վերաօգտագործման նպատակով հիդրոլոգիական և ինժեներական ուսունասիրություններ, մասնագիտական  խորհրդատվական և նախագծային ծառայություններ</t>
  </si>
  <si>
    <t xml:space="preserve"> 31009</t>
  </si>
  <si>
    <t xml:space="preserve"> Օրվա կարգավորման ջրավազանների կառուցման և վերակառուցման համար նախագծերի և աշխատանքների ձեռք բերում</t>
  </si>
  <si>
    <t xml:space="preserve"> Ջրամատակարարաման և ջրահեռացման բարելավում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</si>
  <si>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</si>
  <si>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բարելավում, կորուստների կրճատում</t>
  </si>
  <si>
    <t>Արարատյան ջրավազանի ձկնաբուծական տնտեսությունների ելքային ջրերի վերաօգտագործման ծրագիր</t>
  </si>
  <si>
    <t>Պարտադիր կապիտալ աշխատանքների ծրագրի շրջանակներում ջրամատակարարման և ջրահեռացման ենթակառուցվածքների հիմնանորոգում</t>
  </si>
  <si>
    <t xml:space="preserve">Սառնակունք գյուղի մոտ Մուխութուրյանի ջրատարի ջրաքանակի համար քլորակայանի կառուցում </t>
  </si>
  <si>
    <t xml:space="preserve"> ԸՆԹԱՑԻԿ ԾԱԽՍԵՐ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</si>
  <si>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</si>
  <si>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</si>
  <si>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 պետական ոչ ֆինանսական կազմակերպություններին</t>
  </si>
  <si>
    <t>06</t>
  </si>
  <si>
    <t xml:space="preserve"> ԲՆԱԿԱՐԱՆԱՅԻՆ ՇԻՆԱՐԱՐՈՒԹՅՈՒՆ ԵՎ ԿՈՄՈՒՆԱԼ ԾԱՌԱՅՈՒԹՅՈՒՆՆԵՐ</t>
  </si>
  <si>
    <t>03</t>
  </si>
  <si>
    <t xml:space="preserve"> Ջրամատակարարում</t>
  </si>
  <si>
    <t>01</t>
  </si>
  <si>
    <t xml:space="preserve"> Ոռոգման ծառայություններ մատուցող ընկերություններին ֆինանսական աջակցության տրամադրում </t>
  </si>
  <si>
    <t xml:space="preserve"> Ոռոգման ոլորտի սուբսիդավորում ՋՕԸ-ների համար սահմանված ոռոգման ջրի սակագնի և նվազագույն շահավետ գնի տարբերության չափով </t>
  </si>
  <si>
    <t xml:space="preserve"> Ծառայությունների մատուցում </t>
  </si>
  <si>
    <t xml:space="preserve"> Միջոցառումն իրականացնողի անվանումը </t>
  </si>
  <si>
    <t xml:space="preserve"> Ջրօգտագործողների ընկերություններ </t>
  </si>
  <si>
    <t xml:space="preserve"> Արարատյան ջրավազանի ձկնաբուծական տնտեսությունների ելքային ջրերի վերաօգտագործման ծրագիր	 </t>
  </si>
  <si>
    <t xml:space="preserve"> Արարատյան ջրավազանի ձկնաբուծական տնտեսությունների ելքային ջրերի վերաօգտագործման նպատակով հիդրոլոգիական և ինժեներական ուսունասիրություններ, մասնագիտական  խորհրդատվական և նախագծային ծառայություններ </t>
  </si>
  <si>
    <t xml:space="preserve"> Մասնագիտացված միավոր </t>
  </si>
  <si>
    <t xml:space="preserve"> Ջրամատակարարաման և ջրահեռացման բարելավում </t>
  </si>
  <si>
    <t xml:space="preserve">ՄԱՍ 1. ՊԵՏԱԿԱՆ ՄԱՐՄՆԻ ԳԾՈՎ ԱՐԴՅՈՒՆՔԱՅԻՆ (ԿԱՏԱՐՈՂԱԿԱՆ) ՑՈՒՑԱՆԻՇՆԵՐԸ </t>
  </si>
  <si>
    <t xml:space="preserve"> ՄԱՍ 1. ՊԵՏԱԿԱՆ ՄԱՐՄՆԻ ԳԾՈՎ ԱՐԴՅՈՒՆՔԱՅԻՆ (ԿԱՏԱՐՈՂԱԿԱՆ) ՑՈՒՑԱՆԻՇՆԵՐԸ </t>
  </si>
  <si>
    <t xml:space="preserve"> Պարտադիր կապիտալ աշխատանքների ծրագրի շրջանակներում ջրամատակարարման և ջրահեռացման ենթակառուցվածքների հիմնանորոգում</t>
  </si>
  <si>
    <t xml:space="preserve"> Մի շարք համայնքներում ջրամատակարարման և ջրահեռացման համակարգերի կառուցման և վերականգնման աշխատանքներ</t>
  </si>
  <si>
    <t xml:space="preserve"> Պարտադիր կապիտալ աշխատանքների ծրագրի շրջանակներում ջրամատակարարման և ջրահեռացման ենթակառուցվածքների հիմնանորոգում </t>
  </si>
  <si>
    <t xml:space="preserve"> Մի շարք համայնքներում ջրամատակարարման և ջրահեռացման համակարգերի կառուցման և վերականգնման աշխատանքներ </t>
  </si>
  <si>
    <t>Բաժին N 06</t>
  </si>
  <si>
    <t xml:space="preserve"> Խումբ 03</t>
  </si>
  <si>
    <t>ՀԲՄ</t>
  </si>
  <si>
    <t xml:space="preserve"> Գետերի և հեղեղատարների տեղամասերի ամրացման և մաքրման աշխատանքներ</t>
  </si>
  <si>
    <t xml:space="preserve"> Գետերի և հեղեղատարների տեղամասերի ամրացման և մաքրման համար նախագծերի և աշխատանքների ձեռքբերում</t>
  </si>
  <si>
    <t>Գետերի և հեղեղատարների տեղամասերի ամրացման և մաքրման աշխատանքներ</t>
  </si>
  <si>
    <t>ՀՀ Տավուշի մարզի Այրում համայնքի տարածքում Դեբեդ գետի ափի ամրացում և սահմանային ճանապարհի ստեղծում</t>
  </si>
  <si>
    <t>Աղյուսակ 9.7</t>
  </si>
  <si>
    <t xml:space="preserve"> Գետերի և հեղեղատարների տեղամասերի ամրացման և մաքրման աշխատանքներ </t>
  </si>
  <si>
    <t xml:space="preserve"> Գետերի և հեղեղատարների տեղամասերի ամրացման և մաքրման համար նախագծերի և աշխատանքների ձեռքբերում </t>
  </si>
  <si>
    <t>տեխնիկական հսկողության ծառայություններ</t>
  </si>
  <si>
    <t xml:space="preserve"> Արարատյան ջրավազանի ձկնաբուծական տնտեսությունների ելքային ջրերի վերաօգտագործման ծրագիր </t>
  </si>
  <si>
    <t>Հավելված N 3</t>
  </si>
  <si>
    <t>Հավելված N 4</t>
  </si>
  <si>
    <t>Հավելված  N 6</t>
  </si>
  <si>
    <t xml:space="preserve">Գետերի ափերի ամրացում և ափապատնեշների բարձրացում, մ </t>
  </si>
  <si>
    <t xml:space="preserve"> Նախագծանախահաշվային փաստաթղթեր և փորձաքննության եզրակացություններ, հատ </t>
  </si>
  <si>
    <t xml:space="preserve"> Օրվա կարգավորման ջրավազանների կառուցում, հատ </t>
  </si>
  <si>
    <t xml:space="preserve"> Կառուցվող օբյեկտների թիվը, հատ </t>
  </si>
  <si>
    <t>1004 31012</t>
  </si>
  <si>
    <t>45241133/1</t>
  </si>
  <si>
    <t>գետերի ափերի պաշտպանության աշխատանքներ</t>
  </si>
  <si>
    <t>71351540/1</t>
  </si>
  <si>
    <t>98111140/1</t>
  </si>
  <si>
    <t>հեղինակային հսկողության ծառայություններ</t>
  </si>
  <si>
    <t>ՄԱ</t>
  </si>
  <si>
    <t>Ջրամատակարարում</t>
  </si>
  <si>
    <t>1072 31008</t>
  </si>
  <si>
    <t>45251135/4</t>
  </si>
  <si>
    <t>ջրի զտման կայանների կառուցման աշխատանքներ</t>
  </si>
  <si>
    <t>71351540/31</t>
  </si>
  <si>
    <t>98111140/33</t>
  </si>
  <si>
    <t xml:space="preserve">«ՀԱՅԱՍՏԱՆԻ ՀԱՆՐԱՊԵՏՈՒԹՅԱՆ 2023 ԹՎԱԿԱՆԻ ՊԵՏԱԿԱՆ ԲՅՈՒՋԵԻ ՄԱՍԻՆ» ՀԱՅԱՍՏԱՆԻ ՀԱՆՐԱՊԵՏՈՒԹՅԱՆ ՕՐԵՆՔԻ N 1 ՀԱՎԵԼՎԱԾԻ N 3 ԱՂՅՈՒՍԱԿՈՒՄ ԿԱՏԱՐՎՈՂ  ՓՈՓՈԽՈՒԹՅՈՒՆՆԵՐԸ </t>
  </si>
  <si>
    <t xml:space="preserve"> ՀԱՅԱՍՏԱՆԻ ՀԱՆՐԱՊԵՏՈՒԹՅԱՆ ԿԱՌԱՎԱՐՈՒԹՅԱՆ 2022 ԹՎԱԿԱՆԻ ԴԵԿՏԵՄԲԵՐԻ 29-Ի N 2111-Ն ՈՐՈՇՄԱՆ N 3 ԵՎ N 4 ՀԱՎԵԼՎԱԾՆԵՐՈՒՄ ԿԱՏԱՐՎՈՂ ՓՈՓՈԽՈՒԹՅՈՒՆՆԵՐԸ </t>
  </si>
  <si>
    <t xml:space="preserve">ՀԱՅԱՍՏԱՆԻ ՀԱՆՐԱՊԵՏՈՒԹՅԱՆ ԿԱՌԱՎԱՐՈՒԹՅԱՆ 2022 ԹՎԱԿԱՆԻ ԴԵԿՏԵՄԲԵՐԻ 29-Ի N 2111-Ն ՈՐՈՇՄԱՆ N 9 ՀԱՎԵԼՎԱԾԻ  N 9.7 ԱՂՅՈՒՍԱԿՈՒՄ ԿԱՏԱՐՎՈՂ ՓՈՓՈԽՈՒԹՅՈՒՆՆԵՐԸ </t>
  </si>
  <si>
    <t xml:space="preserve">ՀԱՅԱՍՏԱՆԻ ՀԱՆՐԱՊԵՏՈՒԹՅԱՆ ԿԱՌԱՎԱՐՈՒԹՅԱՆ 2022 ԹՎԱԿԱՆԻ ԴԵԿՏԵՄԲԵՐԻ 29-Ի N 2111-Ն ՈՐՈՇՄԱՆ N 9.1 ՀԱՎԵԼՎԱԾԻ  N 9.1.25 ԵՎ N 9.1.58 ԱՂՅՈՒՍԱԿՆԵՐՈՒՄ ԿԱՏԱՐՎՈՂ ՓՈՓՈԽՈՒԹՅՈՒՆՆԵՐԸ </t>
  </si>
  <si>
    <t xml:space="preserve">ՀՀ ԿԱՌԱՎԱՐՈՒԹՅԱՆ 2022 ԹՎԱԿԱՆԻ ԴԵԿՏԵՄԲԵՐԻ 29-Ի N 2111-Ն ՈՐՈՇՄԱՆ N 10 ՀԱՎԵԼՎԱԾՈՒՄ ԿԱՏԱՐՎՈՂ ՓՈՓՈԽՈՒԹՅՈՒՆՆԵՐԸ </t>
  </si>
  <si>
    <t xml:space="preserve"> Ջրամատակարարման ծավալ, մլն խ մ </t>
  </si>
  <si>
    <t>Ցուցանիշների փոփոխությունը (ավելացումները նշված են դրական նշանով, իսկ նվազեցումները՝ փակագծերում)</t>
  </si>
  <si>
    <t xml:space="preserve">«ՀԱՅԱՍՏԱՆԻ ՀԱՆՐԱՊԵՏՈՒԹՅԱՆ 2023 ԹՎԱԿԱՆԻ ՊԵՏԱԿԱՆ ԲՅՈՒՋԵԻ ՄԱՍԻՆ» ՀԱՅԱՍՏԱՆԻ ՀԱՆՐԱՊԵՏՈՒԹՅԱՆ ՕՐԵՆՔԻ N 1 ՀԱՎԵԼՎԱԾԻ N 2 ԱՂՅՈՒՍԱԿՈՒՄ ԿԱՏԱՐՎՈՂ ՎԵՐԱԲԱՇԽՈՒՄԸ ԵՎ ՓՈՓՈԽՈՒԹՅՈՒՆՆԵՐԸ, ՀԱՅԱՍՏԱՆԻ ՀԱՆՐԱՊԵՏՈՒԹՅԱՆ ԿԱՌԱՎԱՐՈՒԹՅԱՆ 2022 ԹՎԱԿԱՆԻ ԴԵԿՏԵՄԲԵՐԻ 29-Ի  N 2111-Ն ՈՐՈՇՄԱՆ N 5 ՀԱՎԵԼՎԱԾԻ  N 1 ԱՂՅՈՒՍԱԿՈՒՄ ԿԱՏԱՐՎՈՂ ՓՈՓՈԽՈՒԹՅՈՒՆՆԵՐԸ </t>
  </si>
  <si>
    <t>Խումբ</t>
  </si>
  <si>
    <t>Բաժին</t>
  </si>
  <si>
    <r>
      <t xml:space="preserve"> ՀԱՅԱՍՏԱՆԻ ՀԱՆՐԱՊԵՏՈՒԹՅԱՆ ԿԱՌԱՎԱՐՈՒԹՅԱՆ 2022 ԹՎԱԿԱՆԻ ԴԵԿՏԵՄԲԵՐԻ 29-Ի N 2111-Ն ՈՐՈՇՄԱՆ N 5 ՀԱՎԵԼՎԱԾԻ N 2 ԱՂՅՈՒՍԱԿՈՒՄ ԿԱՏԱՐՎՈՂ ՓՈՓՈԽՈՒԹՅՈՒՆՆԵՐԸ</t>
    </r>
    <r>
      <rPr>
        <b/>
        <sz val="12"/>
        <color theme="5"/>
        <rFont val="GHEA Grapalat"/>
        <family val="3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</si>
</sst>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դ_ր_._-;\-* #,##0.00\ _դ_ր_._-;_-* &quot;-&quot;??\ _դ_ր_._-;_-@_-"/>
    <numFmt numFmtId="165" formatCode="##,##0.0;\(##,##0.0\);\-"/>
    <numFmt numFmtId="166" formatCode="#,##0.0_);\(#,##0.0\)"/>
    <numFmt numFmtId="167" formatCode="#,##0.0"/>
    <numFmt numFmtId="168" formatCode="_(* #,##0.0_);_(* \(#,##0.0\);_(* &quot;-&quot;??_);_(@_)"/>
    <numFmt numFmtId="169" formatCode="0.0"/>
    <numFmt numFmtId="170" formatCode="_-* #,##0.00_р_._-;\-* #,##0.00_р_._-;_-* &quot;-&quot;??_р_._-;_-@_-"/>
    <numFmt numFmtId="171" formatCode="_(* #,##0_);_(* \(#,##0\);_(* &quot;-&quot;??_);_(@_)"/>
  </numFmts>
  <fonts count="42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1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sz val="11"/>
      <name val="GHEA Grapalat"/>
      <family val="2"/>
    </font>
    <font>
      <sz val="12"/>
      <name val="GHEA Grapalat"/>
      <family val="3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indexed="8"/>
      <name val="GHEA Grapalat"/>
      <family val="3"/>
    </font>
    <font>
      <b/>
      <i/>
      <sz val="12"/>
      <name val="GHEA Grapalat"/>
      <family val="3"/>
    </font>
    <font>
      <i/>
      <sz val="12"/>
      <name val="GHEA Grapalat"/>
      <family val="3"/>
    </font>
    <font>
      <i/>
      <sz val="8"/>
      <name val="GHEA Grapalat"/>
      <family val="2"/>
    </font>
    <font>
      <sz val="12"/>
      <color indexed="8"/>
      <name val="GHEA Grapalat"/>
      <family val="3"/>
    </font>
    <font>
      <b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0"/>
      <name val="Times Armenian"/>
      <family val="1"/>
    </font>
    <font>
      <sz val="12"/>
      <color theme="1"/>
      <name val="GHEA Grapalat"/>
      <family val="3"/>
    </font>
    <font>
      <b/>
      <sz val="12"/>
      <color theme="5"/>
      <name val="GHEA Grapalat"/>
      <family val="3"/>
    </font>
    <font>
      <i/>
      <sz val="12"/>
      <color indexed="8"/>
      <name val="GHEA Grapalat"/>
      <family val="3"/>
    </font>
    <font>
      <sz val="12"/>
      <color rgb="FF333333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64">
    <xf numFmtId="0" fontId="0" fillId="0" borderId="0">
      <alignment horizontal="left" vertical="top" wrapText="1"/>
    </xf>
    <xf numFmtId="164" fontId="18" fillId="0" borderId="0" applyFont="0" applyFill="0" applyBorder="0" applyAlignment="0" applyProtection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>
      <alignment horizontal="left" vertical="top" wrapText="1"/>
    </xf>
    <xf numFmtId="0" fontId="19" fillId="0" borderId="0"/>
    <xf numFmtId="0" fontId="20" fillId="0" borderId="0"/>
    <xf numFmtId="0" fontId="21" fillId="0" borderId="0"/>
    <xf numFmtId="0" fontId="20" fillId="0" borderId="0"/>
    <xf numFmtId="0" fontId="22" fillId="0" borderId="0"/>
    <xf numFmtId="165" fontId="18" fillId="0" borderId="0" applyFill="0" applyBorder="0" applyProtection="0">
      <alignment horizontal="right" vertical="top"/>
    </xf>
    <xf numFmtId="0" fontId="20" fillId="0" borderId="0"/>
    <xf numFmtId="0" fontId="18" fillId="0" borderId="0">
      <alignment horizontal="left" vertical="top" wrapText="1"/>
    </xf>
    <xf numFmtId="0" fontId="21" fillId="0" borderId="0"/>
    <xf numFmtId="0" fontId="21" fillId="0" borderId="0"/>
    <xf numFmtId="0" fontId="18" fillId="0" borderId="0">
      <alignment horizontal="left" vertical="top" wrapText="1"/>
    </xf>
    <xf numFmtId="0" fontId="22" fillId="0" borderId="0"/>
    <xf numFmtId="165" fontId="33" fillId="0" borderId="0" applyFill="0" applyBorder="0" applyProtection="0">
      <alignment horizontal="right" vertical="top"/>
    </xf>
    <xf numFmtId="0" fontId="19" fillId="0" borderId="0"/>
    <xf numFmtId="0" fontId="37" fillId="0" borderId="0">
      <alignment vertical="center"/>
    </xf>
    <xf numFmtId="170" fontId="18" fillId="0" borderId="0" applyFont="0" applyFill="0" applyBorder="0" applyAlignment="0" applyProtection="0">
      <alignment horizontal="left" vertical="top" wrapText="1"/>
    </xf>
    <xf numFmtId="0" fontId="22" fillId="0" borderId="0"/>
    <xf numFmtId="43" fontId="22" fillId="0" borderId="0" applyFont="0" applyFill="0" applyBorder="0" applyAlignment="0" applyProtection="0"/>
    <xf numFmtId="0" fontId="37" fillId="0" borderId="0"/>
    <xf numFmtId="43" fontId="37" fillId="0" borderId="0" applyFont="0" applyFill="0" applyBorder="0" applyAlignment="0" applyProtection="0"/>
  </cellStyleXfs>
  <cellXfs count="294">
    <xf numFmtId="0" fontId="0" fillId="0" borderId="0" xfId="0">
      <alignment horizontal="left" vertical="top" wrapText="1"/>
    </xf>
    <xf numFmtId="166" fontId="27" fillId="33" borderId="33" xfId="0" applyNumberFormat="1" applyFont="1" applyFill="1" applyBorder="1" applyAlignment="1">
      <alignment horizontal="center" vertical="center" wrapText="1"/>
    </xf>
    <xf numFmtId="0" fontId="24" fillId="0" borderId="0" xfId="0" applyFont="1" applyFill="1" applyAlignment="1">
      <alignment vertical="center" wrapText="1"/>
    </xf>
    <xf numFmtId="0" fontId="27" fillId="0" borderId="0" xfId="0" applyFont="1" applyAlignment="1">
      <alignment vertical="center" wrapText="1"/>
    </xf>
    <xf numFmtId="49" fontId="29" fillId="0" borderId="33" xfId="0" applyNumberFormat="1" applyFont="1" applyFill="1" applyBorder="1" applyAlignment="1">
      <alignment horizontal="center" vertical="center" textRotation="90" wrapText="1"/>
    </xf>
    <xf numFmtId="0" fontId="29" fillId="0" borderId="33" xfId="0" applyNumberFormat="1" applyFont="1" applyFill="1" applyBorder="1" applyAlignment="1">
      <alignment horizontal="center" vertical="center" wrapText="1"/>
    </xf>
    <xf numFmtId="166" fontId="29" fillId="0" borderId="35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33" borderId="33" xfId="0" applyFont="1" applyFill="1" applyBorder="1" applyAlignment="1">
      <alignment horizontal="center" vertical="center" wrapText="1"/>
    </xf>
    <xf numFmtId="0" fontId="30" fillId="33" borderId="33" xfId="0" applyFont="1" applyFill="1" applyBorder="1" applyAlignment="1">
      <alignment horizontal="center" vertical="center" wrapText="1"/>
    </xf>
    <xf numFmtId="166" fontId="28" fillId="33" borderId="33" xfId="0" applyNumberFormat="1" applyFont="1" applyFill="1" applyBorder="1" applyAlignment="1">
      <alignment horizontal="center" vertical="center" wrapText="1"/>
    </xf>
    <xf numFmtId="166" fontId="29" fillId="33" borderId="33" xfId="0" applyNumberFormat="1" applyFont="1" applyFill="1" applyBorder="1" applyAlignment="1">
      <alignment horizontal="center" vertical="center" wrapText="1"/>
    </xf>
    <xf numFmtId="0" fontId="27" fillId="33" borderId="0" xfId="0" applyFont="1" applyFill="1" applyAlignment="1">
      <alignment horizontal="center" vertical="center" wrapText="1"/>
    </xf>
    <xf numFmtId="43" fontId="27" fillId="0" borderId="0" xfId="1" applyNumberFormat="1" applyFont="1" applyAlignment="1">
      <alignment vertical="center" wrapText="1"/>
    </xf>
    <xf numFmtId="166" fontId="29" fillId="0" borderId="33" xfId="0" applyNumberFormat="1" applyFont="1" applyFill="1" applyBorder="1" applyAlignment="1">
      <alignment horizontal="center" vertical="center" wrapText="1"/>
    </xf>
    <xf numFmtId="43" fontId="27" fillId="0" borderId="0" xfId="1" applyNumberFormat="1" applyFont="1" applyAlignment="1">
      <alignment horizontal="center" vertical="center" wrapText="1"/>
    </xf>
    <xf numFmtId="43" fontId="27" fillId="33" borderId="0" xfId="1" applyNumberFormat="1" applyFont="1" applyFill="1" applyAlignment="1">
      <alignment horizontal="center" vertical="center" wrapText="1"/>
    </xf>
    <xf numFmtId="166" fontId="27" fillId="0" borderId="0" xfId="0" applyNumberFormat="1" applyFont="1" applyAlignment="1">
      <alignment vertical="center" wrapText="1"/>
    </xf>
    <xf numFmtId="166" fontId="28" fillId="0" borderId="35" xfId="0" applyNumberFormat="1" applyFont="1" applyFill="1" applyBorder="1" applyAlignment="1">
      <alignment horizontal="center" vertical="center" wrapText="1"/>
    </xf>
    <xf numFmtId="0" fontId="28" fillId="34" borderId="0" xfId="0" applyFont="1" applyFill="1" applyAlignment="1">
      <alignment vertical="center" wrapText="1"/>
    </xf>
    <xf numFmtId="168" fontId="28" fillId="34" borderId="33" xfId="1" applyNumberFormat="1" applyFont="1" applyFill="1" applyBorder="1" applyAlignment="1">
      <alignment vertical="center" wrapText="1"/>
    </xf>
    <xf numFmtId="0" fontId="38" fillId="0" borderId="0" xfId="0" applyFont="1" applyFill="1" applyAlignment="1">
      <alignment horizontal="left" vertical="top" wrapText="1"/>
    </xf>
    <xf numFmtId="0" fontId="27" fillId="34" borderId="0" xfId="0" applyFont="1" applyFill="1" applyAlignment="1">
      <alignment vertical="center" wrapText="1"/>
    </xf>
    <xf numFmtId="43" fontId="27" fillId="34" borderId="0" xfId="1" applyNumberFormat="1" applyFont="1" applyFill="1" applyAlignment="1">
      <alignment vertical="center" wrapText="1"/>
    </xf>
    <xf numFmtId="2" fontId="28" fillId="33" borderId="0" xfId="0" applyNumberFormat="1" applyFont="1" applyFill="1" applyAlignment="1">
      <alignment horizontal="center" vertical="center" wrapText="1"/>
    </xf>
    <xf numFmtId="0" fontId="27" fillId="0" borderId="33" xfId="0" applyFont="1" applyFill="1" applyBorder="1" applyAlignment="1">
      <alignment horizontal="center" vertical="center" wrapText="1"/>
    </xf>
    <xf numFmtId="0" fontId="28" fillId="0" borderId="33" xfId="0" applyFont="1" applyFill="1" applyBorder="1" applyAlignment="1">
      <alignment horizontal="center" vertical="center" wrapText="1"/>
    </xf>
    <xf numFmtId="0" fontId="28" fillId="0" borderId="33" xfId="0" applyFont="1" applyFill="1" applyBorder="1" applyAlignment="1">
      <alignment horizontal="left" vertical="center" wrapText="1"/>
    </xf>
    <xf numFmtId="167" fontId="28" fillId="0" borderId="33" xfId="0" applyNumberFormat="1" applyFont="1" applyFill="1" applyBorder="1" applyAlignment="1">
      <alignment horizontal="center" vertical="center" wrapText="1"/>
    </xf>
    <xf numFmtId="165" fontId="28" fillId="0" borderId="33" xfId="49" applyNumberFormat="1" applyFont="1" applyFill="1" applyBorder="1" applyAlignment="1">
      <alignment horizontal="center" vertical="center"/>
    </xf>
    <xf numFmtId="0" fontId="27" fillId="0" borderId="33" xfId="0" applyFont="1" applyFill="1" applyBorder="1" applyAlignment="1">
      <alignment horizontal="left" vertical="center" wrapText="1"/>
    </xf>
    <xf numFmtId="0" fontId="27" fillId="0" borderId="33" xfId="0" applyFont="1" applyFill="1" applyBorder="1" applyAlignment="1">
      <alignment horizontal="justify" vertical="center"/>
    </xf>
    <xf numFmtId="167" fontId="27" fillId="0" borderId="33" xfId="0" applyNumberFormat="1" applyFont="1" applyFill="1" applyBorder="1" applyAlignment="1">
      <alignment horizontal="center" vertical="center" wrapText="1"/>
    </xf>
    <xf numFmtId="0" fontId="28" fillId="0" borderId="33" xfId="0" applyFont="1" applyFill="1" applyBorder="1" applyAlignment="1">
      <alignment vertical="center" wrapText="1"/>
    </xf>
    <xf numFmtId="0" fontId="27" fillId="0" borderId="33" xfId="0" applyFont="1" applyFill="1" applyBorder="1" applyAlignment="1">
      <alignment vertical="center" wrapText="1"/>
    </xf>
    <xf numFmtId="168" fontId="28" fillId="0" borderId="33" xfId="1" applyNumberFormat="1" applyFont="1" applyFill="1" applyBorder="1" applyAlignment="1">
      <alignment vertical="center" wrapText="1"/>
    </xf>
    <xf numFmtId="0" fontId="31" fillId="0" borderId="33" xfId="0" applyFont="1" applyFill="1" applyBorder="1" applyAlignment="1">
      <alignment horizontal="left" vertical="center" wrapText="1"/>
    </xf>
    <xf numFmtId="168" fontId="27" fillId="0" borderId="33" xfId="1" applyNumberFormat="1" applyFont="1" applyFill="1" applyBorder="1" applyAlignment="1">
      <alignment vertical="center" wrapText="1"/>
    </xf>
    <xf numFmtId="168" fontId="35" fillId="0" borderId="33" xfId="43" applyNumberFormat="1" applyFont="1" applyFill="1" applyBorder="1" applyAlignment="1">
      <alignment horizontal="center" vertical="center" wrapText="1"/>
    </xf>
    <xf numFmtId="0" fontId="32" fillId="0" borderId="33" xfId="0" applyFont="1" applyFill="1" applyBorder="1" applyAlignment="1">
      <alignment horizontal="left" vertical="center" wrapText="1"/>
    </xf>
    <xf numFmtId="0" fontId="32" fillId="0" borderId="33" xfId="0" applyFont="1" applyFill="1" applyBorder="1" applyAlignment="1">
      <alignment horizontal="center" vertical="center" wrapText="1"/>
    </xf>
    <xf numFmtId="0" fontId="36" fillId="0" borderId="33" xfId="0" applyFont="1" applyFill="1" applyBorder="1" applyAlignment="1">
      <alignment horizontal="left" vertical="center" wrapText="1"/>
    </xf>
    <xf numFmtId="166" fontId="27" fillId="0" borderId="33" xfId="0" applyNumberFormat="1" applyFont="1" applyFill="1" applyBorder="1" applyAlignment="1">
      <alignment vertical="center" wrapText="1"/>
    </xf>
    <xf numFmtId="0" fontId="27" fillId="0" borderId="0" xfId="0" applyFont="1" applyFill="1" applyAlignment="1">
      <alignment horizontal="center" vertical="center" wrapText="1"/>
    </xf>
    <xf numFmtId="0" fontId="27" fillId="0" borderId="0" xfId="0" applyFont="1" applyFill="1" applyAlignment="1">
      <alignment vertical="center" wrapText="1"/>
    </xf>
    <xf numFmtId="166" fontId="27" fillId="0" borderId="0" xfId="0" applyNumberFormat="1" applyFont="1" applyFill="1" applyAlignment="1">
      <alignment vertical="center" wrapText="1"/>
    </xf>
    <xf numFmtId="0" fontId="27" fillId="0" borderId="21" xfId="0" applyFont="1" applyFill="1" applyBorder="1" applyAlignment="1">
      <alignment horizontal="left" vertical="top" wrapText="1"/>
    </xf>
    <xf numFmtId="168" fontId="27" fillId="0" borderId="33" xfId="1" applyNumberFormat="1" applyFont="1" applyFill="1" applyBorder="1" applyAlignment="1">
      <alignment horizontal="right" vertical="center" wrapText="1"/>
    </xf>
    <xf numFmtId="0" fontId="32" fillId="0" borderId="13" xfId="0" applyFont="1" applyFill="1" applyBorder="1" applyAlignment="1">
      <alignment horizontal="left" vertical="top" wrapText="1"/>
    </xf>
    <xf numFmtId="0" fontId="23" fillId="0" borderId="0" xfId="0" applyFont="1" applyFill="1" applyAlignment="1"/>
    <xf numFmtId="0" fontId="25" fillId="0" borderId="0" xfId="0" applyFont="1" applyFill="1" applyAlignment="1">
      <alignment horizontal="left" vertical="top" wrapText="1"/>
    </xf>
    <xf numFmtId="0" fontId="27" fillId="0" borderId="11" xfId="0" applyFont="1" applyFill="1" applyBorder="1" applyAlignment="1">
      <alignment horizontal="left" vertical="top" wrapText="1"/>
    </xf>
    <xf numFmtId="0" fontId="26" fillId="0" borderId="0" xfId="0" applyFont="1" applyFill="1">
      <alignment horizontal="left" vertical="top" wrapText="1"/>
    </xf>
    <xf numFmtId="0" fontId="27" fillId="0" borderId="0" xfId="45" applyFont="1" applyFill="1" applyAlignment="1">
      <alignment vertical="center"/>
    </xf>
    <xf numFmtId="0" fontId="27" fillId="0" borderId="0" xfId="46" applyFont="1" applyFill="1" applyAlignment="1">
      <alignment horizontal="right" vertical="center"/>
    </xf>
    <xf numFmtId="0" fontId="27" fillId="0" borderId="0" xfId="46" applyFont="1" applyFill="1" applyAlignment="1">
      <alignment horizontal="center" vertical="center"/>
    </xf>
    <xf numFmtId="0" fontId="27" fillId="0" borderId="12" xfId="46" applyFont="1" applyFill="1" applyBorder="1" applyAlignment="1">
      <alignment vertical="center"/>
    </xf>
    <xf numFmtId="0" fontId="27" fillId="0" borderId="35" xfId="46" applyFont="1" applyFill="1" applyBorder="1" applyAlignment="1">
      <alignment horizontal="center" vertical="center"/>
    </xf>
    <xf numFmtId="0" fontId="27" fillId="0" borderId="35" xfId="46" applyFont="1" applyFill="1" applyBorder="1" applyAlignment="1">
      <alignment horizontal="center" vertical="center" wrapText="1"/>
    </xf>
    <xf numFmtId="166" fontId="28" fillId="0" borderId="33" xfId="46" applyNumberFormat="1" applyFont="1" applyFill="1" applyBorder="1" applyAlignment="1">
      <alignment horizontal="center" vertical="center"/>
    </xf>
    <xf numFmtId="166" fontId="27" fillId="0" borderId="33" xfId="46" applyNumberFormat="1" applyFont="1" applyFill="1" applyBorder="1" applyAlignment="1">
      <alignment horizontal="center" vertical="center"/>
    </xf>
    <xf numFmtId="0" fontId="27" fillId="0" borderId="19" xfId="46" applyFont="1" applyFill="1" applyBorder="1" applyAlignment="1">
      <alignment horizontal="left" vertical="center"/>
    </xf>
    <xf numFmtId="166" fontId="29" fillId="34" borderId="33" xfId="0" applyNumberFormat="1" applyFont="1" applyFill="1" applyBorder="1" applyAlignment="1">
      <alignment horizontal="center" vertical="center" wrapText="1"/>
    </xf>
    <xf numFmtId="168" fontId="38" fillId="34" borderId="33" xfId="43" applyNumberFormat="1" applyFont="1" applyFill="1" applyBorder="1" applyAlignment="1">
      <alignment horizontal="center" vertical="center" wrapText="1"/>
    </xf>
    <xf numFmtId="0" fontId="28" fillId="0" borderId="0" xfId="0" applyNumberFormat="1" applyFont="1" applyFill="1" applyAlignment="1">
      <alignment horizontal="center" vertical="center" wrapText="1"/>
    </xf>
    <xf numFmtId="0" fontId="27" fillId="0" borderId="33" xfId="46" applyFont="1" applyFill="1" applyBorder="1" applyAlignment="1">
      <alignment horizontal="left" vertical="center" wrapText="1"/>
    </xf>
    <xf numFmtId="0" fontId="28" fillId="0" borderId="32" xfId="46" applyFont="1" applyFill="1" applyBorder="1" applyAlignment="1">
      <alignment horizontal="left" vertical="center" wrapText="1"/>
    </xf>
    <xf numFmtId="0" fontId="27" fillId="0" borderId="33" xfId="46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8" fillId="0" borderId="0" xfId="0" applyNumberFormat="1" applyFont="1" applyFill="1" applyAlignment="1">
      <alignment horizontal="center" vertical="center" wrapText="1"/>
    </xf>
    <xf numFmtId="49" fontId="29" fillId="0" borderId="17" xfId="0" applyNumberFormat="1" applyFont="1" applyFill="1" applyBorder="1" applyAlignment="1">
      <alignment horizontal="center" vertical="center" wrapText="1"/>
    </xf>
    <xf numFmtId="49" fontId="29" fillId="0" borderId="34" xfId="0" applyNumberFormat="1" applyFont="1" applyFill="1" applyBorder="1" applyAlignment="1">
      <alignment horizontal="center" vertical="center" wrapText="1"/>
    </xf>
    <xf numFmtId="49" fontId="29" fillId="0" borderId="18" xfId="0" applyNumberFormat="1" applyFont="1" applyFill="1" applyBorder="1" applyAlignment="1">
      <alignment horizontal="center" vertical="center" wrapText="1"/>
    </xf>
    <xf numFmtId="49" fontId="29" fillId="0" borderId="29" xfId="0" applyNumberFormat="1" applyFont="1" applyFill="1" applyBorder="1" applyAlignment="1">
      <alignment horizontal="center" vertical="center" wrapText="1"/>
    </xf>
    <xf numFmtId="0" fontId="29" fillId="0" borderId="16" xfId="0" applyNumberFormat="1" applyFont="1" applyFill="1" applyBorder="1" applyAlignment="1">
      <alignment horizontal="center" vertical="center" wrapText="1"/>
    </xf>
    <xf numFmtId="0" fontId="29" fillId="0" borderId="0" xfId="0" applyNumberFormat="1" applyFont="1" applyFill="1" applyBorder="1" applyAlignment="1">
      <alignment horizontal="center" vertical="center" wrapText="1"/>
    </xf>
    <xf numFmtId="0" fontId="29" fillId="0" borderId="10" xfId="0" applyNumberFormat="1" applyFont="1" applyFill="1" applyBorder="1" applyAlignment="1">
      <alignment horizontal="center" vertical="center" wrapText="1"/>
    </xf>
    <xf numFmtId="167" fontId="34" fillId="33" borderId="33" xfId="0" applyNumberFormat="1" applyFont="1" applyFill="1" applyBorder="1" applyAlignment="1">
      <alignment horizontal="center" vertical="center" wrapText="1"/>
    </xf>
    <xf numFmtId="0" fontId="35" fillId="34" borderId="0" xfId="0" applyFont="1" applyFill="1" applyAlignment="1">
      <alignment horizontal="center"/>
    </xf>
    <xf numFmtId="0" fontId="28" fillId="33" borderId="0" xfId="0" applyFont="1" applyFill="1" applyAlignment="1">
      <alignment horizontal="center" vertical="top" wrapText="1"/>
    </xf>
    <xf numFmtId="0" fontId="27" fillId="0" borderId="33" xfId="46" applyFont="1" applyFill="1" applyBorder="1" applyAlignment="1">
      <alignment horizontal="left" vertical="center" wrapText="1"/>
    </xf>
    <xf numFmtId="0" fontId="28" fillId="0" borderId="39" xfId="46" applyFont="1" applyFill="1" applyBorder="1" applyAlignment="1">
      <alignment horizontal="left" vertical="center" wrapText="1"/>
    </xf>
    <xf numFmtId="0" fontId="28" fillId="0" borderId="32" xfId="46" applyFont="1" applyFill="1" applyBorder="1" applyAlignment="1">
      <alignment horizontal="left" vertical="center" wrapText="1"/>
    </xf>
    <xf numFmtId="0" fontId="28" fillId="0" borderId="22" xfId="46" applyFont="1" applyFill="1" applyBorder="1" applyAlignment="1">
      <alignment horizontal="left" vertical="center" wrapText="1"/>
    </xf>
    <xf numFmtId="0" fontId="28" fillId="0" borderId="0" xfId="46" applyFont="1" applyFill="1" applyAlignment="1">
      <alignment horizontal="right" vertical="center"/>
    </xf>
    <xf numFmtId="0" fontId="28" fillId="0" borderId="0" xfId="46" applyFont="1" applyFill="1" applyAlignment="1">
      <alignment horizontal="center" vertical="center" wrapText="1"/>
    </xf>
    <xf numFmtId="0" fontId="27" fillId="0" borderId="21" xfId="45" applyFont="1" applyFill="1" applyBorder="1" applyAlignment="1">
      <alignment horizontal="center" vertical="center"/>
    </xf>
    <xf numFmtId="0" fontId="27" fillId="0" borderId="38" xfId="45" applyFont="1" applyFill="1" applyBorder="1" applyAlignment="1">
      <alignment horizontal="center" vertical="center"/>
    </xf>
    <xf numFmtId="0" fontId="27" fillId="0" borderId="21" xfId="46" applyFont="1" applyFill="1" applyBorder="1" applyAlignment="1">
      <alignment horizontal="center" vertical="center"/>
    </xf>
    <xf numFmtId="0" fontId="27" fillId="0" borderId="38" xfId="46" applyFont="1" applyFill="1" applyBorder="1" applyAlignment="1">
      <alignment horizontal="center" vertical="center"/>
    </xf>
    <xf numFmtId="0" fontId="27" fillId="0" borderId="21" xfId="46" applyFont="1" applyFill="1" applyBorder="1" applyAlignment="1">
      <alignment horizontal="center" vertical="center" wrapText="1"/>
    </xf>
    <xf numFmtId="0" fontId="27" fillId="0" borderId="38" xfId="46" applyFont="1" applyFill="1" applyBorder="1" applyAlignment="1">
      <alignment horizontal="center" vertical="center" wrapText="1"/>
    </xf>
    <xf numFmtId="0" fontId="27" fillId="0" borderId="26" xfId="46" applyFont="1" applyFill="1" applyBorder="1" applyAlignment="1">
      <alignment horizontal="center" vertical="center" wrapText="1"/>
    </xf>
    <xf numFmtId="0" fontId="27" fillId="0" borderId="33" xfId="46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27" fillId="0" borderId="17" xfId="0" applyFont="1" applyFill="1" applyBorder="1" applyAlignment="1">
      <alignment horizontal="center" vertical="center" wrapText="1"/>
    </xf>
    <xf numFmtId="0" fontId="27" fillId="0" borderId="19" xfId="0" applyFont="1" applyFill="1" applyBorder="1" applyAlignment="1">
      <alignment horizontal="center" vertical="center" wrapText="1"/>
    </xf>
    <xf numFmtId="0" fontId="27" fillId="0" borderId="18" xfId="0" applyFont="1" applyFill="1" applyBorder="1" applyAlignment="1">
      <alignment horizontal="center" vertical="center" wrapText="1"/>
    </xf>
    <xf numFmtId="169" fontId="27" fillId="0" borderId="0" xfId="58" applyNumberFormat="1" applyFont="1" applyFill="1" applyBorder="1" applyAlignment="1">
      <alignment horizontal="left" vertical="center" wrapText="1"/>
    </xf>
    <xf numFmtId="168" fontId="28" fillId="0" borderId="0" xfId="59" applyNumberFormat="1" applyFont="1" applyFill="1" applyBorder="1" applyAlignment="1">
      <alignment horizontal="right" vertical="center"/>
    </xf>
    <xf numFmtId="0" fontId="27" fillId="0" borderId="0" xfId="48" applyFont="1" applyFill="1" applyAlignment="1">
      <alignment vertical="center"/>
    </xf>
    <xf numFmtId="0" fontId="27" fillId="0" borderId="0" xfId="48" applyFont="1" applyFill="1" applyBorder="1" applyAlignment="1">
      <alignment horizontal="left" vertical="center"/>
    </xf>
    <xf numFmtId="0" fontId="28" fillId="0" borderId="0" xfId="44" applyFont="1" applyFill="1" applyAlignment="1">
      <alignment horizontal="right" vertical="center"/>
    </xf>
    <xf numFmtId="0" fontId="28" fillId="0" borderId="0" xfId="0" applyFont="1" applyFill="1" applyAlignment="1">
      <alignment horizontal="right"/>
    </xf>
    <xf numFmtId="0" fontId="28" fillId="0" borderId="0" xfId="0" applyFont="1" applyFill="1" applyAlignment="1">
      <alignment horizontal="center" vertical="center" wrapText="1"/>
    </xf>
    <xf numFmtId="0" fontId="27" fillId="0" borderId="0" xfId="0" applyFont="1" applyFill="1" applyBorder="1" applyAlignment="1">
      <alignment horizontal="right" vertical="center" wrapText="1"/>
    </xf>
    <xf numFmtId="0" fontId="27" fillId="0" borderId="0" xfId="0" applyFont="1" applyFill="1" applyAlignment="1">
      <alignment horizontal="left" vertical="top" wrapText="1"/>
    </xf>
    <xf numFmtId="0" fontId="28" fillId="0" borderId="15" xfId="0" applyFont="1" applyFill="1" applyBorder="1" applyAlignment="1">
      <alignment horizontal="left" vertical="center" wrapText="1"/>
    </xf>
    <xf numFmtId="165" fontId="28" fillId="0" borderId="33" xfId="49" applyNumberFormat="1" applyFont="1" applyFill="1" applyBorder="1" applyAlignment="1">
      <alignment horizontal="right" vertical="top"/>
    </xf>
    <xf numFmtId="0" fontId="28" fillId="0" borderId="0" xfId="0" applyFont="1" applyFill="1" applyAlignment="1">
      <alignment horizontal="left" vertical="center" wrapText="1"/>
    </xf>
    <xf numFmtId="0" fontId="28" fillId="0" borderId="40" xfId="0" applyFont="1" applyFill="1" applyBorder="1" applyAlignment="1">
      <alignment horizontal="left" vertical="top" wrapText="1"/>
    </xf>
    <xf numFmtId="0" fontId="28" fillId="0" borderId="33" xfId="0" applyFont="1" applyFill="1" applyBorder="1" applyAlignment="1">
      <alignment horizontal="left" vertical="top" wrapText="1"/>
    </xf>
    <xf numFmtId="0" fontId="27" fillId="0" borderId="33" xfId="0" applyFont="1" applyFill="1" applyBorder="1" applyAlignment="1">
      <alignment horizontal="left" vertical="top" wrapText="1"/>
    </xf>
    <xf numFmtId="0" fontId="32" fillId="0" borderId="33" xfId="0" applyFont="1" applyFill="1" applyBorder="1" applyAlignment="1">
      <alignment horizontal="left" vertical="top" wrapText="1"/>
    </xf>
    <xf numFmtId="166" fontId="28" fillId="0" borderId="22" xfId="0" applyNumberFormat="1" applyFont="1" applyFill="1" applyBorder="1" applyAlignment="1">
      <alignment horizontal="right" vertical="top" wrapText="1"/>
    </xf>
    <xf numFmtId="0" fontId="27" fillId="0" borderId="23" xfId="0" applyFont="1" applyFill="1" applyBorder="1" applyAlignment="1">
      <alignment horizontal="left" vertical="top" wrapText="1"/>
    </xf>
    <xf numFmtId="0" fontId="27" fillId="0" borderId="33" xfId="0" applyFont="1" applyFill="1" applyBorder="1" applyAlignment="1">
      <alignment horizontal="center" vertical="top" wrapText="1"/>
    </xf>
    <xf numFmtId="0" fontId="27" fillId="0" borderId="33" xfId="0" applyFont="1" applyFill="1" applyBorder="1" applyAlignment="1">
      <alignment horizontal="center" vertical="top" wrapText="1"/>
    </xf>
    <xf numFmtId="0" fontId="27" fillId="0" borderId="33" xfId="0" applyFont="1" applyFill="1" applyBorder="1">
      <alignment horizontal="left" vertical="top" wrapText="1"/>
    </xf>
    <xf numFmtId="0" fontId="27" fillId="0" borderId="33" xfId="0" applyFont="1" applyFill="1" applyBorder="1" applyAlignment="1">
      <alignment horizontal="right" vertical="top" wrapText="1"/>
    </xf>
    <xf numFmtId="0" fontId="32" fillId="0" borderId="33" xfId="0" applyFont="1" applyFill="1" applyBorder="1">
      <alignment horizontal="left" vertical="top" wrapText="1"/>
    </xf>
    <xf numFmtId="165" fontId="27" fillId="0" borderId="33" xfId="49" applyNumberFormat="1" applyFont="1" applyFill="1" applyBorder="1" applyAlignment="1">
      <alignment horizontal="right" vertical="center"/>
    </xf>
    <xf numFmtId="0" fontId="27" fillId="0" borderId="0" xfId="0" applyNumberFormat="1" applyFont="1" applyFill="1" applyBorder="1" applyAlignment="1" applyProtection="1">
      <alignment horizontal="left" vertical="top" wrapText="1"/>
    </xf>
    <xf numFmtId="165" fontId="27" fillId="34" borderId="33" xfId="49" applyNumberFormat="1" applyFont="1" applyFill="1" applyBorder="1" applyAlignment="1">
      <alignment horizontal="right" vertical="top"/>
    </xf>
    <xf numFmtId="166" fontId="28" fillId="0" borderId="22" xfId="0" applyNumberFormat="1" applyFont="1" applyFill="1" applyBorder="1" applyAlignment="1">
      <alignment vertical="top" wrapText="1"/>
    </xf>
    <xf numFmtId="165" fontId="27" fillId="0" borderId="33" xfId="49" applyNumberFormat="1" applyFont="1" applyFill="1" applyBorder="1" applyAlignment="1">
      <alignment horizontal="right" vertical="top"/>
    </xf>
    <xf numFmtId="0" fontId="28" fillId="0" borderId="0" xfId="44" applyFont="1" applyFill="1" applyAlignment="1">
      <alignment horizontal="right" vertical="center"/>
    </xf>
    <xf numFmtId="0" fontId="27" fillId="0" borderId="0" xfId="0" applyFont="1">
      <alignment horizontal="left" vertical="top" wrapText="1"/>
    </xf>
    <xf numFmtId="0" fontId="28" fillId="0" borderId="0" xfId="44" applyFont="1" applyFill="1" applyAlignment="1">
      <alignment vertical="center"/>
    </xf>
    <xf numFmtId="0" fontId="28" fillId="0" borderId="0" xfId="0" applyNumberFormat="1" applyFont="1" applyFill="1" applyAlignment="1">
      <alignment vertical="center" wrapText="1"/>
    </xf>
    <xf numFmtId="49" fontId="28" fillId="0" borderId="0" xfId="0" applyNumberFormat="1" applyFont="1" applyFill="1" applyAlignment="1">
      <alignment horizontal="center" vertical="center" wrapText="1"/>
    </xf>
    <xf numFmtId="166" fontId="28" fillId="0" borderId="0" xfId="0" applyNumberFormat="1" applyFont="1" applyFill="1" applyAlignment="1">
      <alignment horizontal="center" vertical="center" wrapText="1"/>
    </xf>
    <xf numFmtId="166" fontId="27" fillId="0" borderId="0" xfId="0" applyNumberFormat="1" applyFont="1" applyFill="1" applyBorder="1" applyAlignment="1">
      <alignment horizontal="right" vertical="center" wrapText="1"/>
    </xf>
    <xf numFmtId="0" fontId="29" fillId="0" borderId="19" xfId="0" applyNumberFormat="1" applyFont="1" applyFill="1" applyBorder="1" applyAlignment="1">
      <alignment horizontal="center" vertical="center" wrapText="1"/>
    </xf>
    <xf numFmtId="166" fontId="28" fillId="34" borderId="15" xfId="0" applyNumberFormat="1" applyFont="1" applyFill="1" applyBorder="1" applyAlignment="1">
      <alignment horizontal="center" vertical="center" wrapText="1"/>
    </xf>
    <xf numFmtId="166" fontId="28" fillId="34" borderId="32" xfId="0" applyNumberFormat="1" applyFont="1" applyFill="1" applyBorder="1" applyAlignment="1">
      <alignment horizontal="center" vertical="center" wrapText="1"/>
    </xf>
    <xf numFmtId="166" fontId="28" fillId="34" borderId="22" xfId="0" applyNumberFormat="1" applyFont="1" applyFill="1" applyBorder="1" applyAlignment="1">
      <alignment horizontal="center" vertical="center" wrapText="1"/>
    </xf>
    <xf numFmtId="0" fontId="29" fillId="0" borderId="36" xfId="0" applyNumberFormat="1" applyFont="1" applyFill="1" applyBorder="1" applyAlignment="1">
      <alignment horizontal="center" vertical="center" wrapText="1"/>
    </xf>
    <xf numFmtId="166" fontId="29" fillId="0" borderId="34" xfId="0" applyNumberFormat="1" applyFont="1" applyFill="1" applyBorder="1" applyAlignment="1">
      <alignment horizontal="center" vertical="center" wrapText="1"/>
    </xf>
    <xf numFmtId="166" fontId="29" fillId="0" borderId="15" xfId="0" applyNumberFormat="1" applyFont="1" applyFill="1" applyBorder="1" applyAlignment="1">
      <alignment horizontal="center" vertical="center" wrapText="1"/>
    </xf>
    <xf numFmtId="166" fontId="29" fillId="0" borderId="32" xfId="0" applyNumberFormat="1" applyFont="1" applyFill="1" applyBorder="1" applyAlignment="1">
      <alignment horizontal="center" vertical="center" wrapText="1"/>
    </xf>
    <xf numFmtId="166" fontId="29" fillId="0" borderId="22" xfId="0" applyNumberFormat="1" applyFont="1" applyFill="1" applyBorder="1" applyAlignment="1">
      <alignment horizontal="center" vertical="center" wrapText="1"/>
    </xf>
    <xf numFmtId="0" fontId="29" fillId="0" borderId="35" xfId="0" applyNumberFormat="1" applyFont="1" applyFill="1" applyBorder="1" applyAlignment="1">
      <alignment horizontal="center" vertical="center" wrapText="1"/>
    </xf>
    <xf numFmtId="166" fontId="29" fillId="0" borderId="29" xfId="0" applyNumberFormat="1" applyFont="1" applyFill="1" applyBorder="1" applyAlignment="1">
      <alignment horizontal="center" vertical="center" wrapText="1"/>
    </xf>
    <xf numFmtId="165" fontId="27" fillId="0" borderId="33" xfId="49" applyNumberFormat="1" applyFont="1" applyFill="1" applyBorder="1" applyAlignment="1">
      <alignment horizontal="center" vertical="center"/>
    </xf>
    <xf numFmtId="0" fontId="27" fillId="0" borderId="0" xfId="0" applyFont="1" applyFill="1" applyAlignment="1"/>
    <xf numFmtId="0" fontId="28" fillId="0" borderId="0" xfId="0" applyFont="1" applyFill="1" applyAlignment="1">
      <alignment horizontal="right" vertical="top" wrapText="1"/>
    </xf>
    <xf numFmtId="0" fontId="27" fillId="0" borderId="10" xfId="0" applyNumberFormat="1" applyFont="1" applyFill="1" applyBorder="1" applyAlignment="1">
      <alignment horizontal="right" wrapText="1"/>
    </xf>
    <xf numFmtId="0" fontId="27" fillId="0" borderId="26" xfId="0" applyFont="1" applyFill="1" applyBorder="1" applyAlignment="1">
      <alignment horizontal="center" vertical="center" wrapText="1"/>
    </xf>
    <xf numFmtId="0" fontId="27" fillId="0" borderId="28" xfId="0" applyFont="1" applyFill="1" applyBorder="1" applyAlignment="1">
      <alignment horizontal="center" vertical="center" wrapText="1"/>
    </xf>
    <xf numFmtId="0" fontId="27" fillId="0" borderId="30" xfId="0" applyFont="1" applyFill="1" applyBorder="1" applyAlignment="1">
      <alignment horizontal="center" vertical="center" wrapText="1"/>
    </xf>
    <xf numFmtId="0" fontId="27" fillId="0" borderId="31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27" fillId="0" borderId="29" xfId="0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27" fillId="0" borderId="25" xfId="0" applyFont="1" applyFill="1" applyBorder="1" applyAlignment="1">
      <alignment horizontal="left" vertical="top" wrapText="1"/>
    </xf>
    <xf numFmtId="0" fontId="27" fillId="0" borderId="18" xfId="0" applyFont="1" applyFill="1" applyBorder="1" applyAlignment="1">
      <alignment horizontal="left" vertical="top" wrapText="1"/>
    </xf>
    <xf numFmtId="168" fontId="28" fillId="0" borderId="33" xfId="49" applyNumberFormat="1" applyFont="1" applyFill="1" applyBorder="1" applyAlignment="1">
      <alignment horizontal="right" vertical="top"/>
    </xf>
    <xf numFmtId="0" fontId="27" fillId="0" borderId="13" xfId="0" applyFont="1" applyFill="1" applyBorder="1" applyAlignment="1">
      <alignment horizontal="left" vertical="top" wrapText="1"/>
    </xf>
    <xf numFmtId="49" fontId="28" fillId="0" borderId="11" xfId="0" applyNumberFormat="1" applyFont="1" applyFill="1" applyBorder="1" applyAlignment="1">
      <alignment horizontal="left" vertical="top" wrapText="1"/>
    </xf>
    <xf numFmtId="49" fontId="28" fillId="0" borderId="33" xfId="0" applyNumberFormat="1" applyFont="1" applyFill="1" applyBorder="1" applyAlignment="1">
      <alignment horizontal="left" vertical="top" wrapText="1"/>
    </xf>
    <xf numFmtId="165" fontId="28" fillId="0" borderId="22" xfId="49" applyNumberFormat="1" applyFont="1" applyFill="1" applyBorder="1" applyAlignment="1">
      <alignment horizontal="right" vertical="top"/>
    </xf>
    <xf numFmtId="0" fontId="27" fillId="0" borderId="14" xfId="0" applyFont="1" applyFill="1" applyBorder="1" applyAlignment="1">
      <alignment horizontal="left" vertical="top" wrapText="1"/>
    </xf>
    <xf numFmtId="0" fontId="27" fillId="0" borderId="27" xfId="0" applyFont="1" applyFill="1" applyBorder="1" applyAlignment="1">
      <alignment horizontal="right" vertical="top" wrapText="1"/>
    </xf>
    <xf numFmtId="0" fontId="28" fillId="0" borderId="11" xfId="0" applyFont="1" applyFill="1" applyBorder="1" applyAlignment="1">
      <alignment horizontal="left" vertical="top" wrapText="1"/>
    </xf>
    <xf numFmtId="0" fontId="28" fillId="0" borderId="24" xfId="0" applyFont="1" applyFill="1" applyBorder="1" applyAlignment="1">
      <alignment horizontal="left" vertical="top" wrapText="1"/>
    </xf>
    <xf numFmtId="165" fontId="28" fillId="0" borderId="33" xfId="0" applyNumberFormat="1" applyFont="1" applyFill="1" applyBorder="1" applyAlignment="1">
      <alignment horizontal="right" vertical="top" wrapText="1"/>
    </xf>
    <xf numFmtId="165" fontId="28" fillId="0" borderId="20" xfId="49" applyNumberFormat="1" applyFont="1" applyFill="1" applyBorder="1" applyAlignment="1">
      <alignment horizontal="right" vertical="top"/>
    </xf>
    <xf numFmtId="167" fontId="28" fillId="0" borderId="33" xfId="0" applyNumberFormat="1" applyFont="1" applyFill="1" applyBorder="1" applyAlignment="1">
      <alignment horizontal="right" vertical="center" wrapText="1"/>
    </xf>
    <xf numFmtId="167" fontId="27" fillId="0" borderId="33" xfId="0" applyNumberFormat="1" applyFont="1" applyFill="1" applyBorder="1" applyAlignment="1">
      <alignment horizontal="right" vertical="top" wrapText="1"/>
    </xf>
    <xf numFmtId="167" fontId="27" fillId="0" borderId="33" xfId="0" applyNumberFormat="1" applyFont="1" applyFill="1" applyBorder="1" applyAlignment="1">
      <alignment horizontal="right" vertical="center" wrapText="1"/>
    </xf>
    <xf numFmtId="166" fontId="27" fillId="0" borderId="33" xfId="0" applyNumberFormat="1" applyFont="1" applyFill="1" applyBorder="1" applyAlignment="1">
      <alignment horizontal="right" vertical="top" wrapText="1"/>
    </xf>
    <xf numFmtId="0" fontId="34" fillId="0" borderId="33" xfId="0" applyFont="1" applyFill="1" applyBorder="1" applyAlignment="1">
      <alignment horizontal="left" vertical="top" wrapText="1"/>
    </xf>
    <xf numFmtId="165" fontId="27" fillId="0" borderId="33" xfId="56" applyNumberFormat="1" applyFont="1" applyFill="1" applyBorder="1" applyAlignment="1">
      <alignment horizontal="right" vertical="top"/>
    </xf>
    <xf numFmtId="166" fontId="27" fillId="0" borderId="33" xfId="43" applyNumberFormat="1" applyFont="1" applyFill="1" applyBorder="1" applyAlignment="1">
      <alignment horizontal="right" vertical="top" wrapText="1"/>
    </xf>
    <xf numFmtId="49" fontId="28" fillId="0" borderId="23" xfId="0" applyNumberFormat="1" applyFont="1" applyFill="1" applyBorder="1" applyAlignment="1">
      <alignment horizontal="left" vertical="top" wrapText="1"/>
    </xf>
    <xf numFmtId="0" fontId="27" fillId="0" borderId="24" xfId="0" applyFont="1" applyFill="1" applyBorder="1" applyAlignment="1">
      <alignment horizontal="left" vertical="top" wrapText="1"/>
    </xf>
    <xf numFmtId="0" fontId="27" fillId="0" borderId="21" xfId="0" applyFont="1" applyFill="1" applyBorder="1" applyAlignment="1">
      <alignment horizontal="right" vertical="top" wrapText="1"/>
    </xf>
    <xf numFmtId="0" fontId="27" fillId="0" borderId="19" xfId="0" applyFont="1" applyFill="1" applyBorder="1" applyAlignment="1">
      <alignment horizontal="center" wrapText="1"/>
    </xf>
    <xf numFmtId="0" fontId="27" fillId="0" borderId="35" xfId="0" applyFont="1" applyFill="1" applyBorder="1" applyAlignment="1">
      <alignment horizontal="center" wrapText="1"/>
    </xf>
    <xf numFmtId="166" fontId="28" fillId="34" borderId="33" xfId="0" applyNumberFormat="1" applyFont="1" applyFill="1" applyBorder="1" applyAlignment="1">
      <alignment horizontal="center" vertical="center" wrapText="1"/>
    </xf>
    <xf numFmtId="49" fontId="29" fillId="0" borderId="35" xfId="0" applyNumberFormat="1" applyFont="1" applyFill="1" applyBorder="1" applyAlignment="1">
      <alignment horizontal="center" vertical="center" textRotation="90" wrapText="1"/>
    </xf>
    <xf numFmtId="0" fontId="28" fillId="33" borderId="0" xfId="0" applyNumberFormat="1" applyFont="1" applyFill="1" applyBorder="1" applyAlignment="1">
      <alignment horizontal="center" vertical="center" wrapText="1"/>
    </xf>
    <xf numFmtId="166" fontId="27" fillId="0" borderId="0" xfId="0" applyNumberFormat="1" applyFont="1" applyFill="1" applyBorder="1" applyAlignment="1">
      <alignment horizontal="right" vertical="center" wrapText="1"/>
    </xf>
    <xf numFmtId="0" fontId="28" fillId="33" borderId="0" xfId="44" applyFont="1" applyFill="1" applyAlignment="1">
      <alignment horizontal="right" vertical="center"/>
    </xf>
    <xf numFmtId="0" fontId="28" fillId="33" borderId="0" xfId="44" applyFont="1" applyFill="1" applyAlignment="1">
      <alignment vertical="center"/>
    </xf>
    <xf numFmtId="43" fontId="27" fillId="33" borderId="0" xfId="1" applyNumberFormat="1" applyFont="1" applyFill="1" applyAlignment="1">
      <alignment vertical="center" wrapText="1"/>
    </xf>
    <xf numFmtId="0" fontId="27" fillId="33" borderId="0" xfId="0" applyFont="1" applyFill="1" applyAlignment="1">
      <alignment vertical="center" wrapText="1"/>
    </xf>
    <xf numFmtId="0" fontId="27" fillId="33" borderId="0" xfId="48" applyFont="1" applyFill="1" applyBorder="1" applyAlignment="1">
      <alignment horizontal="left" vertical="center"/>
    </xf>
    <xf numFmtId="0" fontId="27" fillId="33" borderId="0" xfId="48" applyFont="1" applyFill="1" applyAlignment="1">
      <alignment vertical="center"/>
    </xf>
    <xf numFmtId="0" fontId="27" fillId="33" borderId="0" xfId="0" applyFont="1" applyFill="1" applyAlignment="1">
      <alignment horizontal="left" vertical="top" wrapText="1"/>
    </xf>
    <xf numFmtId="0" fontId="38" fillId="0" borderId="0" xfId="0" applyFont="1" applyAlignment="1"/>
    <xf numFmtId="0" fontId="38" fillId="34" borderId="0" xfId="0" applyFont="1" applyFill="1" applyAlignment="1"/>
    <xf numFmtId="0" fontId="28" fillId="34" borderId="0" xfId="0" applyFont="1" applyFill="1" applyAlignment="1"/>
    <xf numFmtId="0" fontId="35" fillId="34" borderId="0" xfId="0" applyFont="1" applyFill="1" applyAlignment="1">
      <alignment horizontal="right"/>
    </xf>
    <xf numFmtId="0" fontId="28" fillId="33" borderId="33" xfId="0" applyFont="1" applyFill="1" applyBorder="1" applyAlignment="1">
      <alignment horizontal="left" vertical="top" wrapText="1"/>
    </xf>
    <xf numFmtId="0" fontId="28" fillId="33" borderId="15" xfId="0" applyFont="1" applyFill="1" applyBorder="1" applyAlignment="1">
      <alignment horizontal="left" vertical="top" wrapText="1"/>
    </xf>
    <xf numFmtId="0" fontId="28" fillId="33" borderId="22" xfId="0" applyFont="1" applyFill="1" applyBorder="1" applyAlignment="1">
      <alignment horizontal="left" vertical="top" wrapText="1"/>
    </xf>
    <xf numFmtId="0" fontId="27" fillId="33" borderId="0" xfId="0" applyFont="1" applyFill="1">
      <alignment horizontal="left" vertical="top" wrapText="1"/>
    </xf>
    <xf numFmtId="0" fontId="32" fillId="33" borderId="33" xfId="0" applyFont="1" applyFill="1" applyBorder="1" applyAlignment="1">
      <alignment horizontal="left" vertical="top" wrapText="1"/>
    </xf>
    <xf numFmtId="0" fontId="32" fillId="33" borderId="15" xfId="0" applyFont="1" applyFill="1" applyBorder="1" applyAlignment="1">
      <alignment horizontal="left" vertical="top" wrapText="1"/>
    </xf>
    <xf numFmtId="0" fontId="32" fillId="33" borderId="22" xfId="0" applyFont="1" applyFill="1" applyBorder="1" applyAlignment="1">
      <alignment horizontal="left" vertical="top" wrapText="1"/>
    </xf>
    <xf numFmtId="0" fontId="28" fillId="33" borderId="17" xfId="0" applyFont="1" applyFill="1" applyBorder="1" applyAlignment="1">
      <alignment horizontal="left" vertical="top" wrapText="1"/>
    </xf>
    <xf numFmtId="0" fontId="28" fillId="33" borderId="16" xfId="0" applyFont="1" applyFill="1" applyBorder="1" applyAlignment="1">
      <alignment horizontal="left" vertical="top" wrapText="1"/>
    </xf>
    <xf numFmtId="0" fontId="28" fillId="33" borderId="34" xfId="0" applyFont="1" applyFill="1" applyBorder="1" applyAlignment="1">
      <alignment horizontal="left" vertical="top" wrapText="1"/>
    </xf>
    <xf numFmtId="0" fontId="27" fillId="33" borderId="0" xfId="0" applyFont="1" applyFill="1" applyBorder="1" applyAlignment="1">
      <alignment horizontal="left" vertical="top" wrapText="1"/>
    </xf>
    <xf numFmtId="165" fontId="27" fillId="0" borderId="29" xfId="49" applyNumberFormat="1" applyFont="1" applyBorder="1" applyAlignment="1">
      <alignment horizontal="right" vertical="top"/>
    </xf>
    <xf numFmtId="0" fontId="27" fillId="33" borderId="0" xfId="0" applyFont="1" applyFill="1" applyBorder="1">
      <alignment horizontal="left" vertical="top" wrapText="1"/>
    </xf>
    <xf numFmtId="0" fontId="27" fillId="34" borderId="17" xfId="0" applyFont="1" applyFill="1" applyBorder="1" applyAlignment="1">
      <alignment horizontal="left" vertical="center" wrapText="1"/>
    </xf>
    <xf numFmtId="0" fontId="32" fillId="34" borderId="33" xfId="0" applyFont="1" applyFill="1" applyBorder="1" applyAlignment="1">
      <alignment horizontal="left" vertical="center" wrapText="1"/>
    </xf>
    <xf numFmtId="0" fontId="27" fillId="34" borderId="33" xfId="0" applyFont="1" applyFill="1" applyBorder="1" applyAlignment="1">
      <alignment horizontal="center" vertical="top" wrapText="1"/>
    </xf>
    <xf numFmtId="0" fontId="27" fillId="34" borderId="18" xfId="0" applyFont="1" applyFill="1" applyBorder="1" applyAlignment="1">
      <alignment horizontal="left" vertical="center" wrapText="1"/>
    </xf>
    <xf numFmtId="0" fontId="27" fillId="34" borderId="15" xfId="0" applyFont="1" applyFill="1" applyBorder="1" applyAlignment="1">
      <alignment horizontal="left" vertical="top" wrapText="1"/>
    </xf>
    <xf numFmtId="0" fontId="40" fillId="34" borderId="33" xfId="0" applyFont="1" applyFill="1" applyBorder="1" applyAlignment="1">
      <alignment horizontal="left" vertical="top" wrapText="1"/>
    </xf>
    <xf numFmtId="0" fontId="27" fillId="34" borderId="36" xfId="0" applyFont="1" applyFill="1" applyBorder="1" applyAlignment="1">
      <alignment horizontal="center" vertical="top" wrapText="1"/>
    </xf>
    <xf numFmtId="0" fontId="32" fillId="34" borderId="33" xfId="0" applyFont="1" applyFill="1" applyBorder="1" applyAlignment="1">
      <alignment horizontal="left" vertical="top" wrapText="1"/>
    </xf>
    <xf numFmtId="0" fontId="27" fillId="34" borderId="0" xfId="0" applyFont="1" applyFill="1" applyAlignment="1">
      <alignment horizontal="left" vertical="top" wrapText="1"/>
    </xf>
    <xf numFmtId="0" fontId="27" fillId="34" borderId="35" xfId="0" applyFont="1" applyFill="1" applyBorder="1" applyAlignment="1">
      <alignment horizontal="center" vertical="top" wrapText="1"/>
    </xf>
    <xf numFmtId="0" fontId="27" fillId="34" borderId="15" xfId="0" applyFont="1" applyFill="1" applyBorder="1" applyAlignment="1">
      <alignment horizontal="center" vertical="top" wrapText="1"/>
    </xf>
    <xf numFmtId="0" fontId="27" fillId="34" borderId="22" xfId="0" applyFont="1" applyFill="1" applyBorder="1" applyAlignment="1">
      <alignment horizontal="center" vertical="top" wrapText="1"/>
    </xf>
    <xf numFmtId="0" fontId="27" fillId="34" borderId="33" xfId="0" applyFont="1" applyFill="1" applyBorder="1" applyAlignment="1">
      <alignment horizontal="left" vertical="top" wrapText="1"/>
    </xf>
    <xf numFmtId="0" fontId="32" fillId="0" borderId="0" xfId="0" applyFont="1" applyAlignment="1">
      <alignment horizontal="left" vertical="top" wrapText="1"/>
    </xf>
    <xf numFmtId="171" fontId="38" fillId="34" borderId="33" xfId="43" applyNumberFormat="1" applyFont="1" applyFill="1" applyBorder="1" applyAlignment="1">
      <alignment horizontal="center" vertical="center" wrapText="1"/>
    </xf>
    <xf numFmtId="0" fontId="27" fillId="34" borderId="33" xfId="0" applyFont="1" applyFill="1" applyBorder="1" applyAlignment="1">
      <alignment horizontal="left" vertical="top" wrapText="1"/>
    </xf>
    <xf numFmtId="165" fontId="27" fillId="0" borderId="0" xfId="49" applyNumberFormat="1" applyFont="1" applyBorder="1" applyAlignment="1">
      <alignment horizontal="right" vertical="top"/>
    </xf>
    <xf numFmtId="0" fontId="28" fillId="33" borderId="0" xfId="0" applyFont="1" applyFill="1" applyBorder="1" applyAlignment="1">
      <alignment horizontal="center" vertical="top"/>
    </xf>
    <xf numFmtId="0" fontId="27" fillId="34" borderId="19" xfId="0" applyFont="1" applyFill="1" applyBorder="1" applyAlignment="1">
      <alignment horizontal="left" vertical="center" wrapText="1"/>
    </xf>
    <xf numFmtId="0" fontId="32" fillId="34" borderId="19" xfId="0" applyFont="1" applyFill="1" applyBorder="1" applyAlignment="1">
      <alignment horizontal="left" vertical="center" wrapText="1"/>
    </xf>
    <xf numFmtId="0" fontId="27" fillId="34" borderId="35" xfId="0" applyFont="1" applyFill="1" applyBorder="1" applyAlignment="1">
      <alignment horizontal="left" vertical="center" wrapText="1"/>
    </xf>
    <xf numFmtId="0" fontId="32" fillId="34" borderId="35" xfId="0" applyFont="1" applyFill="1" applyBorder="1" applyAlignment="1">
      <alignment horizontal="left" vertical="center" wrapText="1"/>
    </xf>
    <xf numFmtId="0" fontId="27" fillId="34" borderId="15" xfId="0" applyFont="1" applyFill="1" applyBorder="1" applyAlignment="1">
      <alignment horizontal="left" vertical="top" wrapText="1"/>
    </xf>
    <xf numFmtId="0" fontId="27" fillId="34" borderId="22" xfId="0" applyFont="1" applyFill="1" applyBorder="1" applyAlignment="1">
      <alignment horizontal="left" vertical="top" wrapText="1"/>
    </xf>
    <xf numFmtId="0" fontId="28" fillId="34" borderId="0" xfId="0" applyFont="1" applyFill="1" applyBorder="1" applyAlignment="1">
      <alignment horizontal="center" vertical="top"/>
    </xf>
    <xf numFmtId="0" fontId="27" fillId="34" borderId="34" xfId="0" applyFont="1" applyFill="1" applyBorder="1" applyAlignment="1">
      <alignment horizontal="center" vertical="top" wrapText="1"/>
    </xf>
    <xf numFmtId="0" fontId="27" fillId="34" borderId="29" xfId="0" applyFont="1" applyFill="1" applyBorder="1" applyAlignment="1">
      <alignment horizontal="center" vertical="top" wrapText="1"/>
    </xf>
    <xf numFmtId="0" fontId="27" fillId="34" borderId="36" xfId="0" applyFont="1" applyFill="1" applyBorder="1" applyAlignment="1">
      <alignment horizontal="left" vertical="top" wrapText="1"/>
    </xf>
    <xf numFmtId="0" fontId="32" fillId="0" borderId="33" xfId="0" applyFont="1" applyBorder="1" applyAlignment="1">
      <alignment horizontal="left" vertical="top" wrapText="1"/>
    </xf>
    <xf numFmtId="0" fontId="27" fillId="0" borderId="0" xfId="0" applyFont="1" applyAlignment="1">
      <alignment horizontal="left" vertical="top" wrapText="1"/>
    </xf>
    <xf numFmtId="0" fontId="28" fillId="34" borderId="33" xfId="0" applyFont="1" applyFill="1" applyBorder="1" applyAlignment="1">
      <alignment horizontal="left" vertical="top" wrapText="1"/>
    </xf>
    <xf numFmtId="0" fontId="28" fillId="34" borderId="15" xfId="0" applyFont="1" applyFill="1" applyBorder="1" applyAlignment="1">
      <alignment horizontal="left" vertical="top" wrapText="1"/>
    </xf>
    <xf numFmtId="0" fontId="28" fillId="34" borderId="22" xfId="0" applyFont="1" applyFill="1" applyBorder="1" applyAlignment="1">
      <alignment horizontal="left" vertical="top" wrapText="1"/>
    </xf>
    <xf numFmtId="0" fontId="32" fillId="34" borderId="15" xfId="0" applyFont="1" applyFill="1" applyBorder="1" applyAlignment="1">
      <alignment horizontal="left" vertical="top" wrapText="1"/>
    </xf>
    <xf numFmtId="0" fontId="32" fillId="34" borderId="22" xfId="0" applyFont="1" applyFill="1" applyBorder="1" applyAlignment="1">
      <alignment horizontal="left" vertical="top" wrapText="1"/>
    </xf>
    <xf numFmtId="0" fontId="27" fillId="34" borderId="32" xfId="0" applyFont="1" applyFill="1" applyBorder="1" applyAlignment="1">
      <alignment horizontal="center" vertical="top" wrapText="1"/>
    </xf>
    <xf numFmtId="0" fontId="32" fillId="34" borderId="0" xfId="0" applyFont="1" applyFill="1" applyAlignment="1">
      <alignment horizontal="left" vertical="top" wrapText="1"/>
    </xf>
    <xf numFmtId="0" fontId="27" fillId="0" borderId="0" xfId="0" applyFont="1" applyFill="1">
      <alignment horizontal="left" vertical="top" wrapText="1"/>
    </xf>
    <xf numFmtId="0" fontId="27" fillId="0" borderId="0" xfId="45" applyFont="1" applyFill="1" applyAlignment="1">
      <alignment horizontal="center" vertical="center"/>
    </xf>
    <xf numFmtId="0" fontId="28" fillId="0" borderId="0" xfId="45" applyFont="1" applyFill="1" applyAlignment="1">
      <alignment vertical="center"/>
    </xf>
    <xf numFmtId="0" fontId="27" fillId="0" borderId="33" xfId="46" applyFont="1" applyFill="1" applyBorder="1" applyAlignment="1">
      <alignment horizontal="left" vertical="center"/>
    </xf>
    <xf numFmtId="0" fontId="28" fillId="0" borderId="17" xfId="50" applyFont="1" applyFill="1" applyBorder="1" applyAlignment="1"/>
    <xf numFmtId="0" fontId="28" fillId="0" borderId="16" xfId="50" applyFont="1" applyFill="1" applyBorder="1" applyAlignment="1"/>
    <xf numFmtId="0" fontId="27" fillId="0" borderId="32" xfId="46" applyFont="1" applyFill="1" applyBorder="1" applyAlignment="1">
      <alignment horizontal="left" vertical="center"/>
    </xf>
    <xf numFmtId="0" fontId="27" fillId="0" borderId="33" xfId="46" applyFont="1" applyFill="1" applyBorder="1" applyAlignment="1">
      <alignment horizontal="center" vertical="center"/>
    </xf>
    <xf numFmtId="0" fontId="41" fillId="0" borderId="29" xfId="0" applyFont="1" applyBorder="1" applyAlignment="1">
      <alignment horizontal="left" vertical="center" wrapText="1"/>
    </xf>
    <xf numFmtId="0" fontId="27" fillId="0" borderId="16" xfId="0" applyFont="1" applyFill="1" applyBorder="1" applyAlignment="1">
      <alignment vertical="center" wrapText="1"/>
    </xf>
    <xf numFmtId="0" fontId="27" fillId="0" borderId="19" xfId="46" applyFont="1" applyFill="1" applyBorder="1" applyAlignment="1">
      <alignment horizontal="center" vertical="center"/>
    </xf>
    <xf numFmtId="37" fontId="27" fillId="0" borderId="33" xfId="46" applyNumberFormat="1" applyFont="1" applyFill="1" applyBorder="1" applyAlignment="1">
      <alignment horizontal="center" vertical="center"/>
    </xf>
    <xf numFmtId="49" fontId="27" fillId="0" borderId="33" xfId="0" applyNumberFormat="1" applyFont="1" applyFill="1" applyBorder="1" applyAlignment="1">
      <alignment horizontal="left" vertical="center"/>
    </xf>
    <xf numFmtId="0" fontId="41" fillId="33" borderId="33" xfId="0" applyFont="1" applyFill="1" applyBorder="1" applyAlignment="1">
      <alignment horizontal="left" vertical="center" wrapText="1"/>
    </xf>
    <xf numFmtId="49" fontId="28" fillId="0" borderId="33" xfId="0" applyNumberFormat="1" applyFont="1" applyFill="1" applyBorder="1" applyAlignment="1">
      <alignment horizontal="left" vertical="center"/>
    </xf>
    <xf numFmtId="0" fontId="28" fillId="0" borderId="0" xfId="0" applyFont="1" applyFill="1" applyBorder="1" applyAlignment="1">
      <alignment vertical="center" wrapText="1"/>
    </xf>
    <xf numFmtId="0" fontId="28" fillId="0" borderId="0" xfId="46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left" vertical="center" wrapText="1"/>
    </xf>
    <xf numFmtId="0" fontId="27" fillId="0" borderId="37" xfId="46" applyFont="1" applyFill="1" applyBorder="1" applyAlignment="1">
      <alignment horizontal="center" vertical="center"/>
    </xf>
    <xf numFmtId="166" fontId="28" fillId="0" borderId="37" xfId="46" applyNumberFormat="1" applyFont="1" applyFill="1" applyBorder="1" applyAlignment="1">
      <alignment horizontal="center" vertical="center"/>
    </xf>
    <xf numFmtId="0" fontId="27" fillId="0" borderId="32" xfId="0" applyFont="1" applyFill="1" applyBorder="1" applyAlignment="1">
      <alignment horizontal="left" vertical="center" wrapText="1"/>
    </xf>
    <xf numFmtId="0" fontId="27" fillId="0" borderId="22" xfId="0" applyFont="1" applyFill="1" applyBorder="1" applyAlignment="1">
      <alignment horizontal="left" vertical="center" wrapText="1"/>
    </xf>
    <xf numFmtId="0" fontId="28" fillId="0" borderId="16" xfId="50" applyFont="1" applyFill="1" applyBorder="1" applyAlignment="1">
      <alignment vertical="center"/>
    </xf>
    <xf numFmtId="166" fontId="28" fillId="0" borderId="34" xfId="46" applyNumberFormat="1" applyFont="1" applyFill="1" applyBorder="1" applyAlignment="1">
      <alignment horizontal="center" vertical="center"/>
    </xf>
    <xf numFmtId="0" fontId="41" fillId="0" borderId="33" xfId="0" applyFont="1" applyBorder="1" applyAlignment="1">
      <alignment horizontal="left" vertical="center" wrapText="1"/>
    </xf>
    <xf numFmtId="0" fontId="41" fillId="0" borderId="33" xfId="0" applyFont="1" applyBorder="1">
      <alignment horizontal="left" vertical="top" wrapText="1"/>
    </xf>
    <xf numFmtId="166" fontId="27" fillId="0" borderId="34" xfId="46" applyNumberFormat="1" applyFont="1" applyFill="1" applyBorder="1" applyAlignment="1">
      <alignment horizontal="center" vertical="center"/>
    </xf>
    <xf numFmtId="0" fontId="28" fillId="0" borderId="19" xfId="0" applyFont="1" applyFill="1" applyBorder="1" applyAlignment="1">
      <alignment horizontal="left" vertical="center" wrapText="1"/>
    </xf>
    <xf numFmtId="167" fontId="27" fillId="0" borderId="33" xfId="46" applyNumberFormat="1" applyFont="1" applyFill="1" applyBorder="1" applyAlignment="1">
      <alignment horizontal="center" vertical="center"/>
    </xf>
    <xf numFmtId="0" fontId="27" fillId="0" borderId="33" xfId="45" applyFont="1" applyFill="1" applyBorder="1" applyAlignment="1">
      <alignment horizontal="center" vertical="center"/>
    </xf>
    <xf numFmtId="3" fontId="27" fillId="0" borderId="33" xfId="46" applyNumberFormat="1" applyFont="1" applyFill="1" applyBorder="1" applyAlignment="1">
      <alignment horizontal="center" vertical="center"/>
    </xf>
    <xf numFmtId="3" fontId="27" fillId="0" borderId="35" xfId="46" applyNumberFormat="1" applyFont="1" applyFill="1" applyBorder="1" applyAlignment="1">
      <alignment horizontal="center" vertical="center"/>
    </xf>
    <xf numFmtId="0" fontId="27" fillId="0" borderId="18" xfId="46" applyFont="1" applyFill="1" applyBorder="1" applyAlignment="1">
      <alignment horizontal="center" vertical="center"/>
    </xf>
    <xf numFmtId="0" fontId="28" fillId="33" borderId="0" xfId="0" applyNumberFormat="1" applyFont="1" applyFill="1" applyAlignment="1">
      <alignment vertical="center" wrapText="1"/>
    </xf>
    <xf numFmtId="0" fontId="28" fillId="33" borderId="0" xfId="0" applyFont="1" applyFill="1" applyBorder="1" applyAlignment="1">
      <alignment horizontal="left" vertical="top" wrapText="1"/>
    </xf>
    <xf numFmtId="0" fontId="28" fillId="33" borderId="0" xfId="0" applyFont="1" applyFill="1" applyBorder="1" applyAlignment="1">
      <alignment horizontal="right" vertical="top" wrapText="1"/>
    </xf>
    <xf numFmtId="0" fontId="28" fillId="33" borderId="0" xfId="0" applyFont="1" applyFill="1" applyBorder="1" applyAlignment="1">
      <alignment vertical="top"/>
    </xf>
    <xf numFmtId="0" fontId="27" fillId="34" borderId="0" xfId="0" applyFont="1" applyFill="1">
      <alignment horizontal="left" vertical="top" wrapText="1"/>
    </xf>
    <xf numFmtId="0" fontId="32" fillId="34" borderId="33" xfId="0" applyFont="1" applyFill="1" applyBorder="1" applyAlignment="1">
      <alignment horizontal="left" vertical="top" wrapText="1"/>
    </xf>
    <xf numFmtId="0" fontId="28" fillId="34" borderId="17" xfId="0" applyFont="1" applyFill="1" applyBorder="1" applyAlignment="1">
      <alignment horizontal="left" vertical="top" wrapText="1"/>
    </xf>
    <xf numFmtId="0" fontId="28" fillId="34" borderId="16" xfId="0" applyFont="1" applyFill="1" applyBorder="1" applyAlignment="1">
      <alignment horizontal="left" vertical="top" wrapText="1"/>
    </xf>
    <xf numFmtId="0" fontId="28" fillId="34" borderId="34" xfId="0" applyFont="1" applyFill="1" applyBorder="1" applyAlignment="1">
      <alignment horizontal="left" vertical="top" wrapText="1"/>
    </xf>
    <xf numFmtId="0" fontId="27" fillId="34" borderId="0" xfId="0" applyFont="1" applyFill="1" applyBorder="1" applyAlignment="1">
      <alignment horizontal="left" vertical="top" wrapText="1"/>
    </xf>
    <xf numFmtId="165" fontId="27" fillId="34" borderId="29" xfId="49" applyNumberFormat="1" applyFont="1" applyFill="1" applyBorder="1" applyAlignment="1">
      <alignment horizontal="right" vertical="top"/>
    </xf>
    <xf numFmtId="49" fontId="28" fillId="33" borderId="0" xfId="0" applyNumberFormat="1" applyFont="1" applyFill="1" applyAlignment="1">
      <alignment horizontal="right" vertical="top" wrapText="1"/>
    </xf>
    <xf numFmtId="0" fontId="28" fillId="33" borderId="0" xfId="0" applyFont="1" applyFill="1" applyAlignment="1">
      <alignment horizontal="center" vertical="top"/>
    </xf>
    <xf numFmtId="0" fontId="28" fillId="33" borderId="0" xfId="0" applyFont="1" applyFill="1" applyAlignment="1">
      <alignment horizontal="left" vertical="top" wrapText="1"/>
    </xf>
    <xf numFmtId="0" fontId="27" fillId="34" borderId="33" xfId="0" applyFont="1" applyFill="1" applyBorder="1" applyAlignment="1">
      <alignment horizontal="left" vertical="center" wrapText="1"/>
    </xf>
  </cellXfs>
  <cellStyles count="64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 15" xfId="61"/>
    <cellStyle name="Comma 4 2" xfId="63"/>
    <cellStyle name="Comma_General 17.02.04" xfId="59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11 2" xfId="62"/>
    <cellStyle name="Normal 12" xfId="54"/>
    <cellStyle name="Normal 2" xfId="43"/>
    <cellStyle name="Normal 2 2" xfId="52"/>
    <cellStyle name="Normal 2 3" xfId="44"/>
    <cellStyle name="Normal 2 3 2 2" xfId="60"/>
    <cellStyle name="Normal 2_IV-ՀՐԱՏԱՊ ՓՈՒԼԵՐՈՎ" xfId="45"/>
    <cellStyle name="Normal 5" xfId="57"/>
    <cellStyle name="Normal 5 2" xfId="46"/>
    <cellStyle name="Normal 5 3" xfId="55"/>
    <cellStyle name="Normal 6 2" xfId="47"/>
    <cellStyle name="Normal 8" xfId="51"/>
    <cellStyle name="Normal_General 17.02.04" xfId="48"/>
    <cellStyle name="Normal_tax" xfId="58"/>
    <cellStyle name="Note" xfId="16" builtinId="10" customBuiltin="1"/>
    <cellStyle name="Output" xfId="11" builtinId="21" customBuiltin="1"/>
    <cellStyle name="SN_241" xfId="49"/>
    <cellStyle name="SN_it" xfId="56"/>
    <cellStyle name="Title" xfId="2" builtinId="15" customBuiltin="1"/>
    <cellStyle name="Total" xfId="18" builtinId="25" customBuiltin="1"/>
    <cellStyle name="Warning Text" xfId="15" builtinId="11" customBuiltin="1"/>
    <cellStyle name="Обычный 2 2" xfId="50"/>
    <cellStyle name="Обычный_+JRVEG-DZOR" xf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zoomScaleNormal="100" zoomScaleSheetLayoutView="80" workbookViewId="0"/>
  </sheetViews>
  <sheetFormatPr defaultColWidth="8" defaultRowHeight="17.25" x14ac:dyDescent="0.25"/>
  <cols>
    <col min="1" max="1" width="10" style="107" customWidth="1"/>
    <col min="2" max="2" width="17" style="107" customWidth="1"/>
    <col min="3" max="3" width="75.85546875" style="107" customWidth="1"/>
    <col min="4" max="4" width="33.7109375" style="107" customWidth="1"/>
    <col min="5" max="5" width="25" style="107" customWidth="1"/>
    <col min="6" max="255" width="8" style="107"/>
    <col min="256" max="257" width="5.7109375" style="107" customWidth="1"/>
    <col min="258" max="258" width="76.28515625" style="107" customWidth="1"/>
    <col min="259" max="259" width="17.85546875" style="107" customWidth="1"/>
    <col min="260" max="511" width="8" style="107"/>
    <col min="512" max="513" width="5.7109375" style="107" customWidth="1"/>
    <col min="514" max="514" width="76.28515625" style="107" customWidth="1"/>
    <col min="515" max="515" width="17.85546875" style="107" customWidth="1"/>
    <col min="516" max="767" width="8" style="107"/>
    <col min="768" max="769" width="5.7109375" style="107" customWidth="1"/>
    <col min="770" max="770" width="76.28515625" style="107" customWidth="1"/>
    <col min="771" max="771" width="17.85546875" style="107" customWidth="1"/>
    <col min="772" max="1023" width="8" style="107"/>
    <col min="1024" max="1025" width="5.7109375" style="107" customWidth="1"/>
    <col min="1026" max="1026" width="76.28515625" style="107" customWidth="1"/>
    <col min="1027" max="1027" width="17.85546875" style="107" customWidth="1"/>
    <col min="1028" max="1279" width="8" style="107"/>
    <col min="1280" max="1281" width="5.7109375" style="107" customWidth="1"/>
    <col min="1282" max="1282" width="76.28515625" style="107" customWidth="1"/>
    <col min="1283" max="1283" width="17.85546875" style="107" customWidth="1"/>
    <col min="1284" max="1535" width="8" style="107"/>
    <col min="1536" max="1537" width="5.7109375" style="107" customWidth="1"/>
    <col min="1538" max="1538" width="76.28515625" style="107" customWidth="1"/>
    <col min="1539" max="1539" width="17.85546875" style="107" customWidth="1"/>
    <col min="1540" max="1791" width="8" style="107"/>
    <col min="1792" max="1793" width="5.7109375" style="107" customWidth="1"/>
    <col min="1794" max="1794" width="76.28515625" style="107" customWidth="1"/>
    <col min="1795" max="1795" width="17.85546875" style="107" customWidth="1"/>
    <col min="1796" max="2047" width="8" style="107"/>
    <col min="2048" max="2049" width="5.7109375" style="107" customWidth="1"/>
    <col min="2050" max="2050" width="76.28515625" style="107" customWidth="1"/>
    <col min="2051" max="2051" width="17.85546875" style="107" customWidth="1"/>
    <col min="2052" max="2303" width="8" style="107"/>
    <col min="2304" max="2305" width="5.7109375" style="107" customWidth="1"/>
    <col min="2306" max="2306" width="76.28515625" style="107" customWidth="1"/>
    <col min="2307" max="2307" width="17.85546875" style="107" customWidth="1"/>
    <col min="2308" max="2559" width="8" style="107"/>
    <col min="2560" max="2561" width="5.7109375" style="107" customWidth="1"/>
    <col min="2562" max="2562" width="76.28515625" style="107" customWidth="1"/>
    <col min="2563" max="2563" width="17.85546875" style="107" customWidth="1"/>
    <col min="2564" max="2815" width="8" style="107"/>
    <col min="2816" max="2817" width="5.7109375" style="107" customWidth="1"/>
    <col min="2818" max="2818" width="76.28515625" style="107" customWidth="1"/>
    <col min="2819" max="2819" width="17.85546875" style="107" customWidth="1"/>
    <col min="2820" max="3071" width="8" style="107"/>
    <col min="3072" max="3073" width="5.7109375" style="107" customWidth="1"/>
    <col min="3074" max="3074" width="76.28515625" style="107" customWidth="1"/>
    <col min="3075" max="3075" width="17.85546875" style="107" customWidth="1"/>
    <col min="3076" max="3327" width="8" style="107"/>
    <col min="3328" max="3329" width="5.7109375" style="107" customWidth="1"/>
    <col min="3330" max="3330" width="76.28515625" style="107" customWidth="1"/>
    <col min="3331" max="3331" width="17.85546875" style="107" customWidth="1"/>
    <col min="3332" max="3583" width="8" style="107"/>
    <col min="3584" max="3585" width="5.7109375" style="107" customWidth="1"/>
    <col min="3586" max="3586" width="76.28515625" style="107" customWidth="1"/>
    <col min="3587" max="3587" width="17.85546875" style="107" customWidth="1"/>
    <col min="3588" max="3839" width="8" style="107"/>
    <col min="3840" max="3841" width="5.7109375" style="107" customWidth="1"/>
    <col min="3842" max="3842" width="76.28515625" style="107" customWidth="1"/>
    <col min="3843" max="3843" width="17.85546875" style="107" customWidth="1"/>
    <col min="3844" max="4095" width="8" style="107"/>
    <col min="4096" max="4097" width="5.7109375" style="107" customWidth="1"/>
    <col min="4098" max="4098" width="76.28515625" style="107" customWidth="1"/>
    <col min="4099" max="4099" width="17.85546875" style="107" customWidth="1"/>
    <col min="4100" max="4351" width="8" style="107"/>
    <col min="4352" max="4353" width="5.7109375" style="107" customWidth="1"/>
    <col min="4354" max="4354" width="76.28515625" style="107" customWidth="1"/>
    <col min="4355" max="4355" width="17.85546875" style="107" customWidth="1"/>
    <col min="4356" max="4607" width="8" style="107"/>
    <col min="4608" max="4609" width="5.7109375" style="107" customWidth="1"/>
    <col min="4610" max="4610" width="76.28515625" style="107" customWidth="1"/>
    <col min="4611" max="4611" width="17.85546875" style="107" customWidth="1"/>
    <col min="4612" max="4863" width="8" style="107"/>
    <col min="4864" max="4865" width="5.7109375" style="107" customWidth="1"/>
    <col min="4866" max="4866" width="76.28515625" style="107" customWidth="1"/>
    <col min="4867" max="4867" width="17.85546875" style="107" customWidth="1"/>
    <col min="4868" max="5119" width="8" style="107"/>
    <col min="5120" max="5121" width="5.7109375" style="107" customWidth="1"/>
    <col min="5122" max="5122" width="76.28515625" style="107" customWidth="1"/>
    <col min="5123" max="5123" width="17.85546875" style="107" customWidth="1"/>
    <col min="5124" max="5375" width="8" style="107"/>
    <col min="5376" max="5377" width="5.7109375" style="107" customWidth="1"/>
    <col min="5378" max="5378" width="76.28515625" style="107" customWidth="1"/>
    <col min="5379" max="5379" width="17.85546875" style="107" customWidth="1"/>
    <col min="5380" max="5631" width="8" style="107"/>
    <col min="5632" max="5633" width="5.7109375" style="107" customWidth="1"/>
    <col min="5634" max="5634" width="76.28515625" style="107" customWidth="1"/>
    <col min="5635" max="5635" width="17.85546875" style="107" customWidth="1"/>
    <col min="5636" max="5887" width="8" style="107"/>
    <col min="5888" max="5889" width="5.7109375" style="107" customWidth="1"/>
    <col min="5890" max="5890" width="76.28515625" style="107" customWidth="1"/>
    <col min="5891" max="5891" width="17.85546875" style="107" customWidth="1"/>
    <col min="5892" max="6143" width="8" style="107"/>
    <col min="6144" max="6145" width="5.7109375" style="107" customWidth="1"/>
    <col min="6146" max="6146" width="76.28515625" style="107" customWidth="1"/>
    <col min="6147" max="6147" width="17.85546875" style="107" customWidth="1"/>
    <col min="6148" max="6399" width="8" style="107"/>
    <col min="6400" max="6401" width="5.7109375" style="107" customWidth="1"/>
    <col min="6402" max="6402" width="76.28515625" style="107" customWidth="1"/>
    <col min="6403" max="6403" width="17.85546875" style="107" customWidth="1"/>
    <col min="6404" max="6655" width="8" style="107"/>
    <col min="6656" max="6657" width="5.7109375" style="107" customWidth="1"/>
    <col min="6658" max="6658" width="76.28515625" style="107" customWidth="1"/>
    <col min="6659" max="6659" width="17.85546875" style="107" customWidth="1"/>
    <col min="6660" max="6911" width="8" style="107"/>
    <col min="6912" max="6913" width="5.7109375" style="107" customWidth="1"/>
    <col min="6914" max="6914" width="76.28515625" style="107" customWidth="1"/>
    <col min="6915" max="6915" width="17.85546875" style="107" customWidth="1"/>
    <col min="6916" max="7167" width="8" style="107"/>
    <col min="7168" max="7169" width="5.7109375" style="107" customWidth="1"/>
    <col min="7170" max="7170" width="76.28515625" style="107" customWidth="1"/>
    <col min="7171" max="7171" width="17.85546875" style="107" customWidth="1"/>
    <col min="7172" max="7423" width="8" style="107"/>
    <col min="7424" max="7425" width="5.7109375" style="107" customWidth="1"/>
    <col min="7426" max="7426" width="76.28515625" style="107" customWidth="1"/>
    <col min="7427" max="7427" width="17.85546875" style="107" customWidth="1"/>
    <col min="7428" max="7679" width="8" style="107"/>
    <col min="7680" max="7681" width="5.7109375" style="107" customWidth="1"/>
    <col min="7682" max="7682" width="76.28515625" style="107" customWidth="1"/>
    <col min="7683" max="7683" width="17.85546875" style="107" customWidth="1"/>
    <col min="7684" max="7935" width="8" style="107"/>
    <col min="7936" max="7937" width="5.7109375" style="107" customWidth="1"/>
    <col min="7938" max="7938" width="76.28515625" style="107" customWidth="1"/>
    <col min="7939" max="7939" width="17.85546875" style="107" customWidth="1"/>
    <col min="7940" max="8191" width="8" style="107"/>
    <col min="8192" max="8193" width="5.7109375" style="107" customWidth="1"/>
    <col min="8194" max="8194" width="76.28515625" style="107" customWidth="1"/>
    <col min="8195" max="8195" width="17.85546875" style="107" customWidth="1"/>
    <col min="8196" max="8447" width="8" style="107"/>
    <col min="8448" max="8449" width="5.7109375" style="107" customWidth="1"/>
    <col min="8450" max="8450" width="76.28515625" style="107" customWidth="1"/>
    <col min="8451" max="8451" width="17.85546875" style="107" customWidth="1"/>
    <col min="8452" max="8703" width="8" style="107"/>
    <col min="8704" max="8705" width="5.7109375" style="107" customWidth="1"/>
    <col min="8706" max="8706" width="76.28515625" style="107" customWidth="1"/>
    <col min="8707" max="8707" width="17.85546875" style="107" customWidth="1"/>
    <col min="8708" max="8959" width="8" style="107"/>
    <col min="8960" max="8961" width="5.7109375" style="107" customWidth="1"/>
    <col min="8962" max="8962" width="76.28515625" style="107" customWidth="1"/>
    <col min="8963" max="8963" width="17.85546875" style="107" customWidth="1"/>
    <col min="8964" max="9215" width="8" style="107"/>
    <col min="9216" max="9217" width="5.7109375" style="107" customWidth="1"/>
    <col min="9218" max="9218" width="76.28515625" style="107" customWidth="1"/>
    <col min="9219" max="9219" width="17.85546875" style="107" customWidth="1"/>
    <col min="9220" max="9471" width="8" style="107"/>
    <col min="9472" max="9473" width="5.7109375" style="107" customWidth="1"/>
    <col min="9474" max="9474" width="76.28515625" style="107" customWidth="1"/>
    <col min="9475" max="9475" width="17.85546875" style="107" customWidth="1"/>
    <col min="9476" max="9727" width="8" style="107"/>
    <col min="9728" max="9729" width="5.7109375" style="107" customWidth="1"/>
    <col min="9730" max="9730" width="76.28515625" style="107" customWidth="1"/>
    <col min="9731" max="9731" width="17.85546875" style="107" customWidth="1"/>
    <col min="9732" max="9983" width="8" style="107"/>
    <col min="9984" max="9985" width="5.7109375" style="107" customWidth="1"/>
    <col min="9986" max="9986" width="76.28515625" style="107" customWidth="1"/>
    <col min="9987" max="9987" width="17.85546875" style="107" customWidth="1"/>
    <col min="9988" max="10239" width="8" style="107"/>
    <col min="10240" max="10241" width="5.7109375" style="107" customWidth="1"/>
    <col min="10242" max="10242" width="76.28515625" style="107" customWidth="1"/>
    <col min="10243" max="10243" width="17.85546875" style="107" customWidth="1"/>
    <col min="10244" max="10495" width="8" style="107"/>
    <col min="10496" max="10497" width="5.7109375" style="107" customWidth="1"/>
    <col min="10498" max="10498" width="76.28515625" style="107" customWidth="1"/>
    <col min="10499" max="10499" width="17.85546875" style="107" customWidth="1"/>
    <col min="10500" max="10751" width="8" style="107"/>
    <col min="10752" max="10753" width="5.7109375" style="107" customWidth="1"/>
    <col min="10754" max="10754" width="76.28515625" style="107" customWidth="1"/>
    <col min="10755" max="10755" width="17.85546875" style="107" customWidth="1"/>
    <col min="10756" max="11007" width="8" style="107"/>
    <col min="11008" max="11009" width="5.7109375" style="107" customWidth="1"/>
    <col min="11010" max="11010" width="76.28515625" style="107" customWidth="1"/>
    <col min="11011" max="11011" width="17.85546875" style="107" customWidth="1"/>
    <col min="11012" max="11263" width="8" style="107"/>
    <col min="11264" max="11265" width="5.7109375" style="107" customWidth="1"/>
    <col min="11266" max="11266" width="76.28515625" style="107" customWidth="1"/>
    <col min="11267" max="11267" width="17.85546875" style="107" customWidth="1"/>
    <col min="11268" max="11519" width="8" style="107"/>
    <col min="11520" max="11521" width="5.7109375" style="107" customWidth="1"/>
    <col min="11522" max="11522" width="76.28515625" style="107" customWidth="1"/>
    <col min="11523" max="11523" width="17.85546875" style="107" customWidth="1"/>
    <col min="11524" max="11775" width="8" style="107"/>
    <col min="11776" max="11777" width="5.7109375" style="107" customWidth="1"/>
    <col min="11778" max="11778" width="76.28515625" style="107" customWidth="1"/>
    <col min="11779" max="11779" width="17.85546875" style="107" customWidth="1"/>
    <col min="11780" max="12031" width="8" style="107"/>
    <col min="12032" max="12033" width="5.7109375" style="107" customWidth="1"/>
    <col min="12034" max="12034" width="76.28515625" style="107" customWidth="1"/>
    <col min="12035" max="12035" width="17.85546875" style="107" customWidth="1"/>
    <col min="12036" max="12287" width="8" style="107"/>
    <col min="12288" max="12289" width="5.7109375" style="107" customWidth="1"/>
    <col min="12290" max="12290" width="76.28515625" style="107" customWidth="1"/>
    <col min="12291" max="12291" width="17.85546875" style="107" customWidth="1"/>
    <col min="12292" max="12543" width="8" style="107"/>
    <col min="12544" max="12545" width="5.7109375" style="107" customWidth="1"/>
    <col min="12546" max="12546" width="76.28515625" style="107" customWidth="1"/>
    <col min="12547" max="12547" width="17.85546875" style="107" customWidth="1"/>
    <col min="12548" max="12799" width="8" style="107"/>
    <col min="12800" max="12801" width="5.7109375" style="107" customWidth="1"/>
    <col min="12802" max="12802" width="76.28515625" style="107" customWidth="1"/>
    <col min="12803" max="12803" width="17.85546875" style="107" customWidth="1"/>
    <col min="12804" max="13055" width="8" style="107"/>
    <col min="13056" max="13057" width="5.7109375" style="107" customWidth="1"/>
    <col min="13058" max="13058" width="76.28515625" style="107" customWidth="1"/>
    <col min="13059" max="13059" width="17.85546875" style="107" customWidth="1"/>
    <col min="13060" max="13311" width="8" style="107"/>
    <col min="13312" max="13313" width="5.7109375" style="107" customWidth="1"/>
    <col min="13314" max="13314" width="76.28515625" style="107" customWidth="1"/>
    <col min="13315" max="13315" width="17.85546875" style="107" customWidth="1"/>
    <col min="13316" max="13567" width="8" style="107"/>
    <col min="13568" max="13569" width="5.7109375" style="107" customWidth="1"/>
    <col min="13570" max="13570" width="76.28515625" style="107" customWidth="1"/>
    <col min="13571" max="13571" width="17.85546875" style="107" customWidth="1"/>
    <col min="13572" max="13823" width="8" style="107"/>
    <col min="13824" max="13825" width="5.7109375" style="107" customWidth="1"/>
    <col min="13826" max="13826" width="76.28515625" style="107" customWidth="1"/>
    <col min="13827" max="13827" width="17.85546875" style="107" customWidth="1"/>
    <col min="13828" max="14079" width="8" style="107"/>
    <col min="14080" max="14081" width="5.7109375" style="107" customWidth="1"/>
    <col min="14082" max="14082" width="76.28515625" style="107" customWidth="1"/>
    <col min="14083" max="14083" width="17.85546875" style="107" customWidth="1"/>
    <col min="14084" max="14335" width="8" style="107"/>
    <col min="14336" max="14337" width="5.7109375" style="107" customWidth="1"/>
    <col min="14338" max="14338" width="76.28515625" style="107" customWidth="1"/>
    <col min="14339" max="14339" width="17.85546875" style="107" customWidth="1"/>
    <col min="14340" max="14591" width="8" style="107"/>
    <col min="14592" max="14593" width="5.7109375" style="107" customWidth="1"/>
    <col min="14594" max="14594" width="76.28515625" style="107" customWidth="1"/>
    <col min="14595" max="14595" width="17.85546875" style="107" customWidth="1"/>
    <col min="14596" max="14847" width="8" style="107"/>
    <col min="14848" max="14849" width="5.7109375" style="107" customWidth="1"/>
    <col min="14850" max="14850" width="76.28515625" style="107" customWidth="1"/>
    <col min="14851" max="14851" width="17.85546875" style="107" customWidth="1"/>
    <col min="14852" max="15103" width="8" style="107"/>
    <col min="15104" max="15105" width="5.7109375" style="107" customWidth="1"/>
    <col min="15106" max="15106" width="76.28515625" style="107" customWidth="1"/>
    <col min="15107" max="15107" width="17.85546875" style="107" customWidth="1"/>
    <col min="15108" max="15359" width="8" style="107"/>
    <col min="15360" max="15361" width="5.7109375" style="107" customWidth="1"/>
    <col min="15362" max="15362" width="76.28515625" style="107" customWidth="1"/>
    <col min="15363" max="15363" width="17.85546875" style="107" customWidth="1"/>
    <col min="15364" max="15615" width="8" style="107"/>
    <col min="15616" max="15617" width="5.7109375" style="107" customWidth="1"/>
    <col min="15618" max="15618" width="76.28515625" style="107" customWidth="1"/>
    <col min="15619" max="15619" width="17.85546875" style="107" customWidth="1"/>
    <col min="15620" max="15871" width="8" style="107"/>
    <col min="15872" max="15873" width="5.7109375" style="107" customWidth="1"/>
    <col min="15874" max="15874" width="76.28515625" style="107" customWidth="1"/>
    <col min="15875" max="15875" width="17.85546875" style="107" customWidth="1"/>
    <col min="15876" max="16127" width="8" style="107"/>
    <col min="16128" max="16129" width="5.7109375" style="107" customWidth="1"/>
    <col min="16130" max="16130" width="76.28515625" style="107" customWidth="1"/>
    <col min="16131" max="16131" width="17.85546875" style="107" customWidth="1"/>
    <col min="16132" max="16384" width="8" style="107"/>
  </cols>
  <sheetData>
    <row r="1" spans="1:4" s="101" customFormat="1" x14ac:dyDescent="0.25">
      <c r="A1" s="99"/>
      <c r="B1" s="99"/>
      <c r="C1" s="99"/>
      <c r="D1" s="100" t="s">
        <v>91</v>
      </c>
    </row>
    <row r="2" spans="1:4" s="101" customFormat="1" x14ac:dyDescent="0.25">
      <c r="A2" s="102"/>
      <c r="B2" s="102"/>
      <c r="C2" s="102"/>
      <c r="D2" s="100" t="s">
        <v>80</v>
      </c>
    </row>
    <row r="3" spans="1:4" s="101" customFormat="1" x14ac:dyDescent="0.25">
      <c r="A3" s="102"/>
      <c r="B3" s="102"/>
      <c r="C3" s="102"/>
      <c r="D3" s="103" t="s">
        <v>0</v>
      </c>
    </row>
    <row r="4" spans="1:4" s="101" customFormat="1" ht="94.5" customHeight="1" x14ac:dyDescent="0.25">
      <c r="A4" s="68" t="s">
        <v>190</v>
      </c>
      <c r="B4" s="68"/>
      <c r="C4" s="68"/>
      <c r="D4" s="68"/>
    </row>
    <row r="5" spans="1:4" s="101" customFormat="1" x14ac:dyDescent="0.3">
      <c r="A5" s="102"/>
      <c r="B5" s="102"/>
      <c r="C5" s="102"/>
      <c r="D5" s="104"/>
    </row>
    <row r="6" spans="1:4" x14ac:dyDescent="0.25">
      <c r="A6" s="105"/>
      <c r="B6" s="105"/>
      <c r="C6" s="105"/>
      <c r="D6" s="106" t="s">
        <v>69</v>
      </c>
    </row>
    <row r="7" spans="1:4" ht="114.75" customHeight="1" x14ac:dyDescent="0.25">
      <c r="A7" s="94" t="s">
        <v>92</v>
      </c>
      <c r="B7" s="95"/>
      <c r="C7" s="96" t="s">
        <v>93</v>
      </c>
      <c r="D7" s="25" t="s">
        <v>5</v>
      </c>
    </row>
    <row r="8" spans="1:4" ht="34.5" x14ac:dyDescent="0.25">
      <c r="A8" s="97" t="s">
        <v>1</v>
      </c>
      <c r="B8" s="97" t="s">
        <v>2</v>
      </c>
      <c r="C8" s="98"/>
      <c r="D8" s="25" t="s">
        <v>3</v>
      </c>
    </row>
    <row r="9" spans="1:4" s="110" customFormat="1" ht="21" customHeight="1" x14ac:dyDescent="0.25">
      <c r="A9" s="27"/>
      <c r="B9" s="27"/>
      <c r="C9" s="108" t="s">
        <v>94</v>
      </c>
      <c r="D9" s="109">
        <f>D10</f>
        <v>0</v>
      </c>
    </row>
    <row r="10" spans="1:4" ht="44.25" customHeight="1" x14ac:dyDescent="0.25">
      <c r="A10" s="25"/>
      <c r="B10" s="25"/>
      <c r="C10" s="111" t="s">
        <v>95</v>
      </c>
      <c r="D10" s="109">
        <f>D11+D42</f>
        <v>0</v>
      </c>
    </row>
    <row r="11" spans="1:4" x14ac:dyDescent="0.25">
      <c r="A11" s="112">
        <v>1004</v>
      </c>
      <c r="B11" s="113"/>
      <c r="C11" s="114" t="s">
        <v>96</v>
      </c>
      <c r="D11" s="115">
        <f>D18+D24+D30+D36</f>
        <v>103445.09999999998</v>
      </c>
    </row>
    <row r="12" spans="1:4" ht="26.25" customHeight="1" x14ac:dyDescent="0.25">
      <c r="A12" s="116"/>
      <c r="B12" s="116"/>
      <c r="C12" s="113" t="s">
        <v>43</v>
      </c>
      <c r="D12" s="117"/>
    </row>
    <row r="13" spans="1:4" x14ac:dyDescent="0.25">
      <c r="A13" s="51"/>
      <c r="B13" s="51"/>
      <c r="C13" s="114" t="s">
        <v>97</v>
      </c>
      <c r="D13" s="117"/>
    </row>
    <row r="14" spans="1:4" ht="42.75" customHeight="1" x14ac:dyDescent="0.25">
      <c r="A14" s="51"/>
      <c r="B14" s="51"/>
      <c r="C14" s="113" t="s">
        <v>98</v>
      </c>
      <c r="D14" s="117"/>
    </row>
    <row r="15" spans="1:4" x14ac:dyDescent="0.25">
      <c r="A15" s="46"/>
      <c r="B15" s="46"/>
      <c r="C15" s="114" t="s">
        <v>99</v>
      </c>
      <c r="D15" s="117"/>
    </row>
    <row r="16" spans="1:4" ht="44.25" customHeight="1" x14ac:dyDescent="0.25">
      <c r="A16" s="113"/>
      <c r="B16" s="113"/>
      <c r="C16" s="113" t="s">
        <v>100</v>
      </c>
      <c r="D16" s="117"/>
    </row>
    <row r="17" spans="1:6" x14ac:dyDescent="0.25">
      <c r="A17" s="118" t="s">
        <v>101</v>
      </c>
      <c r="B17" s="118"/>
      <c r="C17" s="118"/>
      <c r="D17" s="118"/>
    </row>
    <row r="18" spans="1:6" s="123" customFormat="1" x14ac:dyDescent="0.25">
      <c r="A18" s="119"/>
      <c r="B18" s="120">
        <v>11002</v>
      </c>
      <c r="C18" s="121" t="s">
        <v>102</v>
      </c>
      <c r="D18" s="122">
        <f>'3'!G22</f>
        <v>774465.20000000007</v>
      </c>
    </row>
    <row r="19" spans="1:6" s="123" customFormat="1" ht="42" customHeight="1" x14ac:dyDescent="0.25">
      <c r="A19" s="119"/>
      <c r="B19" s="113"/>
      <c r="C19" s="113" t="s">
        <v>114</v>
      </c>
      <c r="D19" s="120"/>
    </row>
    <row r="20" spans="1:6" s="123" customFormat="1" x14ac:dyDescent="0.25">
      <c r="A20" s="119"/>
      <c r="B20" s="119"/>
      <c r="C20" s="121" t="s">
        <v>103</v>
      </c>
      <c r="D20" s="120"/>
    </row>
    <row r="21" spans="1:6" s="123" customFormat="1" ht="55.5" customHeight="1" x14ac:dyDescent="0.25">
      <c r="A21" s="119"/>
      <c r="B21" s="119"/>
      <c r="C21" s="113" t="s">
        <v>115</v>
      </c>
      <c r="D21" s="120"/>
    </row>
    <row r="22" spans="1:6" s="123" customFormat="1" x14ac:dyDescent="0.25">
      <c r="A22" s="119"/>
      <c r="B22" s="119"/>
      <c r="C22" s="121" t="s">
        <v>104</v>
      </c>
      <c r="D22" s="120"/>
    </row>
    <row r="23" spans="1:6" s="123" customFormat="1" ht="29.25" customHeight="1" x14ac:dyDescent="0.25">
      <c r="A23" s="119"/>
      <c r="B23" s="119"/>
      <c r="C23" s="113" t="s">
        <v>116</v>
      </c>
      <c r="D23" s="120"/>
    </row>
    <row r="24" spans="1:6" s="123" customFormat="1" x14ac:dyDescent="0.25">
      <c r="A24" s="119"/>
      <c r="B24" s="120">
        <v>11014</v>
      </c>
      <c r="C24" s="121" t="s">
        <v>102</v>
      </c>
      <c r="D24" s="122">
        <f>'3'!G31</f>
        <v>-100000</v>
      </c>
    </row>
    <row r="25" spans="1:6" s="123" customFormat="1" ht="45.75" customHeight="1" x14ac:dyDescent="0.25">
      <c r="A25" s="119"/>
      <c r="B25" s="113"/>
      <c r="C25" s="113" t="s">
        <v>117</v>
      </c>
      <c r="D25" s="120"/>
    </row>
    <row r="26" spans="1:6" s="123" customFormat="1" x14ac:dyDescent="0.25">
      <c r="A26" s="119"/>
      <c r="B26" s="119"/>
      <c r="C26" s="121" t="s">
        <v>103</v>
      </c>
      <c r="D26" s="120"/>
    </row>
    <row r="27" spans="1:6" s="123" customFormat="1" ht="78" customHeight="1" x14ac:dyDescent="0.25">
      <c r="A27" s="119"/>
      <c r="B27" s="119"/>
      <c r="C27" s="113" t="s">
        <v>118</v>
      </c>
      <c r="D27" s="120"/>
    </row>
    <row r="28" spans="1:6" s="123" customFormat="1" x14ac:dyDescent="0.25">
      <c r="A28" s="119"/>
      <c r="B28" s="119"/>
      <c r="C28" s="121" t="s">
        <v>104</v>
      </c>
      <c r="D28" s="120"/>
    </row>
    <row r="29" spans="1:6" s="123" customFormat="1" ht="29.25" customHeight="1" x14ac:dyDescent="0.25">
      <c r="A29" s="119"/>
      <c r="B29" s="119"/>
      <c r="C29" s="113" t="s">
        <v>116</v>
      </c>
      <c r="D29" s="120"/>
    </row>
    <row r="30" spans="1:6" x14ac:dyDescent="0.25">
      <c r="A30" s="113"/>
      <c r="B30" s="120" t="s">
        <v>119</v>
      </c>
      <c r="C30" s="121" t="s">
        <v>102</v>
      </c>
      <c r="D30" s="124">
        <f>'3'!G40</f>
        <v>-141981.70000000001</v>
      </c>
      <c r="E30" s="21"/>
      <c r="F30" s="21"/>
    </row>
    <row r="31" spans="1:6" ht="34.5" x14ac:dyDescent="0.25">
      <c r="A31" s="113"/>
      <c r="B31" s="113"/>
      <c r="C31" s="113" t="s">
        <v>106</v>
      </c>
      <c r="D31" s="117"/>
      <c r="E31" s="21"/>
      <c r="F31" s="21"/>
    </row>
    <row r="32" spans="1:6" x14ac:dyDescent="0.25">
      <c r="A32" s="113"/>
      <c r="B32" s="113"/>
      <c r="C32" s="121" t="s">
        <v>103</v>
      </c>
      <c r="D32" s="117"/>
      <c r="E32" s="21"/>
      <c r="F32" s="21"/>
    </row>
    <row r="33" spans="1:6" ht="51.75" x14ac:dyDescent="0.25">
      <c r="A33" s="113"/>
      <c r="B33" s="113"/>
      <c r="C33" s="113" t="s">
        <v>120</v>
      </c>
      <c r="D33" s="117"/>
      <c r="E33" s="21"/>
      <c r="F33" s="21"/>
    </row>
    <row r="34" spans="1:6" x14ac:dyDescent="0.25">
      <c r="A34" s="113"/>
      <c r="B34" s="113"/>
      <c r="C34" s="121" t="s">
        <v>104</v>
      </c>
      <c r="D34" s="113"/>
      <c r="E34" s="21"/>
      <c r="F34" s="21"/>
    </row>
    <row r="35" spans="1:6" ht="45.75" customHeight="1" x14ac:dyDescent="0.25">
      <c r="A35" s="113"/>
      <c r="B35" s="113"/>
      <c r="C35" s="113" t="s">
        <v>105</v>
      </c>
      <c r="D35" s="113"/>
      <c r="E35" s="21"/>
      <c r="F35" s="21"/>
    </row>
    <row r="36" spans="1:6" s="123" customFormat="1" x14ac:dyDescent="0.25">
      <c r="A36" s="119"/>
      <c r="B36" s="120">
        <v>31012</v>
      </c>
      <c r="C36" s="121" t="s">
        <v>102</v>
      </c>
      <c r="D36" s="122">
        <f>'3'!G49</f>
        <v>-429038.4</v>
      </c>
    </row>
    <row r="37" spans="1:6" s="123" customFormat="1" ht="43.5" customHeight="1" x14ac:dyDescent="0.25">
      <c r="A37" s="119"/>
      <c r="B37" s="113"/>
      <c r="C37" s="113" t="s">
        <v>154</v>
      </c>
      <c r="D37" s="120"/>
    </row>
    <row r="38" spans="1:6" s="123" customFormat="1" x14ac:dyDescent="0.25">
      <c r="A38" s="119"/>
      <c r="B38" s="119"/>
      <c r="C38" s="121" t="s">
        <v>103</v>
      </c>
      <c r="D38" s="120"/>
    </row>
    <row r="39" spans="1:6" s="123" customFormat="1" ht="45" customHeight="1" x14ac:dyDescent="0.25">
      <c r="A39" s="119"/>
      <c r="B39" s="119"/>
      <c r="C39" s="113" t="s">
        <v>155</v>
      </c>
      <c r="D39" s="120"/>
    </row>
    <row r="40" spans="1:6" s="123" customFormat="1" x14ac:dyDescent="0.25">
      <c r="A40" s="119"/>
      <c r="B40" s="119"/>
      <c r="C40" s="121" t="s">
        <v>104</v>
      </c>
      <c r="D40" s="120"/>
    </row>
    <row r="41" spans="1:6" s="123" customFormat="1" ht="41.25" customHeight="1" x14ac:dyDescent="0.25">
      <c r="A41" s="119"/>
      <c r="B41" s="119"/>
      <c r="C41" s="113" t="s">
        <v>105</v>
      </c>
      <c r="D41" s="120"/>
    </row>
    <row r="42" spans="1:6" x14ac:dyDescent="0.25">
      <c r="A42" s="112">
        <v>1072</v>
      </c>
      <c r="B42" s="113"/>
      <c r="C42" s="121" t="s">
        <v>96</v>
      </c>
      <c r="D42" s="125">
        <f>+D49</f>
        <v>-103445.1</v>
      </c>
    </row>
    <row r="43" spans="1:6" ht="25.5" customHeight="1" x14ac:dyDescent="0.25">
      <c r="A43" s="116"/>
      <c r="B43" s="116"/>
      <c r="C43" s="113" t="s">
        <v>121</v>
      </c>
      <c r="D43" s="117"/>
    </row>
    <row r="44" spans="1:6" x14ac:dyDescent="0.25">
      <c r="A44" s="51"/>
      <c r="B44" s="51"/>
      <c r="C44" s="121" t="s">
        <v>97</v>
      </c>
      <c r="D44" s="117"/>
    </row>
    <row r="45" spans="1:6" ht="42.75" customHeight="1" x14ac:dyDescent="0.25">
      <c r="A45" s="51"/>
      <c r="B45" s="51"/>
      <c r="C45" s="113" t="s">
        <v>122</v>
      </c>
      <c r="D45" s="117"/>
    </row>
    <row r="46" spans="1:6" x14ac:dyDescent="0.25">
      <c r="A46" s="46"/>
      <c r="B46" s="46"/>
      <c r="C46" s="121" t="s">
        <v>99</v>
      </c>
      <c r="D46" s="117"/>
    </row>
    <row r="47" spans="1:6" ht="46.5" customHeight="1" x14ac:dyDescent="0.25">
      <c r="A47" s="113"/>
      <c r="B47" s="113"/>
      <c r="C47" s="113" t="s">
        <v>123</v>
      </c>
      <c r="D47" s="117"/>
    </row>
    <row r="48" spans="1:6" x14ac:dyDescent="0.25">
      <c r="A48" s="118" t="s">
        <v>101</v>
      </c>
      <c r="B48" s="118"/>
      <c r="C48" s="118"/>
      <c r="D48" s="118"/>
    </row>
    <row r="49" spans="1:4" x14ac:dyDescent="0.25">
      <c r="A49" s="119"/>
      <c r="B49" s="120">
        <v>31008</v>
      </c>
      <c r="C49" s="121" t="s">
        <v>102</v>
      </c>
      <c r="D49" s="126">
        <f>'3'!G68</f>
        <v>-103445.1</v>
      </c>
    </row>
    <row r="50" spans="1:4" ht="63" customHeight="1" x14ac:dyDescent="0.25">
      <c r="A50" s="119"/>
      <c r="B50" s="119"/>
      <c r="C50" s="113" t="s">
        <v>147</v>
      </c>
      <c r="D50" s="113"/>
    </row>
    <row r="51" spans="1:4" x14ac:dyDescent="0.25">
      <c r="A51" s="119"/>
      <c r="B51" s="119"/>
      <c r="C51" s="121" t="s">
        <v>103</v>
      </c>
      <c r="D51" s="113"/>
    </row>
    <row r="52" spans="1:4" ht="47.25" customHeight="1" x14ac:dyDescent="0.25">
      <c r="A52" s="119"/>
      <c r="B52" s="119"/>
      <c r="C52" s="113" t="s">
        <v>148</v>
      </c>
      <c r="D52" s="113"/>
    </row>
    <row r="53" spans="1:4" x14ac:dyDescent="0.25">
      <c r="A53" s="119"/>
      <c r="B53" s="119"/>
      <c r="C53" s="121" t="s">
        <v>104</v>
      </c>
      <c r="D53" s="113"/>
    </row>
    <row r="54" spans="1:4" ht="45" customHeight="1" x14ac:dyDescent="0.25">
      <c r="A54" s="119"/>
      <c r="B54" s="119"/>
      <c r="C54" s="113" t="s">
        <v>105</v>
      </c>
      <c r="D54" s="113"/>
    </row>
  </sheetData>
  <mergeCells count="5">
    <mergeCell ref="A48:D48"/>
    <mergeCell ref="A4:D4"/>
    <mergeCell ref="A7:B7"/>
    <mergeCell ref="C7:C8"/>
    <mergeCell ref="A17:D17"/>
  </mergeCells>
  <pageMargins left="0.15748031496062992" right="0.23622047244094491" top="0.15748031496062992" bottom="0.15748031496062992" header="0.15748031496062992" footer="0.15748031496062992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zoomScaleNormal="100" zoomScaleSheetLayoutView="80" workbookViewId="0">
      <selection activeCell="G11" sqref="G11"/>
    </sheetView>
  </sheetViews>
  <sheetFormatPr defaultColWidth="8" defaultRowHeight="11.25" customHeight="1" x14ac:dyDescent="0.25"/>
  <cols>
    <col min="1" max="1" width="7.85546875" style="128" customWidth="1"/>
    <col min="2" max="2" width="8.7109375" style="128" customWidth="1"/>
    <col min="3" max="3" width="62.5703125" style="128" customWidth="1"/>
    <col min="4" max="4" width="17.7109375" style="128" customWidth="1"/>
    <col min="5" max="5" width="20.7109375" style="128" bestFit="1" customWidth="1"/>
    <col min="6" max="6" width="20.7109375" style="128" customWidth="1"/>
    <col min="7" max="7" width="17.28515625" style="128" customWidth="1"/>
    <col min="8" max="8" width="19" style="128" customWidth="1"/>
    <col min="9" max="16384" width="8" style="128"/>
  </cols>
  <sheetData>
    <row r="1" spans="1:9" ht="18.75" customHeight="1" x14ac:dyDescent="0.25">
      <c r="A1" s="127" t="s">
        <v>113</v>
      </c>
      <c r="B1" s="127"/>
      <c r="C1" s="127"/>
      <c r="D1" s="127"/>
      <c r="E1" s="127"/>
      <c r="F1" s="127"/>
      <c r="G1" s="127"/>
      <c r="H1" s="127"/>
    </row>
    <row r="2" spans="1:9" s="44" customFormat="1" ht="19.5" customHeight="1" x14ac:dyDescent="0.25">
      <c r="A2" s="127" t="s">
        <v>80</v>
      </c>
      <c r="B2" s="127"/>
      <c r="C2" s="127"/>
      <c r="D2" s="127"/>
      <c r="E2" s="127"/>
      <c r="F2" s="127"/>
      <c r="G2" s="127"/>
      <c r="H2" s="127"/>
      <c r="I2" s="129"/>
    </row>
    <row r="3" spans="1:9" s="44" customFormat="1" ht="17.25" customHeight="1" x14ac:dyDescent="0.25">
      <c r="A3" s="127" t="s">
        <v>0</v>
      </c>
      <c r="B3" s="127"/>
      <c r="C3" s="127"/>
      <c r="D3" s="127"/>
      <c r="E3" s="127"/>
      <c r="F3" s="127"/>
      <c r="G3" s="127"/>
      <c r="H3" s="127"/>
      <c r="I3" s="129"/>
    </row>
    <row r="4" spans="1:9" s="44" customFormat="1" ht="52.5" customHeight="1" x14ac:dyDescent="0.25">
      <c r="A4" s="69" t="s">
        <v>183</v>
      </c>
      <c r="B4" s="69"/>
      <c r="C4" s="69"/>
      <c r="D4" s="69"/>
      <c r="E4" s="69"/>
      <c r="F4" s="69"/>
      <c r="G4" s="69"/>
      <c r="H4" s="69"/>
      <c r="I4" s="130"/>
    </row>
    <row r="5" spans="1:9" s="3" customFormat="1" ht="17.25" customHeight="1" x14ac:dyDescent="0.25">
      <c r="A5" s="131"/>
      <c r="B5" s="131"/>
      <c r="C5" s="64"/>
      <c r="D5" s="132"/>
      <c r="E5" s="132"/>
      <c r="F5" s="132"/>
      <c r="G5" s="133" t="s">
        <v>69</v>
      </c>
      <c r="H5" s="133"/>
    </row>
    <row r="6" spans="1:9" s="3" customFormat="1" ht="32.25" customHeight="1" x14ac:dyDescent="0.25">
      <c r="A6" s="70" t="s">
        <v>51</v>
      </c>
      <c r="B6" s="71"/>
      <c r="C6" s="134" t="s">
        <v>52</v>
      </c>
      <c r="D6" s="135" t="s">
        <v>79</v>
      </c>
      <c r="E6" s="136"/>
      <c r="F6" s="136"/>
      <c r="G6" s="136"/>
      <c r="H6" s="137"/>
    </row>
    <row r="7" spans="1:9" s="7" customFormat="1" ht="31.5" customHeight="1" x14ac:dyDescent="0.25">
      <c r="A7" s="72"/>
      <c r="B7" s="73"/>
      <c r="C7" s="138"/>
      <c r="D7" s="139" t="s">
        <v>53</v>
      </c>
      <c r="E7" s="140" t="s">
        <v>6</v>
      </c>
      <c r="F7" s="141"/>
      <c r="G7" s="141"/>
      <c r="H7" s="142"/>
    </row>
    <row r="8" spans="1:9" s="7" customFormat="1" ht="123" customHeight="1" x14ac:dyDescent="0.25">
      <c r="A8" s="4" t="s">
        <v>1</v>
      </c>
      <c r="B8" s="4" t="s">
        <v>2</v>
      </c>
      <c r="C8" s="143"/>
      <c r="D8" s="144"/>
      <c r="E8" s="14" t="s">
        <v>54</v>
      </c>
      <c r="F8" s="14" t="s">
        <v>55</v>
      </c>
      <c r="G8" s="14" t="s">
        <v>56</v>
      </c>
      <c r="H8" s="14" t="s">
        <v>57</v>
      </c>
    </row>
    <row r="9" spans="1:9" s="7" customFormat="1" ht="30.75" customHeight="1" x14ac:dyDescent="0.25">
      <c r="A9" s="4"/>
      <c r="B9" s="4"/>
      <c r="C9" s="5" t="s">
        <v>58</v>
      </c>
      <c r="D9" s="18">
        <f>SUM(E9:H9)</f>
        <v>-774465.20000000007</v>
      </c>
      <c r="E9" s="18">
        <f>E11</f>
        <v>-245426.80000000002</v>
      </c>
      <c r="F9" s="18">
        <f>F11</f>
        <v>-429038.4</v>
      </c>
      <c r="G9" s="18">
        <f>G11</f>
        <v>-100000</v>
      </c>
      <c r="H9" s="18">
        <f>H11</f>
        <v>0</v>
      </c>
    </row>
    <row r="10" spans="1:9" s="3" customFormat="1" ht="17.25" customHeight="1" x14ac:dyDescent="0.25">
      <c r="A10" s="4"/>
      <c r="B10" s="4"/>
      <c r="C10" s="5" t="s">
        <v>59</v>
      </c>
      <c r="D10" s="6"/>
      <c r="E10" s="6"/>
      <c r="F10" s="6"/>
      <c r="G10" s="6"/>
      <c r="H10" s="6"/>
    </row>
    <row r="11" spans="1:9" s="12" customFormat="1" ht="59.25" customHeight="1" x14ac:dyDescent="0.25">
      <c r="A11" s="8"/>
      <c r="B11" s="9"/>
      <c r="C11" s="9" t="s">
        <v>60</v>
      </c>
      <c r="D11" s="10">
        <f>SUM(E11:H11)</f>
        <v>-774465.20000000007</v>
      </c>
      <c r="E11" s="11">
        <f>E13+E14+E15+E18</f>
        <v>-245426.80000000002</v>
      </c>
      <c r="F11" s="11">
        <f t="shared" ref="F11:H11" si="0">F13+F14+F15+F18</f>
        <v>-429038.4</v>
      </c>
      <c r="G11" s="11">
        <f t="shared" si="0"/>
        <v>-100000</v>
      </c>
      <c r="H11" s="11">
        <f t="shared" si="0"/>
        <v>0</v>
      </c>
    </row>
    <row r="12" spans="1:9" s="12" customFormat="1" ht="17.25" customHeight="1" x14ac:dyDescent="0.25">
      <c r="A12" s="8"/>
      <c r="B12" s="8"/>
      <c r="C12" s="8" t="s">
        <v>61</v>
      </c>
      <c r="D12" s="10"/>
      <c r="E12" s="1"/>
      <c r="F12" s="1"/>
      <c r="G12" s="1"/>
      <c r="H12" s="1"/>
    </row>
    <row r="13" spans="1:9" s="19" customFormat="1" ht="61.5" customHeight="1" x14ac:dyDescent="0.25">
      <c r="A13" s="26">
        <v>1004</v>
      </c>
      <c r="B13" s="26">
        <v>11014</v>
      </c>
      <c r="C13" s="27" t="s">
        <v>162</v>
      </c>
      <c r="D13" s="14">
        <f>SUM(E13:H13)</f>
        <v>-100000</v>
      </c>
      <c r="E13" s="14">
        <v>0</v>
      </c>
      <c r="F13" s="14">
        <v>0</v>
      </c>
      <c r="G13" s="14">
        <v>-100000</v>
      </c>
      <c r="H13" s="28">
        <v>0</v>
      </c>
    </row>
    <row r="14" spans="1:9" s="19" customFormat="1" ht="47.25" customHeight="1" x14ac:dyDescent="0.25">
      <c r="A14" s="26">
        <v>1004</v>
      </c>
      <c r="B14" s="26">
        <v>31009</v>
      </c>
      <c r="C14" s="27" t="s">
        <v>81</v>
      </c>
      <c r="D14" s="14">
        <f>SUM(E14:H14)</f>
        <v>-141981.70000000001</v>
      </c>
      <c r="E14" s="62">
        <v>-141981.70000000001</v>
      </c>
      <c r="F14" s="28">
        <v>0</v>
      </c>
      <c r="G14" s="28">
        <v>0</v>
      </c>
      <c r="H14" s="28">
        <v>0</v>
      </c>
    </row>
    <row r="15" spans="1:9" s="19" customFormat="1" ht="43.5" customHeight="1" x14ac:dyDescent="0.25">
      <c r="A15" s="26">
        <v>1004</v>
      </c>
      <c r="B15" s="26">
        <v>31012</v>
      </c>
      <c r="C15" s="27" t="s">
        <v>156</v>
      </c>
      <c r="D15" s="29">
        <f>SUM(E15:H15)</f>
        <v>-429038.4</v>
      </c>
      <c r="E15" s="28">
        <f>E17</f>
        <v>0</v>
      </c>
      <c r="F15" s="29">
        <f>F17</f>
        <v>-429038.4</v>
      </c>
      <c r="G15" s="28">
        <f>G17</f>
        <v>0</v>
      </c>
      <c r="H15" s="28">
        <f>H17</f>
        <v>0</v>
      </c>
    </row>
    <row r="16" spans="1:9" s="19" customFormat="1" ht="25.5" customHeight="1" x14ac:dyDescent="0.25">
      <c r="A16" s="26"/>
      <c r="B16" s="26"/>
      <c r="C16" s="30" t="s">
        <v>61</v>
      </c>
      <c r="D16" s="28"/>
      <c r="E16" s="28"/>
      <c r="F16" s="28"/>
      <c r="G16" s="28"/>
      <c r="H16" s="28"/>
    </row>
    <row r="17" spans="1:8" s="19" customFormat="1" ht="63.75" customHeight="1" x14ac:dyDescent="0.25">
      <c r="A17" s="26"/>
      <c r="B17" s="26"/>
      <c r="C17" s="31" t="s">
        <v>157</v>
      </c>
      <c r="D17" s="145">
        <f>SUM(E17:H17)</f>
        <v>-429038.4</v>
      </c>
      <c r="E17" s="32"/>
      <c r="F17" s="145">
        <v>-429038.4</v>
      </c>
      <c r="G17" s="28"/>
      <c r="H17" s="28"/>
    </row>
    <row r="18" spans="1:8" s="19" customFormat="1" ht="74.25" customHeight="1" x14ac:dyDescent="0.25">
      <c r="A18" s="26">
        <v>1072</v>
      </c>
      <c r="B18" s="26">
        <v>31008</v>
      </c>
      <c r="C18" s="33" t="s">
        <v>125</v>
      </c>
      <c r="D18" s="14">
        <f>SUM(E18:H18)</f>
        <v>-103445.1</v>
      </c>
      <c r="E18" s="14">
        <f>SUM(E20:E20)</f>
        <v>-103445.1</v>
      </c>
      <c r="F18" s="14">
        <f>SUM(F20:F20)</f>
        <v>0</v>
      </c>
      <c r="G18" s="14">
        <f>SUM(G20:G20)</f>
        <v>0</v>
      </c>
      <c r="H18" s="14">
        <f>SUM(H20:H20)</f>
        <v>0</v>
      </c>
    </row>
    <row r="19" spans="1:8" s="19" customFormat="1" ht="24" customHeight="1" x14ac:dyDescent="0.25">
      <c r="A19" s="26"/>
      <c r="B19" s="26"/>
      <c r="C19" s="34" t="s">
        <v>61</v>
      </c>
      <c r="D19" s="28"/>
      <c r="E19" s="28"/>
      <c r="F19" s="28"/>
      <c r="G19" s="28"/>
      <c r="H19" s="28"/>
    </row>
    <row r="20" spans="1:8" s="19" customFormat="1" ht="43.5" customHeight="1" x14ac:dyDescent="0.25">
      <c r="A20" s="26"/>
      <c r="B20" s="26"/>
      <c r="C20" s="34" t="s">
        <v>126</v>
      </c>
      <c r="D20" s="145">
        <f t="shared" ref="D20" si="1">SUM(E20:H20)</f>
        <v>-103445.1</v>
      </c>
      <c r="E20" s="145">
        <v>-103445.1</v>
      </c>
      <c r="F20" s="145"/>
      <c r="G20" s="145"/>
      <c r="H20" s="145"/>
    </row>
  </sheetData>
  <mergeCells count="10">
    <mergeCell ref="A6:B7"/>
    <mergeCell ref="C6:C8"/>
    <mergeCell ref="D6:H6"/>
    <mergeCell ref="D7:D8"/>
    <mergeCell ref="E7:H7"/>
    <mergeCell ref="A1:H1"/>
    <mergeCell ref="A2:H2"/>
    <mergeCell ref="A3:H3"/>
    <mergeCell ref="A4:H4"/>
    <mergeCell ref="G5:H5"/>
  </mergeCells>
  <pageMargins left="0.15748031496062992" right="0.15748031496062992" top="0.74803149606299213" bottom="0.74803149606299213" header="0.31496062992125984" footer="0.31496062992125984"/>
  <pageSetup scale="5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"/>
  <sheetViews>
    <sheetView zoomScaleNormal="100" zoomScaleSheetLayoutView="80" workbookViewId="0">
      <selection activeCell="A3" sqref="A3:G3"/>
    </sheetView>
  </sheetViews>
  <sheetFormatPr defaultColWidth="8" defaultRowHeight="16.5" customHeight="1" x14ac:dyDescent="0.3"/>
  <cols>
    <col min="1" max="1" width="8.7109375" style="49" customWidth="1"/>
    <col min="2" max="2" width="8" style="49" customWidth="1"/>
    <col min="3" max="3" width="8" style="49"/>
    <col min="4" max="4" width="10.5703125" style="49" customWidth="1"/>
    <col min="5" max="5" width="14.85546875" style="49" customWidth="1"/>
    <col min="6" max="6" width="75" style="49" customWidth="1"/>
    <col min="7" max="7" width="32.85546875" style="49" customWidth="1"/>
    <col min="8" max="16384" width="8" style="49"/>
  </cols>
  <sheetData>
    <row r="1" spans="1:7" ht="19.5" customHeight="1" x14ac:dyDescent="0.3">
      <c r="A1" s="146"/>
      <c r="B1" s="146"/>
      <c r="C1" s="146"/>
      <c r="D1" s="146"/>
      <c r="E1" s="146"/>
      <c r="F1" s="146"/>
      <c r="G1" s="147" t="s">
        <v>163</v>
      </c>
    </row>
    <row r="2" spans="1:7" s="2" customFormat="1" ht="19.5" customHeight="1" x14ac:dyDescent="0.25">
      <c r="A2" s="127" t="s">
        <v>80</v>
      </c>
      <c r="B2" s="127"/>
      <c r="C2" s="127"/>
      <c r="D2" s="127"/>
      <c r="E2" s="127"/>
      <c r="F2" s="127"/>
      <c r="G2" s="127"/>
    </row>
    <row r="3" spans="1:7" s="2" customFormat="1" ht="19.5" customHeight="1" x14ac:dyDescent="0.25">
      <c r="A3" s="127" t="s">
        <v>0</v>
      </c>
      <c r="B3" s="127"/>
      <c r="C3" s="127"/>
      <c r="D3" s="127"/>
      <c r="E3" s="127"/>
      <c r="F3" s="127"/>
      <c r="G3" s="127"/>
    </row>
    <row r="4" spans="1:7" s="2" customFormat="1" ht="52.5" customHeight="1" x14ac:dyDescent="0.25">
      <c r="A4" s="69" t="s">
        <v>184</v>
      </c>
      <c r="B4" s="69"/>
      <c r="C4" s="69"/>
      <c r="D4" s="69"/>
      <c r="E4" s="69"/>
      <c r="F4" s="69"/>
      <c r="G4" s="69"/>
    </row>
    <row r="5" spans="1:7" s="50" customFormat="1" ht="16.5" customHeight="1" x14ac:dyDescent="0.25">
      <c r="A5" s="107"/>
      <c r="B5" s="107"/>
      <c r="C5" s="107"/>
      <c r="D5" s="107"/>
      <c r="E5" s="107"/>
      <c r="F5" s="107"/>
      <c r="G5" s="107"/>
    </row>
    <row r="6" spans="1:7" s="50" customFormat="1" ht="36" customHeight="1" x14ac:dyDescent="0.3">
      <c r="A6" s="107"/>
      <c r="B6" s="107"/>
      <c r="C6" s="107"/>
      <c r="D6" s="107"/>
      <c r="E6" s="107"/>
      <c r="F6" s="107"/>
      <c r="G6" s="148" t="s">
        <v>69</v>
      </c>
    </row>
    <row r="7" spans="1:7" s="50" customFormat="1" ht="79.5" customHeight="1" x14ac:dyDescent="0.25">
      <c r="A7" s="149" t="s">
        <v>8</v>
      </c>
      <c r="B7" s="150"/>
      <c r="C7" s="151"/>
      <c r="D7" s="149" t="s">
        <v>9</v>
      </c>
      <c r="E7" s="151"/>
      <c r="F7" s="149" t="s">
        <v>10</v>
      </c>
      <c r="G7" s="179" t="s">
        <v>5</v>
      </c>
    </row>
    <row r="8" spans="1:7" s="50" customFormat="1" ht="32.25" customHeight="1" x14ac:dyDescent="0.25">
      <c r="A8" s="152"/>
      <c r="B8" s="153"/>
      <c r="C8" s="154"/>
      <c r="D8" s="152"/>
      <c r="E8" s="154"/>
      <c r="F8" s="155"/>
      <c r="G8" s="180"/>
    </row>
    <row r="9" spans="1:7" s="50" customFormat="1" ht="34.5" x14ac:dyDescent="0.25">
      <c r="A9" s="25" t="s">
        <v>192</v>
      </c>
      <c r="B9" s="25" t="s">
        <v>191</v>
      </c>
      <c r="C9" s="25" t="s">
        <v>11</v>
      </c>
      <c r="D9" s="25" t="s">
        <v>12</v>
      </c>
      <c r="E9" s="25" t="s">
        <v>2</v>
      </c>
      <c r="F9" s="152"/>
      <c r="G9" s="25" t="s">
        <v>3</v>
      </c>
    </row>
    <row r="10" spans="1:7" s="50" customFormat="1" ht="24" customHeight="1" x14ac:dyDescent="0.25">
      <c r="A10" s="156"/>
      <c r="B10" s="156"/>
      <c r="C10" s="156"/>
      <c r="D10" s="156"/>
      <c r="E10" s="157"/>
      <c r="F10" s="112" t="s">
        <v>13</v>
      </c>
      <c r="G10" s="158">
        <f>G12+G58</f>
        <v>0</v>
      </c>
    </row>
    <row r="11" spans="1:7" s="50" customFormat="1" ht="16.5" customHeight="1" x14ac:dyDescent="0.25">
      <c r="A11" s="51"/>
      <c r="B11" s="51"/>
      <c r="C11" s="51"/>
      <c r="D11" s="51"/>
      <c r="E11" s="159"/>
      <c r="F11" s="113" t="s">
        <v>14</v>
      </c>
      <c r="G11" s="116"/>
    </row>
    <row r="12" spans="1:7" s="50" customFormat="1" ht="27" customHeight="1" x14ac:dyDescent="0.25">
      <c r="A12" s="160" t="s">
        <v>44</v>
      </c>
      <c r="B12" s="51"/>
      <c r="C12" s="51"/>
      <c r="D12" s="51"/>
      <c r="E12" s="159"/>
      <c r="F12" s="161" t="s">
        <v>45</v>
      </c>
      <c r="G12" s="162">
        <f>G14</f>
        <v>103445.09999999998</v>
      </c>
    </row>
    <row r="13" spans="1:7" s="50" customFormat="1" ht="16.5" customHeight="1" x14ac:dyDescent="0.25">
      <c r="A13" s="51"/>
      <c r="B13" s="51"/>
      <c r="C13" s="51"/>
      <c r="D13" s="51"/>
      <c r="E13" s="159"/>
      <c r="F13" s="113" t="s">
        <v>14</v>
      </c>
      <c r="G13" s="163"/>
    </row>
    <row r="14" spans="1:7" s="50" customFormat="1" ht="39.75" customHeight="1" x14ac:dyDescent="0.25">
      <c r="A14" s="51"/>
      <c r="B14" s="160" t="s">
        <v>46</v>
      </c>
      <c r="C14" s="51"/>
      <c r="D14" s="51"/>
      <c r="E14" s="159"/>
      <c r="F14" s="161" t="s">
        <v>47</v>
      </c>
      <c r="G14" s="162">
        <f>G16</f>
        <v>103445.09999999998</v>
      </c>
    </row>
    <row r="15" spans="1:7" s="50" customFormat="1" ht="16.5" customHeight="1" x14ac:dyDescent="0.25">
      <c r="A15" s="51"/>
      <c r="B15" s="51"/>
      <c r="C15" s="51"/>
      <c r="D15" s="51"/>
      <c r="E15" s="159"/>
      <c r="F15" s="113" t="s">
        <v>14</v>
      </c>
      <c r="G15" s="164"/>
    </row>
    <row r="16" spans="1:7" s="50" customFormat="1" ht="23.25" customHeight="1" x14ac:dyDescent="0.25">
      <c r="A16" s="51"/>
      <c r="B16" s="51"/>
      <c r="C16" s="165" t="s">
        <v>44</v>
      </c>
      <c r="D16" s="51"/>
      <c r="E16" s="51"/>
      <c r="F16" s="166" t="s">
        <v>48</v>
      </c>
      <c r="G16" s="167">
        <f t="shared" ref="G16" si="0">G18</f>
        <v>103445.09999999998</v>
      </c>
    </row>
    <row r="17" spans="1:7" s="50" customFormat="1" ht="16.5" customHeight="1" x14ac:dyDescent="0.25">
      <c r="A17" s="51"/>
      <c r="B17" s="51"/>
      <c r="C17" s="51"/>
      <c r="D17" s="51"/>
      <c r="E17" s="51"/>
      <c r="F17" s="51" t="s">
        <v>14</v>
      </c>
      <c r="G17" s="116"/>
    </row>
    <row r="18" spans="1:7" s="50" customFormat="1" ht="40.5" customHeight="1" x14ac:dyDescent="0.25">
      <c r="A18" s="51"/>
      <c r="B18" s="51"/>
      <c r="C18" s="51"/>
      <c r="D18" s="51"/>
      <c r="E18" s="51"/>
      <c r="F18" s="165" t="s">
        <v>7</v>
      </c>
      <c r="G18" s="168">
        <f t="shared" ref="G18" si="1">G20</f>
        <v>103445.09999999998</v>
      </c>
    </row>
    <row r="19" spans="1:7" s="50" customFormat="1" ht="16.5" customHeight="1" x14ac:dyDescent="0.25">
      <c r="A19" s="51"/>
      <c r="B19" s="51"/>
      <c r="C19" s="51"/>
      <c r="D19" s="51"/>
      <c r="E19" s="51"/>
      <c r="F19" s="51" t="s">
        <v>14</v>
      </c>
      <c r="G19" s="51"/>
    </row>
    <row r="20" spans="1:7" s="50" customFormat="1" ht="23.25" customHeight="1" x14ac:dyDescent="0.25">
      <c r="A20" s="51"/>
      <c r="B20" s="51"/>
      <c r="C20" s="51"/>
      <c r="D20" s="51" t="s">
        <v>49</v>
      </c>
      <c r="E20" s="51"/>
      <c r="F20" s="51" t="s">
        <v>43</v>
      </c>
      <c r="G20" s="126">
        <f>G22+G31+G40+G49</f>
        <v>103445.09999999998</v>
      </c>
    </row>
    <row r="21" spans="1:7" s="50" customFormat="1" ht="16.5" customHeight="1" x14ac:dyDescent="0.25">
      <c r="A21" s="46"/>
      <c r="B21" s="46"/>
      <c r="C21" s="46"/>
      <c r="D21" s="46"/>
      <c r="E21" s="46"/>
      <c r="F21" s="46" t="s">
        <v>14</v>
      </c>
      <c r="G21" s="46"/>
    </row>
    <row r="22" spans="1:7" s="50" customFormat="1" ht="45" customHeight="1" x14ac:dyDescent="0.25">
      <c r="A22" s="113"/>
      <c r="B22" s="113"/>
      <c r="C22" s="113"/>
      <c r="D22" s="113"/>
      <c r="E22" s="113">
        <v>11002</v>
      </c>
      <c r="F22" s="113" t="s">
        <v>114</v>
      </c>
      <c r="G22" s="169">
        <f>G24</f>
        <v>774465.20000000007</v>
      </c>
    </row>
    <row r="23" spans="1:7" s="50" customFormat="1" ht="16.5" customHeight="1" x14ac:dyDescent="0.25">
      <c r="A23" s="113"/>
      <c r="B23" s="113"/>
      <c r="C23" s="113"/>
      <c r="D23" s="113"/>
      <c r="E23" s="113"/>
      <c r="F23" s="113" t="s">
        <v>15</v>
      </c>
      <c r="G23" s="170"/>
    </row>
    <row r="24" spans="1:7" s="50" customFormat="1" ht="41.25" customHeight="1" x14ac:dyDescent="0.25">
      <c r="A24" s="113"/>
      <c r="B24" s="113"/>
      <c r="C24" s="113"/>
      <c r="D24" s="113"/>
      <c r="E24" s="113"/>
      <c r="F24" s="114" t="s">
        <v>82</v>
      </c>
      <c r="G24" s="171">
        <f>G26</f>
        <v>774465.20000000007</v>
      </c>
    </row>
    <row r="25" spans="1:7" s="50" customFormat="1" ht="36.75" customHeight="1" x14ac:dyDescent="0.25">
      <c r="A25" s="113"/>
      <c r="B25" s="113"/>
      <c r="C25" s="113"/>
      <c r="D25" s="113"/>
      <c r="E25" s="113"/>
      <c r="F25" s="113" t="s">
        <v>16</v>
      </c>
      <c r="G25" s="171"/>
    </row>
    <row r="26" spans="1:7" s="50" customFormat="1" ht="19.5" customHeight="1" x14ac:dyDescent="0.25">
      <c r="A26" s="113"/>
      <c r="B26" s="113"/>
      <c r="C26" s="113"/>
      <c r="D26" s="113"/>
      <c r="E26" s="113"/>
      <c r="F26" s="113" t="s">
        <v>13</v>
      </c>
      <c r="G26" s="171">
        <f t="shared" ref="G26:G29" si="2">G27</f>
        <v>774465.20000000007</v>
      </c>
    </row>
    <row r="27" spans="1:7" s="50" customFormat="1" ht="19.5" customHeight="1" x14ac:dyDescent="0.25">
      <c r="A27" s="113"/>
      <c r="B27" s="113"/>
      <c r="C27" s="113"/>
      <c r="D27" s="113"/>
      <c r="E27" s="113"/>
      <c r="F27" s="113" t="s">
        <v>127</v>
      </c>
      <c r="G27" s="171">
        <f t="shared" si="2"/>
        <v>774465.20000000007</v>
      </c>
    </row>
    <row r="28" spans="1:7" s="50" customFormat="1" ht="19.5" customHeight="1" x14ac:dyDescent="0.25">
      <c r="A28" s="113"/>
      <c r="B28" s="113"/>
      <c r="C28" s="113"/>
      <c r="D28" s="113"/>
      <c r="E28" s="113"/>
      <c r="F28" s="113" t="s">
        <v>128</v>
      </c>
      <c r="G28" s="171">
        <f t="shared" si="2"/>
        <v>774465.20000000007</v>
      </c>
    </row>
    <row r="29" spans="1:7" s="50" customFormat="1" ht="19.5" customHeight="1" x14ac:dyDescent="0.25">
      <c r="A29" s="113"/>
      <c r="B29" s="113"/>
      <c r="C29" s="113"/>
      <c r="D29" s="113"/>
      <c r="E29" s="113"/>
      <c r="F29" s="113" t="s">
        <v>129</v>
      </c>
      <c r="G29" s="171">
        <f t="shared" si="2"/>
        <v>774465.20000000007</v>
      </c>
    </row>
    <row r="30" spans="1:7" s="50" customFormat="1" ht="41.25" customHeight="1" x14ac:dyDescent="0.25">
      <c r="A30" s="113"/>
      <c r="B30" s="113"/>
      <c r="C30" s="113"/>
      <c r="D30" s="113"/>
      <c r="E30" s="113"/>
      <c r="F30" s="113" t="s">
        <v>130</v>
      </c>
      <c r="G30" s="171">
        <f>-(+G31+G40+G66+G49)</f>
        <v>774465.20000000007</v>
      </c>
    </row>
    <row r="31" spans="1:7" s="50" customFormat="1" ht="42.75" customHeight="1" x14ac:dyDescent="0.25">
      <c r="A31" s="113"/>
      <c r="B31" s="113"/>
      <c r="C31" s="113"/>
      <c r="D31" s="113"/>
      <c r="E31" s="113">
        <v>11014</v>
      </c>
      <c r="F31" s="113" t="s">
        <v>117</v>
      </c>
      <c r="G31" s="172">
        <f>G33</f>
        <v>-100000</v>
      </c>
    </row>
    <row r="32" spans="1:7" s="50" customFormat="1" ht="17.25" x14ac:dyDescent="0.25">
      <c r="A32" s="113"/>
      <c r="B32" s="113"/>
      <c r="C32" s="113"/>
      <c r="D32" s="113"/>
      <c r="E32" s="113"/>
      <c r="F32" s="113" t="s">
        <v>15</v>
      </c>
      <c r="G32" s="172"/>
    </row>
    <row r="33" spans="1:7" s="50" customFormat="1" ht="24" customHeight="1" x14ac:dyDescent="0.25">
      <c r="A33" s="113"/>
      <c r="B33" s="113"/>
      <c r="C33" s="113"/>
      <c r="D33" s="113"/>
      <c r="E33" s="113"/>
      <c r="F33" s="114" t="s">
        <v>4</v>
      </c>
      <c r="G33" s="172">
        <f>G35</f>
        <v>-100000</v>
      </c>
    </row>
    <row r="34" spans="1:7" s="50" customFormat="1" ht="34.5" x14ac:dyDescent="0.25">
      <c r="A34" s="113"/>
      <c r="B34" s="113"/>
      <c r="C34" s="113"/>
      <c r="D34" s="113"/>
      <c r="E34" s="113"/>
      <c r="F34" s="113" t="s">
        <v>16</v>
      </c>
      <c r="G34" s="172"/>
    </row>
    <row r="35" spans="1:7" s="50" customFormat="1" ht="21.75" customHeight="1" x14ac:dyDescent="0.25">
      <c r="A35" s="113"/>
      <c r="B35" s="113"/>
      <c r="C35" s="113"/>
      <c r="D35" s="113"/>
      <c r="E35" s="113"/>
      <c r="F35" s="113" t="s">
        <v>13</v>
      </c>
      <c r="G35" s="172">
        <f t="shared" ref="G35:G38" si="3">G36</f>
        <v>-100000</v>
      </c>
    </row>
    <row r="36" spans="1:7" s="50" customFormat="1" ht="21.75" customHeight="1" x14ac:dyDescent="0.25">
      <c r="A36" s="113"/>
      <c r="B36" s="113"/>
      <c r="C36" s="113"/>
      <c r="D36" s="113"/>
      <c r="E36" s="113"/>
      <c r="F36" s="113" t="s">
        <v>63</v>
      </c>
      <c r="G36" s="172">
        <f t="shared" si="3"/>
        <v>-100000</v>
      </c>
    </row>
    <row r="37" spans="1:7" s="50" customFormat="1" ht="21.75" customHeight="1" x14ac:dyDescent="0.25">
      <c r="A37" s="113"/>
      <c r="B37" s="113"/>
      <c r="C37" s="113"/>
      <c r="D37" s="113"/>
      <c r="E37" s="113"/>
      <c r="F37" s="113" t="s">
        <v>64</v>
      </c>
      <c r="G37" s="172">
        <f t="shared" si="3"/>
        <v>-100000</v>
      </c>
    </row>
    <row r="38" spans="1:7" s="50" customFormat="1" ht="21.75" customHeight="1" x14ac:dyDescent="0.25">
      <c r="A38" s="113"/>
      <c r="B38" s="113"/>
      <c r="C38" s="113"/>
      <c r="D38" s="113"/>
      <c r="E38" s="113"/>
      <c r="F38" s="113" t="s">
        <v>83</v>
      </c>
      <c r="G38" s="172">
        <f t="shared" si="3"/>
        <v>-100000</v>
      </c>
    </row>
    <row r="39" spans="1:7" s="50" customFormat="1" ht="21.75" customHeight="1" x14ac:dyDescent="0.25">
      <c r="A39" s="113"/>
      <c r="B39" s="113"/>
      <c r="C39" s="113"/>
      <c r="D39" s="113"/>
      <c r="E39" s="113"/>
      <c r="F39" s="113" t="s">
        <v>84</v>
      </c>
      <c r="G39" s="172">
        <f>'4'!D15</f>
        <v>-100000</v>
      </c>
    </row>
    <row r="40" spans="1:7" s="52" customFormat="1" ht="34.5" x14ac:dyDescent="0.25">
      <c r="A40" s="119"/>
      <c r="B40" s="119"/>
      <c r="C40" s="119"/>
      <c r="D40" s="119"/>
      <c r="E40" s="173">
        <v>31009</v>
      </c>
      <c r="F40" s="113" t="s">
        <v>106</v>
      </c>
      <c r="G40" s="109">
        <f>G44</f>
        <v>-141981.70000000001</v>
      </c>
    </row>
    <row r="41" spans="1:7" s="52" customFormat="1" ht="17.25" x14ac:dyDescent="0.25">
      <c r="A41" s="119"/>
      <c r="B41" s="119"/>
      <c r="C41" s="119"/>
      <c r="D41" s="119"/>
      <c r="E41" s="119"/>
      <c r="F41" s="113" t="s">
        <v>15</v>
      </c>
      <c r="G41" s="113"/>
    </row>
    <row r="42" spans="1:7" s="52" customFormat="1" ht="22.5" customHeight="1" x14ac:dyDescent="0.25">
      <c r="A42" s="119"/>
      <c r="B42" s="119"/>
      <c r="C42" s="119"/>
      <c r="D42" s="119"/>
      <c r="E42" s="119"/>
      <c r="F42" s="114" t="s">
        <v>4</v>
      </c>
      <c r="G42" s="174">
        <f>G44</f>
        <v>-141981.70000000001</v>
      </c>
    </row>
    <row r="43" spans="1:7" s="52" customFormat="1" ht="39.75" customHeight="1" x14ac:dyDescent="0.25">
      <c r="A43" s="119"/>
      <c r="B43" s="119"/>
      <c r="C43" s="119"/>
      <c r="D43" s="119"/>
      <c r="E43" s="119"/>
      <c r="F43" s="113" t="s">
        <v>16</v>
      </c>
      <c r="G43" s="120"/>
    </row>
    <row r="44" spans="1:7" s="52" customFormat="1" ht="21.75" customHeight="1" x14ac:dyDescent="0.25">
      <c r="A44" s="119"/>
      <c r="B44" s="119"/>
      <c r="C44" s="119"/>
      <c r="D44" s="119"/>
      <c r="E44" s="119"/>
      <c r="F44" s="113" t="s">
        <v>13</v>
      </c>
      <c r="G44" s="175">
        <f t="shared" ref="G44:G47" si="4">G45</f>
        <v>-141981.70000000001</v>
      </c>
    </row>
    <row r="45" spans="1:7" s="52" customFormat="1" ht="21.75" customHeight="1" x14ac:dyDescent="0.25">
      <c r="A45" s="119"/>
      <c r="B45" s="119"/>
      <c r="C45" s="119"/>
      <c r="D45" s="119"/>
      <c r="E45" s="119"/>
      <c r="F45" s="113" t="s">
        <v>63</v>
      </c>
      <c r="G45" s="172">
        <f t="shared" si="4"/>
        <v>-141981.70000000001</v>
      </c>
    </row>
    <row r="46" spans="1:7" s="52" customFormat="1" ht="21.75" customHeight="1" x14ac:dyDescent="0.25">
      <c r="A46" s="119"/>
      <c r="B46" s="119"/>
      <c r="C46" s="119"/>
      <c r="D46" s="119"/>
      <c r="E46" s="119"/>
      <c r="F46" s="113" t="s">
        <v>64</v>
      </c>
      <c r="G46" s="172">
        <f t="shared" si="4"/>
        <v>-141981.70000000001</v>
      </c>
    </row>
    <row r="47" spans="1:7" s="52" customFormat="1" ht="21.75" customHeight="1" x14ac:dyDescent="0.25">
      <c r="A47" s="119"/>
      <c r="B47" s="119"/>
      <c r="C47" s="119"/>
      <c r="D47" s="119"/>
      <c r="E47" s="119"/>
      <c r="F47" s="113" t="s">
        <v>65</v>
      </c>
      <c r="G47" s="172">
        <f t="shared" si="4"/>
        <v>-141981.70000000001</v>
      </c>
    </row>
    <row r="48" spans="1:7" s="52" customFormat="1" ht="21.75" customHeight="1" x14ac:dyDescent="0.25">
      <c r="A48" s="119"/>
      <c r="B48" s="119"/>
      <c r="C48" s="119"/>
      <c r="D48" s="119"/>
      <c r="E48" s="119"/>
      <c r="F48" s="113" t="s">
        <v>85</v>
      </c>
      <c r="G48" s="124">
        <f>'4'!D18</f>
        <v>-141981.70000000001</v>
      </c>
    </row>
    <row r="49" spans="1:7" s="52" customFormat="1" ht="42.75" customHeight="1" x14ac:dyDescent="0.25">
      <c r="A49" s="119"/>
      <c r="B49" s="119"/>
      <c r="C49" s="119"/>
      <c r="D49" s="119"/>
      <c r="E49" s="119">
        <v>31012</v>
      </c>
      <c r="F49" s="113" t="s">
        <v>154</v>
      </c>
      <c r="G49" s="126">
        <f>G51</f>
        <v>-429038.4</v>
      </c>
    </row>
    <row r="50" spans="1:7" s="52" customFormat="1" ht="17.25" x14ac:dyDescent="0.25">
      <c r="A50" s="119"/>
      <c r="B50" s="119"/>
      <c r="C50" s="119"/>
      <c r="D50" s="119"/>
      <c r="E50" s="119"/>
      <c r="F50" s="113" t="s">
        <v>15</v>
      </c>
      <c r="G50" s="126"/>
    </row>
    <row r="51" spans="1:7" s="52" customFormat="1" ht="43.5" customHeight="1" x14ac:dyDescent="0.25">
      <c r="A51" s="119"/>
      <c r="B51" s="119"/>
      <c r="C51" s="119"/>
      <c r="D51" s="119"/>
      <c r="E51" s="119"/>
      <c r="F51" s="114" t="s">
        <v>82</v>
      </c>
      <c r="G51" s="126">
        <f>G53</f>
        <v>-429038.4</v>
      </c>
    </row>
    <row r="52" spans="1:7" s="52" customFormat="1" ht="39" customHeight="1" x14ac:dyDescent="0.25">
      <c r="A52" s="119"/>
      <c r="B52" s="119"/>
      <c r="C52" s="119"/>
      <c r="D52" s="119"/>
      <c r="E52" s="119"/>
      <c r="F52" s="113" t="s">
        <v>16</v>
      </c>
      <c r="G52" s="126"/>
    </row>
    <row r="53" spans="1:7" s="52" customFormat="1" ht="21.75" customHeight="1" x14ac:dyDescent="0.25">
      <c r="A53" s="119"/>
      <c r="B53" s="119"/>
      <c r="C53" s="119"/>
      <c r="D53" s="119"/>
      <c r="E53" s="119"/>
      <c r="F53" s="113" t="s">
        <v>13</v>
      </c>
      <c r="G53" s="126">
        <f t="shared" ref="G53:G56" si="5">G54</f>
        <v>-429038.4</v>
      </c>
    </row>
    <row r="54" spans="1:7" s="52" customFormat="1" ht="21.75" customHeight="1" x14ac:dyDescent="0.25">
      <c r="A54" s="119"/>
      <c r="B54" s="119"/>
      <c r="C54" s="119"/>
      <c r="D54" s="119"/>
      <c r="E54" s="119"/>
      <c r="F54" s="113" t="s">
        <v>63</v>
      </c>
      <c r="G54" s="126">
        <f t="shared" si="5"/>
        <v>-429038.4</v>
      </c>
    </row>
    <row r="55" spans="1:7" s="52" customFormat="1" ht="21.75" customHeight="1" x14ac:dyDescent="0.25">
      <c r="A55" s="119"/>
      <c r="B55" s="119"/>
      <c r="C55" s="119"/>
      <c r="D55" s="119"/>
      <c r="E55" s="119"/>
      <c r="F55" s="113" t="s">
        <v>64</v>
      </c>
      <c r="G55" s="126">
        <f t="shared" si="5"/>
        <v>-429038.4</v>
      </c>
    </row>
    <row r="56" spans="1:7" s="52" customFormat="1" ht="21.75" customHeight="1" x14ac:dyDescent="0.25">
      <c r="A56" s="119"/>
      <c r="B56" s="119"/>
      <c r="C56" s="119"/>
      <c r="D56" s="119"/>
      <c r="E56" s="119"/>
      <c r="F56" s="113" t="s">
        <v>65</v>
      </c>
      <c r="G56" s="126">
        <f t="shared" si="5"/>
        <v>-429038.4</v>
      </c>
    </row>
    <row r="57" spans="1:7" s="52" customFormat="1" ht="21.75" customHeight="1" x14ac:dyDescent="0.25">
      <c r="A57" s="119"/>
      <c r="B57" s="119"/>
      <c r="C57" s="119"/>
      <c r="D57" s="119"/>
      <c r="E57" s="119"/>
      <c r="F57" s="113" t="s">
        <v>107</v>
      </c>
      <c r="G57" s="126">
        <f>'4'!D23</f>
        <v>-429038.4</v>
      </c>
    </row>
    <row r="58" spans="1:7" s="50" customFormat="1" ht="41.25" customHeight="1" x14ac:dyDescent="0.25">
      <c r="A58" s="176" t="s">
        <v>131</v>
      </c>
      <c r="B58" s="116"/>
      <c r="C58" s="116"/>
      <c r="D58" s="116"/>
      <c r="E58" s="177"/>
      <c r="F58" s="112" t="s">
        <v>132</v>
      </c>
      <c r="G58" s="162">
        <f>G60</f>
        <v>-103445.1</v>
      </c>
    </row>
    <row r="59" spans="1:7" s="50" customFormat="1" ht="16.5" customHeight="1" x14ac:dyDescent="0.25">
      <c r="A59" s="51"/>
      <c r="B59" s="51"/>
      <c r="C59" s="51"/>
      <c r="D59" s="51"/>
      <c r="E59" s="159"/>
      <c r="F59" s="113" t="s">
        <v>14</v>
      </c>
      <c r="G59" s="163"/>
    </row>
    <row r="60" spans="1:7" s="50" customFormat="1" ht="25.5" customHeight="1" x14ac:dyDescent="0.25">
      <c r="A60" s="51"/>
      <c r="B60" s="160" t="s">
        <v>133</v>
      </c>
      <c r="C60" s="51"/>
      <c r="D60" s="51"/>
      <c r="E60" s="159"/>
      <c r="F60" s="112" t="s">
        <v>134</v>
      </c>
      <c r="G60" s="162">
        <f>G62</f>
        <v>-103445.1</v>
      </c>
    </row>
    <row r="61" spans="1:7" s="50" customFormat="1" ht="16.5" customHeight="1" x14ac:dyDescent="0.25">
      <c r="A61" s="51"/>
      <c r="B61" s="51"/>
      <c r="C61" s="51"/>
      <c r="D61" s="51"/>
      <c r="E61" s="159"/>
      <c r="F61" s="113" t="s">
        <v>14</v>
      </c>
      <c r="G61" s="164"/>
    </row>
    <row r="62" spans="1:7" s="50" customFormat="1" ht="29.25" customHeight="1" x14ac:dyDescent="0.25">
      <c r="A62" s="51"/>
      <c r="B62" s="51"/>
      <c r="C62" s="160" t="s">
        <v>135</v>
      </c>
      <c r="D62" s="51"/>
      <c r="E62" s="51"/>
      <c r="F62" s="112" t="s">
        <v>134</v>
      </c>
      <c r="G62" s="167">
        <f t="shared" ref="G62" si="6">G64</f>
        <v>-103445.1</v>
      </c>
    </row>
    <row r="63" spans="1:7" s="50" customFormat="1" ht="16.5" customHeight="1" x14ac:dyDescent="0.25">
      <c r="A63" s="51"/>
      <c r="B63" s="51"/>
      <c r="C63" s="51"/>
      <c r="D63" s="51"/>
      <c r="E63" s="51"/>
      <c r="F63" s="113" t="s">
        <v>14</v>
      </c>
      <c r="G63" s="116"/>
    </row>
    <row r="64" spans="1:7" s="50" customFormat="1" ht="40.5" customHeight="1" x14ac:dyDescent="0.25">
      <c r="A64" s="51"/>
      <c r="B64" s="51"/>
      <c r="C64" s="51"/>
      <c r="D64" s="51"/>
      <c r="E64" s="51"/>
      <c r="F64" s="165" t="s">
        <v>7</v>
      </c>
      <c r="G64" s="109">
        <f>G66</f>
        <v>-103445.1</v>
      </c>
    </row>
    <row r="65" spans="1:7" s="50" customFormat="1" ht="16.5" customHeight="1" x14ac:dyDescent="0.25">
      <c r="A65" s="51"/>
      <c r="B65" s="51"/>
      <c r="C65" s="51"/>
      <c r="D65" s="51"/>
      <c r="E65" s="51"/>
      <c r="F65" s="51" t="s">
        <v>14</v>
      </c>
      <c r="G65" s="51"/>
    </row>
    <row r="66" spans="1:7" s="50" customFormat="1" ht="26.25" customHeight="1" x14ac:dyDescent="0.25">
      <c r="A66" s="51"/>
      <c r="B66" s="51"/>
      <c r="C66" s="51"/>
      <c r="D66" s="51">
        <v>1072</v>
      </c>
      <c r="E66" s="51"/>
      <c r="F66" s="113" t="s">
        <v>121</v>
      </c>
      <c r="G66" s="126">
        <f>G68</f>
        <v>-103445.1</v>
      </c>
    </row>
    <row r="67" spans="1:7" s="50" customFormat="1" ht="17.25" x14ac:dyDescent="0.25">
      <c r="A67" s="46"/>
      <c r="B67" s="46"/>
      <c r="C67" s="46"/>
      <c r="D67" s="46"/>
      <c r="E67" s="46"/>
      <c r="F67" s="46" t="s">
        <v>14</v>
      </c>
      <c r="G67" s="178"/>
    </row>
    <row r="68" spans="1:7" s="50" customFormat="1" ht="59.25" customHeight="1" x14ac:dyDescent="0.25">
      <c r="A68" s="113"/>
      <c r="B68" s="113"/>
      <c r="C68" s="113"/>
      <c r="D68" s="113"/>
      <c r="E68" s="113">
        <v>31008</v>
      </c>
      <c r="F68" s="113" t="s">
        <v>147</v>
      </c>
      <c r="G68" s="47">
        <f>G70</f>
        <v>-103445.1</v>
      </c>
    </row>
    <row r="69" spans="1:7" s="50" customFormat="1" ht="17.25" x14ac:dyDescent="0.25">
      <c r="A69" s="113"/>
      <c r="B69" s="113"/>
      <c r="C69" s="113"/>
      <c r="D69" s="113"/>
      <c r="E69" s="113"/>
      <c r="F69" s="113" t="s">
        <v>15</v>
      </c>
      <c r="G69" s="47"/>
    </row>
    <row r="70" spans="1:7" s="50" customFormat="1" ht="46.5" customHeight="1" x14ac:dyDescent="0.25">
      <c r="A70" s="113"/>
      <c r="B70" s="113"/>
      <c r="C70" s="113"/>
      <c r="D70" s="113"/>
      <c r="E70" s="113"/>
      <c r="F70" s="48" t="s">
        <v>82</v>
      </c>
      <c r="G70" s="47">
        <f>G72</f>
        <v>-103445.1</v>
      </c>
    </row>
    <row r="71" spans="1:7" s="50" customFormat="1" ht="34.5" x14ac:dyDescent="0.25">
      <c r="A71" s="113"/>
      <c r="B71" s="113"/>
      <c r="C71" s="113"/>
      <c r="D71" s="113"/>
      <c r="E71" s="113"/>
      <c r="F71" s="113" t="s">
        <v>16</v>
      </c>
      <c r="G71" s="47"/>
    </row>
    <row r="72" spans="1:7" s="50" customFormat="1" ht="24" customHeight="1" x14ac:dyDescent="0.25">
      <c r="A72" s="113"/>
      <c r="B72" s="113"/>
      <c r="C72" s="113"/>
      <c r="D72" s="113"/>
      <c r="E72" s="113"/>
      <c r="F72" s="113" t="s">
        <v>13</v>
      </c>
      <c r="G72" s="47">
        <f t="shared" ref="G72:G75" si="7">G73</f>
        <v>-103445.1</v>
      </c>
    </row>
    <row r="73" spans="1:7" s="50" customFormat="1" ht="24" customHeight="1" x14ac:dyDescent="0.25">
      <c r="A73" s="113"/>
      <c r="B73" s="113"/>
      <c r="C73" s="113"/>
      <c r="D73" s="113"/>
      <c r="E73" s="113"/>
      <c r="F73" s="113" t="s">
        <v>63</v>
      </c>
      <c r="G73" s="47">
        <f t="shared" si="7"/>
        <v>-103445.1</v>
      </c>
    </row>
    <row r="74" spans="1:7" s="50" customFormat="1" ht="24" customHeight="1" x14ac:dyDescent="0.25">
      <c r="A74" s="113"/>
      <c r="B74" s="113"/>
      <c r="C74" s="113"/>
      <c r="D74" s="113"/>
      <c r="E74" s="113"/>
      <c r="F74" s="113" t="s">
        <v>64</v>
      </c>
      <c r="G74" s="47">
        <f t="shared" si="7"/>
        <v>-103445.1</v>
      </c>
    </row>
    <row r="75" spans="1:7" s="50" customFormat="1" ht="24" customHeight="1" x14ac:dyDescent="0.25">
      <c r="A75" s="113"/>
      <c r="B75" s="113"/>
      <c r="C75" s="113"/>
      <c r="D75" s="113"/>
      <c r="E75" s="113"/>
      <c r="F75" s="113" t="s">
        <v>65</v>
      </c>
      <c r="G75" s="47">
        <f t="shared" si="7"/>
        <v>-103445.1</v>
      </c>
    </row>
    <row r="76" spans="1:7" s="50" customFormat="1" ht="24" customHeight="1" x14ac:dyDescent="0.25">
      <c r="A76" s="113"/>
      <c r="B76" s="113"/>
      <c r="C76" s="113"/>
      <c r="D76" s="113"/>
      <c r="E76" s="113"/>
      <c r="F76" s="113" t="s">
        <v>85</v>
      </c>
      <c r="G76" s="47">
        <f>'4'!D28</f>
        <v>-103445.1</v>
      </c>
    </row>
    <row r="77" spans="1:7" ht="21.75" customHeight="1" x14ac:dyDescent="0.3"/>
    <row r="78" spans="1:7" ht="18" customHeight="1" x14ac:dyDescent="0.3"/>
    <row r="79" spans="1:7" ht="18" customHeight="1" x14ac:dyDescent="0.3"/>
    <row r="80" spans="1:7" ht="18" customHeight="1" x14ac:dyDescent="0.3"/>
    <row r="81" ht="33" customHeight="1" x14ac:dyDescent="0.3"/>
    <row r="82" ht="18" customHeight="1" x14ac:dyDescent="0.3"/>
    <row r="83" ht="33" customHeight="1" x14ac:dyDescent="0.3"/>
    <row r="84" ht="18" customHeight="1" x14ac:dyDescent="0.3"/>
    <row r="85" ht="18" customHeight="1" x14ac:dyDescent="0.3"/>
  </sheetData>
  <mergeCells count="7">
    <mergeCell ref="A2:G2"/>
    <mergeCell ref="A3:G3"/>
    <mergeCell ref="A4:G4"/>
    <mergeCell ref="A7:C8"/>
    <mergeCell ref="D7:E8"/>
    <mergeCell ref="F7:F9"/>
    <mergeCell ref="G7:G8"/>
  </mergeCells>
  <pageMargins left="0.15748031496062992" right="0.23622047244094491" top="0.15748031496062992" bottom="0.15748031496062992" header="0.15748031496062992" footer="0.15748031496062992"/>
  <pageSetup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zoomScaleNormal="100" zoomScaleSheetLayoutView="80" workbookViewId="0">
      <selection activeCell="B13" sqref="B13"/>
    </sheetView>
  </sheetViews>
  <sheetFormatPr defaultColWidth="8" defaultRowHeight="17.25" customHeight="1" x14ac:dyDescent="0.25"/>
  <cols>
    <col min="1" max="1" width="7.42578125" style="7" customWidth="1"/>
    <col min="2" max="2" width="8.7109375" style="7" customWidth="1"/>
    <col min="3" max="3" width="82.7109375" style="3" customWidth="1"/>
    <col min="4" max="4" width="29.85546875" style="17" customWidth="1"/>
    <col min="5" max="5" width="10.85546875" style="3" customWidth="1"/>
    <col min="6" max="6" width="16.42578125" style="13" bestFit="1" customWidth="1"/>
    <col min="7" max="8" width="18.28515625" style="13" bestFit="1" customWidth="1"/>
    <col min="9" max="9" width="18.5703125" style="13" bestFit="1" customWidth="1"/>
    <col min="10" max="10" width="16.42578125" style="3" customWidth="1"/>
    <col min="11" max="16384" width="8" style="3"/>
  </cols>
  <sheetData>
    <row r="1" spans="1:9" ht="17.25" customHeight="1" x14ac:dyDescent="0.25">
      <c r="A1" s="185" t="s">
        <v>164</v>
      </c>
      <c r="B1" s="185"/>
      <c r="C1" s="185"/>
      <c r="D1" s="185"/>
    </row>
    <row r="2" spans="1:9" s="188" customFormat="1" ht="16.5" customHeight="1" x14ac:dyDescent="0.25">
      <c r="A2" s="185" t="s">
        <v>80</v>
      </c>
      <c r="B2" s="185"/>
      <c r="C2" s="185"/>
      <c r="D2" s="185"/>
      <c r="E2" s="186"/>
      <c r="F2" s="186"/>
      <c r="G2" s="186"/>
      <c r="H2" s="187"/>
      <c r="I2" s="187"/>
    </row>
    <row r="3" spans="1:9" s="188" customFormat="1" ht="16.5" customHeight="1" x14ac:dyDescent="0.25">
      <c r="A3" s="185" t="s">
        <v>0</v>
      </c>
      <c r="B3" s="185"/>
      <c r="C3" s="185"/>
      <c r="D3" s="185"/>
      <c r="E3" s="186"/>
      <c r="F3" s="186"/>
      <c r="G3" s="186"/>
      <c r="H3" s="187"/>
      <c r="I3" s="187"/>
    </row>
    <row r="4" spans="1:9" s="188" customFormat="1" ht="52.5" customHeight="1" x14ac:dyDescent="0.25">
      <c r="A4" s="183" t="s">
        <v>193</v>
      </c>
      <c r="B4" s="183"/>
      <c r="C4" s="183"/>
      <c r="D4" s="183"/>
      <c r="E4" s="279"/>
      <c r="F4" s="279"/>
      <c r="G4" s="279"/>
      <c r="H4" s="187"/>
      <c r="I4" s="187"/>
    </row>
    <row r="5" spans="1:9" ht="17.25" customHeight="1" x14ac:dyDescent="0.25">
      <c r="A5" s="131"/>
      <c r="B5" s="131"/>
      <c r="C5" s="64"/>
      <c r="D5" s="184" t="s">
        <v>69</v>
      </c>
    </row>
    <row r="6" spans="1:9" ht="78.75" customHeight="1" x14ac:dyDescent="0.25">
      <c r="A6" s="70" t="s">
        <v>51</v>
      </c>
      <c r="B6" s="71"/>
      <c r="C6" s="74" t="s">
        <v>66</v>
      </c>
      <c r="D6" s="181" t="s">
        <v>79</v>
      </c>
    </row>
    <row r="7" spans="1:9" s="7" customFormat="1" ht="27.75" customHeight="1" x14ac:dyDescent="0.25">
      <c r="A7" s="72"/>
      <c r="B7" s="73"/>
      <c r="C7" s="75"/>
      <c r="D7" s="77" t="s">
        <v>17</v>
      </c>
      <c r="F7" s="15"/>
      <c r="G7" s="15"/>
      <c r="H7" s="15"/>
      <c r="I7" s="15"/>
    </row>
    <row r="8" spans="1:9" s="7" customFormat="1" ht="76.5" customHeight="1" x14ac:dyDescent="0.25">
      <c r="A8" s="182" t="s">
        <v>1</v>
      </c>
      <c r="B8" s="182" t="s">
        <v>2</v>
      </c>
      <c r="C8" s="76"/>
      <c r="D8" s="77"/>
      <c r="F8" s="15"/>
      <c r="G8" s="15"/>
      <c r="H8" s="15"/>
      <c r="I8" s="15"/>
    </row>
    <row r="9" spans="1:9" s="7" customFormat="1" ht="17.25" customHeight="1" x14ac:dyDescent="0.25">
      <c r="A9" s="4"/>
      <c r="B9" s="4"/>
      <c r="C9" s="5" t="s">
        <v>58</v>
      </c>
      <c r="D9" s="20">
        <f>D11</f>
        <v>-774465.20000000007</v>
      </c>
      <c r="F9" s="15"/>
      <c r="G9" s="15"/>
      <c r="H9" s="15"/>
      <c r="I9" s="15"/>
    </row>
    <row r="10" spans="1:9" ht="17.25" customHeight="1" x14ac:dyDescent="0.25">
      <c r="A10" s="4"/>
      <c r="B10" s="4"/>
      <c r="C10" s="5" t="s">
        <v>59</v>
      </c>
      <c r="D10" s="20"/>
    </row>
    <row r="11" spans="1:9" s="12" customFormat="1" ht="34.5" customHeight="1" x14ac:dyDescent="0.25">
      <c r="A11" s="8"/>
      <c r="B11" s="9"/>
      <c r="C11" s="9" t="s">
        <v>60</v>
      </c>
      <c r="D11" s="20">
        <f>D13+D16+D19++D24</f>
        <v>-774465.20000000007</v>
      </c>
      <c r="F11" s="16"/>
      <c r="G11" s="16"/>
      <c r="H11" s="16"/>
      <c r="I11" s="16"/>
    </row>
    <row r="12" spans="1:9" s="12" customFormat="1" ht="17.25" customHeight="1" x14ac:dyDescent="0.25">
      <c r="A12" s="8"/>
      <c r="B12" s="8"/>
      <c r="C12" s="8" t="s">
        <v>61</v>
      </c>
      <c r="D12" s="20"/>
      <c r="F12" s="16"/>
      <c r="G12" s="16"/>
      <c r="H12" s="16"/>
      <c r="I12" s="16"/>
    </row>
    <row r="13" spans="1:9" ht="43.5" customHeight="1" x14ac:dyDescent="0.25">
      <c r="A13" s="26">
        <v>1004</v>
      </c>
      <c r="B13" s="26">
        <v>11014</v>
      </c>
      <c r="C13" s="27" t="s">
        <v>124</v>
      </c>
      <c r="D13" s="35">
        <f>D15</f>
        <v>-100000</v>
      </c>
      <c r="F13" s="3"/>
      <c r="G13" s="3"/>
      <c r="H13" s="3"/>
      <c r="I13" s="3"/>
    </row>
    <row r="14" spans="1:9" ht="17.25" customHeight="1" x14ac:dyDescent="0.25">
      <c r="A14" s="26"/>
      <c r="B14" s="26"/>
      <c r="C14" s="25" t="s">
        <v>18</v>
      </c>
      <c r="D14" s="35"/>
      <c r="F14" s="3"/>
      <c r="G14" s="3"/>
      <c r="H14" s="3"/>
      <c r="I14" s="3"/>
    </row>
    <row r="15" spans="1:9" ht="24.75" customHeight="1" x14ac:dyDescent="0.25">
      <c r="A15" s="26"/>
      <c r="B15" s="26"/>
      <c r="C15" s="36" t="s">
        <v>86</v>
      </c>
      <c r="D15" s="37">
        <v>-100000</v>
      </c>
      <c r="F15" s="3"/>
      <c r="G15" s="3"/>
      <c r="H15" s="3"/>
      <c r="I15" s="3"/>
    </row>
    <row r="16" spans="1:9" s="19" customFormat="1" ht="25.5" customHeight="1" x14ac:dyDescent="0.25">
      <c r="A16" s="26">
        <v>1004</v>
      </c>
      <c r="B16" s="26">
        <v>31009</v>
      </c>
      <c r="C16" s="27" t="s">
        <v>81</v>
      </c>
      <c r="D16" s="38">
        <f>D18</f>
        <v>-141981.70000000001</v>
      </c>
    </row>
    <row r="17" spans="1:9" s="19" customFormat="1" x14ac:dyDescent="0.25">
      <c r="A17" s="26"/>
      <c r="B17" s="26"/>
      <c r="C17" s="39" t="s">
        <v>18</v>
      </c>
      <c r="D17" s="35"/>
    </row>
    <row r="18" spans="1:9" s="19" customFormat="1" ht="27.75" customHeight="1" x14ac:dyDescent="0.25">
      <c r="A18" s="26"/>
      <c r="B18" s="26"/>
      <c r="C18" s="36" t="s">
        <v>86</v>
      </c>
      <c r="D18" s="63">
        <f>'2'!E14</f>
        <v>-141981.70000000001</v>
      </c>
    </row>
    <row r="19" spans="1:9" s="19" customFormat="1" ht="35.25" customHeight="1" x14ac:dyDescent="0.25">
      <c r="A19" s="26">
        <v>1004</v>
      </c>
      <c r="B19" s="26">
        <v>31012</v>
      </c>
      <c r="C19" s="27" t="s">
        <v>156</v>
      </c>
      <c r="D19" s="35">
        <f>D21</f>
        <v>-429038.4</v>
      </c>
    </row>
    <row r="20" spans="1:9" s="19" customFormat="1" x14ac:dyDescent="0.25">
      <c r="A20" s="26"/>
      <c r="B20" s="26"/>
      <c r="C20" s="40" t="s">
        <v>18</v>
      </c>
      <c r="D20" s="37"/>
    </row>
    <row r="21" spans="1:9" s="19" customFormat="1" ht="42" customHeight="1" x14ac:dyDescent="0.25">
      <c r="A21" s="26"/>
      <c r="B21" s="26"/>
      <c r="C21" s="41" t="s">
        <v>62</v>
      </c>
      <c r="D21" s="37">
        <f>D23</f>
        <v>-429038.4</v>
      </c>
    </row>
    <row r="22" spans="1:9" s="19" customFormat="1" x14ac:dyDescent="0.25">
      <c r="A22" s="26"/>
      <c r="B22" s="26"/>
      <c r="C22" s="40" t="s">
        <v>108</v>
      </c>
      <c r="D22" s="37"/>
    </row>
    <row r="23" spans="1:9" s="19" customFormat="1" ht="40.5" customHeight="1" x14ac:dyDescent="0.25">
      <c r="A23" s="26"/>
      <c r="B23" s="26"/>
      <c r="C23" s="30" t="s">
        <v>157</v>
      </c>
      <c r="D23" s="37">
        <f>'2'!F17</f>
        <v>-429038.4</v>
      </c>
    </row>
    <row r="24" spans="1:9" s="22" customFormat="1" ht="60" customHeight="1" x14ac:dyDescent="0.25">
      <c r="A24" s="26">
        <v>1072</v>
      </c>
      <c r="B24" s="26">
        <v>31008</v>
      </c>
      <c r="C24" s="27" t="s">
        <v>125</v>
      </c>
      <c r="D24" s="35">
        <f>D26</f>
        <v>-103445.1</v>
      </c>
      <c r="F24" s="23"/>
      <c r="G24" s="23"/>
      <c r="H24" s="23"/>
      <c r="I24" s="23"/>
    </row>
    <row r="25" spans="1:9" s="22" customFormat="1" ht="17.25" customHeight="1" x14ac:dyDescent="0.25">
      <c r="A25" s="25"/>
      <c r="B25" s="25"/>
      <c r="C25" s="40" t="s">
        <v>18</v>
      </c>
      <c r="D25" s="37"/>
      <c r="F25" s="23"/>
      <c r="G25" s="23"/>
      <c r="H25" s="23"/>
      <c r="I25" s="23"/>
    </row>
    <row r="26" spans="1:9" s="22" customFormat="1" ht="42" customHeight="1" x14ac:dyDescent="0.25">
      <c r="A26" s="25"/>
      <c r="B26" s="25"/>
      <c r="C26" s="41" t="s">
        <v>62</v>
      </c>
      <c r="D26" s="37">
        <f>D28</f>
        <v>-103445.1</v>
      </c>
      <c r="F26" s="23"/>
      <c r="G26" s="23"/>
      <c r="H26" s="23"/>
      <c r="I26" s="23"/>
    </row>
    <row r="27" spans="1:9" s="22" customFormat="1" ht="17.25" customHeight="1" x14ac:dyDescent="0.25">
      <c r="A27" s="25"/>
      <c r="B27" s="25"/>
      <c r="C27" s="40" t="s">
        <v>108</v>
      </c>
      <c r="D27" s="42"/>
      <c r="F27" s="23"/>
      <c r="G27" s="23"/>
      <c r="H27" s="23"/>
      <c r="I27" s="23"/>
    </row>
    <row r="28" spans="1:9" s="22" customFormat="1" ht="48.75" customHeight="1" x14ac:dyDescent="0.25">
      <c r="A28" s="25"/>
      <c r="B28" s="25"/>
      <c r="C28" s="34" t="s">
        <v>126</v>
      </c>
      <c r="D28" s="42">
        <f>'2'!E20</f>
        <v>-103445.1</v>
      </c>
      <c r="F28" s="23"/>
      <c r="G28" s="23"/>
      <c r="H28" s="23"/>
      <c r="I28" s="23"/>
    </row>
    <row r="29" spans="1:9" ht="17.25" customHeight="1" x14ac:dyDescent="0.25">
      <c r="A29" s="43"/>
      <c r="B29" s="43"/>
      <c r="C29" s="44"/>
      <c r="D29" s="45"/>
    </row>
    <row r="30" spans="1:9" ht="17.25" customHeight="1" x14ac:dyDescent="0.25">
      <c r="A30" s="43"/>
      <c r="B30" s="43"/>
      <c r="C30" s="44"/>
      <c r="D30" s="45"/>
    </row>
    <row r="31" spans="1:9" ht="17.25" customHeight="1" x14ac:dyDescent="0.25">
      <c r="A31" s="43"/>
      <c r="B31" s="43"/>
      <c r="C31" s="44"/>
      <c r="D31" s="45"/>
    </row>
  </sheetData>
  <mergeCells count="7">
    <mergeCell ref="A1:D1"/>
    <mergeCell ref="A2:D2"/>
    <mergeCell ref="A3:D3"/>
    <mergeCell ref="A4:D4"/>
    <mergeCell ref="A6:B7"/>
    <mergeCell ref="C6:C8"/>
    <mergeCell ref="D7:D8"/>
  </mergeCells>
  <pageMargins left="0.70866141732283472" right="0.70866141732283472" top="0.15748031496062992" bottom="0.15748031496062992" header="0.15748031496062992" footer="0.15748031496062992"/>
  <pageSetup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"/>
  <sheetViews>
    <sheetView zoomScaleNormal="100" zoomScaleSheetLayoutView="80" workbookViewId="0">
      <selection activeCell="A76" sqref="A76:B76"/>
    </sheetView>
  </sheetViews>
  <sheetFormatPr defaultColWidth="8" defaultRowHeight="17.25" x14ac:dyDescent="0.25"/>
  <cols>
    <col min="1" max="1" width="33.28515625" style="238" customWidth="1"/>
    <col min="2" max="2" width="63.5703125" style="238" customWidth="1"/>
    <col min="3" max="3" width="34.5703125" style="238" customWidth="1"/>
    <col min="4" max="16384" width="8" style="238"/>
  </cols>
  <sheetData>
    <row r="1" spans="1:8" s="3" customFormat="1" ht="17.25" customHeight="1" x14ac:dyDescent="0.25">
      <c r="A1" s="185" t="s">
        <v>109</v>
      </c>
      <c r="B1" s="185"/>
      <c r="C1" s="185"/>
      <c r="E1" s="13"/>
      <c r="F1" s="13"/>
      <c r="G1" s="13"/>
      <c r="H1" s="13"/>
    </row>
    <row r="2" spans="1:8" s="188" customFormat="1" ht="16.5" customHeight="1" x14ac:dyDescent="0.25">
      <c r="A2" s="185" t="s">
        <v>80</v>
      </c>
      <c r="B2" s="185"/>
      <c r="C2" s="185"/>
      <c r="D2" s="186"/>
      <c r="E2" s="186"/>
      <c r="F2" s="186"/>
      <c r="G2" s="187"/>
      <c r="H2" s="187"/>
    </row>
    <row r="3" spans="1:8" s="188" customFormat="1" ht="16.5" customHeight="1" x14ac:dyDescent="0.25">
      <c r="A3" s="185" t="s">
        <v>0</v>
      </c>
      <c r="B3" s="185"/>
      <c r="C3" s="185"/>
      <c r="D3" s="186"/>
      <c r="E3" s="186"/>
      <c r="F3" s="186"/>
      <c r="G3" s="187"/>
      <c r="H3" s="187"/>
    </row>
    <row r="4" spans="1:8" s="190" customFormat="1" ht="19.5" customHeight="1" x14ac:dyDescent="0.25">
      <c r="A4" s="189"/>
      <c r="B4" s="189"/>
      <c r="C4" s="24"/>
    </row>
    <row r="5" spans="1:8" s="191" customFormat="1" ht="57.75" customHeight="1" x14ac:dyDescent="0.25">
      <c r="A5" s="79" t="s">
        <v>185</v>
      </c>
      <c r="B5" s="79"/>
      <c r="C5" s="79"/>
    </row>
    <row r="6" spans="1:8" s="192" customFormat="1" ht="25.5" customHeight="1" x14ac:dyDescent="0.3">
      <c r="A6" s="78" t="s">
        <v>110</v>
      </c>
      <c r="B6" s="78"/>
      <c r="C6" s="78"/>
    </row>
    <row r="7" spans="1:8" s="192" customFormat="1" x14ac:dyDescent="0.3">
      <c r="B7" s="193"/>
      <c r="C7" s="193"/>
    </row>
    <row r="8" spans="1:8" s="192" customFormat="1" x14ac:dyDescent="0.3">
      <c r="A8" s="194" t="s">
        <v>111</v>
      </c>
      <c r="C8" s="195" t="s">
        <v>158</v>
      </c>
    </row>
    <row r="9" spans="1:8" s="192" customFormat="1" x14ac:dyDescent="0.3">
      <c r="B9" s="194"/>
      <c r="C9" s="193"/>
    </row>
    <row r="10" spans="1:8" s="199" customFormat="1" ht="20.25" customHeight="1" x14ac:dyDescent="0.25">
      <c r="A10" s="196" t="s">
        <v>19</v>
      </c>
      <c r="B10" s="197" t="s">
        <v>20</v>
      </c>
      <c r="C10" s="198"/>
    </row>
    <row r="11" spans="1:8" s="199" customFormat="1" ht="25.5" customHeight="1" x14ac:dyDescent="0.25">
      <c r="A11" s="200" t="s">
        <v>67</v>
      </c>
      <c r="B11" s="201" t="s">
        <v>50</v>
      </c>
      <c r="C11" s="202"/>
    </row>
    <row r="12" spans="1:8" s="199" customFormat="1" x14ac:dyDescent="0.25">
      <c r="A12" s="203" t="s">
        <v>29</v>
      </c>
      <c r="B12" s="204"/>
      <c r="C12" s="205"/>
    </row>
    <row r="13" spans="1:8" s="208" customFormat="1" ht="12.75" customHeight="1" x14ac:dyDescent="0.25">
      <c r="A13" s="206"/>
      <c r="B13" s="206"/>
      <c r="C13" s="207"/>
    </row>
    <row r="14" spans="1:8" s="199" customFormat="1" ht="39" customHeight="1" x14ac:dyDescent="0.25">
      <c r="A14" s="209" t="s">
        <v>21</v>
      </c>
      <c r="B14" s="210" t="s">
        <v>67</v>
      </c>
      <c r="C14" s="211" t="s">
        <v>189</v>
      </c>
    </row>
    <row r="15" spans="1:8" s="199" customFormat="1" ht="53.25" customHeight="1" x14ac:dyDescent="0.25">
      <c r="A15" s="212"/>
      <c r="B15" s="210"/>
      <c r="C15" s="211"/>
    </row>
    <row r="16" spans="1:8" s="199" customFormat="1" ht="21" customHeight="1" x14ac:dyDescent="0.25">
      <c r="A16" s="213" t="s">
        <v>22</v>
      </c>
      <c r="B16" s="214">
        <v>11002</v>
      </c>
      <c r="C16" s="215" t="s">
        <v>23</v>
      </c>
    </row>
    <row r="17" spans="1:3" s="199" customFormat="1" ht="51.75" x14ac:dyDescent="0.25">
      <c r="A17" s="213" t="s">
        <v>24</v>
      </c>
      <c r="B17" s="216" t="s">
        <v>136</v>
      </c>
      <c r="C17" s="215"/>
    </row>
    <row r="18" spans="1:3" s="199" customFormat="1" ht="66.75" customHeight="1" x14ac:dyDescent="0.25">
      <c r="A18" s="213" t="s">
        <v>25</v>
      </c>
      <c r="B18" s="216" t="s">
        <v>137</v>
      </c>
      <c r="C18" s="215"/>
    </row>
    <row r="19" spans="1:3" s="199" customFormat="1" ht="28.5" customHeight="1" x14ac:dyDescent="0.25">
      <c r="A19" s="213" t="s">
        <v>26</v>
      </c>
      <c r="B19" s="216" t="s">
        <v>138</v>
      </c>
      <c r="C19" s="215"/>
    </row>
    <row r="20" spans="1:3" s="199" customFormat="1" ht="44.25" customHeight="1" x14ac:dyDescent="0.25">
      <c r="A20" s="217" t="s">
        <v>139</v>
      </c>
      <c r="B20" s="216" t="s">
        <v>140</v>
      </c>
      <c r="C20" s="218"/>
    </row>
    <row r="21" spans="1:3" s="199" customFormat="1" ht="16.5" customHeight="1" x14ac:dyDescent="0.25">
      <c r="A21" s="219" t="s">
        <v>27</v>
      </c>
      <c r="B21" s="220"/>
      <c r="C21" s="221"/>
    </row>
    <row r="22" spans="1:3" s="199" customFormat="1" ht="16.5" customHeight="1" x14ac:dyDescent="0.25">
      <c r="A22" s="222" t="s">
        <v>188</v>
      </c>
      <c r="B22" s="222"/>
      <c r="C22" s="223">
        <v>-35</v>
      </c>
    </row>
    <row r="23" spans="1:3" s="199" customFormat="1" ht="19.5" customHeight="1" x14ac:dyDescent="0.25">
      <c r="A23" s="224" t="s">
        <v>28</v>
      </c>
      <c r="B23" s="224"/>
      <c r="C23" s="63">
        <f>'1'!D18</f>
        <v>774465.20000000007</v>
      </c>
    </row>
    <row r="24" spans="1:3" s="208" customFormat="1" ht="11.25" customHeight="1" x14ac:dyDescent="0.25">
      <c r="A24" s="206"/>
      <c r="B24" s="206"/>
      <c r="C24" s="225"/>
    </row>
    <row r="25" spans="1:3" s="206" customFormat="1" ht="16.5" customHeight="1" x14ac:dyDescent="0.25">
      <c r="A25" s="226"/>
      <c r="B25" s="226"/>
      <c r="C25" s="226"/>
    </row>
    <row r="26" spans="1:3" s="199" customFormat="1" ht="26.25" customHeight="1" x14ac:dyDescent="0.25">
      <c r="A26" s="227" t="s">
        <v>21</v>
      </c>
      <c r="B26" s="228" t="s">
        <v>67</v>
      </c>
      <c r="C26" s="211" t="s">
        <v>79</v>
      </c>
    </row>
    <row r="27" spans="1:3" s="199" customFormat="1" ht="30.75" customHeight="1" x14ac:dyDescent="0.25">
      <c r="A27" s="229"/>
      <c r="B27" s="230"/>
      <c r="C27" s="211"/>
    </row>
    <row r="28" spans="1:3" s="199" customFormat="1" ht="21" customHeight="1" x14ac:dyDescent="0.25">
      <c r="A28" s="221" t="s">
        <v>22</v>
      </c>
      <c r="B28" s="214">
        <v>11014</v>
      </c>
      <c r="C28" s="215" t="s">
        <v>23</v>
      </c>
    </row>
    <row r="29" spans="1:3" s="199" customFormat="1" ht="54.75" customHeight="1" x14ac:dyDescent="0.25">
      <c r="A29" s="213" t="s">
        <v>24</v>
      </c>
      <c r="B29" s="216" t="s">
        <v>141</v>
      </c>
      <c r="C29" s="215"/>
    </row>
    <row r="30" spans="1:3" s="199" customFormat="1" ht="97.5" customHeight="1" x14ac:dyDescent="0.25">
      <c r="A30" s="213" t="s">
        <v>25</v>
      </c>
      <c r="B30" s="216" t="s">
        <v>142</v>
      </c>
      <c r="C30" s="215"/>
    </row>
    <row r="31" spans="1:3" s="199" customFormat="1" ht="28.5" customHeight="1" x14ac:dyDescent="0.25">
      <c r="A31" s="213" t="s">
        <v>26</v>
      </c>
      <c r="B31" s="216" t="s">
        <v>138</v>
      </c>
      <c r="C31" s="215"/>
    </row>
    <row r="32" spans="1:3" s="199" customFormat="1" ht="56.25" customHeight="1" x14ac:dyDescent="0.25">
      <c r="A32" s="217" t="s">
        <v>68</v>
      </c>
      <c r="B32" s="216" t="s">
        <v>143</v>
      </c>
      <c r="C32" s="218"/>
    </row>
    <row r="33" spans="1:3" s="199" customFormat="1" ht="24" customHeight="1" x14ac:dyDescent="0.25">
      <c r="A33" s="219" t="s">
        <v>27</v>
      </c>
      <c r="B33" s="220"/>
      <c r="C33" s="221"/>
    </row>
    <row r="34" spans="1:3" s="199" customFormat="1" ht="23.25" customHeight="1" x14ac:dyDescent="0.25">
      <c r="A34" s="231" t="s">
        <v>28</v>
      </c>
      <c r="B34" s="232"/>
      <c r="C34" s="63">
        <f>'1'!D24</f>
        <v>-100000</v>
      </c>
    </row>
    <row r="35" spans="1:3" s="206" customFormat="1" ht="16.5" customHeight="1" x14ac:dyDescent="0.25">
      <c r="A35" s="233"/>
      <c r="B35" s="233"/>
      <c r="C35" s="233"/>
    </row>
    <row r="36" spans="1:3" s="208" customFormat="1" ht="11.25" customHeight="1" x14ac:dyDescent="0.25">
      <c r="A36" s="206"/>
      <c r="B36" s="206"/>
      <c r="C36" s="225"/>
    </row>
    <row r="37" spans="1:3" s="199" customFormat="1" ht="33" customHeight="1" x14ac:dyDescent="0.25">
      <c r="A37" s="227" t="s">
        <v>21</v>
      </c>
      <c r="B37" s="228" t="s">
        <v>67</v>
      </c>
      <c r="C37" s="234" t="s">
        <v>79</v>
      </c>
    </row>
    <row r="38" spans="1:3" s="199" customFormat="1" ht="29.25" customHeight="1" x14ac:dyDescent="0.25">
      <c r="A38" s="229"/>
      <c r="B38" s="230"/>
      <c r="C38" s="235"/>
    </row>
    <row r="39" spans="1:3" s="199" customFormat="1" ht="25.5" customHeight="1" x14ac:dyDescent="0.25">
      <c r="A39" s="221" t="s">
        <v>22</v>
      </c>
      <c r="B39" s="214">
        <v>31009</v>
      </c>
      <c r="C39" s="215" t="s">
        <v>23</v>
      </c>
    </row>
    <row r="40" spans="1:3" s="199" customFormat="1" ht="42" customHeight="1" x14ac:dyDescent="0.25">
      <c r="A40" s="221" t="s">
        <v>24</v>
      </c>
      <c r="B40" s="216" t="s">
        <v>87</v>
      </c>
      <c r="C40" s="215"/>
    </row>
    <row r="41" spans="1:3" s="199" customFormat="1" ht="56.25" customHeight="1" x14ac:dyDescent="0.25">
      <c r="A41" s="221" t="s">
        <v>25</v>
      </c>
      <c r="B41" s="216" t="s">
        <v>88</v>
      </c>
      <c r="C41" s="215"/>
    </row>
    <row r="42" spans="1:3" s="199" customFormat="1" ht="39" customHeight="1" x14ac:dyDescent="0.25">
      <c r="A42" s="221" t="s">
        <v>26</v>
      </c>
      <c r="B42" s="216" t="s">
        <v>70</v>
      </c>
      <c r="C42" s="215"/>
    </row>
    <row r="43" spans="1:3" s="199" customFormat="1" ht="54.75" customHeight="1" x14ac:dyDescent="0.25">
      <c r="A43" s="221" t="s">
        <v>68</v>
      </c>
      <c r="B43" s="216" t="s">
        <v>89</v>
      </c>
      <c r="C43" s="218"/>
    </row>
    <row r="44" spans="1:3" s="199" customFormat="1" ht="19.5" customHeight="1" x14ac:dyDescent="0.25">
      <c r="A44" s="219" t="s">
        <v>27</v>
      </c>
      <c r="B44" s="220"/>
      <c r="C44" s="236"/>
    </row>
    <row r="45" spans="1:3" s="199" customFormat="1" ht="41.25" customHeight="1" x14ac:dyDescent="0.25">
      <c r="A45" s="237" t="s">
        <v>167</v>
      </c>
      <c r="B45" s="237"/>
      <c r="C45" s="223">
        <v>-6</v>
      </c>
    </row>
    <row r="46" spans="1:3" s="199" customFormat="1" ht="22.5" customHeight="1" x14ac:dyDescent="0.25">
      <c r="A46" s="237" t="s">
        <v>168</v>
      </c>
      <c r="B46" s="237"/>
      <c r="C46" s="223">
        <v>-31</v>
      </c>
    </row>
    <row r="47" spans="1:3" s="199" customFormat="1" ht="22.5" customHeight="1" x14ac:dyDescent="0.25">
      <c r="A47" s="231" t="s">
        <v>28</v>
      </c>
      <c r="B47" s="232"/>
      <c r="C47" s="63">
        <f>'1'!D30</f>
        <v>-141981.70000000001</v>
      </c>
    </row>
    <row r="48" spans="1:3" s="206" customFormat="1" ht="16.5" customHeight="1" x14ac:dyDescent="0.25">
      <c r="A48" s="226"/>
      <c r="B48" s="226"/>
      <c r="C48" s="226"/>
    </row>
    <row r="49" spans="1:3" s="206" customFormat="1" ht="16.5" customHeight="1" x14ac:dyDescent="0.25">
      <c r="A49" s="226"/>
      <c r="B49" s="226"/>
      <c r="C49" s="226"/>
    </row>
    <row r="50" spans="1:3" s="206" customFormat="1" ht="16.5" customHeight="1" x14ac:dyDescent="0.25">
      <c r="A50" s="226"/>
      <c r="B50" s="226"/>
      <c r="C50" s="226"/>
    </row>
    <row r="51" spans="1:3" s="199" customFormat="1" ht="33.75" customHeight="1" x14ac:dyDescent="0.25">
      <c r="A51" s="227" t="s">
        <v>21</v>
      </c>
      <c r="B51" s="228" t="s">
        <v>67</v>
      </c>
      <c r="C51" s="211" t="s">
        <v>79</v>
      </c>
    </row>
    <row r="52" spans="1:3" s="199" customFormat="1" ht="29.25" customHeight="1" x14ac:dyDescent="0.25">
      <c r="A52" s="229"/>
      <c r="B52" s="230"/>
      <c r="C52" s="211"/>
    </row>
    <row r="53" spans="1:3" s="199" customFormat="1" ht="21" customHeight="1" x14ac:dyDescent="0.25">
      <c r="A53" s="213" t="s">
        <v>22</v>
      </c>
      <c r="B53" s="214">
        <v>31012</v>
      </c>
      <c r="C53" s="215" t="s">
        <v>23</v>
      </c>
    </row>
    <row r="54" spans="1:3" s="199" customFormat="1" ht="42" customHeight="1" x14ac:dyDescent="0.25">
      <c r="A54" s="213" t="s">
        <v>24</v>
      </c>
      <c r="B54" s="214" t="s">
        <v>159</v>
      </c>
      <c r="C54" s="215"/>
    </row>
    <row r="55" spans="1:3" s="199" customFormat="1" ht="56.25" customHeight="1" x14ac:dyDescent="0.25">
      <c r="A55" s="213" t="s">
        <v>25</v>
      </c>
      <c r="B55" s="214" t="s">
        <v>160</v>
      </c>
      <c r="C55" s="215"/>
    </row>
    <row r="56" spans="1:3" s="199" customFormat="1" ht="38.25" customHeight="1" x14ac:dyDescent="0.25">
      <c r="A56" s="213" t="s">
        <v>26</v>
      </c>
      <c r="B56" s="214" t="s">
        <v>70</v>
      </c>
      <c r="C56" s="215"/>
    </row>
    <row r="57" spans="1:3" s="199" customFormat="1" ht="59.25" customHeight="1" x14ac:dyDescent="0.25">
      <c r="A57" s="217" t="s">
        <v>68</v>
      </c>
      <c r="B57" s="214" t="s">
        <v>89</v>
      </c>
      <c r="C57" s="218"/>
    </row>
    <row r="58" spans="1:3" s="199" customFormat="1" ht="25.5" customHeight="1" x14ac:dyDescent="0.25">
      <c r="A58" s="219" t="s">
        <v>27</v>
      </c>
      <c r="B58" s="220"/>
      <c r="C58" s="236"/>
    </row>
    <row r="59" spans="1:3" s="199" customFormat="1" ht="21" customHeight="1" x14ac:dyDescent="0.25">
      <c r="A59" s="231" t="s">
        <v>166</v>
      </c>
      <c r="B59" s="232"/>
      <c r="C59" s="223">
        <v>-1500</v>
      </c>
    </row>
    <row r="60" spans="1:3" s="199" customFormat="1" ht="21" customHeight="1" x14ac:dyDescent="0.25">
      <c r="A60" s="231" t="s">
        <v>28</v>
      </c>
      <c r="B60" s="232"/>
      <c r="C60" s="63">
        <f>'1'!D36</f>
        <v>-429038.4</v>
      </c>
    </row>
    <row r="61" spans="1:3" s="206" customFormat="1" ht="16.5" customHeight="1" x14ac:dyDescent="0.25">
      <c r="A61" s="233"/>
      <c r="B61" s="233"/>
      <c r="C61" s="233"/>
    </row>
    <row r="62" spans="1:3" x14ac:dyDescent="0.25">
      <c r="A62" s="217"/>
      <c r="B62" s="217"/>
      <c r="C62" s="217"/>
    </row>
    <row r="63" spans="1:3" s="199" customFormat="1" ht="20.25" customHeight="1" x14ac:dyDescent="0.25">
      <c r="A63" s="239" t="s">
        <v>19</v>
      </c>
      <c r="B63" s="240" t="s">
        <v>20</v>
      </c>
      <c r="C63" s="241"/>
    </row>
    <row r="64" spans="1:3" s="199" customFormat="1" ht="19.5" customHeight="1" x14ac:dyDescent="0.25">
      <c r="A64" s="216">
        <v>1072</v>
      </c>
      <c r="B64" s="242" t="s">
        <v>144</v>
      </c>
      <c r="C64" s="243"/>
    </row>
    <row r="65" spans="1:3" s="199" customFormat="1" ht="18.75" customHeight="1" x14ac:dyDescent="0.25">
      <c r="A65" s="203" t="s">
        <v>29</v>
      </c>
      <c r="B65" s="204"/>
      <c r="C65" s="205"/>
    </row>
    <row r="66" spans="1:3" s="208" customFormat="1" ht="7.5" customHeight="1" x14ac:dyDescent="0.25">
      <c r="A66" s="206"/>
      <c r="B66" s="206"/>
      <c r="C66" s="207"/>
    </row>
    <row r="67" spans="1:3" s="199" customFormat="1" ht="21.75" customHeight="1" x14ac:dyDescent="0.25">
      <c r="A67" s="227" t="s">
        <v>21</v>
      </c>
      <c r="B67" s="228">
        <v>1072</v>
      </c>
      <c r="C67" s="211" t="s">
        <v>79</v>
      </c>
    </row>
    <row r="68" spans="1:3" s="199" customFormat="1" ht="39" customHeight="1" x14ac:dyDescent="0.25">
      <c r="A68" s="229"/>
      <c r="B68" s="230"/>
      <c r="C68" s="211"/>
    </row>
    <row r="69" spans="1:3" s="199" customFormat="1" ht="24.75" customHeight="1" x14ac:dyDescent="0.25">
      <c r="A69" s="221" t="s">
        <v>22</v>
      </c>
      <c r="B69" s="214">
        <v>31008</v>
      </c>
      <c r="C69" s="215" t="s">
        <v>23</v>
      </c>
    </row>
    <row r="70" spans="1:3" s="199" customFormat="1" ht="62.25" customHeight="1" x14ac:dyDescent="0.25">
      <c r="A70" s="221" t="s">
        <v>24</v>
      </c>
      <c r="B70" s="216" t="s">
        <v>149</v>
      </c>
      <c r="C70" s="215"/>
    </row>
    <row r="71" spans="1:3" s="199" customFormat="1" ht="60.75" customHeight="1" x14ac:dyDescent="0.25">
      <c r="A71" s="221" t="s">
        <v>25</v>
      </c>
      <c r="B71" s="216" t="s">
        <v>150</v>
      </c>
      <c r="C71" s="215"/>
    </row>
    <row r="72" spans="1:3" s="199" customFormat="1" ht="44.25" customHeight="1" x14ac:dyDescent="0.25">
      <c r="A72" s="221" t="s">
        <v>26</v>
      </c>
      <c r="B72" s="216" t="s">
        <v>70</v>
      </c>
      <c r="C72" s="215"/>
    </row>
    <row r="73" spans="1:3" s="199" customFormat="1" ht="57.75" customHeight="1" x14ac:dyDescent="0.25">
      <c r="A73" s="221" t="s">
        <v>68</v>
      </c>
      <c r="B73" s="216" t="s">
        <v>143</v>
      </c>
      <c r="C73" s="218"/>
    </row>
    <row r="74" spans="1:3" s="199" customFormat="1" x14ac:dyDescent="0.25">
      <c r="A74" s="219" t="s">
        <v>27</v>
      </c>
      <c r="B74" s="244"/>
      <c r="C74" s="221"/>
    </row>
    <row r="75" spans="1:3" s="199" customFormat="1" ht="21" customHeight="1" x14ac:dyDescent="0.25">
      <c r="A75" s="245" t="s">
        <v>169</v>
      </c>
      <c r="B75" s="245"/>
      <c r="C75" s="223">
        <v>-1</v>
      </c>
    </row>
    <row r="76" spans="1:3" s="199" customFormat="1" ht="21" customHeight="1" x14ac:dyDescent="0.25">
      <c r="A76" s="231" t="s">
        <v>28</v>
      </c>
      <c r="B76" s="232"/>
      <c r="C76" s="63">
        <f>'1'!D49</f>
        <v>-103445.1</v>
      </c>
    </row>
    <row r="77" spans="1:3" ht="19.5" customHeight="1" x14ac:dyDescent="0.25">
      <c r="A77" s="217"/>
      <c r="B77" s="217"/>
      <c r="C77" s="217"/>
    </row>
  </sheetData>
  <mergeCells count="46">
    <mergeCell ref="A47:B47"/>
    <mergeCell ref="A45:B45"/>
    <mergeCell ref="A75:B75"/>
    <mergeCell ref="A76:B76"/>
    <mergeCell ref="A67:A68"/>
    <mergeCell ref="B67:B68"/>
    <mergeCell ref="A51:A52"/>
    <mergeCell ref="B51:B52"/>
    <mergeCell ref="C67:C68"/>
    <mergeCell ref="B63:C63"/>
    <mergeCell ref="A65:C65"/>
    <mergeCell ref="C69:C73"/>
    <mergeCell ref="A74:B74"/>
    <mergeCell ref="B64:C64"/>
    <mergeCell ref="C16:C20"/>
    <mergeCell ref="A21:B21"/>
    <mergeCell ref="A23:B23"/>
    <mergeCell ref="A26:A27"/>
    <mergeCell ref="B26:B27"/>
    <mergeCell ref="A6:C6"/>
    <mergeCell ref="C14:C15"/>
    <mergeCell ref="A1:C1"/>
    <mergeCell ref="A2:C2"/>
    <mergeCell ref="A3:C3"/>
    <mergeCell ref="A5:C5"/>
    <mergeCell ref="B10:C10"/>
    <mergeCell ref="B11:C11"/>
    <mergeCell ref="A12:C12"/>
    <mergeCell ref="A14:A15"/>
    <mergeCell ref="B14:B15"/>
    <mergeCell ref="C53:C57"/>
    <mergeCell ref="A58:B58"/>
    <mergeCell ref="A60:B60"/>
    <mergeCell ref="C26:C27"/>
    <mergeCell ref="A22:B22"/>
    <mergeCell ref="C51:C52"/>
    <mergeCell ref="A59:B59"/>
    <mergeCell ref="A46:B46"/>
    <mergeCell ref="C37:C38"/>
    <mergeCell ref="A37:A38"/>
    <mergeCell ref="B37:B38"/>
    <mergeCell ref="C39:C43"/>
    <mergeCell ref="C28:C32"/>
    <mergeCell ref="A33:B33"/>
    <mergeCell ref="A34:B34"/>
    <mergeCell ref="A44:B44"/>
  </mergeCells>
  <pageMargins left="0.19" right="0.23" top="0.75" bottom="0.75" header="0.3" footer="0.3"/>
  <pageSetup scale="8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0"/>
  <sheetViews>
    <sheetView zoomScaleNormal="100" zoomScaleSheetLayoutView="80" workbookViewId="0">
      <selection activeCell="B84" sqref="B84"/>
    </sheetView>
  </sheetViews>
  <sheetFormatPr defaultColWidth="8" defaultRowHeight="13.5" customHeight="1" x14ac:dyDescent="0.25"/>
  <cols>
    <col min="1" max="1" width="39.42578125" style="238" customWidth="1"/>
    <col min="2" max="2" width="60" style="238" customWidth="1"/>
    <col min="3" max="3" width="31.140625" style="238" customWidth="1"/>
    <col min="4" max="16384" width="8" style="238"/>
  </cols>
  <sheetData>
    <row r="1" spans="1:6" s="3" customFormat="1" ht="17.25" customHeight="1" x14ac:dyDescent="0.25">
      <c r="A1" s="185" t="s">
        <v>112</v>
      </c>
      <c r="B1" s="185"/>
      <c r="C1" s="185"/>
      <c r="E1" s="13"/>
      <c r="F1" s="13"/>
    </row>
    <row r="2" spans="1:6" s="190" customFormat="1" ht="19.5" customHeight="1" x14ac:dyDescent="0.25">
      <c r="A2" s="189"/>
      <c r="B2" s="189"/>
      <c r="C2" s="24"/>
    </row>
    <row r="3" spans="1:6" s="191" customFormat="1" ht="57.75" customHeight="1" x14ac:dyDescent="0.25">
      <c r="A3" s="79" t="s">
        <v>186</v>
      </c>
      <c r="B3" s="79"/>
      <c r="C3" s="79"/>
    </row>
    <row r="4" spans="1:6" s="206" customFormat="1" ht="29.25" customHeight="1" x14ac:dyDescent="0.25">
      <c r="B4" s="280"/>
      <c r="C4" s="281" t="s">
        <v>90</v>
      </c>
    </row>
    <row r="5" spans="1:6" s="206" customFormat="1" ht="33" customHeight="1" x14ac:dyDescent="0.25">
      <c r="A5" s="282" t="s">
        <v>30</v>
      </c>
      <c r="B5" s="282"/>
    </row>
    <row r="6" spans="1:6" s="192" customFormat="1" ht="17.25" x14ac:dyDescent="0.3">
      <c r="A6" s="194" t="s">
        <v>145</v>
      </c>
      <c r="C6" s="193"/>
    </row>
    <row r="7" spans="1:6" s="192" customFormat="1" ht="17.25" x14ac:dyDescent="0.3">
      <c r="B7" s="194"/>
      <c r="C7" s="193"/>
    </row>
    <row r="8" spans="1:6" s="199" customFormat="1" ht="20.25" customHeight="1" x14ac:dyDescent="0.25">
      <c r="A8" s="196" t="s">
        <v>19</v>
      </c>
      <c r="B8" s="197" t="s">
        <v>20</v>
      </c>
      <c r="C8" s="198"/>
    </row>
    <row r="9" spans="1:6" s="199" customFormat="1" ht="19.5" customHeight="1" x14ac:dyDescent="0.25">
      <c r="A9" s="200" t="s">
        <v>67</v>
      </c>
      <c r="B9" s="201" t="s">
        <v>50</v>
      </c>
      <c r="C9" s="202"/>
    </row>
    <row r="10" spans="1:6" s="199" customFormat="1" ht="17.25" x14ac:dyDescent="0.25">
      <c r="A10" s="203" t="s">
        <v>29</v>
      </c>
      <c r="B10" s="204"/>
      <c r="C10" s="205"/>
    </row>
    <row r="11" spans="1:6" s="208" customFormat="1" ht="11.25" customHeight="1" x14ac:dyDescent="0.25">
      <c r="A11" s="206"/>
      <c r="B11" s="206"/>
      <c r="C11" s="207"/>
    </row>
    <row r="12" spans="1:6" s="199" customFormat="1" ht="51.75" customHeight="1" x14ac:dyDescent="0.25">
      <c r="A12" s="209" t="s">
        <v>21</v>
      </c>
      <c r="B12" s="210" t="s">
        <v>67</v>
      </c>
      <c r="C12" s="211" t="s">
        <v>189</v>
      </c>
    </row>
    <row r="13" spans="1:6" s="199" customFormat="1" ht="54" customHeight="1" x14ac:dyDescent="0.25">
      <c r="A13" s="212"/>
      <c r="B13" s="210"/>
      <c r="C13" s="211"/>
    </row>
    <row r="14" spans="1:6" s="199" customFormat="1" ht="21" customHeight="1" x14ac:dyDescent="0.25">
      <c r="A14" s="213" t="s">
        <v>22</v>
      </c>
      <c r="B14" s="214">
        <v>11002</v>
      </c>
      <c r="C14" s="215" t="s">
        <v>23</v>
      </c>
    </row>
    <row r="15" spans="1:6" s="199" customFormat="1" ht="58.5" customHeight="1" x14ac:dyDescent="0.25">
      <c r="A15" s="213" t="s">
        <v>24</v>
      </c>
      <c r="B15" s="216" t="s">
        <v>136</v>
      </c>
      <c r="C15" s="215"/>
    </row>
    <row r="16" spans="1:6" s="199" customFormat="1" ht="68.25" customHeight="1" x14ac:dyDescent="0.25">
      <c r="A16" s="213" t="s">
        <v>25</v>
      </c>
      <c r="B16" s="216" t="s">
        <v>137</v>
      </c>
      <c r="C16" s="215"/>
    </row>
    <row r="17" spans="1:3" s="199" customFormat="1" ht="25.5" customHeight="1" x14ac:dyDescent="0.25">
      <c r="A17" s="213" t="s">
        <v>26</v>
      </c>
      <c r="B17" s="216" t="s">
        <v>138</v>
      </c>
      <c r="C17" s="215"/>
    </row>
    <row r="18" spans="1:3" s="199" customFormat="1" ht="44.25" customHeight="1" x14ac:dyDescent="0.25">
      <c r="A18" s="217" t="s">
        <v>139</v>
      </c>
      <c r="B18" s="216" t="s">
        <v>140</v>
      </c>
      <c r="C18" s="218"/>
    </row>
    <row r="19" spans="1:3" s="199" customFormat="1" ht="20.25" customHeight="1" x14ac:dyDescent="0.25">
      <c r="A19" s="219" t="s">
        <v>27</v>
      </c>
      <c r="B19" s="220"/>
      <c r="C19" s="221"/>
    </row>
    <row r="20" spans="1:3" s="199" customFormat="1" ht="18.75" customHeight="1" x14ac:dyDescent="0.25">
      <c r="A20" s="222" t="s">
        <v>188</v>
      </c>
      <c r="B20" s="222"/>
      <c r="C20" s="223">
        <v>-35</v>
      </c>
    </row>
    <row r="21" spans="1:3" s="199" customFormat="1" ht="23.25" customHeight="1" x14ac:dyDescent="0.25">
      <c r="A21" s="231" t="s">
        <v>28</v>
      </c>
      <c r="B21" s="232"/>
      <c r="C21" s="63">
        <f>'5-1'!C23</f>
        <v>774465.20000000007</v>
      </c>
    </row>
    <row r="22" spans="1:3" s="206" customFormat="1" ht="15" customHeight="1" x14ac:dyDescent="0.25">
      <c r="A22" s="226"/>
      <c r="B22" s="226"/>
      <c r="C22" s="226"/>
    </row>
    <row r="23" spans="1:3" s="283" customFormat="1" ht="36.75" customHeight="1" x14ac:dyDescent="0.25">
      <c r="A23" s="227" t="s">
        <v>21</v>
      </c>
      <c r="B23" s="228" t="s">
        <v>67</v>
      </c>
      <c r="C23" s="234" t="s">
        <v>79</v>
      </c>
    </row>
    <row r="24" spans="1:3" s="283" customFormat="1" ht="32.25" customHeight="1" x14ac:dyDescent="0.25">
      <c r="A24" s="229"/>
      <c r="B24" s="230"/>
      <c r="C24" s="235"/>
    </row>
    <row r="25" spans="1:3" s="283" customFormat="1" ht="21" customHeight="1" x14ac:dyDescent="0.25">
      <c r="A25" s="221" t="s">
        <v>22</v>
      </c>
      <c r="B25" s="214">
        <v>31009</v>
      </c>
      <c r="C25" s="215" t="s">
        <v>23</v>
      </c>
    </row>
    <row r="26" spans="1:3" s="283" customFormat="1" ht="38.25" customHeight="1" x14ac:dyDescent="0.25">
      <c r="A26" s="221" t="s">
        <v>24</v>
      </c>
      <c r="B26" s="216" t="s">
        <v>87</v>
      </c>
      <c r="C26" s="215"/>
    </row>
    <row r="27" spans="1:3" s="283" customFormat="1" ht="57.75" customHeight="1" x14ac:dyDescent="0.25">
      <c r="A27" s="221" t="s">
        <v>25</v>
      </c>
      <c r="B27" s="216" t="s">
        <v>88</v>
      </c>
      <c r="C27" s="215"/>
    </row>
    <row r="28" spans="1:3" s="283" customFormat="1" ht="36.75" customHeight="1" x14ac:dyDescent="0.25">
      <c r="A28" s="221" t="s">
        <v>26</v>
      </c>
      <c r="B28" s="216" t="s">
        <v>70</v>
      </c>
      <c r="C28" s="215"/>
    </row>
    <row r="29" spans="1:3" s="283" customFormat="1" ht="53.25" customHeight="1" x14ac:dyDescent="0.25">
      <c r="A29" s="221" t="s">
        <v>68</v>
      </c>
      <c r="B29" s="216" t="s">
        <v>89</v>
      </c>
      <c r="C29" s="218"/>
    </row>
    <row r="30" spans="1:3" s="283" customFormat="1" ht="21" customHeight="1" x14ac:dyDescent="0.25">
      <c r="A30" s="219" t="s">
        <v>27</v>
      </c>
      <c r="B30" s="220"/>
      <c r="C30" s="236"/>
    </row>
    <row r="31" spans="1:3" s="283" customFormat="1" ht="21.75" customHeight="1" x14ac:dyDescent="0.25">
      <c r="A31" s="284" t="s">
        <v>167</v>
      </c>
      <c r="B31" s="284"/>
      <c r="C31" s="223">
        <v>-6</v>
      </c>
    </row>
    <row r="32" spans="1:3" s="283" customFormat="1" ht="19.5" customHeight="1" x14ac:dyDescent="0.25">
      <c r="A32" s="231" t="s">
        <v>28</v>
      </c>
      <c r="B32" s="232"/>
      <c r="C32" s="63">
        <v>0</v>
      </c>
    </row>
    <row r="33" spans="1:3" s="208" customFormat="1" ht="11.25" customHeight="1" x14ac:dyDescent="0.25">
      <c r="A33" s="206"/>
      <c r="B33" s="206"/>
      <c r="C33" s="225"/>
    </row>
    <row r="34" spans="1:3" s="199" customFormat="1" ht="33" customHeight="1" x14ac:dyDescent="0.25">
      <c r="A34" s="227" t="s">
        <v>21</v>
      </c>
      <c r="B34" s="228" t="s">
        <v>67</v>
      </c>
      <c r="C34" s="234" t="s">
        <v>79</v>
      </c>
    </row>
    <row r="35" spans="1:3" s="199" customFormat="1" ht="45" customHeight="1" x14ac:dyDescent="0.25">
      <c r="A35" s="229"/>
      <c r="B35" s="230"/>
      <c r="C35" s="235"/>
    </row>
    <row r="36" spans="1:3" s="199" customFormat="1" ht="21" customHeight="1" x14ac:dyDescent="0.25">
      <c r="A36" s="213" t="s">
        <v>22</v>
      </c>
      <c r="B36" s="214">
        <v>31012</v>
      </c>
      <c r="C36" s="215" t="s">
        <v>23</v>
      </c>
    </row>
    <row r="37" spans="1:3" s="199" customFormat="1" ht="43.5" customHeight="1" x14ac:dyDescent="0.25">
      <c r="A37" s="213" t="s">
        <v>24</v>
      </c>
      <c r="B37" s="214" t="s">
        <v>159</v>
      </c>
      <c r="C37" s="215"/>
    </row>
    <row r="38" spans="1:3" s="199" customFormat="1" ht="60" customHeight="1" x14ac:dyDescent="0.25">
      <c r="A38" s="213" t="s">
        <v>25</v>
      </c>
      <c r="B38" s="214" t="s">
        <v>160</v>
      </c>
      <c r="C38" s="215"/>
    </row>
    <row r="39" spans="1:3" s="199" customFormat="1" ht="42.75" customHeight="1" x14ac:dyDescent="0.25">
      <c r="A39" s="213" t="s">
        <v>26</v>
      </c>
      <c r="B39" s="214" t="s">
        <v>70</v>
      </c>
      <c r="C39" s="215"/>
    </row>
    <row r="40" spans="1:3" s="199" customFormat="1" ht="53.25" customHeight="1" x14ac:dyDescent="0.25">
      <c r="A40" s="217" t="s">
        <v>68</v>
      </c>
      <c r="B40" s="214" t="s">
        <v>89</v>
      </c>
      <c r="C40" s="218"/>
    </row>
    <row r="41" spans="1:3" s="199" customFormat="1" ht="24.75" customHeight="1" x14ac:dyDescent="0.25">
      <c r="A41" s="219" t="s">
        <v>27</v>
      </c>
      <c r="B41" s="220"/>
      <c r="C41" s="236"/>
    </row>
    <row r="42" spans="1:3" s="199" customFormat="1" ht="24.75" customHeight="1" x14ac:dyDescent="0.25">
      <c r="A42" s="231" t="s">
        <v>166</v>
      </c>
      <c r="B42" s="232"/>
      <c r="C42" s="223">
        <v>-1500</v>
      </c>
    </row>
    <row r="43" spans="1:3" s="199" customFormat="1" ht="19.5" customHeight="1" x14ac:dyDescent="0.25">
      <c r="A43" s="231" t="s">
        <v>28</v>
      </c>
      <c r="B43" s="232"/>
      <c r="C43" s="63">
        <f>'5-1'!C60</f>
        <v>-429038.4</v>
      </c>
    </row>
    <row r="44" spans="1:3" s="206" customFormat="1" ht="16.5" customHeight="1" x14ac:dyDescent="0.25">
      <c r="A44" s="226"/>
      <c r="B44" s="226"/>
      <c r="C44" s="226"/>
    </row>
    <row r="46" spans="1:3" s="199" customFormat="1" ht="20.25" customHeight="1" x14ac:dyDescent="0.25">
      <c r="A46" s="196" t="s">
        <v>19</v>
      </c>
      <c r="B46" s="197" t="s">
        <v>20</v>
      </c>
      <c r="C46" s="198"/>
    </row>
    <row r="47" spans="1:3" s="199" customFormat="1" ht="19.5" customHeight="1" x14ac:dyDescent="0.25">
      <c r="A47" s="200">
        <v>1072</v>
      </c>
      <c r="B47" s="222" t="s">
        <v>144</v>
      </c>
      <c r="C47" s="222"/>
    </row>
    <row r="48" spans="1:3" s="199" customFormat="1" ht="19.5" customHeight="1" x14ac:dyDescent="0.25">
      <c r="A48" s="285" t="s">
        <v>29</v>
      </c>
      <c r="B48" s="286"/>
      <c r="C48" s="287"/>
    </row>
    <row r="49" spans="1:3" s="208" customFormat="1" ht="6.75" customHeight="1" x14ac:dyDescent="0.25">
      <c r="A49" s="288"/>
      <c r="B49" s="288"/>
      <c r="C49" s="289"/>
    </row>
    <row r="50" spans="1:3" s="199" customFormat="1" ht="25.5" customHeight="1" x14ac:dyDescent="0.25">
      <c r="A50" s="227" t="s">
        <v>21</v>
      </c>
      <c r="B50" s="228">
        <v>1072</v>
      </c>
      <c r="C50" s="234" t="s">
        <v>79</v>
      </c>
    </row>
    <row r="51" spans="1:3" s="199" customFormat="1" ht="48" customHeight="1" x14ac:dyDescent="0.25">
      <c r="A51" s="229"/>
      <c r="B51" s="230"/>
      <c r="C51" s="235"/>
    </row>
    <row r="52" spans="1:3" s="199" customFormat="1" ht="21" customHeight="1" x14ac:dyDescent="0.25">
      <c r="A52" s="221" t="s">
        <v>22</v>
      </c>
      <c r="B52" s="214">
        <v>31008</v>
      </c>
      <c r="C52" s="215" t="s">
        <v>23</v>
      </c>
    </row>
    <row r="53" spans="1:3" s="199" customFormat="1" ht="58.5" customHeight="1" x14ac:dyDescent="0.25">
      <c r="A53" s="221" t="s">
        <v>24</v>
      </c>
      <c r="B53" s="216" t="s">
        <v>149</v>
      </c>
      <c r="C53" s="215"/>
    </row>
    <row r="54" spans="1:3" s="199" customFormat="1" ht="57.75" customHeight="1" x14ac:dyDescent="0.25">
      <c r="A54" s="221" t="s">
        <v>25</v>
      </c>
      <c r="B54" s="216" t="s">
        <v>150</v>
      </c>
      <c r="C54" s="215"/>
    </row>
    <row r="55" spans="1:3" s="199" customFormat="1" ht="42.75" customHeight="1" x14ac:dyDescent="0.25">
      <c r="A55" s="221" t="s">
        <v>26</v>
      </c>
      <c r="B55" s="216" t="s">
        <v>70</v>
      </c>
      <c r="C55" s="215"/>
    </row>
    <row r="56" spans="1:3" s="199" customFormat="1" ht="58.5" customHeight="1" x14ac:dyDescent="0.25">
      <c r="A56" s="221" t="s">
        <v>68</v>
      </c>
      <c r="B56" s="216" t="s">
        <v>143</v>
      </c>
      <c r="C56" s="218"/>
    </row>
    <row r="57" spans="1:3" s="199" customFormat="1" ht="20.25" customHeight="1" x14ac:dyDescent="0.25">
      <c r="A57" s="219" t="s">
        <v>27</v>
      </c>
      <c r="B57" s="244"/>
      <c r="C57" s="221"/>
    </row>
    <row r="58" spans="1:3" s="199" customFormat="1" ht="19.5" customHeight="1" x14ac:dyDescent="0.25">
      <c r="A58" s="245" t="s">
        <v>169</v>
      </c>
      <c r="B58" s="245"/>
      <c r="C58" s="223">
        <v>-1</v>
      </c>
    </row>
    <row r="59" spans="1:3" s="199" customFormat="1" ht="21.75" customHeight="1" x14ac:dyDescent="0.25">
      <c r="A59" s="231" t="s">
        <v>28</v>
      </c>
      <c r="B59" s="232"/>
      <c r="C59" s="63">
        <f>'4'!D24</f>
        <v>-103445.1</v>
      </c>
    </row>
    <row r="62" spans="1:3" s="199" customFormat="1" ht="21" customHeight="1" x14ac:dyDescent="0.25">
      <c r="C62" s="290"/>
    </row>
    <row r="63" spans="1:3" s="199" customFormat="1" ht="20.25" customHeight="1" x14ac:dyDescent="0.25">
      <c r="A63" s="291" t="s">
        <v>73</v>
      </c>
      <c r="B63" s="291"/>
      <c r="C63" s="291"/>
    </row>
    <row r="64" spans="1:3" s="199" customFormat="1" ht="15.75" customHeight="1" x14ac:dyDescent="0.25">
      <c r="A64" s="292" t="s">
        <v>146</v>
      </c>
      <c r="B64" s="292"/>
      <c r="C64" s="292"/>
    </row>
    <row r="65" spans="1:3" s="206" customFormat="1" ht="16.5" customHeight="1" x14ac:dyDescent="0.25">
      <c r="A65" s="226"/>
      <c r="B65" s="226"/>
      <c r="C65" s="226"/>
    </row>
    <row r="66" spans="1:3" s="199" customFormat="1" ht="20.25" customHeight="1" x14ac:dyDescent="0.25">
      <c r="A66" s="196" t="s">
        <v>19</v>
      </c>
      <c r="B66" s="197" t="s">
        <v>20</v>
      </c>
      <c r="C66" s="198"/>
    </row>
    <row r="67" spans="1:3" s="199" customFormat="1" ht="19.5" customHeight="1" x14ac:dyDescent="0.25">
      <c r="A67" s="200" t="s">
        <v>67</v>
      </c>
      <c r="B67" s="201" t="s">
        <v>50</v>
      </c>
      <c r="C67" s="202"/>
    </row>
    <row r="68" spans="1:3" s="199" customFormat="1" ht="17.25" x14ac:dyDescent="0.25">
      <c r="A68" s="203" t="s">
        <v>29</v>
      </c>
      <c r="B68" s="204"/>
      <c r="C68" s="205"/>
    </row>
    <row r="69" spans="1:3" s="208" customFormat="1" ht="11.25" customHeight="1" x14ac:dyDescent="0.25">
      <c r="A69" s="206"/>
      <c r="B69" s="206"/>
      <c r="C69" s="207"/>
    </row>
    <row r="70" spans="1:3" s="199" customFormat="1" ht="32.25" customHeight="1" x14ac:dyDescent="0.25">
      <c r="A70" s="227" t="s">
        <v>21</v>
      </c>
      <c r="B70" s="228" t="s">
        <v>67</v>
      </c>
      <c r="C70" s="234" t="s">
        <v>79</v>
      </c>
    </row>
    <row r="71" spans="1:3" s="199" customFormat="1" ht="43.5" customHeight="1" x14ac:dyDescent="0.25">
      <c r="A71" s="229"/>
      <c r="B71" s="230"/>
      <c r="C71" s="235"/>
    </row>
    <row r="72" spans="1:3" s="199" customFormat="1" ht="21" customHeight="1" x14ac:dyDescent="0.25">
      <c r="A72" s="221" t="s">
        <v>22</v>
      </c>
      <c r="B72" s="214">
        <v>11014</v>
      </c>
      <c r="C72" s="215" t="s">
        <v>23</v>
      </c>
    </row>
    <row r="73" spans="1:3" s="199" customFormat="1" ht="56.25" customHeight="1" x14ac:dyDescent="0.25">
      <c r="A73" s="213" t="s">
        <v>24</v>
      </c>
      <c r="B73" s="216" t="s">
        <v>141</v>
      </c>
      <c r="C73" s="215"/>
    </row>
    <row r="74" spans="1:3" s="199" customFormat="1" ht="97.5" customHeight="1" x14ac:dyDescent="0.25">
      <c r="A74" s="213" t="s">
        <v>25</v>
      </c>
      <c r="B74" s="216" t="s">
        <v>142</v>
      </c>
      <c r="C74" s="215"/>
    </row>
    <row r="75" spans="1:3" s="199" customFormat="1" ht="28.5" customHeight="1" x14ac:dyDescent="0.25">
      <c r="A75" s="213" t="s">
        <v>26</v>
      </c>
      <c r="B75" s="216" t="s">
        <v>138</v>
      </c>
      <c r="C75" s="215"/>
    </row>
    <row r="76" spans="1:3" s="199" customFormat="1" ht="60" customHeight="1" x14ac:dyDescent="0.25">
      <c r="A76" s="217" t="s">
        <v>68</v>
      </c>
      <c r="B76" s="216" t="s">
        <v>143</v>
      </c>
      <c r="C76" s="218"/>
    </row>
    <row r="77" spans="1:3" s="199" customFormat="1" ht="22.5" customHeight="1" x14ac:dyDescent="0.25">
      <c r="A77" s="219" t="s">
        <v>27</v>
      </c>
      <c r="B77" s="220"/>
      <c r="C77" s="221"/>
    </row>
    <row r="78" spans="1:3" s="199" customFormat="1" ht="19.5" customHeight="1" x14ac:dyDescent="0.25">
      <c r="A78" s="231" t="s">
        <v>28</v>
      </c>
      <c r="B78" s="232"/>
      <c r="C78" s="63">
        <f>'4'!D15</f>
        <v>-100000</v>
      </c>
    </row>
    <row r="79" spans="1:3" s="208" customFormat="1" ht="18" customHeight="1" x14ac:dyDescent="0.25">
      <c r="A79" s="206"/>
      <c r="B79" s="206"/>
      <c r="C79" s="225"/>
    </row>
    <row r="80" spans="1:3" s="206" customFormat="1" ht="16.5" customHeight="1" x14ac:dyDescent="0.25">
      <c r="A80" s="226"/>
      <c r="B80" s="226"/>
      <c r="C80" s="226"/>
    </row>
    <row r="81" spans="1:3" s="199" customFormat="1" ht="35.25" customHeight="1" x14ac:dyDescent="0.25">
      <c r="A81" s="293" t="s">
        <v>21</v>
      </c>
      <c r="B81" s="210" t="s">
        <v>67</v>
      </c>
      <c r="C81" s="211" t="s">
        <v>79</v>
      </c>
    </row>
    <row r="82" spans="1:3" s="199" customFormat="1" ht="35.25" customHeight="1" x14ac:dyDescent="0.25">
      <c r="A82" s="293"/>
      <c r="B82" s="210"/>
      <c r="C82" s="211"/>
    </row>
    <row r="83" spans="1:3" s="199" customFormat="1" ht="26.25" customHeight="1" x14ac:dyDescent="0.25">
      <c r="A83" s="221" t="s">
        <v>22</v>
      </c>
      <c r="B83" s="214">
        <v>31009</v>
      </c>
      <c r="C83" s="211" t="s">
        <v>23</v>
      </c>
    </row>
    <row r="84" spans="1:3" s="199" customFormat="1" ht="40.5" customHeight="1" x14ac:dyDescent="0.25">
      <c r="A84" s="221" t="s">
        <v>24</v>
      </c>
      <c r="B84" s="216" t="s">
        <v>87</v>
      </c>
      <c r="C84" s="211"/>
    </row>
    <row r="85" spans="1:3" s="199" customFormat="1" ht="54.75" customHeight="1" x14ac:dyDescent="0.25">
      <c r="A85" s="221" t="s">
        <v>25</v>
      </c>
      <c r="B85" s="216" t="s">
        <v>88</v>
      </c>
      <c r="C85" s="211"/>
    </row>
    <row r="86" spans="1:3" s="199" customFormat="1" ht="40.5" customHeight="1" x14ac:dyDescent="0.25">
      <c r="A86" s="221" t="s">
        <v>26</v>
      </c>
      <c r="B86" s="216" t="s">
        <v>70</v>
      </c>
      <c r="C86" s="211"/>
    </row>
    <row r="87" spans="1:3" s="199" customFormat="1" ht="38.25" customHeight="1" x14ac:dyDescent="0.25">
      <c r="A87" s="221" t="s">
        <v>68</v>
      </c>
      <c r="B87" s="216" t="s">
        <v>89</v>
      </c>
      <c r="C87" s="211"/>
    </row>
    <row r="88" spans="1:3" s="199" customFormat="1" ht="22.5" customHeight="1" x14ac:dyDescent="0.25">
      <c r="A88" s="211" t="s">
        <v>27</v>
      </c>
      <c r="B88" s="211"/>
      <c r="C88" s="221"/>
    </row>
    <row r="89" spans="1:3" s="199" customFormat="1" ht="24" customHeight="1" x14ac:dyDescent="0.25">
      <c r="A89" s="237" t="s">
        <v>168</v>
      </c>
      <c r="B89" s="237"/>
      <c r="C89" s="223">
        <v>-31</v>
      </c>
    </row>
    <row r="90" spans="1:3" s="199" customFormat="1" ht="19.5" customHeight="1" x14ac:dyDescent="0.25">
      <c r="A90" s="224" t="s">
        <v>28</v>
      </c>
      <c r="B90" s="224"/>
      <c r="C90" s="63">
        <f>'4'!D16</f>
        <v>-141981.70000000001</v>
      </c>
    </row>
  </sheetData>
  <mergeCells count="54">
    <mergeCell ref="A31:B31"/>
    <mergeCell ref="A32:B32"/>
    <mergeCell ref="A23:A24"/>
    <mergeCell ref="B23:B24"/>
    <mergeCell ref="C23:C24"/>
    <mergeCell ref="C25:C29"/>
    <mergeCell ref="A30:B30"/>
    <mergeCell ref="A90:B90"/>
    <mergeCell ref="B66:C66"/>
    <mergeCell ref="B67:C67"/>
    <mergeCell ref="A68:C68"/>
    <mergeCell ref="A70:A71"/>
    <mergeCell ref="C72:C76"/>
    <mergeCell ref="B70:B71"/>
    <mergeCell ref="A78:B78"/>
    <mergeCell ref="A77:B77"/>
    <mergeCell ref="C83:C87"/>
    <mergeCell ref="A88:B88"/>
    <mergeCell ref="A81:A82"/>
    <mergeCell ref="B81:B82"/>
    <mergeCell ref="C81:C82"/>
    <mergeCell ref="A89:B89"/>
    <mergeCell ref="A10:C10"/>
    <mergeCell ref="A12:A13"/>
    <mergeCell ref="A1:C1"/>
    <mergeCell ref="B46:C46"/>
    <mergeCell ref="B47:C47"/>
    <mergeCell ref="B8:C8"/>
    <mergeCell ref="B9:C9"/>
    <mergeCell ref="A3:C3"/>
    <mergeCell ref="B12:B13"/>
    <mergeCell ref="A34:A35"/>
    <mergeCell ref="C12:C13"/>
    <mergeCell ref="C14:C18"/>
    <mergeCell ref="A19:B19"/>
    <mergeCell ref="A21:B21"/>
    <mergeCell ref="A42:B42"/>
    <mergeCell ref="A20:B20"/>
    <mergeCell ref="A48:C48"/>
    <mergeCell ref="A50:A51"/>
    <mergeCell ref="C70:C71"/>
    <mergeCell ref="B34:B35"/>
    <mergeCell ref="C34:C35"/>
    <mergeCell ref="C36:C40"/>
    <mergeCell ref="A41:B41"/>
    <mergeCell ref="A43:B43"/>
    <mergeCell ref="A64:C64"/>
    <mergeCell ref="A63:C63"/>
    <mergeCell ref="B50:B51"/>
    <mergeCell ref="C50:C51"/>
    <mergeCell ref="C52:C56"/>
    <mergeCell ref="A57:B57"/>
    <mergeCell ref="A59:B59"/>
    <mergeCell ref="A58:B58"/>
  </mergeCells>
  <pageMargins left="0.15748031496062992" right="0.23622047244094491" top="0.28999999999999998" bottom="0.37" header="0.17" footer="0.18"/>
  <pageSetup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38"/>
  <sheetViews>
    <sheetView zoomScaleNormal="100" workbookViewId="0">
      <selection activeCell="K13" sqref="K13"/>
    </sheetView>
  </sheetViews>
  <sheetFormatPr defaultColWidth="8" defaultRowHeight="11.25" customHeight="1" x14ac:dyDescent="0.25"/>
  <cols>
    <col min="1" max="1" width="16.28515625" style="246" customWidth="1"/>
    <col min="2" max="2" width="46.5703125" style="246" customWidth="1"/>
    <col min="3" max="3" width="15.42578125" style="246" customWidth="1"/>
    <col min="4" max="4" width="19.28515625" style="246" customWidth="1"/>
    <col min="5" max="5" width="18" style="246" customWidth="1"/>
    <col min="6" max="6" width="17.5703125" style="246" customWidth="1"/>
    <col min="7" max="7" width="20" style="246" customWidth="1"/>
    <col min="8" max="16384" width="8" style="246"/>
  </cols>
  <sheetData>
    <row r="1" spans="1:7" ht="17.25" customHeight="1" x14ac:dyDescent="0.25">
      <c r="A1" s="84" t="s">
        <v>165</v>
      </c>
      <c r="B1" s="84"/>
      <c r="C1" s="84"/>
      <c r="D1" s="84"/>
      <c r="E1" s="84"/>
      <c r="F1" s="84"/>
      <c r="G1" s="84"/>
    </row>
    <row r="2" spans="1:7" ht="17.25" customHeight="1" x14ac:dyDescent="0.25">
      <c r="A2" s="84" t="s">
        <v>80</v>
      </c>
      <c r="B2" s="84"/>
      <c r="C2" s="84"/>
      <c r="D2" s="84"/>
      <c r="E2" s="84"/>
      <c r="F2" s="84"/>
      <c r="G2" s="84"/>
    </row>
    <row r="3" spans="1:7" ht="17.25" customHeight="1" x14ac:dyDescent="0.25">
      <c r="A3" s="84" t="s">
        <v>31</v>
      </c>
      <c r="B3" s="84"/>
      <c r="C3" s="84"/>
      <c r="D3" s="84"/>
      <c r="E3" s="84"/>
      <c r="F3" s="84"/>
      <c r="G3" s="84"/>
    </row>
    <row r="4" spans="1:7" ht="17.25" customHeight="1" x14ac:dyDescent="0.25">
      <c r="A4" s="53"/>
      <c r="B4" s="54"/>
      <c r="C4" s="55"/>
      <c r="D4" s="55"/>
      <c r="E4" s="55"/>
      <c r="F4" s="55"/>
      <c r="G4" s="54"/>
    </row>
    <row r="5" spans="1:7" ht="36.75" customHeight="1" x14ac:dyDescent="0.25">
      <c r="A5" s="85" t="s">
        <v>187</v>
      </c>
      <c r="B5" s="85"/>
      <c r="C5" s="85"/>
      <c r="D5" s="85"/>
      <c r="E5" s="85"/>
      <c r="F5" s="85"/>
      <c r="G5" s="85"/>
    </row>
    <row r="6" spans="1:7" ht="15.75" customHeight="1" x14ac:dyDescent="0.25">
      <c r="A6" s="53"/>
      <c r="B6" s="53"/>
      <c r="C6" s="247"/>
      <c r="D6" s="247"/>
      <c r="E6" s="247"/>
      <c r="F6" s="247"/>
      <c r="G6" s="53"/>
    </row>
    <row r="7" spans="1:7" s="53" customFormat="1" ht="72" customHeight="1" x14ac:dyDescent="0.25">
      <c r="A7" s="86" t="s">
        <v>32</v>
      </c>
      <c r="B7" s="88" t="s">
        <v>33</v>
      </c>
      <c r="C7" s="90" t="s">
        <v>34</v>
      </c>
      <c r="D7" s="92" t="s">
        <v>35</v>
      </c>
      <c r="E7" s="93" t="s">
        <v>5</v>
      </c>
      <c r="F7" s="93"/>
      <c r="G7" s="93"/>
    </row>
    <row r="8" spans="1:7" s="53" customFormat="1" ht="42.75" customHeight="1" x14ac:dyDescent="0.25">
      <c r="A8" s="87"/>
      <c r="B8" s="89"/>
      <c r="C8" s="91"/>
      <c r="D8" s="91"/>
      <c r="E8" s="56" t="s">
        <v>36</v>
      </c>
      <c r="F8" s="57" t="s">
        <v>37</v>
      </c>
      <c r="G8" s="58" t="s">
        <v>38</v>
      </c>
    </row>
    <row r="9" spans="1:7" s="248" customFormat="1" ht="36" customHeight="1" x14ac:dyDescent="0.25">
      <c r="A9" s="81" t="s">
        <v>39</v>
      </c>
      <c r="B9" s="82"/>
      <c r="C9" s="82"/>
      <c r="D9" s="82"/>
      <c r="E9" s="82"/>
      <c r="F9" s="83"/>
      <c r="G9" s="59">
        <f>G10+G17</f>
        <v>-532483.5</v>
      </c>
    </row>
    <row r="10" spans="1:7" s="248" customFormat="1" ht="36" customHeight="1" x14ac:dyDescent="0.25">
      <c r="A10" s="66" t="s">
        <v>74</v>
      </c>
      <c r="B10" s="66" t="s">
        <v>75</v>
      </c>
      <c r="C10" s="66" t="s">
        <v>76</v>
      </c>
      <c r="D10" s="66" t="s">
        <v>77</v>
      </c>
      <c r="E10" s="66"/>
      <c r="F10" s="66"/>
      <c r="G10" s="59">
        <f>G11</f>
        <v>-429038.39999999997</v>
      </c>
    </row>
    <row r="11" spans="1:7" s="248" customFormat="1" ht="36" customHeight="1" x14ac:dyDescent="0.25">
      <c r="A11" s="65" t="s">
        <v>170</v>
      </c>
      <c r="B11" s="80" t="s">
        <v>156</v>
      </c>
      <c r="C11" s="80"/>
      <c r="D11" s="80"/>
      <c r="E11" s="80"/>
      <c r="F11" s="80"/>
      <c r="G11" s="59">
        <f>G12+G14</f>
        <v>-429038.39999999997</v>
      </c>
    </row>
    <row r="12" spans="1:7" s="53" customFormat="1" ht="21" customHeight="1" x14ac:dyDescent="0.3">
      <c r="A12" s="249"/>
      <c r="B12" s="250" t="s">
        <v>40</v>
      </c>
      <c r="C12" s="251"/>
      <c r="D12" s="251"/>
      <c r="E12" s="252"/>
      <c r="F12" s="253"/>
      <c r="G12" s="59">
        <f>G13</f>
        <v>-419850.85</v>
      </c>
    </row>
    <row r="13" spans="1:7" s="53" customFormat="1" ht="48" customHeight="1" x14ac:dyDescent="0.25">
      <c r="A13" s="254" t="s">
        <v>171</v>
      </c>
      <c r="B13" s="255" t="s">
        <v>172</v>
      </c>
      <c r="C13" s="256" t="s">
        <v>42</v>
      </c>
      <c r="D13" s="67" t="s">
        <v>41</v>
      </c>
      <c r="E13" s="257">
        <v>419850900</v>
      </c>
      <c r="F13" s="256">
        <v>1</v>
      </c>
      <c r="G13" s="60">
        <v>-419850.85</v>
      </c>
    </row>
    <row r="14" spans="1:7" s="53" customFormat="1" ht="37.5" customHeight="1" x14ac:dyDescent="0.25">
      <c r="A14" s="258"/>
      <c r="B14" s="27" t="s">
        <v>71</v>
      </c>
      <c r="C14" s="256"/>
      <c r="D14" s="67"/>
      <c r="E14" s="257"/>
      <c r="F14" s="256"/>
      <c r="G14" s="59">
        <f>G16+G15</f>
        <v>-9187.5499999999993</v>
      </c>
    </row>
    <row r="15" spans="1:7" s="53" customFormat="1" ht="37.5" customHeight="1" x14ac:dyDescent="0.25">
      <c r="A15" s="258" t="s">
        <v>173</v>
      </c>
      <c r="B15" s="271" t="s">
        <v>161</v>
      </c>
      <c r="C15" s="256" t="s">
        <v>72</v>
      </c>
      <c r="D15" s="67" t="s">
        <v>41</v>
      </c>
      <c r="E15" s="257">
        <v>7519970</v>
      </c>
      <c r="F15" s="253">
        <v>1</v>
      </c>
      <c r="G15" s="60">
        <v>-7519.97</v>
      </c>
    </row>
    <row r="16" spans="1:7" s="53" customFormat="1" ht="40.5" customHeight="1" x14ac:dyDescent="0.25">
      <c r="A16" s="259" t="s">
        <v>174</v>
      </c>
      <c r="B16" s="271" t="s">
        <v>175</v>
      </c>
      <c r="C16" s="253" t="s">
        <v>176</v>
      </c>
      <c r="D16" s="67" t="s">
        <v>41</v>
      </c>
      <c r="E16" s="257">
        <v>1667580</v>
      </c>
      <c r="F16" s="253">
        <v>1</v>
      </c>
      <c r="G16" s="60">
        <v>-1667.58</v>
      </c>
    </row>
    <row r="17" spans="1:7" s="53" customFormat="1" ht="39" customHeight="1" x14ac:dyDescent="0.25">
      <c r="A17" s="260" t="s">
        <v>151</v>
      </c>
      <c r="B17" s="261" t="s">
        <v>152</v>
      </c>
      <c r="C17" s="262" t="s">
        <v>78</v>
      </c>
      <c r="D17" s="263" t="s">
        <v>177</v>
      </c>
      <c r="E17" s="263"/>
      <c r="F17" s="264"/>
      <c r="G17" s="265">
        <f>G18</f>
        <v>-103445.09999999999</v>
      </c>
    </row>
    <row r="18" spans="1:7" s="53" customFormat="1" ht="45.75" customHeight="1" x14ac:dyDescent="0.25">
      <c r="A18" s="258" t="s">
        <v>178</v>
      </c>
      <c r="B18" s="266" t="s">
        <v>125</v>
      </c>
      <c r="C18" s="266"/>
      <c r="D18" s="266"/>
      <c r="E18" s="266"/>
      <c r="F18" s="267"/>
      <c r="G18" s="59">
        <f>G19+G21</f>
        <v>-103445.09999999999</v>
      </c>
    </row>
    <row r="19" spans="1:7" s="53" customFormat="1" ht="45.75" customHeight="1" x14ac:dyDescent="0.25">
      <c r="A19" s="258"/>
      <c r="B19" s="268" t="s">
        <v>40</v>
      </c>
      <c r="C19" s="253"/>
      <c r="D19" s="67"/>
      <c r="E19" s="257"/>
      <c r="F19" s="253"/>
      <c r="G19" s="269">
        <f>G20</f>
        <v>-102088.2</v>
      </c>
    </row>
    <row r="20" spans="1:7" s="53" customFormat="1" ht="45.75" customHeight="1" x14ac:dyDescent="0.25">
      <c r="A20" s="270" t="s">
        <v>179</v>
      </c>
      <c r="B20" s="271" t="s">
        <v>180</v>
      </c>
      <c r="C20" s="253" t="s">
        <v>153</v>
      </c>
      <c r="D20" s="58" t="s">
        <v>41</v>
      </c>
      <c r="E20" s="257">
        <v>102088200</v>
      </c>
      <c r="F20" s="253">
        <v>1</v>
      </c>
      <c r="G20" s="272">
        <v>-102088.2</v>
      </c>
    </row>
    <row r="21" spans="1:7" s="53" customFormat="1" ht="37.5" customHeight="1" x14ac:dyDescent="0.25">
      <c r="A21" s="61"/>
      <c r="B21" s="273" t="s">
        <v>71</v>
      </c>
      <c r="C21" s="253"/>
      <c r="D21" s="67"/>
      <c r="E21" s="274"/>
      <c r="F21" s="275"/>
      <c r="G21" s="269">
        <f>G22+G23</f>
        <v>-1356.9</v>
      </c>
    </row>
    <row r="22" spans="1:7" s="53" customFormat="1" ht="43.5" customHeight="1" x14ac:dyDescent="0.25">
      <c r="A22" s="270" t="s">
        <v>181</v>
      </c>
      <c r="B22" s="271" t="s">
        <v>161</v>
      </c>
      <c r="C22" s="57" t="s">
        <v>72</v>
      </c>
      <c r="D22" s="58" t="s">
        <v>41</v>
      </c>
      <c r="E22" s="276">
        <v>1130700</v>
      </c>
      <c r="F22" s="57">
        <v>1</v>
      </c>
      <c r="G22" s="272">
        <v>-1130.7</v>
      </c>
    </row>
    <row r="23" spans="1:7" s="53" customFormat="1" ht="40.5" customHeight="1" x14ac:dyDescent="0.25">
      <c r="A23" s="270" t="s">
        <v>182</v>
      </c>
      <c r="B23" s="271" t="s">
        <v>175</v>
      </c>
      <c r="C23" s="57" t="s">
        <v>176</v>
      </c>
      <c r="D23" s="58" t="s">
        <v>41</v>
      </c>
      <c r="E23" s="277">
        <v>226200</v>
      </c>
      <c r="F23" s="278">
        <v>1</v>
      </c>
      <c r="G23" s="60">
        <v>-226.2</v>
      </c>
    </row>
    <row r="24" spans="1:7" ht="37.5" customHeight="1" x14ac:dyDescent="0.25"/>
    <row r="25" spans="1:7" ht="36.75" customHeight="1" x14ac:dyDescent="0.25"/>
    <row r="26" spans="1:7" ht="22.5" customHeight="1" x14ac:dyDescent="0.25"/>
    <row r="27" spans="1:7" ht="22.5" customHeight="1" x14ac:dyDescent="0.25"/>
    <row r="28" spans="1:7" ht="42.75" customHeight="1" x14ac:dyDescent="0.25"/>
    <row r="29" spans="1:7" ht="38.25" customHeight="1" x14ac:dyDescent="0.25"/>
    <row r="30" spans="1:7" ht="29.25" customHeight="1" x14ac:dyDescent="0.25"/>
    <row r="31" spans="1:7" ht="25.5" customHeight="1" x14ac:dyDescent="0.25"/>
    <row r="32" spans="1:7" ht="40.5" customHeight="1" x14ac:dyDescent="0.25"/>
    <row r="33" ht="38.25" customHeight="1" x14ac:dyDescent="0.25"/>
    <row r="34" ht="36.75" customHeight="1" x14ac:dyDescent="0.25"/>
    <row r="35" ht="40.5" customHeight="1" x14ac:dyDescent="0.25"/>
    <row r="36" ht="39" customHeight="1" x14ac:dyDescent="0.25"/>
    <row r="37" ht="32.25" customHeight="1" x14ac:dyDescent="0.25"/>
    <row r="38" ht="34.5" customHeight="1" x14ac:dyDescent="0.25"/>
  </sheetData>
  <mergeCells count="13">
    <mergeCell ref="B11:F11"/>
    <mergeCell ref="A9:F9"/>
    <mergeCell ref="D17:E17"/>
    <mergeCell ref="B18:F18"/>
    <mergeCell ref="A1:G1"/>
    <mergeCell ref="A2:G2"/>
    <mergeCell ref="A3:G3"/>
    <mergeCell ref="A5:G5"/>
    <mergeCell ref="A7:A8"/>
    <mergeCell ref="B7:B8"/>
    <mergeCell ref="C7:C8"/>
    <mergeCell ref="D7:D8"/>
    <mergeCell ref="E7:G7"/>
  </mergeCells>
  <pageMargins left="0.15748031496062992" right="0.23622047244094491" top="0.23622047244094491" bottom="0.15748031496062992" header="0.23622047244094491" footer="0.15748031496062992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1</vt:lpstr>
      <vt:lpstr>2</vt:lpstr>
      <vt:lpstr>3</vt:lpstr>
      <vt:lpstr>4</vt:lpstr>
      <vt:lpstr>5-1</vt:lpstr>
      <vt:lpstr>5-2</vt:lpstr>
      <vt:lpstr>6</vt:lpstr>
      <vt:lpstr>'1'!Print_Area</vt:lpstr>
      <vt:lpstr>'2'!Print_Area</vt:lpstr>
      <vt:lpstr>'4'!Print_Area</vt:lpstr>
      <vt:lpstr>'5-1'!Print_Area</vt:lpstr>
      <vt:lpstr>'5-2'!Print_Area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https:/mul2-mta.gov.am/tasks/1314033/oneclick/2havelvac.xlsx?token=b6d344686744bec18638b38fd912fa4c</cp:keywords>
  <cp:lastModifiedBy>Hasmik Aperyan</cp:lastModifiedBy>
  <cp:lastPrinted>2023-11-27T05:55:21Z</cp:lastPrinted>
  <dcterms:created xsi:type="dcterms:W3CDTF">2021-01-22T11:42:14Z</dcterms:created>
  <dcterms:modified xsi:type="dcterms:W3CDTF">2023-11-27T06:41:41Z</dcterms:modified>
</cp:coreProperties>
</file>