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KARAVARUTYAN VOROSHMAN NAXAGCER\2023\14. Ջրաչափերի ձբ Արմաշ Ինքնաշատրվանող Նարեկ Քնար-դրամաշնորհ\Patet 5 ելից 5943-- ՎԱ ֆինկոմի հիման վրա լրամշակված\ardir\"/>
    </mc:Choice>
  </mc:AlternateContent>
  <bookViews>
    <workbookView xWindow="0" yWindow="0" windowWidth="28800" windowHeight="12030" activeTab="6"/>
  </bookViews>
  <sheets>
    <sheet name="1" sheetId="17" r:id="rId1"/>
    <sheet name="2" sheetId="10" r:id="rId2"/>
    <sheet name="3" sheetId="20" r:id="rId3"/>
    <sheet name="4" sheetId="3" r:id="rId4"/>
    <sheet name="5" sheetId="11" r:id="rId5"/>
    <sheet name="6-1" sheetId="18" r:id="rId6"/>
    <sheet name="6-2" sheetId="6" r:id="rId7"/>
    <sheet name="7" sheetId="16" r:id="rId8"/>
  </sheets>
  <definedNames>
    <definedName name="_xlnm.Print_Area" localSheetId="1">'2'!$A$1:$H$20</definedName>
  </definedNames>
  <calcPr calcId="162913"/>
</workbook>
</file>

<file path=xl/calcChain.xml><?xml version="1.0" encoding="utf-8"?>
<calcChain xmlns="http://schemas.openxmlformats.org/spreadsheetml/2006/main">
  <c r="F11" i="10" l="1"/>
  <c r="G11" i="10"/>
  <c r="E11" i="10"/>
  <c r="G13" i="16" l="1"/>
  <c r="G14" i="16"/>
  <c r="G15" i="16"/>
  <c r="E13" i="20" l="1"/>
  <c r="D13" i="20"/>
  <c r="G18" i="16" l="1"/>
  <c r="G17" i="16" s="1"/>
  <c r="G16" i="16" l="1"/>
  <c r="G12" i="16" l="1"/>
  <c r="G10" i="16" s="1"/>
  <c r="G9" i="16" s="1"/>
  <c r="G11" i="16" l="1"/>
  <c r="F13" i="10"/>
  <c r="D16" i="10"/>
  <c r="D18" i="11" s="1"/>
  <c r="D15" i="10"/>
  <c r="D23" i="11" l="1"/>
  <c r="D19" i="10"/>
  <c r="H17" i="10"/>
  <c r="D17" i="10" l="1"/>
  <c r="H11" i="10"/>
  <c r="C40" i="6"/>
  <c r="D17" i="11"/>
  <c r="D21" i="11"/>
  <c r="D19" i="11" s="1"/>
  <c r="G29" i="3"/>
  <c r="G28" i="3" s="1"/>
  <c r="G27" i="3" s="1"/>
  <c r="G26" i="3" s="1"/>
  <c r="G24" i="3" s="1"/>
  <c r="G22" i="3" s="1"/>
  <c r="D18" i="17" s="1"/>
  <c r="G74" i="3"/>
  <c r="G73" i="3" s="1"/>
  <c r="G72" i="3" s="1"/>
  <c r="G71" i="3" s="1"/>
  <c r="G69" i="3" s="1"/>
  <c r="G67" i="3" s="1"/>
  <c r="G47" i="3" l="1"/>
  <c r="C22" i="18"/>
  <c r="C20" i="6" s="1"/>
  <c r="D49" i="17"/>
  <c r="D42" i="17" s="1"/>
  <c r="G65" i="3"/>
  <c r="G63" i="3" s="1"/>
  <c r="G61" i="3" s="1"/>
  <c r="G59" i="3" s="1"/>
  <c r="G57" i="3" s="1"/>
  <c r="C67" i="18"/>
  <c r="C55" i="6" s="1"/>
  <c r="D15" i="11"/>
  <c r="D13" i="11" s="1"/>
  <c r="E11" i="20"/>
  <c r="E15" i="20"/>
  <c r="E16" i="20"/>
  <c r="E26" i="20"/>
  <c r="E18" i="20"/>
  <c r="E20" i="20"/>
  <c r="E22" i="20"/>
  <c r="E23" i="20"/>
  <c r="E24" i="20"/>
  <c r="E28" i="20"/>
  <c r="E30" i="20"/>
  <c r="E32" i="20"/>
  <c r="E33" i="20"/>
  <c r="E34" i="20"/>
  <c r="E35" i="20"/>
  <c r="F16" i="20"/>
  <c r="F34" i="20"/>
  <c r="D35" i="20" l="1"/>
  <c r="F33" i="20"/>
  <c r="D34" i="20"/>
  <c r="F32" i="20" l="1"/>
  <c r="F30" i="20" s="1"/>
  <c r="D33" i="20"/>
  <c r="D32" i="20" s="1"/>
  <c r="D30" i="20" l="1"/>
  <c r="F28" i="20"/>
  <c r="D26" i="20" l="1"/>
  <c r="D28" i="20"/>
  <c r="G46" i="3"/>
  <c r="G45" i="3" s="1"/>
  <c r="G44" i="3" s="1"/>
  <c r="G43" i="3" s="1"/>
  <c r="G41" i="3" s="1"/>
  <c r="G39" i="3" s="1"/>
  <c r="D25" i="20"/>
  <c r="D14" i="20"/>
  <c r="H13" i="10"/>
  <c r="G13" i="10"/>
  <c r="E13" i="10"/>
  <c r="E9" i="10" l="1"/>
  <c r="D30" i="17"/>
  <c r="C43" i="18" s="1"/>
  <c r="C41" i="6" s="1"/>
  <c r="F24" i="20"/>
  <c r="D13" i="10"/>
  <c r="G38" i="3" s="1"/>
  <c r="G37" i="3" l="1"/>
  <c r="G36" i="3" s="1"/>
  <c r="G35" i="3" s="1"/>
  <c r="G34" i="3" s="1"/>
  <c r="G32" i="3" s="1"/>
  <c r="G30" i="3" s="1"/>
  <c r="D24" i="17" s="1"/>
  <c r="F23" i="20"/>
  <c r="D24" i="20"/>
  <c r="F9" i="10"/>
  <c r="G9" i="10"/>
  <c r="C32" i="18" l="1"/>
  <c r="C30" i="6" s="1"/>
  <c r="F13" i="20"/>
  <c r="D23" i="20"/>
  <c r="D22" i="20" s="1"/>
  <c r="F22" i="20"/>
  <c r="F20" i="20" s="1"/>
  <c r="D20" i="10"/>
  <c r="D11" i="10" s="1"/>
  <c r="D26" i="11" l="1"/>
  <c r="D20" i="20"/>
  <c r="F18" i="20"/>
  <c r="H9" i="10"/>
  <c r="D9" i="10" s="1"/>
  <c r="D24" i="11" l="1"/>
  <c r="G56" i="3"/>
  <c r="D18" i="20"/>
  <c r="D11" i="11" l="1"/>
  <c r="D9" i="11" s="1"/>
  <c r="G55" i="3"/>
  <c r="G54" i="3" s="1"/>
  <c r="G53" i="3" s="1"/>
  <c r="G52" i="3" s="1"/>
  <c r="G50" i="3" s="1"/>
  <c r="G48" i="3" s="1"/>
  <c r="G20" i="3" s="1"/>
  <c r="D16" i="20"/>
  <c r="F15" i="20"/>
  <c r="D36" i="17" l="1"/>
  <c r="D11" i="17" s="1"/>
  <c r="G18" i="3"/>
  <c r="G16" i="3" s="1"/>
  <c r="G14" i="3" s="1"/>
  <c r="G12" i="3" s="1"/>
  <c r="G10" i="3" s="1"/>
  <c r="F11" i="20"/>
  <c r="D11" i="20" s="1"/>
  <c r="D15" i="20"/>
  <c r="C53" i="18" l="1"/>
  <c r="C69" i="6" s="1"/>
  <c r="D10" i="17" l="1"/>
  <c r="D9" i="17" s="1"/>
</calcChain>
</file>

<file path=xl/sharedStrings.xml><?xml version="1.0" encoding="utf-8"?>
<sst xmlns="http://schemas.openxmlformats.org/spreadsheetml/2006/main" count="470" uniqueCount="197">
  <si>
    <t xml:space="preserve">                   -ի N        -Ն որոշման</t>
  </si>
  <si>
    <t>Ծրագիր</t>
  </si>
  <si>
    <t>Միջոցառում</t>
  </si>
  <si>
    <t xml:space="preserve"> Տարի</t>
  </si>
  <si>
    <t xml:space="preserve"> ՀՀ կառավարություն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</si>
  <si>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</si>
  <si>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</si>
  <si>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</si>
  <si>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</si>
  <si>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</si>
  <si>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</si>
  <si>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</si>
  <si>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</si>
  <si>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</si>
  <si>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</si>
  <si>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</si>
  <si>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</si>
  <si>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</si>
  <si>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</si>
  <si>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</si>
  <si>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</si>
  <si>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>այդ թվում` ըստ կատարողների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</si>
  <si>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</si>
  <si>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</si>
  <si>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</si>
  <si>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</si>
  <si>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</si>
  <si>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</si>
  <si>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</si>
  <si>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</si>
  <si>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</si>
  <si>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</si>
  <si>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</si>
  <si>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 xml:space="preserve"> ՀՀ  տարածքային կառավարման և ենթակառուցվածքների նախարարության ջրային կոմիտե 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</si>
  <si>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</si>
  <si>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</si>
  <si>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</si>
  <si>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</si>
  <si>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</si>
  <si>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</si>
  <si>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</si>
  <si>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</si>
  <si>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</si>
  <si>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ՄԱՍ II ԱՇԽԱՏԱՆՔՆԵՐ</t>
  </si>
  <si>
    <t>դրամ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</si>
  <si>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</si>
  <si>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</si>
  <si>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</si>
  <si>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</si>
  <si>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</si>
  <si>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</si>
  <si>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</si>
  <si>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</si>
  <si>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</si>
  <si>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</si>
  <si>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</si>
  <si>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</si>
  <si>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</si>
  <si>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</si>
  <si>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</si>
  <si>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</si>
  <si>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</si>
  <si>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</si>
  <si>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</si>
  <si>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ՀՀ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</si>
  <si>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</si>
  <si>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</si>
  <si>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</si>
  <si>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</si>
  <si>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</si>
  <si>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1004 </t>
  </si>
  <si>
    <t xml:space="preserve"> Ակտիվն օգտագործող կազմակերպության(ների) անվանում(ները)՛ </t>
  </si>
  <si>
    <t>(հազ. դրամ)</t>
  </si>
  <si>
    <t xml:space="preserve"> Պետական մարմինների կողմից օգտագործվող ոչ ֆինանսական ակտիվների հետ գործառնություններ </t>
  </si>
  <si>
    <t xml:space="preserve"> ՀՀ կառավարություն </t>
  </si>
  <si>
    <t>Բաժին N 04</t>
  </si>
  <si>
    <t>Խումբ N 02</t>
  </si>
  <si>
    <t>Դաս N 04</t>
  </si>
  <si>
    <t>Ոռոգում</t>
  </si>
  <si>
    <t>Ցուցանիշների փոփոխությունը (նվազեցումները նշված են փակագծերում)</t>
  </si>
  <si>
    <t>ՀՀ կառավարության 2023 թվականի</t>
  </si>
  <si>
    <t>«ՀԱՅԱՍՏԱՆԻ ՀԱՆՐԱՊԵՏՈՒԹՅԱՆ 2023 ԹՎԱԿԱՆԻ ՊԵՏԱԿԱՆ ԲՅՈՒՋԵԻ ՄԱՍԻՆ» ՀԱՅԱՍՏԱՆԻ ՀԱՆՐԱՊԵՏՈՒԹՅԱՆ ՕՐԵՆՔԻ N 1 ՀԱՎԵԼՎԱԾԻ N 3 ԱՂՅՈՒՍԱԿՈՒՄ ԿԱՏԱՐՎՈՂ  ՓՈՓՈԽՈՒԹՅՈՒՆՆԵՐԸ ԵՎ ԼՐԱՑՈՒՄՆԵՐԸ</t>
  </si>
  <si>
    <t xml:space="preserve"> ՀՀ  տարածքային կառավարման և ենթակառուցվածքների նախարարության ջրային կոմիտե</t>
  </si>
  <si>
    <t xml:space="preserve"> ՀՀ ՏԿԵՆ ջրային կոմիտե </t>
  </si>
  <si>
    <t xml:space="preserve">Աղյուսակ 9.1.25 </t>
  </si>
  <si>
    <t xml:space="preserve"> Հավելված N 1</t>
  </si>
  <si>
    <t>Ծրագրային դասիչը</t>
  </si>
  <si>
    <t>Բյուջետային գլխավոր կարգադրիչների, ծրագրերի և միջոցառումների անվանումները</t>
  </si>
  <si>
    <t xml:space="preserve"> ԸՆԴԱՄԵՆԸ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</si>
  <si>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</si>
  <si>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</si>
  <si>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</si>
  <si>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Ոռոգման ծառայությունների հասանելիության և մատչելիության ապահովում</t>
  </si>
  <si>
    <t xml:space="preserve"> Վերջնական արդյունքի նկարագրությունը`</t>
  </si>
  <si>
    <t xml:space="preserve"> Ոռոգման ջրի մատակարարման արդյունավետության և հասանելիության բարելավում՝ կորուստների կրճատում</t>
  </si>
  <si>
    <t xml:space="preserve"> Ծրագրի միջոցառումներ</t>
  </si>
  <si>
    <t xml:space="preserve"> Միջոցառման անվանումը`</t>
  </si>
  <si>
    <t xml:space="preserve"> Ոռոգման համակարգերի հիմնանորոգում</t>
  </si>
  <si>
    <t xml:space="preserve"> Միջոցառման նկարագրությունը`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</si>
  <si>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</si>
  <si>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</si>
  <si>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- Շենքերի և շինությունների կապիտալ վերանորոգում</t>
  </si>
  <si>
    <t>այդ թվում` ըստ ուղղությունների</t>
  </si>
  <si>
    <t xml:space="preserve"> Ոռոգման համակարգի ընկերություններ </t>
  </si>
  <si>
    <t>Ցուցանիշների փոփոխությունը (ավելացումները նշված են դրական նշանով)</t>
  </si>
  <si>
    <t xml:space="preserve"> Ոռոգման համակարգերի հիմնանորոգում </t>
  </si>
  <si>
    <t>Հավելված N 5</t>
  </si>
  <si>
    <t xml:space="preserve">ՀՀ  տարածքային կառավարման և ենթակառուցվածքների նախարարություն </t>
  </si>
  <si>
    <t>ՄԱՍ 2. ՊԵՏԱԿԱՆ ՄԱՐՄՆԻ ԳԾՈՎ ԱՐԴՅՈՒՆՔԱՅԻՆ (ԿԱՏԱՐՈՂԱԿԱՆ) ՑՈՒՑԱՆԻՇՆԵՐԸ</t>
  </si>
  <si>
    <t>Աղյուսակ 2</t>
  </si>
  <si>
    <t>Հավելված N 2</t>
  </si>
  <si>
    <t xml:space="preserve"> ՀԱՅԱՍՏԱՆԻ ՀԱՆՐԱՊԵՏՈՒԹՅԱՆ ԿԱՌԱՎԱՐՈՒԹՅԱՆ 2022 ԹՎԱԿԱՆԻ ԴԵԿՏԵՄԲԵՐԻ 29-Ի N 2111-Ն ՈՐՈՇՄԱՆ N 3 ԵՎ N 4 ՀԱՎԵԼՎԱԾՆԵՐՈՒՄ ԿԱՏԱՐՎՈՂ ՓՈՓՈԽՈՒԹՅՈՒՆՆԵՐԸ ԵՎ ԼՐԱՑՈՒՄՆԵՐԸ</t>
  </si>
  <si>
    <t xml:space="preserve"> 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</si>
  <si>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 xml:space="preserve"> Ծառայությունների մատուցում</t>
  </si>
  <si>
    <t xml:space="preserve">Ոռոգման համակարգերի հիմնանորոգում </t>
  </si>
  <si>
    <t xml:space="preserve"> ԸՆԹԱՑԻԿ ԾԱԽՍԵՐ</t>
  </si>
  <si>
    <t xml:space="preserve"> Ջրամատակարարում</t>
  </si>
  <si>
    <t xml:space="preserve"> Ծառայությունների մատուցում </t>
  </si>
  <si>
    <t xml:space="preserve">ՄԱՍ 1.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</si>
  <si>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</si>
  <si>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 xml:space="preserve"> ԱՅԼ  ԾԱԽՍԵՐ</t>
  </si>
  <si>
    <t xml:space="preserve"> - Այլ մեքենաներ և սարքավորումներ</t>
  </si>
  <si>
    <t xml:space="preserve"> ՄԵՔԵՆԱՆԵՐ ԵՎ ՍԱՐՔԱՎՈՐՈՒՄՆԵՐ</t>
  </si>
  <si>
    <t>ՄԱՍ I ԱՊՐԱՆՔՆԵՐ</t>
  </si>
  <si>
    <t>Հոսքաչափեր</t>
  </si>
  <si>
    <t>ՀԲՄ</t>
  </si>
  <si>
    <t>հատ</t>
  </si>
  <si>
    <t>ՀԱՅԱՍՏԱՆԻ ՀԱՆՐԱՊԵՏՈՒԹՅԱՆ ԿԱՌԱՎԱՐՈՒԹՅԱՆ 2022 ԹՎԱԿԱՆԻ ԴԵԿՏԵՄԲԵՐԻ 29-Ի N 2111-Ն ՈՐՈՇՄԱՆ N 9 ՀԱՎԵԼՎԱԾԻ  N 9.7 ԱՂՅՈՒՍԱԿՈՒՄ ԿԱՏԱՐՎՈՂ ՓՈՓՈԽՈՒԹՅՈՒՆՆԵՐԸ ԵՎ ԼՐԱՑՈՒՄՆԵՐԸ</t>
  </si>
  <si>
    <t>ՀԱՅԱՍՏԱՆԻ ՀԱՆՐԱՊԵՏՈՒԹՅԱՆ ԿԱՌԱՎԱՐՈՒԹՅԱՆ 2022 ԹՎԱԿԱՆԻ ԴԵԿՏԵՄԲԵՐԻ 29-Ի N 2111-Ն ՈՐՈՇՄԱՆ N 9.1 ՀԱՎԵԼՎԱԾԻ  N 9.1.25 ԵՎ N 9.1.58 ԱՂՅՈՒՍԱԿՆԵՐՈՒՄ ԿԱՏԱՐՎՈՂ ՓՈՓՈԽՈՒԹՅՈՒՆՆԵՐԸ ԵՎ ԼՐԱՑՈՒՄՆԵՐԸ</t>
  </si>
  <si>
    <t>ՀՀ ԿԱՌԱՎԱՐՈՒԹՅԱՆ 2022 ԹՎԱԿԱՆԻ ԴԵԿՏԵՄԲԵՐԻ 29-Ի N 2111-Ն ՈՐՈՇՄԱՆ N 10 ՀԱՎԵԼՎԱԾՈՒՄ ԿԱՏԱՐՎՈՂ ՓՈՓՈԽՈՒԹՅՈՒՆՆԵՐԸ ԵՎ ԼՐԱՑՈՒՄՆԵՐԸ</t>
  </si>
  <si>
    <t>Հավելված N3</t>
  </si>
  <si>
    <t xml:space="preserve">ՀՀ կառավարության  2023 թվականի </t>
  </si>
  <si>
    <t>______________ ի    ___Ն որոշման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</si>
  <si>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</si>
  <si>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</si>
  <si>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Միջոց առում</t>
  </si>
  <si>
    <t xml:space="preserve"> Համաֆինան սավորում</t>
  </si>
  <si>
    <t>Ոռոգման համակարգի առողջացում</t>
  </si>
  <si>
    <t xml:space="preserve"> Ջրային տնտեսության հիդրոտեխնիկական սարքավորումների տեղադրման աշխատանքներ</t>
  </si>
  <si>
    <t>Ջրային տնտեսության հիդրոտեխնիկական սարքավորումների տեղադրման աշխատանքներ</t>
  </si>
  <si>
    <t>Աղյուսակ 9.7</t>
  </si>
  <si>
    <t xml:space="preserve"> Ջրային տնտեսության հիդրոտեխնիկական սարքավորումների տեղադրման աշխատանքներ </t>
  </si>
  <si>
    <t>Հավելված N 6</t>
  </si>
  <si>
    <t>Հավելված  N 7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</si>
  <si>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</si>
  <si>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</si>
  <si>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</si>
  <si>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>06</t>
  </si>
  <si>
    <t xml:space="preserve"> ԲՆԱԿԱՐԱՆԱՅԻՆ ՇԻՆԱՐԱՐՈՒԹՅՈՒՆ ԵՎ ԿՈՄՈՒՆԱԼ ԾԱՌԱՅՈՒԹՅՈՒՆՆԵՐ</t>
  </si>
  <si>
    <t>03</t>
  </si>
  <si>
    <t>01</t>
  </si>
  <si>
    <t xml:space="preserve"> Ջրամատակարարաման և ջրահեռացման բարելավում </t>
  </si>
  <si>
    <t xml:space="preserve"> Մասնագիտացված միավոր </t>
  </si>
  <si>
    <t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t>
  </si>
  <si>
    <t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կարողությունն»րի բար»լավման ծրագրի համակարգում և ղ»կավարում</t>
  </si>
  <si>
    <t xml:space="preserve"> Գերմանիայի զարգացման վարկերի բանկի աջակցությամբ իրականացվող Համայնքային ենթակառուցվածքների երկրորդ ծրագրի երրորդ փուլի դրամաշնորհային ծրագրի ուղեկցող միջոցառման 3-րդ բաղադրիչ</t>
  </si>
  <si>
    <t xml:space="preserve"> Ջրային կոմիտեին և համակարգի ընկերություններին աջակցություն՛ գործառույթների իրականացման և անձնակազմի կարողությունների զարգացման գործում</t>
  </si>
  <si>
    <t>Սուրենավան III գոտու ջրագծի հիմնանորոգման աշխատանքներ</t>
  </si>
  <si>
    <t>Ցուցանիշների փոփոխությունը  
(ավելացումները նշված են դրական նշանով, իսկ նվազեցումները՝ փակագծերում)</t>
  </si>
  <si>
    <t xml:space="preserve">«ՀԱՅԱUՏԱՆԻ ՀԱՆՐԱՊԵՏՈՒԹՅԱՆ 2023 ԹՎԱԿԱՆԻ ՊԵՏԱԿԱՆ ԲՅՈՒՋԵԻ ՄԱUԻՆ» OՐԵՆՔԻ N 1 ՀԱՎԵԼՎԱԾԻ N 5 ԱՂՅՈՒՍԱԿՈՒՄ  ԵՎ ՀԱՅԱՍՏԱՆԻ ՀԱՆՐԱՊԵՏՈՒԹՅԱՆ ԿԱՌԱՎԱՐՈՒԹՅԱՆ 2022 ԹՎԱԿԱՆԻ ԴԵԿՏԵՄԲԵՐԻ 29-Ի N 2111-Ն ՈՐՈՇՄԱՆ N 5 ՀԱՎԵԼՎԱԾԻ N 4 ԱՂՅՈՒՍԱԿՈՒՄ ԿԱՏԱՐՎՈՂ ՓՈՓՈԽՈՒԹՅՈՒՆՆԵՐԸ </t>
  </si>
  <si>
    <t xml:space="preserve"> Այլ ծախսեր</t>
  </si>
  <si>
    <t>Դրամաշնորհային միջոցներ</t>
  </si>
  <si>
    <t>Աղյուսակ 9.1.58</t>
  </si>
  <si>
    <t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 </t>
  </si>
  <si>
    <t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կարողությունն»րի բար»լավման ծրագրի համակարգում և ղ»կավարում </t>
  </si>
  <si>
    <t xml:space="preserve"> Միջոցառումն իրականացնողի անվանումը</t>
  </si>
  <si>
    <t xml:space="preserve"> Գերմանիայի զարգացման վարկերի բանկի աջակցությամբ իրականացվող Համայնքային ենթակառուցվածքների երկրորդ ծրագրի երրորդ փուլի դրամաշնորհային ծրագրի ուղեկցող միջոցառման 3-րդ բաղադրիչ </t>
  </si>
  <si>
    <t xml:space="preserve"> Ջրային կոմիտեին և համակարգի ընկերություններին աջակցություն՛ գործառույթների իրականացման և անձնակազմի կարողությունների զարգացման գործում </t>
  </si>
  <si>
    <t xml:space="preserve"> Ջրային կոմիտե </t>
  </si>
  <si>
    <t>Ցուցանիշների փոփոխությունը (ավելացումները նշված են դրական նշամով)</t>
  </si>
  <si>
    <r>
      <t xml:space="preserve"> Ջրային տնտեսության հիդրոտեխնիկական սարքավորումների </t>
    </r>
    <r>
      <rPr>
        <b/>
        <sz val="11"/>
        <rFont val="GHEA Grapalat"/>
        <family val="3"/>
      </rPr>
      <t xml:space="preserve"> տեղադրման աշխատանքներ</t>
    </r>
  </si>
  <si>
    <t>«ՀԱՅԱՍՏԱՆԻ ՀԱՆՐԱՊԵՏՈՒԹՅԱՆ 2023 ԹՎԱԿԱՆԻ ՊԵՏԱԿԱՆ ԲՅՈՒՋԵԻ ՄԱՍԻՆ»  ՀԱՅԱՍՏԱՆԻ ՀԱՆՐԱՊԵՏՈՒԹՅԱՆ ՕՐԵՆՔԻ N 1 ՀԱՎԵԼՎԱԾԻ N 2 ԱՂՅՈՒՍԱԿՈՒՄ ԿԱՏԱՐՎՈՂ ՎԵՐԱԲԱՇԽՈՒՄԸ, ՓՈՓՈԽՈՒԹՅՈՒՆՆԵՐԸ ԵՎ ԼՐԱՑՈՒՄՆԵՐԸ, ՀԱՅԱՍՏԱՆԻ ՀԱՆՐԱՊԵՏՈՒԹՅԱՆ ԿԱՌԱՎԱՐՈՒԹՅԱՆ 2022 ԹՎԱԿԱՆԻ ԴԵԿՏԵՄԲԵՐԻ 29-Ի  N 2111-Ն ՈՐՈՇՄԱՆ N 5 ՀԱՎԵԼՎԱԾԻ  N 1 ԱՂՅՈՒՍԱԿՈՒՄ ԿԱՏԱՐՎՈՂ ՓՈՓՈԽՈՒԹՅՈՒՆՆԵՐԸ ԵՎ ԼՐԱՑՈՒՄՆԵՐԸ</t>
  </si>
  <si>
    <t xml:space="preserve">Մասիսի տարածաշրջանի ինքնաշատրվանող հորերի փականներով և ջրաչափերով կահավորելու աշխատանքներ </t>
  </si>
  <si>
    <t xml:space="preserve"> Օրվա կարգավորման ջրավազանների կառուցում և վերակառուցում</t>
  </si>
  <si>
    <t xml:space="preserve"> Օրվա կարգավորման ջրավազանների կառուցման և վերակառուցման համար նախագծերի և աշխատանքների ձեռք բերում</t>
  </si>
  <si>
    <t>Օրվա կարգավորման ջրավազանների կառուցում և վերակառուցում</t>
  </si>
  <si>
    <t xml:space="preserve"> - Շենքերի և շինությունների շինարարություն</t>
  </si>
  <si>
    <t>ՀՀ կառավարություն</t>
  </si>
  <si>
    <t xml:space="preserve"> Օրվա կարգավորման ջրավազանների կառուցում և վերակառուցում </t>
  </si>
  <si>
    <t xml:space="preserve"> Օրվա կարգավորման ջրավազանների կառուցման և վերակառուցման համար նախագծերի և աշխատանքների ձեռք բերում </t>
  </si>
  <si>
    <t>1004   31002</t>
  </si>
  <si>
    <t xml:space="preserve">Ջրատարների վերականգնման շինարարական աշխատանքներ </t>
  </si>
  <si>
    <t>45231132/506</t>
  </si>
  <si>
    <t>45231132/7</t>
  </si>
  <si>
    <t xml:space="preserve">ջրատարների վերականգնման շինարարական աշխատանքներ    </t>
  </si>
  <si>
    <t>Ջրային տնտեսության հիդրոտեխնիկական սարքավորումների  տեղադրման աշխատանքներ</t>
  </si>
  <si>
    <t>1004   31007</t>
  </si>
  <si>
    <t>38421120/508</t>
  </si>
  <si>
    <t>38421120/509</t>
  </si>
  <si>
    <t>38421120/510</t>
  </si>
  <si>
    <t>38421120/511</t>
  </si>
  <si>
    <t>Տվյալների առցանց փոխանցմամբ ջրահաշվիչ (ջրաչափիչ) սարքերի ձեռքբերում</t>
  </si>
  <si>
    <t>Տվյալների առցանց փոխանցմամբ ջրահաշվիչ (ջրաչափիչ) սարքերի ձեռքբերում,հատ</t>
  </si>
  <si>
    <r>
      <t xml:space="preserve"> Ոռոգման համակարգերի </t>
    </r>
    <r>
      <rPr>
        <u/>
        <sz val="11"/>
        <rFont val="GHEA Grapalat"/>
        <family val="3"/>
      </rPr>
      <t>ջրառի,</t>
    </r>
    <r>
      <rPr>
        <sz val="11"/>
        <rFont val="GHEA Grapalat"/>
        <family val="2"/>
      </rPr>
      <t xml:space="preserve"> ջրանցքների բաժանարար կետերը SCADA</t>
    </r>
    <r>
      <rPr>
        <u/>
        <sz val="11"/>
        <rFont val="GHEA Grapalat"/>
        <family val="3"/>
      </rPr>
      <t xml:space="preserve"> և այլ</t>
    </r>
    <r>
      <rPr>
        <sz val="11"/>
        <color rgb="FFFF0000"/>
        <rFont val="GHEA Grapalat"/>
        <family val="3"/>
      </rPr>
      <t xml:space="preserve"> </t>
    </r>
    <r>
      <rPr>
        <sz val="11"/>
        <rFont val="GHEA Grapalat"/>
        <family val="2"/>
      </rPr>
      <t>համակարգով հագեցած ջրաչափական սարքավորումներով կահավորում</t>
    </r>
  </si>
  <si>
    <r>
      <t xml:space="preserve"> Ոռոգման համակարգերի </t>
    </r>
    <r>
      <rPr>
        <u/>
        <sz val="11"/>
        <rFont val="GHEA Grapalat"/>
        <family val="3"/>
      </rPr>
      <t>ջրառի,</t>
    </r>
    <r>
      <rPr>
        <sz val="11"/>
        <rFont val="GHEA Grapalat"/>
        <family val="2"/>
      </rPr>
      <t xml:space="preserve"> ջրանցքների բաժանարար կետերը SCADA </t>
    </r>
    <r>
      <rPr>
        <u/>
        <sz val="11"/>
        <rFont val="GHEA Grapalat"/>
        <family val="3"/>
      </rPr>
      <t xml:space="preserve">և այլ </t>
    </r>
    <r>
      <rPr>
        <sz val="11"/>
        <rFont val="GHEA Grapalat"/>
        <family val="2"/>
      </rPr>
      <t>համակարգով հագեցած ջրաչափական սարքավորումներով կահավորում</t>
    </r>
  </si>
  <si>
    <r>
      <t xml:space="preserve"> Ոռոգման համակարգերի</t>
    </r>
    <r>
      <rPr>
        <u/>
        <sz val="12"/>
        <rFont val="GHEA Grapalat"/>
        <family val="2"/>
      </rPr>
      <t>՝ ջրառի,</t>
    </r>
    <r>
      <rPr>
        <sz val="12"/>
        <rFont val="GHEA Grapalat"/>
        <family val="2"/>
      </rPr>
      <t xml:space="preserve"> ջրանցքների բաժանարար կետերը SCADA </t>
    </r>
    <r>
      <rPr>
        <u/>
        <sz val="12"/>
        <rFont val="GHEA Grapalat"/>
        <family val="2"/>
      </rPr>
      <t>և այլ</t>
    </r>
    <r>
      <rPr>
        <sz val="12"/>
        <color rgb="FFFF0000"/>
        <rFont val="GHEA Grapalat"/>
        <family val="2"/>
      </rPr>
      <t xml:space="preserve"> </t>
    </r>
    <r>
      <rPr>
        <sz val="12"/>
        <rFont val="GHEA Grapalat"/>
        <family val="2"/>
      </rPr>
      <t>համակարգով հագեցած ջրաչափական սարքավորումներով կահավորում</t>
    </r>
  </si>
  <si>
    <t>Հավելված N4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</si>
</sst>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_(* #,##0.00_);_(* \(#,##0.00\);_(* &quot;-&quot;??_);_(@_)"/>
    <numFmt numFmtId="165" formatCode="_-* #,##0.00\ _դ_ր_._-;\-* #,##0.00\ _դ_ր_._-;_-* &quot;-&quot;??\ _դ_ր_._-;_-@_-"/>
    <numFmt numFmtId="166" formatCode="##,##0.0;\(##,##0.0\);\-"/>
    <numFmt numFmtId="167" formatCode="#,##0.0_);\(#,##0.0\)"/>
    <numFmt numFmtId="168" formatCode="#,##0.0"/>
    <numFmt numFmtId="169" formatCode="_(* #,##0.0_);_(* \(#,##0.0\);_(* &quot;-&quot;??_);_(@_)"/>
    <numFmt numFmtId="170" formatCode="0.0"/>
    <numFmt numFmtId="171" formatCode="_-* #,##0.00_р_._-;\-* #,##0.00_р_._-;_-* &quot;-&quot;??_р_._-;_-@_-"/>
    <numFmt numFmtId="172" formatCode="_(* #,##0_);_(* \(#,##0\);_(* &quot;-&quot;??_);_(@_)"/>
    <numFmt numFmtId="173" formatCode="_(* #,##0.0_);_(* \(#,##0.0\);_(* &quot;-&quot;?_);_(@_)"/>
    <numFmt numFmtId="174" formatCode="#,##0_);\(#,##0\)"/>
  </numFmts>
  <fonts count="64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sz val="12"/>
      <name val="GHEA Grapalat"/>
      <family val="3"/>
    </font>
    <font>
      <b/>
      <sz val="10"/>
      <name val="GHEA Grapalat"/>
      <family val="2"/>
    </font>
    <font>
      <b/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3"/>
    </font>
    <font>
      <b/>
      <sz val="14"/>
      <name val="GHEA Grapalat"/>
      <family val="2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i/>
      <sz val="12"/>
      <name val="GHEA Grapalat"/>
      <family val="3"/>
    </font>
    <font>
      <i/>
      <sz val="10"/>
      <name val="GHEA Grapalat"/>
      <family val="2"/>
    </font>
    <font>
      <sz val="10"/>
      <name val="GHEA Grapalat"/>
      <family val="2"/>
    </font>
    <font>
      <sz val="12"/>
      <color indexed="8"/>
      <name val="GHEA Grapalat"/>
      <family val="3"/>
    </font>
    <font>
      <i/>
      <sz val="10"/>
      <color indexed="8"/>
      <name val="GHEA Grapalat"/>
      <family val="2"/>
    </font>
    <font>
      <sz val="11"/>
      <name val="Calibri"/>
      <family val="2"/>
    </font>
    <font>
      <sz val="12"/>
      <name val="Calibri"/>
      <family val="2"/>
    </font>
    <font>
      <b/>
      <sz val="11"/>
      <name val="Calibri"/>
      <family val="2"/>
    </font>
    <font>
      <sz val="12"/>
      <name val="GHEA Grapalat"/>
      <family val="2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0"/>
      <color theme="1"/>
      <name val="GHEA Grapalat"/>
      <family val="3"/>
    </font>
    <font>
      <sz val="10"/>
      <name val="Times Armenian"/>
      <family val="1"/>
    </font>
    <font>
      <b/>
      <sz val="9"/>
      <name val="GHEA Grapalat"/>
      <family val="2"/>
    </font>
    <font>
      <b/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2"/>
      <color rgb="FF000000"/>
      <name val="GHEA Grapalat"/>
      <family val="3"/>
    </font>
    <font>
      <b/>
      <sz val="11"/>
      <name val="GHEA Grapalat"/>
      <family val="2"/>
    </font>
    <font>
      <sz val="11"/>
      <color rgb="FFFF0000"/>
      <name val="GHEA Grapalat"/>
      <family val="3"/>
    </font>
    <font>
      <b/>
      <i/>
      <sz val="12"/>
      <name val="GHEA Grapalat"/>
      <family val="3"/>
    </font>
    <font>
      <sz val="11"/>
      <color rgb="FF000000"/>
      <name val="GHEA Grapalat"/>
      <family val="3"/>
    </font>
    <font>
      <u/>
      <sz val="11"/>
      <name val="GHEA Grapalat"/>
      <family val="3"/>
    </font>
    <font>
      <u/>
      <sz val="12"/>
      <name val="GHEA Grapalat"/>
      <family val="2"/>
    </font>
    <font>
      <sz val="12"/>
      <color rgb="FFFF0000"/>
      <name val="GHEA Grapalat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64">
    <xf numFmtId="0" fontId="0" fillId="0" borderId="0">
      <alignment horizontal="left" vertical="top" wrapText="1"/>
    </xf>
    <xf numFmtId="165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166" fontId="18" fillId="0" borderId="0" applyFill="0" applyBorder="0" applyProtection="0">
      <alignment horizontal="right" vertical="top"/>
    </xf>
    <xf numFmtId="0" fontId="20" fillId="0" borderId="0"/>
    <xf numFmtId="0" fontId="18" fillId="0" borderId="0">
      <alignment horizontal="left" vertical="top" wrapText="1"/>
    </xf>
    <xf numFmtId="0" fontId="21" fillId="0" borderId="0"/>
    <xf numFmtId="0" fontId="21" fillId="0" borderId="0"/>
    <xf numFmtId="0" fontId="18" fillId="0" borderId="0">
      <alignment horizontal="left" vertical="top" wrapText="1"/>
    </xf>
    <xf numFmtId="0" fontId="22" fillId="0" borderId="0"/>
    <xf numFmtId="0" fontId="19" fillId="0" borderId="0"/>
    <xf numFmtId="0" fontId="51" fillId="0" borderId="0">
      <alignment vertical="center"/>
    </xf>
    <xf numFmtId="171" fontId="18" fillId="0" borderId="0" applyFont="0" applyFill="0" applyBorder="0" applyAlignment="0" applyProtection="0">
      <alignment horizontal="left" vertical="top" wrapText="1"/>
    </xf>
    <xf numFmtId="0" fontId="22" fillId="0" borderId="0"/>
    <xf numFmtId="164" fontId="22" fillId="0" borderId="0" applyFont="0" applyFill="0" applyBorder="0" applyAlignment="0" applyProtection="0"/>
    <xf numFmtId="166" fontId="55" fillId="0" borderId="0" applyFill="0" applyBorder="0" applyProtection="0">
      <alignment horizontal="right" vertical="top"/>
    </xf>
    <xf numFmtId="0" fontId="51" fillId="0" borderId="0"/>
    <xf numFmtId="164" fontId="51" fillId="0" borderId="0" applyFont="0" applyFill="0" applyBorder="0" applyAlignment="0" applyProtection="0"/>
  </cellStyleXfs>
  <cellXfs count="382">
    <xf numFmtId="0" fontId="0" fillId="0" borderId="0" xfId="0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33" fillId="33" borderId="11" xfId="0" applyFont="1" applyFill="1" applyBorder="1" applyAlignment="1">
      <alignment horizontal="left" vertical="top" wrapText="1"/>
    </xf>
    <xf numFmtId="0" fontId="23" fillId="33" borderId="11" xfId="0" applyFont="1" applyFill="1" applyBorder="1" applyAlignment="1">
      <alignment horizontal="left" vertical="top" wrapText="1"/>
    </xf>
    <xf numFmtId="0" fontId="23" fillId="33" borderId="21" xfId="0" applyFont="1" applyFill="1" applyBorder="1" applyAlignment="1">
      <alignment horizontal="left" vertical="top" wrapText="1"/>
    </xf>
    <xf numFmtId="0" fontId="23" fillId="33" borderId="23" xfId="0" applyFont="1" applyFill="1" applyBorder="1" applyAlignment="1">
      <alignment horizontal="left" vertical="top" wrapText="1"/>
    </xf>
    <xf numFmtId="0" fontId="23" fillId="0" borderId="0" xfId="0" applyFont="1" applyAlignment="1"/>
    <xf numFmtId="0" fontId="24" fillId="33" borderId="0" xfId="0" applyFont="1" applyFill="1" applyAlignment="1">
      <alignment vertical="center" wrapText="1"/>
    </xf>
    <xf numFmtId="0" fontId="33" fillId="33" borderId="0" xfId="44" applyFont="1" applyFill="1" applyAlignment="1">
      <alignment vertical="center"/>
    </xf>
    <xf numFmtId="0" fontId="23" fillId="0" borderId="11" xfId="0" applyFont="1" applyBorder="1" applyAlignment="1">
      <alignment horizontal="center" vertical="top" wrapText="1"/>
    </xf>
    <xf numFmtId="0" fontId="23" fillId="0" borderId="25" xfId="0" applyFont="1" applyBorder="1" applyAlignment="1">
      <alignment horizontal="left" vertical="top" wrapText="1"/>
    </xf>
    <xf numFmtId="0" fontId="25" fillId="33" borderId="0" xfId="0" applyFont="1" applyFill="1" applyAlignment="1">
      <alignment horizontal="left" vertical="top" wrapText="1"/>
    </xf>
    <xf numFmtId="49" fontId="33" fillId="33" borderId="11" xfId="0" applyNumberFormat="1" applyFont="1" applyFill="1" applyBorder="1" applyAlignment="1">
      <alignment horizontal="left" vertical="top" wrapText="1"/>
    </xf>
    <xf numFmtId="0" fontId="23" fillId="33" borderId="0" xfId="48" applyFont="1" applyFill="1" applyAlignment="1">
      <alignment vertical="center"/>
    </xf>
    <xf numFmtId="0" fontId="23" fillId="33" borderId="0" xfId="48" applyFont="1" applyFill="1" applyBorder="1" applyAlignment="1">
      <alignment horizontal="left" vertical="center"/>
    </xf>
    <xf numFmtId="0" fontId="25" fillId="33" borderId="0" xfId="0" applyFont="1" applyFill="1" applyBorder="1" applyAlignment="1">
      <alignment horizontal="left" vertical="top" wrapText="1"/>
    </xf>
    <xf numFmtId="0" fontId="34" fillId="33" borderId="0" xfId="0" applyFont="1" applyFill="1" applyBorder="1" applyAlignment="1">
      <alignment horizontal="left" vertical="top" wrapText="1"/>
    </xf>
    <xf numFmtId="166" fontId="33" fillId="0" borderId="20" xfId="49" applyNumberFormat="1" applyFont="1" applyFill="1" applyBorder="1" applyAlignment="1">
      <alignment horizontal="right" vertical="top"/>
    </xf>
    <xf numFmtId="0" fontId="23" fillId="33" borderId="13" xfId="0" applyFont="1" applyFill="1" applyBorder="1" applyAlignment="1">
      <alignment horizontal="left" vertical="top" wrapText="1"/>
    </xf>
    <xf numFmtId="0" fontId="23" fillId="33" borderId="14" xfId="0" applyFont="1" applyFill="1" applyBorder="1" applyAlignment="1">
      <alignment horizontal="left" vertical="top" wrapText="1"/>
    </xf>
    <xf numFmtId="0" fontId="28" fillId="34" borderId="33" xfId="0" applyFont="1" applyFill="1" applyBorder="1" applyAlignment="1">
      <alignment horizontal="left" vertical="top" wrapText="1"/>
    </xf>
    <xf numFmtId="167" fontId="30" fillId="33" borderId="33" xfId="0" applyNumberFormat="1" applyFont="1" applyFill="1" applyBorder="1" applyAlignment="1">
      <alignment horizontal="center" vertical="center" wrapText="1"/>
    </xf>
    <xf numFmtId="0" fontId="23" fillId="33" borderId="33" xfId="0" applyFont="1" applyFill="1" applyBorder="1" applyAlignment="1">
      <alignment horizontal="left" vertical="top" wrapText="1"/>
    </xf>
    <xf numFmtId="0" fontId="33" fillId="0" borderId="0" xfId="44" applyFont="1" applyFill="1" applyAlignment="1">
      <alignment vertical="center"/>
    </xf>
    <xf numFmtId="0" fontId="24" fillId="0" borderId="0" xfId="0" applyFont="1" applyFill="1" applyAlignment="1">
      <alignment vertical="center" wrapText="1"/>
    </xf>
    <xf numFmtId="0" fontId="33" fillId="0" borderId="0" xfId="0" applyNumberFormat="1" applyFont="1" applyFill="1" applyAlignment="1">
      <alignment vertical="center" wrapText="1"/>
    </xf>
    <xf numFmtId="49" fontId="27" fillId="0" borderId="0" xfId="0" applyNumberFormat="1" applyFont="1" applyFill="1" applyAlignment="1">
      <alignment horizontal="center" vertical="center" wrapText="1"/>
    </xf>
    <xf numFmtId="0" fontId="33" fillId="0" borderId="0" xfId="0" applyNumberFormat="1" applyFont="1" applyFill="1" applyAlignment="1">
      <alignment horizontal="center" vertical="center" wrapText="1"/>
    </xf>
    <xf numFmtId="167" fontId="27" fillId="0" borderId="0" xfId="0" applyNumberFormat="1" applyFont="1" applyFill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49" fontId="26" fillId="0" borderId="33" xfId="0" applyNumberFormat="1" applyFont="1" applyFill="1" applyBorder="1" applyAlignment="1">
      <alignment horizontal="center" vertical="center" textRotation="90" wrapText="1"/>
    </xf>
    <xf numFmtId="167" fontId="26" fillId="0" borderId="33" xfId="0" applyNumberFormat="1" applyFont="1" applyFill="1" applyBorder="1" applyAlignment="1">
      <alignment horizontal="center" vertical="center" wrapText="1"/>
    </xf>
    <xf numFmtId="49" fontId="36" fillId="0" borderId="33" xfId="0" applyNumberFormat="1" applyFont="1" applyFill="1" applyBorder="1" applyAlignment="1">
      <alignment horizontal="center" vertical="center" textRotation="90" wrapText="1"/>
    </xf>
    <xf numFmtId="0" fontId="36" fillId="0" borderId="33" xfId="0" applyNumberFormat="1" applyFont="1" applyFill="1" applyBorder="1" applyAlignment="1">
      <alignment horizontal="center" vertical="center" wrapText="1"/>
    </xf>
    <xf numFmtId="167" fontId="36" fillId="0" borderId="35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33" borderId="33" xfId="0" applyFont="1" applyFill="1" applyBorder="1" applyAlignment="1">
      <alignment horizontal="center" vertical="center" wrapText="1"/>
    </xf>
    <xf numFmtId="0" fontId="37" fillId="33" borderId="33" xfId="0" applyFont="1" applyFill="1" applyBorder="1" applyAlignment="1">
      <alignment horizontal="center" vertical="center" wrapText="1"/>
    </xf>
    <xf numFmtId="167" fontId="32" fillId="33" borderId="33" xfId="0" applyNumberFormat="1" applyFont="1" applyFill="1" applyBorder="1" applyAlignment="1">
      <alignment horizontal="center" vertical="center" wrapText="1"/>
    </xf>
    <xf numFmtId="167" fontId="36" fillId="33" borderId="33" xfId="0" applyNumberFormat="1" applyFont="1" applyFill="1" applyBorder="1" applyAlignment="1">
      <alignment horizontal="center" vertical="center" wrapText="1"/>
    </xf>
    <xf numFmtId="0" fontId="30" fillId="33" borderId="0" xfId="0" applyFont="1" applyFill="1" applyAlignment="1">
      <alignment horizontal="center" vertical="center" wrapText="1"/>
    </xf>
    <xf numFmtId="164" fontId="30" fillId="0" borderId="0" xfId="1" applyNumberFormat="1" applyFont="1" applyAlignment="1">
      <alignment vertical="center" wrapText="1"/>
    </xf>
    <xf numFmtId="164" fontId="24" fillId="33" borderId="0" xfId="1" applyNumberFormat="1" applyFont="1" applyFill="1" applyAlignment="1">
      <alignment vertical="center" wrapText="1"/>
    </xf>
    <xf numFmtId="0" fontId="33" fillId="33" borderId="0" xfId="0" applyNumberFormat="1" applyFont="1" applyFill="1" applyAlignment="1">
      <alignment vertical="center" wrapText="1"/>
    </xf>
    <xf numFmtId="164" fontId="25" fillId="0" borderId="0" xfId="1" applyNumberFormat="1" applyFont="1" applyAlignment="1">
      <alignment horizontal="center" vertical="center" wrapText="1"/>
    </xf>
    <xf numFmtId="49" fontId="26" fillId="0" borderId="35" xfId="0" applyNumberFormat="1" applyFont="1" applyFill="1" applyBorder="1" applyAlignment="1">
      <alignment horizontal="center" vertical="center" textRotation="90" wrapText="1"/>
    </xf>
    <xf numFmtId="167" fontId="36" fillId="0" borderId="33" xfId="0" applyNumberFormat="1" applyFont="1" applyFill="1" applyBorder="1" applyAlignment="1">
      <alignment horizontal="center" vertical="center" wrapText="1"/>
    </xf>
    <xf numFmtId="164" fontId="30" fillId="0" borderId="0" xfId="1" applyNumberFormat="1" applyFont="1" applyAlignment="1">
      <alignment horizontal="center" vertical="center" wrapText="1"/>
    </xf>
    <xf numFmtId="164" fontId="30" fillId="33" borderId="0" xfId="1" applyNumberFormat="1" applyFont="1" applyFill="1" applyAlignment="1">
      <alignment horizontal="center" vertical="center" wrapText="1"/>
    </xf>
    <xf numFmtId="167" fontId="30" fillId="0" borderId="0" xfId="0" applyNumberFormat="1" applyFont="1" applyAlignment="1">
      <alignment vertical="center" wrapText="1"/>
    </xf>
    <xf numFmtId="0" fontId="27" fillId="33" borderId="0" xfId="0" applyFont="1" applyFill="1" applyBorder="1" applyAlignment="1">
      <alignment horizontal="right" vertical="top" wrapText="1"/>
    </xf>
    <xf numFmtId="0" fontId="40" fillId="33" borderId="0" xfId="0" applyFont="1" applyFill="1">
      <alignment horizontal="left" vertical="top" wrapText="1"/>
    </xf>
    <xf numFmtId="167" fontId="32" fillId="0" borderId="35" xfId="0" applyNumberFormat="1" applyFont="1" applyFill="1" applyBorder="1" applyAlignment="1">
      <alignment horizontal="center" vertical="center" wrapText="1"/>
    </xf>
    <xf numFmtId="166" fontId="28" fillId="0" borderId="33" xfId="49" applyNumberFormat="1" applyFont="1" applyFill="1" applyBorder="1" applyAlignment="1">
      <alignment horizontal="right" vertical="top"/>
    </xf>
    <xf numFmtId="167" fontId="25" fillId="0" borderId="0" xfId="0" applyNumberFormat="1" applyFont="1" applyFill="1" applyBorder="1" applyAlignment="1">
      <alignment horizontal="right" vertical="center" wrapText="1"/>
    </xf>
    <xf numFmtId="0" fontId="33" fillId="0" borderId="33" xfId="0" applyFont="1" applyBorder="1" applyAlignment="1">
      <alignment horizontal="left" vertical="top" wrapText="1"/>
    </xf>
    <xf numFmtId="166" fontId="33" fillId="0" borderId="33" xfId="49" applyNumberFormat="1" applyFont="1" applyFill="1" applyBorder="1" applyAlignment="1">
      <alignment horizontal="right" vertical="top"/>
    </xf>
    <xf numFmtId="166" fontId="33" fillId="0" borderId="22" xfId="49" applyNumberFormat="1" applyFont="1" applyFill="1" applyBorder="1" applyAlignment="1">
      <alignment horizontal="right" vertical="top"/>
    </xf>
    <xf numFmtId="49" fontId="33" fillId="33" borderId="33" xfId="0" applyNumberFormat="1" applyFont="1" applyFill="1" applyBorder="1" applyAlignment="1">
      <alignment horizontal="left" vertical="top" wrapText="1"/>
    </xf>
    <xf numFmtId="0" fontId="40" fillId="33" borderId="33" xfId="0" applyFont="1" applyFill="1" applyBorder="1" applyAlignment="1">
      <alignment horizontal="left" vertical="top" wrapText="1"/>
    </xf>
    <xf numFmtId="0" fontId="28" fillId="33" borderId="33" xfId="0" applyFont="1" applyFill="1" applyBorder="1">
      <alignment horizontal="left" vertical="top" wrapText="1"/>
    </xf>
    <xf numFmtId="0" fontId="28" fillId="33" borderId="0" xfId="0" applyFont="1" applyFill="1">
      <alignment horizontal="left" vertical="top" wrapText="1"/>
    </xf>
    <xf numFmtId="0" fontId="23" fillId="0" borderId="18" xfId="0" applyFont="1" applyBorder="1" applyAlignment="1">
      <alignment horizontal="left" vertical="top" wrapText="1"/>
    </xf>
    <xf numFmtId="0" fontId="33" fillId="33" borderId="24" xfId="0" applyFont="1" applyFill="1" applyBorder="1" applyAlignment="1">
      <alignment horizontal="left" vertical="top" wrapText="1"/>
    </xf>
    <xf numFmtId="0" fontId="23" fillId="33" borderId="27" xfId="0" applyFont="1" applyFill="1" applyBorder="1" applyAlignment="1">
      <alignment horizontal="right" vertical="top" wrapText="1"/>
    </xf>
    <xf numFmtId="0" fontId="31" fillId="33" borderId="33" xfId="0" applyFont="1" applyFill="1" applyBorder="1" applyAlignment="1">
      <alignment horizontal="left" vertical="top" wrapText="1"/>
    </xf>
    <xf numFmtId="0" fontId="39" fillId="33" borderId="33" xfId="0" applyFont="1" applyFill="1" applyBorder="1" applyAlignment="1">
      <alignment horizontal="left" vertical="top" wrapText="1"/>
    </xf>
    <xf numFmtId="0" fontId="40" fillId="33" borderId="36" xfId="0" applyFont="1" applyFill="1" applyBorder="1" applyAlignment="1">
      <alignment horizontal="left" vertical="top" wrapText="1"/>
    </xf>
    <xf numFmtId="0" fontId="40" fillId="33" borderId="0" xfId="0" applyFont="1" applyFill="1" applyBorder="1" applyAlignment="1">
      <alignment horizontal="left" vertical="top" wrapText="1"/>
    </xf>
    <xf numFmtId="0" fontId="40" fillId="33" borderId="0" xfId="0" applyFont="1" applyFill="1" applyBorder="1">
      <alignment horizontal="left" vertical="top" wrapText="1"/>
    </xf>
    <xf numFmtId="0" fontId="42" fillId="33" borderId="33" xfId="0" applyFont="1" applyFill="1" applyBorder="1" applyAlignment="1">
      <alignment horizontal="left" vertical="top" wrapText="1"/>
    </xf>
    <xf numFmtId="0" fontId="35" fillId="33" borderId="0" xfId="0" applyFont="1" applyFill="1" applyBorder="1" applyAlignment="1">
      <alignment vertical="top"/>
    </xf>
    <xf numFmtId="0" fontId="40" fillId="33" borderId="0" xfId="0" applyFont="1" applyFill="1" applyAlignment="1">
      <alignment horizontal="left" vertical="top" wrapText="1"/>
    </xf>
    <xf numFmtId="0" fontId="31" fillId="33" borderId="0" xfId="0" applyFont="1" applyFill="1" applyAlignment="1">
      <alignment vertical="top"/>
    </xf>
    <xf numFmtId="0" fontId="46" fillId="0" borderId="33" xfId="0" applyFont="1" applyBorder="1" applyAlignment="1">
      <alignment horizontal="left" vertical="top" wrapText="1"/>
    </xf>
    <xf numFmtId="0" fontId="28" fillId="34" borderId="33" xfId="0" applyFont="1" applyFill="1" applyBorder="1" applyAlignment="1">
      <alignment horizontal="right" vertical="top" wrapText="1"/>
    </xf>
    <xf numFmtId="0" fontId="46" fillId="34" borderId="33" xfId="0" applyFont="1" applyFill="1" applyBorder="1" applyAlignment="1">
      <alignment horizontal="left" vertical="top" wrapText="1"/>
    </xf>
    <xf numFmtId="0" fontId="28" fillId="34" borderId="33" xfId="0" applyFont="1" applyFill="1" applyBorder="1">
      <alignment horizontal="left" vertical="top" wrapText="1"/>
    </xf>
    <xf numFmtId="0" fontId="32" fillId="34" borderId="33" xfId="0" applyFont="1" applyFill="1" applyBorder="1" applyAlignment="1">
      <alignment horizontal="center" vertical="center" wrapText="1"/>
    </xf>
    <xf numFmtId="0" fontId="32" fillId="34" borderId="33" xfId="0" applyFont="1" applyFill="1" applyBorder="1" applyAlignment="1">
      <alignment horizontal="left" vertical="center" wrapText="1"/>
    </xf>
    <xf numFmtId="168" fontId="32" fillId="34" borderId="33" xfId="0" applyNumberFormat="1" applyFont="1" applyFill="1" applyBorder="1" applyAlignment="1">
      <alignment horizontal="center" vertical="center" wrapText="1"/>
    </xf>
    <xf numFmtId="0" fontId="32" fillId="34" borderId="0" xfId="0" applyFont="1" applyFill="1" applyAlignment="1">
      <alignment vertical="center" wrapText="1"/>
    </xf>
    <xf numFmtId="0" fontId="0" fillId="0" borderId="0" xfId="0" applyFill="1">
      <alignment horizontal="left" vertical="top" wrapText="1"/>
    </xf>
    <xf numFmtId="0" fontId="43" fillId="0" borderId="0" xfId="45" applyFont="1" applyFill="1" applyAlignment="1">
      <alignment vertical="center"/>
    </xf>
    <xf numFmtId="0" fontId="45" fillId="0" borderId="0" xfId="45" applyFont="1" applyFill="1" applyAlignment="1">
      <alignment vertical="center"/>
    </xf>
    <xf numFmtId="167" fontId="28" fillId="34" borderId="33" xfId="0" applyNumberFormat="1" applyFont="1" applyFill="1" applyBorder="1" applyAlignment="1">
      <alignment horizontal="right" vertical="top" wrapText="1"/>
    </xf>
    <xf numFmtId="166" fontId="28" fillId="34" borderId="33" xfId="49" applyNumberFormat="1" applyFont="1" applyFill="1" applyBorder="1" applyAlignment="1">
      <alignment horizontal="right" vertical="top"/>
    </xf>
    <xf numFmtId="0" fontId="47" fillId="0" borderId="33" xfId="0" applyFont="1" applyBorder="1" applyAlignment="1">
      <alignment horizontal="left" vertical="top" wrapText="1"/>
    </xf>
    <xf numFmtId="169" fontId="32" fillId="34" borderId="33" xfId="1" applyNumberFormat="1" applyFont="1" applyFill="1" applyBorder="1" applyAlignment="1">
      <alignment vertical="center" wrapText="1"/>
    </xf>
    <xf numFmtId="0" fontId="49" fillId="34" borderId="33" xfId="0" applyFont="1" applyFill="1" applyBorder="1" applyAlignment="1">
      <alignment horizontal="left" vertical="center" wrapText="1"/>
    </xf>
    <xf numFmtId="0" fontId="30" fillId="33" borderId="11" xfId="0" applyFont="1" applyFill="1" applyBorder="1" applyAlignment="1">
      <alignment horizontal="left" vertical="top" wrapText="1"/>
    </xf>
    <xf numFmtId="0" fontId="30" fillId="33" borderId="21" xfId="0" applyFont="1" applyFill="1" applyBorder="1" applyAlignment="1">
      <alignment horizontal="left" vertical="top" wrapText="1"/>
    </xf>
    <xf numFmtId="0" fontId="35" fillId="33" borderId="0" xfId="0" applyFont="1" applyFill="1" applyBorder="1" applyAlignment="1">
      <alignment horizontal="center" vertical="top"/>
    </xf>
    <xf numFmtId="0" fontId="27" fillId="33" borderId="0" xfId="44" applyFont="1" applyFill="1" applyAlignment="1">
      <alignment vertical="center"/>
    </xf>
    <xf numFmtId="169" fontId="50" fillId="34" borderId="33" xfId="43" applyNumberFormat="1" applyFont="1" applyFill="1" applyBorder="1" applyAlignment="1">
      <alignment horizontal="center" vertical="center" wrapText="1"/>
    </xf>
    <xf numFmtId="0" fontId="28" fillId="0" borderId="33" xfId="0" applyFont="1" applyFill="1" applyBorder="1">
      <alignment horizontal="left" vertical="top" wrapText="1"/>
    </xf>
    <xf numFmtId="0" fontId="30" fillId="0" borderId="0" xfId="45" applyFont="1" applyFill="1" applyAlignment="1">
      <alignment vertical="center"/>
    </xf>
    <xf numFmtId="0" fontId="30" fillId="0" borderId="0" xfId="46" applyFont="1" applyFill="1" applyAlignment="1">
      <alignment horizontal="right" vertical="center"/>
    </xf>
    <xf numFmtId="0" fontId="30" fillId="0" borderId="0" xfId="46" applyFont="1" applyFill="1" applyAlignment="1">
      <alignment horizontal="center" vertical="center"/>
    </xf>
    <xf numFmtId="0" fontId="43" fillId="0" borderId="0" xfId="45" applyFont="1" applyFill="1" applyAlignment="1">
      <alignment horizontal="center" vertical="center"/>
    </xf>
    <xf numFmtId="0" fontId="44" fillId="0" borderId="0" xfId="45" applyFont="1" applyFill="1" applyAlignment="1">
      <alignment vertical="center"/>
    </xf>
    <xf numFmtId="0" fontId="30" fillId="0" borderId="12" xfId="46" applyFont="1" applyFill="1" applyBorder="1" applyAlignment="1">
      <alignment vertical="center"/>
    </xf>
    <xf numFmtId="0" fontId="30" fillId="0" borderId="35" xfId="46" applyFont="1" applyFill="1" applyBorder="1" applyAlignment="1">
      <alignment horizontal="center" vertical="center"/>
    </xf>
    <xf numFmtId="0" fontId="30" fillId="0" borderId="35" xfId="46" applyFont="1" applyFill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top" wrapText="1"/>
    </xf>
    <xf numFmtId="170" fontId="23" fillId="0" borderId="0" xfId="57" applyNumberFormat="1" applyFont="1" applyFill="1" applyBorder="1" applyAlignment="1">
      <alignment horizontal="left" vertical="center" wrapText="1"/>
    </xf>
    <xf numFmtId="169" fontId="33" fillId="0" borderId="0" xfId="58" applyNumberFormat="1" applyFont="1" applyFill="1" applyBorder="1" applyAlignment="1">
      <alignment horizontal="right" vertical="center"/>
    </xf>
    <xf numFmtId="0" fontId="23" fillId="0" borderId="0" xfId="48" applyFont="1" applyFill="1" applyAlignment="1">
      <alignment vertical="center"/>
    </xf>
    <xf numFmtId="0" fontId="23" fillId="0" borderId="0" xfId="48" applyFont="1" applyFill="1" applyBorder="1" applyAlignment="1">
      <alignment horizontal="left" vertical="center"/>
    </xf>
    <xf numFmtId="0" fontId="33" fillId="33" borderId="0" xfId="0" applyFont="1" applyFill="1" applyBorder="1" applyAlignment="1">
      <alignment horizontal="right"/>
    </xf>
    <xf numFmtId="0" fontId="33" fillId="0" borderId="0" xfId="44" applyFont="1" applyFill="1" applyAlignment="1">
      <alignment horizontal="right" vertical="center"/>
    </xf>
    <xf numFmtId="0" fontId="33" fillId="0" borderId="0" xfId="0" applyFont="1" applyAlignment="1">
      <alignment horizontal="right"/>
    </xf>
    <xf numFmtId="0" fontId="27" fillId="0" borderId="0" xfId="0" applyFont="1" applyAlignment="1">
      <alignment horizontal="center" vertical="center" wrapText="1"/>
    </xf>
    <xf numFmtId="0" fontId="24" fillId="33" borderId="19" xfId="0" applyFont="1" applyFill="1" applyBorder="1" applyAlignment="1">
      <alignment horizontal="center" vertical="center" wrapText="1"/>
    </xf>
    <xf numFmtId="0" fontId="23" fillId="33" borderId="33" xfId="0" applyFont="1" applyFill="1" applyBorder="1" applyAlignment="1">
      <alignment horizontal="center" vertical="center" wrapText="1"/>
    </xf>
    <xf numFmtId="0" fontId="31" fillId="0" borderId="33" xfId="0" applyFont="1" applyBorder="1" applyAlignment="1">
      <alignment horizontal="left" vertical="center" wrapText="1"/>
    </xf>
    <xf numFmtId="0" fontId="31" fillId="0" borderId="15" xfId="0" applyFont="1" applyBorder="1" applyAlignment="1">
      <alignment horizontal="left" vertical="center" wrapText="1"/>
    </xf>
    <xf numFmtId="0" fontId="31" fillId="0" borderId="0" xfId="0" applyFont="1" applyAlignment="1">
      <alignment horizontal="left" vertical="center" wrapText="1"/>
    </xf>
    <xf numFmtId="0" fontId="52" fillId="0" borderId="0" xfId="0" applyFont="1" applyAlignment="1">
      <alignment horizontal="left" vertical="center" wrapText="1"/>
    </xf>
    <xf numFmtId="0" fontId="33" fillId="0" borderId="39" xfId="0" applyFont="1" applyBorder="1" applyAlignment="1">
      <alignment horizontal="left" vertical="top" wrapText="1"/>
    </xf>
    <xf numFmtId="0" fontId="33" fillId="33" borderId="33" xfId="0" applyFont="1" applyFill="1" applyBorder="1" applyAlignment="1">
      <alignment horizontal="left" vertical="top" wrapText="1"/>
    </xf>
    <xf numFmtId="0" fontId="47" fillId="0" borderId="33" xfId="0" applyFont="1" applyBorder="1">
      <alignment horizontal="left" vertical="top" wrapText="1"/>
    </xf>
    <xf numFmtId="0" fontId="28" fillId="0" borderId="0" xfId="0" applyNumberFormat="1" applyFont="1" applyFill="1" applyBorder="1" applyAlignment="1" applyProtection="1">
      <alignment horizontal="left" vertical="top" wrapText="1"/>
    </xf>
    <xf numFmtId="0" fontId="30" fillId="34" borderId="33" xfId="0" applyFont="1" applyFill="1" applyBorder="1" applyAlignment="1">
      <alignment horizontal="left" vertical="center" wrapText="1"/>
    </xf>
    <xf numFmtId="0" fontId="30" fillId="34" borderId="33" xfId="0" applyFont="1" applyFill="1" applyBorder="1" applyAlignment="1">
      <alignment horizontal="center" vertical="center" wrapText="1"/>
    </xf>
    <xf numFmtId="168" fontId="30" fillId="34" borderId="33" xfId="0" applyNumberFormat="1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left" vertical="top" wrapText="1"/>
    </xf>
    <xf numFmtId="0" fontId="30" fillId="0" borderId="18" xfId="0" applyFont="1" applyFill="1" applyBorder="1" applyAlignment="1">
      <alignment horizontal="left" vertical="top" wrapText="1"/>
    </xf>
    <xf numFmtId="0" fontId="30" fillId="0" borderId="15" xfId="43" applyFont="1" applyFill="1" applyBorder="1" applyAlignment="1">
      <alignment horizontal="left" vertical="top" wrapText="1"/>
    </xf>
    <xf numFmtId="0" fontId="38" fillId="34" borderId="33" xfId="0" applyFont="1" applyFill="1" applyBorder="1" applyAlignment="1">
      <alignment horizontal="center" vertical="center" wrapText="1"/>
    </xf>
    <xf numFmtId="169" fontId="30" fillId="34" borderId="33" xfId="1" applyNumberFormat="1" applyFont="1" applyFill="1" applyBorder="1" applyAlignment="1">
      <alignment vertical="center" wrapText="1"/>
    </xf>
    <xf numFmtId="0" fontId="39" fillId="0" borderId="33" xfId="0" applyFont="1" applyBorder="1" applyAlignment="1">
      <alignment horizontal="left" vertical="top" wrapText="1"/>
    </xf>
    <xf numFmtId="0" fontId="47" fillId="34" borderId="33" xfId="0" applyFont="1" applyFill="1" applyBorder="1" applyAlignment="1">
      <alignment horizontal="left" vertical="top" wrapText="1"/>
    </xf>
    <xf numFmtId="0" fontId="50" fillId="0" borderId="0" xfId="0" applyFont="1" applyAlignment="1"/>
    <xf numFmtId="0" fontId="50" fillId="34" borderId="0" xfId="0" applyFont="1" applyFill="1" applyAlignment="1"/>
    <xf numFmtId="0" fontId="27" fillId="34" borderId="0" xfId="0" applyFont="1" applyFill="1" applyAlignment="1"/>
    <xf numFmtId="0" fontId="53" fillId="34" borderId="0" xfId="0" applyFont="1" applyFill="1" applyAlignment="1"/>
    <xf numFmtId="166" fontId="23" fillId="34" borderId="33" xfId="49" applyNumberFormat="1" applyFont="1" applyFill="1" applyBorder="1" applyAlignment="1">
      <alignment horizontal="right" vertical="center"/>
    </xf>
    <xf numFmtId="169" fontId="32" fillId="0" borderId="33" xfId="0" applyNumberFormat="1" applyFont="1" applyBorder="1" applyAlignment="1">
      <alignment horizontal="right" vertical="center" wrapText="1"/>
    </xf>
    <xf numFmtId="167" fontId="32" fillId="34" borderId="33" xfId="46" applyNumberFormat="1" applyFont="1" applyFill="1" applyBorder="1" applyAlignment="1">
      <alignment horizontal="center" vertical="center"/>
    </xf>
    <xf numFmtId="0" fontId="23" fillId="34" borderId="33" xfId="46" applyFont="1" applyFill="1" applyBorder="1" applyAlignment="1">
      <alignment horizontal="center" vertical="center"/>
    </xf>
    <xf numFmtId="167" fontId="33" fillId="34" borderId="33" xfId="46" applyNumberFormat="1" applyFont="1" applyFill="1" applyBorder="1" applyAlignment="1">
      <alignment horizontal="center" vertical="center"/>
    </xf>
    <xf numFmtId="0" fontId="23" fillId="34" borderId="33" xfId="46" applyFont="1" applyFill="1" applyBorder="1" applyAlignment="1">
      <alignment horizontal="center" vertical="center" wrapText="1"/>
    </xf>
    <xf numFmtId="37" fontId="23" fillId="34" borderId="33" xfId="46" applyNumberFormat="1" applyFont="1" applyFill="1" applyBorder="1" applyAlignment="1">
      <alignment horizontal="center" vertical="center"/>
    </xf>
    <xf numFmtId="0" fontId="23" fillId="34" borderId="16" xfId="46" applyFont="1" applyFill="1" applyBorder="1" applyAlignment="1">
      <alignment horizontal="center" vertical="center"/>
    </xf>
    <xf numFmtId="0" fontId="23" fillId="34" borderId="34" xfId="46" applyFont="1" applyFill="1" applyBorder="1" applyAlignment="1">
      <alignment horizontal="center" vertical="center"/>
    </xf>
    <xf numFmtId="49" fontId="23" fillId="34" borderId="22" xfId="0" applyNumberFormat="1" applyFont="1" applyFill="1" applyBorder="1" applyAlignment="1">
      <alignment horizontal="left" vertical="center"/>
    </xf>
    <xf numFmtId="166" fontId="33" fillId="33" borderId="33" xfId="0" applyNumberFormat="1" applyFont="1" applyFill="1" applyBorder="1" applyAlignment="1">
      <alignment horizontal="right" vertical="top" wrapText="1"/>
    </xf>
    <xf numFmtId="168" fontId="23" fillId="33" borderId="33" xfId="0" applyNumberFormat="1" applyFont="1" applyFill="1" applyBorder="1" applyAlignment="1">
      <alignment horizontal="right" vertical="top" wrapText="1"/>
    </xf>
    <xf numFmtId="168" fontId="23" fillId="33" borderId="33" xfId="0" applyNumberFormat="1" applyFont="1" applyFill="1" applyBorder="1" applyAlignment="1">
      <alignment horizontal="right" vertical="center" wrapText="1"/>
    </xf>
    <xf numFmtId="167" fontId="33" fillId="33" borderId="22" xfId="0" applyNumberFormat="1" applyFont="1" applyFill="1" applyBorder="1" applyAlignment="1">
      <alignment horizontal="right" vertical="top" wrapText="1"/>
    </xf>
    <xf numFmtId="0" fontId="23" fillId="34" borderId="19" xfId="46" applyFont="1" applyFill="1" applyBorder="1" applyAlignment="1">
      <alignment horizontal="center" vertical="center"/>
    </xf>
    <xf numFmtId="167" fontId="23" fillId="34" borderId="33" xfId="46" applyNumberFormat="1" applyFont="1" applyFill="1" applyBorder="1" applyAlignment="1">
      <alignment horizontal="center" vertical="center"/>
    </xf>
    <xf numFmtId="0" fontId="23" fillId="34" borderId="0" xfId="45" applyFont="1" applyFill="1" applyAlignment="1">
      <alignment vertical="center"/>
    </xf>
    <xf numFmtId="0" fontId="40" fillId="33" borderId="15" xfId="0" applyFont="1" applyFill="1" applyBorder="1" applyAlignment="1">
      <alignment horizontal="left" vertical="top" wrapText="1"/>
    </xf>
    <xf numFmtId="0" fontId="40" fillId="33" borderId="22" xfId="0" applyFont="1" applyFill="1" applyBorder="1" applyAlignment="1">
      <alignment horizontal="center" vertical="top" wrapText="1"/>
    </xf>
    <xf numFmtId="0" fontId="29" fillId="0" borderId="33" xfId="0" applyFont="1" applyBorder="1">
      <alignment horizontal="left" vertical="top" wrapText="1"/>
    </xf>
    <xf numFmtId="0" fontId="28" fillId="0" borderId="33" xfId="0" applyFont="1" applyBorder="1" applyAlignment="1">
      <alignment horizontal="left" vertical="top" wrapText="1"/>
    </xf>
    <xf numFmtId="166" fontId="40" fillId="0" borderId="29" xfId="49" applyNumberFormat="1" applyFont="1" applyBorder="1" applyAlignment="1">
      <alignment horizontal="right" vertical="top"/>
    </xf>
    <xf numFmtId="0" fontId="40" fillId="0" borderId="0" xfId="0" applyFont="1" applyAlignment="1">
      <alignment horizontal="left" vertical="top" wrapText="1"/>
    </xf>
    <xf numFmtId="0" fontId="25" fillId="34" borderId="0" xfId="0" applyFont="1" applyFill="1" applyAlignment="1">
      <alignment horizontal="left" vertical="top" wrapText="1"/>
    </xf>
    <xf numFmtId="0" fontId="23" fillId="34" borderId="33" xfId="0" applyFont="1" applyFill="1" applyBorder="1" applyAlignment="1">
      <alignment horizontal="left" vertical="top" wrapText="1"/>
    </xf>
    <xf numFmtId="0" fontId="33" fillId="34" borderId="33" xfId="0" applyFont="1" applyFill="1" applyBorder="1" applyAlignment="1">
      <alignment horizontal="left" vertical="top" wrapText="1"/>
    </xf>
    <xf numFmtId="166" fontId="40" fillId="34" borderId="33" xfId="49" applyNumberFormat="1" applyFont="1" applyFill="1" applyBorder="1" applyAlignment="1">
      <alignment horizontal="right" vertical="top"/>
    </xf>
    <xf numFmtId="0" fontId="40" fillId="34" borderId="0" xfId="0" applyFont="1" applyFill="1">
      <alignment horizontal="left" vertical="top" wrapText="1"/>
    </xf>
    <xf numFmtId="0" fontId="23" fillId="33" borderId="24" xfId="0" applyFont="1" applyFill="1" applyBorder="1" applyAlignment="1">
      <alignment horizontal="left" vertical="top" wrapText="1"/>
    </xf>
    <xf numFmtId="0" fontId="30" fillId="34" borderId="15" xfId="43" applyFont="1" applyFill="1" applyBorder="1" applyAlignment="1">
      <alignment horizontal="left" vertical="top" wrapText="1"/>
    </xf>
    <xf numFmtId="0" fontId="39" fillId="0" borderId="33" xfId="0" applyFont="1" applyBorder="1" applyAlignment="1">
      <alignment horizontal="left" vertical="top" wrapText="1"/>
    </xf>
    <xf numFmtId="0" fontId="33" fillId="34" borderId="17" xfId="50" applyFont="1" applyFill="1" applyBorder="1" applyAlignment="1">
      <alignment vertical="center"/>
    </xf>
    <xf numFmtId="37" fontId="23" fillId="34" borderId="33" xfId="46" applyNumberFormat="1" applyFont="1" applyFill="1" applyBorder="1" applyAlignment="1">
      <alignment horizontal="center" vertical="center"/>
    </xf>
    <xf numFmtId="167" fontId="41" fillId="33" borderId="33" xfId="0" applyNumberFormat="1" applyFont="1" applyFill="1" applyBorder="1" applyAlignment="1">
      <alignment horizontal="center" vertical="center" wrapText="1"/>
    </xf>
    <xf numFmtId="0" fontId="30" fillId="0" borderId="0" xfId="55" applyFont="1" applyFill="1" applyAlignment="1">
      <alignment horizontal="center" vertical="center" wrapText="1"/>
    </xf>
    <xf numFmtId="0" fontId="30" fillId="0" borderId="0" xfId="55" applyFont="1" applyFill="1" applyAlignment="1">
      <alignment vertical="center" wrapText="1"/>
    </xf>
    <xf numFmtId="0" fontId="30" fillId="0" borderId="0" xfId="51" applyFont="1" applyFill="1" applyAlignment="1">
      <alignment horizontal="right" vertical="center"/>
    </xf>
    <xf numFmtId="0" fontId="30" fillId="0" borderId="0" xfId="51" applyFont="1" applyFill="1" applyAlignment="1">
      <alignment vertical="center" wrapText="1"/>
    </xf>
    <xf numFmtId="49" fontId="30" fillId="0" borderId="0" xfId="55" applyNumberFormat="1" applyFont="1" applyFill="1" applyAlignment="1">
      <alignment horizontal="center" vertical="center" wrapText="1"/>
    </xf>
    <xf numFmtId="0" fontId="30" fillId="0" borderId="0" xfId="55" applyNumberFormat="1" applyFont="1" applyFill="1" applyAlignment="1">
      <alignment horizontal="center" vertical="center" wrapText="1"/>
    </xf>
    <xf numFmtId="0" fontId="30" fillId="0" borderId="45" xfId="0" applyFont="1" applyFill="1" applyBorder="1" applyAlignment="1">
      <alignment horizontal="center" vertical="top" wrapText="1"/>
    </xf>
    <xf numFmtId="0" fontId="30" fillId="0" borderId="33" xfId="0" applyFont="1" applyFill="1" applyBorder="1" applyAlignment="1">
      <alignment horizontal="center" vertical="top" wrapText="1"/>
    </xf>
    <xf numFmtId="0" fontId="30" fillId="0" borderId="46" xfId="0" applyFont="1" applyFill="1" applyBorder="1" applyAlignment="1">
      <alignment horizontal="center" vertical="top" wrapText="1"/>
    </xf>
    <xf numFmtId="0" fontId="38" fillId="0" borderId="0" xfId="55" applyFont="1" applyFill="1" applyAlignment="1">
      <alignment vertical="center" wrapText="1"/>
    </xf>
    <xf numFmtId="0" fontId="30" fillId="0" borderId="45" xfId="0" applyFont="1" applyFill="1" applyBorder="1" applyAlignment="1">
      <alignment horizontal="left" vertical="top" wrapText="1"/>
    </xf>
    <xf numFmtId="0" fontId="30" fillId="0" borderId="33" xfId="0" applyFont="1" applyFill="1" applyBorder="1" applyAlignment="1">
      <alignment horizontal="left" vertical="top" wrapText="1"/>
    </xf>
    <xf numFmtId="0" fontId="54" fillId="0" borderId="45" xfId="0" applyFont="1" applyFill="1" applyBorder="1" applyAlignment="1">
      <alignment horizontal="left" vertical="top" wrapText="1"/>
    </xf>
    <xf numFmtId="0" fontId="54" fillId="0" borderId="33" xfId="0" applyFont="1" applyFill="1" applyBorder="1" applyAlignment="1">
      <alignment horizontal="left" vertical="top" wrapText="1"/>
    </xf>
    <xf numFmtId="166" fontId="0" fillId="0" borderId="0" xfId="0" applyNumberFormat="1" applyFill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54" fillId="35" borderId="45" xfId="0" applyFont="1" applyFill="1" applyBorder="1" applyAlignment="1">
      <alignment horizontal="left" vertical="center" wrapText="1"/>
    </xf>
    <xf numFmtId="0" fontId="54" fillId="35" borderId="33" xfId="0" applyFont="1" applyFill="1" applyBorder="1" applyAlignment="1">
      <alignment horizontal="left" vertical="center" wrapText="1"/>
    </xf>
    <xf numFmtId="0" fontId="48" fillId="35" borderId="33" xfId="0" applyFont="1" applyFill="1" applyBorder="1" applyAlignment="1">
      <alignment horizontal="left" vertical="center" wrapText="1"/>
    </xf>
    <xf numFmtId="0" fontId="23" fillId="0" borderId="0" xfId="55" applyFont="1" applyFill="1" applyAlignment="1">
      <alignment vertical="center" wrapText="1"/>
    </xf>
    <xf numFmtId="166" fontId="30" fillId="0" borderId="33" xfId="49" applyNumberFormat="1" applyFont="1" applyFill="1" applyBorder="1" applyAlignment="1">
      <alignment horizontal="right" vertical="top"/>
    </xf>
    <xf numFmtId="166" fontId="30" fillId="0" borderId="46" xfId="49" applyNumberFormat="1" applyFont="1" applyFill="1" applyBorder="1" applyAlignment="1">
      <alignment horizontal="right" vertical="top"/>
    </xf>
    <xf numFmtId="173" fontId="30" fillId="34" borderId="0" xfId="62" applyNumberFormat="1" applyFont="1" applyFill="1"/>
    <xf numFmtId="173" fontId="30" fillId="34" borderId="33" xfId="63" applyNumberFormat="1" applyFont="1" applyFill="1" applyBorder="1" applyAlignment="1">
      <alignment horizontal="right" vertical="center" wrapText="1"/>
    </xf>
    <xf numFmtId="173" fontId="30" fillId="34" borderId="46" xfId="63" applyNumberFormat="1" applyFont="1" applyFill="1" applyBorder="1" applyAlignment="1">
      <alignment horizontal="right" vertical="center" wrapText="1"/>
    </xf>
    <xf numFmtId="173" fontId="30" fillId="0" borderId="46" xfId="63" applyNumberFormat="1" applyFont="1" applyFill="1" applyBorder="1" applyAlignment="1">
      <alignment horizontal="right" vertical="center" wrapText="1"/>
    </xf>
    <xf numFmtId="0" fontId="54" fillId="34" borderId="45" xfId="0" applyFont="1" applyFill="1" applyBorder="1" applyAlignment="1">
      <alignment horizontal="center" vertical="center" wrapText="1"/>
    </xf>
    <xf numFmtId="0" fontId="54" fillId="34" borderId="33" xfId="0" applyFont="1" applyFill="1" applyBorder="1" applyAlignment="1">
      <alignment horizontal="center" vertical="center" wrapText="1"/>
    </xf>
    <xf numFmtId="166" fontId="30" fillId="34" borderId="46" xfId="49" applyNumberFormat="1" applyFont="1" applyFill="1" applyBorder="1" applyAlignment="1">
      <alignment horizontal="center" vertical="center"/>
    </xf>
    <xf numFmtId="166" fontId="30" fillId="34" borderId="33" xfId="49" applyNumberFormat="1" applyFont="1" applyFill="1" applyBorder="1" applyAlignment="1">
      <alignment horizontal="right" vertical="center"/>
    </xf>
    <xf numFmtId="166" fontId="32" fillId="35" borderId="33" xfId="49" applyNumberFormat="1" applyFont="1" applyFill="1" applyBorder="1" applyAlignment="1">
      <alignment horizontal="right" vertical="center"/>
    </xf>
    <xf numFmtId="169" fontId="32" fillId="0" borderId="33" xfId="49" applyNumberFormat="1" applyFont="1" applyFill="1" applyBorder="1" applyAlignment="1">
      <alignment horizontal="right" vertical="top"/>
    </xf>
    <xf numFmtId="0" fontId="53" fillId="34" borderId="0" xfId="0" applyFont="1" applyFill="1" applyAlignment="1">
      <alignment horizontal="right"/>
    </xf>
    <xf numFmtId="0" fontId="27" fillId="34" borderId="0" xfId="44" applyFont="1" applyFill="1" applyAlignment="1">
      <alignment vertical="center"/>
    </xf>
    <xf numFmtId="0" fontId="23" fillId="34" borderId="0" xfId="48" applyFont="1" applyFill="1" applyAlignment="1">
      <alignment vertical="center"/>
    </xf>
    <xf numFmtId="0" fontId="40" fillId="34" borderId="0" xfId="0" applyFont="1" applyFill="1" applyBorder="1">
      <alignment horizontal="left" vertical="top" wrapText="1"/>
    </xf>
    <xf numFmtId="0" fontId="25" fillId="34" borderId="0" xfId="0" applyFont="1" applyFill="1" applyBorder="1" applyAlignment="1">
      <alignment horizontal="left" vertical="top" wrapText="1"/>
    </xf>
    <xf numFmtId="0" fontId="40" fillId="34" borderId="0" xfId="0" applyFont="1" applyFill="1" applyBorder="1" applyAlignment="1">
      <alignment horizontal="left" vertical="top" wrapText="1"/>
    </xf>
    <xf numFmtId="0" fontId="39" fillId="34" borderId="0" xfId="0" applyFont="1" applyFill="1" applyBorder="1" applyAlignment="1">
      <alignment horizontal="right" vertical="top" wrapText="1"/>
    </xf>
    <xf numFmtId="0" fontId="32" fillId="34" borderId="32" xfId="46" applyFont="1" applyFill="1" applyBorder="1" applyAlignment="1">
      <alignment horizontal="left" vertical="center" wrapText="1"/>
    </xf>
    <xf numFmtId="0" fontId="28" fillId="34" borderId="0" xfId="0" applyNumberFormat="1" applyFont="1" applyFill="1" applyBorder="1" applyAlignment="1" applyProtection="1">
      <alignment horizontal="left" vertical="top" wrapText="1"/>
    </xf>
    <xf numFmtId="0" fontId="30" fillId="34" borderId="18" xfId="0" applyFont="1" applyFill="1" applyBorder="1" applyAlignment="1">
      <alignment horizontal="left" vertical="top" wrapText="1"/>
    </xf>
    <xf numFmtId="0" fontId="30" fillId="34" borderId="15" xfId="0" applyFont="1" applyFill="1" applyBorder="1" applyAlignment="1">
      <alignment horizontal="left" vertical="top" wrapText="1"/>
    </xf>
    <xf numFmtId="0" fontId="28" fillId="34" borderId="0" xfId="0" applyFont="1" applyFill="1">
      <alignment horizontal="left" vertical="top" wrapText="1"/>
    </xf>
    <xf numFmtId="0" fontId="45" fillId="34" borderId="0" xfId="45" applyFont="1" applyFill="1" applyAlignment="1">
      <alignment vertical="center"/>
    </xf>
    <xf numFmtId="174" fontId="23" fillId="34" borderId="33" xfId="46" applyNumberFormat="1" applyFont="1" applyFill="1" applyBorder="1" applyAlignment="1">
      <alignment horizontal="center" vertical="center"/>
    </xf>
    <xf numFmtId="0" fontId="23" fillId="0" borderId="33" xfId="0" applyFont="1" applyBorder="1" applyAlignment="1">
      <alignment horizontal="center" vertical="top" wrapText="1"/>
    </xf>
    <xf numFmtId="2" fontId="32" fillId="33" borderId="0" xfId="0" applyNumberFormat="1" applyFont="1" applyFill="1" applyAlignment="1">
      <alignment horizontal="center" vertical="center" wrapText="1"/>
    </xf>
    <xf numFmtId="49" fontId="31" fillId="33" borderId="0" xfId="0" applyNumberFormat="1" applyFont="1" applyFill="1" applyAlignment="1">
      <alignment horizontal="right" vertical="top" wrapText="1"/>
    </xf>
    <xf numFmtId="0" fontId="23" fillId="0" borderId="33" xfId="0" applyFont="1" applyBorder="1" applyAlignment="1">
      <alignment horizontal="center" vertical="top" wrapText="1"/>
    </xf>
    <xf numFmtId="0" fontId="40" fillId="33" borderId="36" xfId="0" applyFont="1" applyFill="1" applyBorder="1" applyAlignment="1">
      <alignment horizontal="center" vertical="top" wrapText="1"/>
    </xf>
    <xf numFmtId="0" fontId="40" fillId="33" borderId="22" xfId="0" applyFont="1" applyFill="1" applyBorder="1" applyAlignment="1">
      <alignment horizontal="center" vertical="top" wrapText="1"/>
    </xf>
    <xf numFmtId="0" fontId="40" fillId="33" borderId="33" xfId="0" applyFont="1" applyFill="1" applyBorder="1" applyAlignment="1">
      <alignment horizontal="center" vertical="top" wrapText="1"/>
    </xf>
    <xf numFmtId="0" fontId="31" fillId="33" borderId="33" xfId="0" applyFont="1" applyFill="1" applyBorder="1" applyAlignment="1">
      <alignment horizontal="center" vertical="top" wrapText="1"/>
    </xf>
    <xf numFmtId="0" fontId="39" fillId="33" borderId="33" xfId="0" applyFont="1" applyFill="1" applyBorder="1" applyAlignment="1">
      <alignment horizontal="center" vertical="top" wrapText="1"/>
    </xf>
    <xf numFmtId="0" fontId="40" fillId="33" borderId="33" xfId="0" applyFont="1" applyFill="1" applyBorder="1" applyAlignment="1">
      <alignment vertical="top" wrapText="1"/>
    </xf>
    <xf numFmtId="0" fontId="35" fillId="33" borderId="29" xfId="0" applyFont="1" applyFill="1" applyBorder="1" applyAlignment="1">
      <alignment horizontal="center" vertical="top"/>
    </xf>
    <xf numFmtId="49" fontId="33" fillId="33" borderId="23" xfId="0" applyNumberFormat="1" applyFont="1" applyFill="1" applyBorder="1" applyAlignment="1">
      <alignment horizontal="left" vertical="top" wrapText="1"/>
    </xf>
    <xf numFmtId="0" fontId="57" fillId="34" borderId="15" xfId="0" applyFont="1" applyFill="1" applyBorder="1" applyAlignment="1">
      <alignment horizontal="left" vertical="top" wrapText="1"/>
    </xf>
    <xf numFmtId="0" fontId="57" fillId="34" borderId="33" xfId="0" applyFont="1" applyFill="1" applyBorder="1" applyAlignment="1">
      <alignment horizontal="left" vertical="top" wrapText="1"/>
    </xf>
    <xf numFmtId="0" fontId="29" fillId="0" borderId="33" xfId="0" applyFont="1" applyBorder="1" applyAlignment="1">
      <alignment horizontal="left" vertical="top" wrapText="1"/>
    </xf>
    <xf numFmtId="0" fontId="30" fillId="34" borderId="33" xfId="0" applyFont="1" applyFill="1" applyBorder="1" applyAlignment="1">
      <alignment horizontal="center" vertical="top" wrapText="1"/>
    </xf>
    <xf numFmtId="166" fontId="30" fillId="0" borderId="33" xfId="49" applyNumberFormat="1" applyFont="1" applyFill="1" applyBorder="1" applyAlignment="1"/>
    <xf numFmtId="166" fontId="30" fillId="0" borderId="46" xfId="49" applyNumberFormat="1" applyFont="1" applyFill="1" applyBorder="1" applyAlignment="1"/>
    <xf numFmtId="169" fontId="54" fillId="0" borderId="33" xfId="0" applyNumberFormat="1" applyFont="1" applyFill="1" applyBorder="1" applyAlignment="1">
      <alignment wrapText="1"/>
    </xf>
    <xf numFmtId="169" fontId="54" fillId="0" borderId="46" xfId="0" applyNumberFormat="1" applyFont="1" applyFill="1" applyBorder="1" applyAlignment="1">
      <alignment wrapText="1"/>
    </xf>
    <xf numFmtId="169" fontId="30" fillId="0" borderId="33" xfId="61" applyNumberFormat="1" applyFont="1" applyFill="1" applyBorder="1" applyAlignment="1"/>
    <xf numFmtId="169" fontId="30" fillId="0" borderId="46" xfId="61" applyNumberFormat="1" applyFont="1" applyFill="1" applyBorder="1" applyAlignment="1"/>
    <xf numFmtId="166" fontId="30" fillId="0" borderId="33" xfId="61" applyNumberFormat="1" applyFont="1" applyFill="1" applyBorder="1" applyAlignment="1"/>
    <xf numFmtId="166" fontId="30" fillId="0" borderId="46" xfId="61" applyNumberFormat="1" applyFont="1" applyFill="1" applyBorder="1" applyAlignment="1"/>
    <xf numFmtId="173" fontId="23" fillId="33" borderId="33" xfId="0" applyNumberFormat="1" applyFont="1" applyFill="1" applyBorder="1" applyAlignment="1">
      <alignment horizontal="left" vertical="top" wrapText="1"/>
    </xf>
    <xf numFmtId="169" fontId="32" fillId="34" borderId="33" xfId="1" applyNumberFormat="1" applyFont="1" applyFill="1" applyBorder="1" applyAlignment="1">
      <alignment horizontal="right" vertical="center" wrapText="1"/>
    </xf>
    <xf numFmtId="169" fontId="30" fillId="34" borderId="33" xfId="1" applyNumberFormat="1" applyFont="1" applyFill="1" applyBorder="1" applyAlignment="1">
      <alignment horizontal="right" vertical="center" wrapText="1"/>
    </xf>
    <xf numFmtId="167" fontId="27" fillId="0" borderId="33" xfId="0" applyNumberFormat="1" applyFont="1" applyFill="1" applyBorder="1" applyAlignment="1">
      <alignment horizontal="center" vertical="center" wrapText="1"/>
    </xf>
    <xf numFmtId="166" fontId="40" fillId="34" borderId="0" xfId="49" applyNumberFormat="1" applyFont="1" applyFill="1" applyBorder="1" applyAlignment="1">
      <alignment horizontal="right" vertical="top"/>
    </xf>
    <xf numFmtId="0" fontId="28" fillId="0" borderId="0" xfId="0" applyFont="1" applyAlignment="1">
      <alignment horizontal="left" vertical="top" wrapText="1"/>
    </xf>
    <xf numFmtId="0" fontId="40" fillId="33" borderId="15" xfId="0" applyFont="1" applyFill="1" applyBorder="1" applyAlignment="1">
      <alignment horizontal="left" vertical="top" wrapText="1"/>
    </xf>
    <xf numFmtId="167" fontId="36" fillId="33" borderId="35" xfId="0" applyNumberFormat="1" applyFont="1" applyFill="1" applyBorder="1" applyAlignment="1">
      <alignment horizontal="center" vertical="center" wrapText="1"/>
    </xf>
    <xf numFmtId="168" fontId="32" fillId="34" borderId="35" xfId="0" applyNumberFormat="1" applyFont="1" applyFill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0" fontId="32" fillId="34" borderId="32" xfId="46" applyFont="1" applyFill="1" applyBorder="1" applyAlignment="1">
      <alignment horizontal="left" vertical="center" wrapText="1"/>
    </xf>
    <xf numFmtId="0" fontId="38" fillId="34" borderId="33" xfId="0" applyFont="1" applyFill="1" applyBorder="1" applyAlignment="1">
      <alignment horizontal="left" vertical="center" wrapText="1"/>
    </xf>
    <xf numFmtId="0" fontId="59" fillId="34" borderId="33" xfId="0" applyFont="1" applyFill="1" applyBorder="1" applyAlignment="1">
      <alignment horizontal="left" vertical="center" wrapText="1"/>
    </xf>
    <xf numFmtId="49" fontId="23" fillId="34" borderId="22" xfId="0" applyNumberFormat="1" applyFont="1" applyFill="1" applyBorder="1" applyAlignment="1">
      <alignment horizontal="left" vertical="center" wrapText="1"/>
    </xf>
    <xf numFmtId="0" fontId="30" fillId="34" borderId="33" xfId="46" applyFont="1" applyFill="1" applyBorder="1" applyAlignment="1">
      <alignment horizontal="left" vertical="center" wrapText="1"/>
    </xf>
    <xf numFmtId="49" fontId="23" fillId="34" borderId="32" xfId="0" applyNumberFormat="1" applyFont="1" applyFill="1" applyBorder="1" applyAlignment="1">
      <alignment horizontal="left" vertical="center"/>
    </xf>
    <xf numFmtId="0" fontId="33" fillId="34" borderId="47" xfId="50" applyFont="1" applyFill="1" applyBorder="1" applyAlignment="1">
      <alignment vertical="center"/>
    </xf>
    <xf numFmtId="0" fontId="23" fillId="0" borderId="33" xfId="0" applyFont="1" applyBorder="1" applyAlignment="1">
      <alignment horizontal="left" vertical="center" wrapText="1"/>
    </xf>
    <xf numFmtId="37" fontId="23" fillId="34" borderId="19" xfId="46" applyNumberFormat="1" applyFont="1" applyFill="1" applyBorder="1" applyAlignment="1">
      <alignment horizontal="center" vertical="center"/>
    </xf>
    <xf numFmtId="37" fontId="23" fillId="34" borderId="35" xfId="46" applyNumberFormat="1" applyFont="1" applyFill="1" applyBorder="1" applyAlignment="1">
      <alignment horizontal="center" vertical="center"/>
    </xf>
    <xf numFmtId="0" fontId="60" fillId="0" borderId="33" xfId="0" applyFont="1" applyBorder="1" applyAlignment="1">
      <alignment horizontal="right" vertical="center"/>
    </xf>
    <xf numFmtId="3" fontId="60" fillId="0" borderId="33" xfId="0" applyNumberFormat="1" applyFont="1" applyBorder="1" applyAlignment="1">
      <alignment horizontal="right" vertical="center"/>
    </xf>
    <xf numFmtId="167" fontId="23" fillId="0" borderId="33" xfId="46" applyNumberFormat="1" applyFont="1" applyFill="1" applyBorder="1" applyAlignment="1">
      <alignment horizontal="center" vertical="center"/>
    </xf>
    <xf numFmtId="0" fontId="23" fillId="34" borderId="36" xfId="46" applyFont="1" applyFill="1" applyBorder="1" applyAlignment="1">
      <alignment horizontal="center" vertical="center"/>
    </xf>
    <xf numFmtId="0" fontId="33" fillId="34" borderId="33" xfId="50" applyFont="1" applyFill="1" applyBorder="1" applyAlignment="1">
      <alignment vertical="center"/>
    </xf>
    <xf numFmtId="49" fontId="33" fillId="34" borderId="22" xfId="0" applyNumberFormat="1" applyFont="1" applyFill="1" applyBorder="1" applyAlignment="1">
      <alignment horizontal="left" vertical="center"/>
    </xf>
    <xf numFmtId="0" fontId="30" fillId="34" borderId="33" xfId="0" applyFont="1" applyFill="1" applyBorder="1" applyAlignment="1">
      <alignment horizontal="justify" vertical="center"/>
    </xf>
    <xf numFmtId="166" fontId="46" fillId="34" borderId="33" xfId="49" applyNumberFormat="1" applyFont="1" applyFill="1" applyBorder="1" applyAlignment="1">
      <alignment horizontal="center" vertical="center"/>
    </xf>
    <xf numFmtId="166" fontId="32" fillId="34" borderId="33" xfId="49" applyNumberFormat="1" applyFont="1" applyFill="1" applyBorder="1" applyAlignment="1">
      <alignment horizontal="center" vertical="center"/>
    </xf>
    <xf numFmtId="167" fontId="36" fillId="34" borderId="33" xfId="0" applyNumberFormat="1" applyFont="1" applyFill="1" applyBorder="1" applyAlignment="1">
      <alignment horizontal="center" vertical="center" wrapText="1"/>
    </xf>
    <xf numFmtId="0" fontId="0" fillId="34" borderId="0" xfId="0" applyFill="1">
      <alignment horizontal="left" vertical="top" wrapText="1"/>
    </xf>
    <xf numFmtId="0" fontId="32" fillId="34" borderId="32" xfId="46" applyFont="1" applyFill="1" applyBorder="1" applyAlignment="1">
      <alignment horizontal="left" vertical="center" wrapText="1"/>
    </xf>
    <xf numFmtId="172" fontId="50" fillId="34" borderId="33" xfId="43" applyNumberFormat="1" applyFont="1" applyFill="1" applyBorder="1" applyAlignment="1">
      <alignment horizontal="center" vertical="center" wrapText="1"/>
    </xf>
    <xf numFmtId="0" fontId="47" fillId="34" borderId="33" xfId="0" applyFont="1" applyFill="1" applyBorder="1">
      <alignment horizontal="left" vertical="top" wrapText="1"/>
    </xf>
    <xf numFmtId="166" fontId="23" fillId="34" borderId="33" xfId="49" applyNumberFormat="1" applyFont="1" applyFill="1" applyBorder="1" applyAlignment="1">
      <alignment horizontal="right" vertical="top"/>
    </xf>
    <xf numFmtId="167" fontId="23" fillId="34" borderId="33" xfId="0" applyNumberFormat="1" applyFont="1" applyFill="1" applyBorder="1" applyAlignment="1">
      <alignment horizontal="right" vertical="top" wrapText="1"/>
    </xf>
    <xf numFmtId="0" fontId="30" fillId="0" borderId="0" xfId="0" applyFont="1" applyBorder="1" applyAlignment="1">
      <alignment horizontal="right" wrapText="1"/>
    </xf>
    <xf numFmtId="0" fontId="30" fillId="0" borderId="0" xfId="0" applyFont="1" applyBorder="1" applyAlignment="1">
      <alignment horizontal="right" vertical="center" wrapText="1"/>
    </xf>
    <xf numFmtId="167" fontId="23" fillId="0" borderId="22" xfId="46" applyNumberFormat="1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vertical="center" wrapText="1"/>
    </xf>
    <xf numFmtId="0" fontId="24" fillId="33" borderId="13" xfId="0" applyFont="1" applyFill="1" applyBorder="1" applyAlignment="1">
      <alignment horizontal="center" vertical="center" wrapText="1"/>
    </xf>
    <xf numFmtId="0" fontId="24" fillId="33" borderId="14" xfId="0" applyFont="1" applyFill="1" applyBorder="1" applyAlignment="1">
      <alignment horizontal="center" vertical="center" wrapText="1"/>
    </xf>
    <xf numFmtId="0" fontId="25" fillId="33" borderId="17" xfId="0" applyFont="1" applyFill="1" applyBorder="1" applyAlignment="1">
      <alignment horizontal="center" vertical="center" wrapText="1"/>
    </xf>
    <xf numFmtId="0" fontId="25" fillId="33" borderId="18" xfId="0" applyFont="1" applyFill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top" wrapText="1"/>
    </xf>
    <xf numFmtId="0" fontId="27" fillId="0" borderId="0" xfId="44" applyFont="1" applyFill="1" applyAlignment="1">
      <alignment horizontal="right" vertical="center"/>
    </xf>
    <xf numFmtId="0" fontId="33" fillId="0" borderId="0" xfId="0" applyNumberFormat="1" applyFont="1" applyFill="1" applyAlignment="1">
      <alignment horizontal="center" vertical="center" wrapText="1"/>
    </xf>
    <xf numFmtId="167" fontId="25" fillId="0" borderId="0" xfId="0" applyNumberFormat="1" applyFont="1" applyFill="1" applyBorder="1" applyAlignment="1">
      <alignment horizontal="right" vertical="center" wrapText="1"/>
    </xf>
    <xf numFmtId="49" fontId="26" fillId="0" borderId="17" xfId="0" applyNumberFormat="1" applyFont="1" applyFill="1" applyBorder="1" applyAlignment="1">
      <alignment horizontal="center" vertical="center" wrapText="1"/>
    </xf>
    <xf numFmtId="49" fontId="26" fillId="0" borderId="34" xfId="0" applyNumberFormat="1" applyFont="1" applyFill="1" applyBorder="1" applyAlignment="1">
      <alignment horizontal="center" vertical="center" wrapText="1"/>
    </xf>
    <xf numFmtId="49" fontId="26" fillId="0" borderId="18" xfId="0" applyNumberFormat="1" applyFont="1" applyFill="1" applyBorder="1" applyAlignment="1">
      <alignment horizontal="center" vertical="center" wrapText="1"/>
    </xf>
    <xf numFmtId="49" fontId="26" fillId="0" borderId="29" xfId="0" applyNumberFormat="1" applyFont="1" applyFill="1" applyBorder="1" applyAlignment="1">
      <alignment horizontal="center" vertical="center" wrapText="1"/>
    </xf>
    <xf numFmtId="0" fontId="26" fillId="0" borderId="19" xfId="0" applyNumberFormat="1" applyFont="1" applyFill="1" applyBorder="1" applyAlignment="1">
      <alignment horizontal="center" vertical="center" wrapText="1"/>
    </xf>
    <xf numFmtId="0" fontId="26" fillId="0" borderId="36" xfId="0" applyNumberFormat="1" applyFont="1" applyFill="1" applyBorder="1" applyAlignment="1">
      <alignment horizontal="center" vertical="center" wrapText="1"/>
    </xf>
    <xf numFmtId="0" fontId="26" fillId="0" borderId="35" xfId="0" applyNumberFormat="1" applyFont="1" applyFill="1" applyBorder="1" applyAlignment="1">
      <alignment horizontal="center" vertical="center" wrapText="1"/>
    </xf>
    <xf numFmtId="167" fontId="27" fillId="0" borderId="15" xfId="0" applyNumberFormat="1" applyFont="1" applyFill="1" applyBorder="1" applyAlignment="1">
      <alignment horizontal="center" vertical="center" wrapText="1"/>
    </xf>
    <xf numFmtId="167" fontId="27" fillId="0" borderId="32" xfId="0" applyNumberFormat="1" applyFont="1" applyFill="1" applyBorder="1" applyAlignment="1">
      <alignment horizontal="center" vertical="center" wrapText="1"/>
    </xf>
    <xf numFmtId="167" fontId="27" fillId="0" borderId="22" xfId="0" applyNumberFormat="1" applyFont="1" applyFill="1" applyBorder="1" applyAlignment="1">
      <alignment horizontal="center" vertical="center" wrapText="1"/>
    </xf>
    <xf numFmtId="167" fontId="26" fillId="0" borderId="34" xfId="0" applyNumberFormat="1" applyFont="1" applyFill="1" applyBorder="1" applyAlignment="1">
      <alignment horizontal="center" vertical="center" wrapText="1"/>
    </xf>
    <xf numFmtId="167" fontId="26" fillId="0" borderId="29" xfId="0" applyNumberFormat="1" applyFont="1" applyFill="1" applyBorder="1" applyAlignment="1">
      <alignment horizontal="center" vertical="center" wrapText="1"/>
    </xf>
    <xf numFmtId="167" fontId="26" fillId="0" borderId="15" xfId="0" applyNumberFormat="1" applyFont="1" applyFill="1" applyBorder="1" applyAlignment="1">
      <alignment horizontal="center" vertical="center" wrapText="1"/>
    </xf>
    <xf numFmtId="167" fontId="26" fillId="0" borderId="32" xfId="0" applyNumberFormat="1" applyFont="1" applyFill="1" applyBorder="1" applyAlignment="1">
      <alignment horizontal="center" vertical="center" wrapText="1"/>
    </xf>
    <xf numFmtId="167" fontId="26" fillId="0" borderId="22" xfId="0" applyNumberFormat="1" applyFont="1" applyFill="1" applyBorder="1" applyAlignment="1">
      <alignment horizontal="center" vertical="center" wrapText="1"/>
    </xf>
    <xf numFmtId="167" fontId="30" fillId="0" borderId="42" xfId="55" applyNumberFormat="1" applyFont="1" applyFill="1" applyBorder="1" applyAlignment="1">
      <alignment horizontal="center" vertical="center" wrapText="1"/>
    </xf>
    <xf numFmtId="167" fontId="30" fillId="0" borderId="43" xfId="55" applyNumberFormat="1" applyFont="1" applyFill="1" applyBorder="1" applyAlignment="1">
      <alignment horizontal="center" vertical="center" wrapText="1"/>
    </xf>
    <xf numFmtId="167" fontId="30" fillId="0" borderId="44" xfId="55" applyNumberFormat="1" applyFont="1" applyFill="1" applyBorder="1" applyAlignment="1">
      <alignment horizontal="center" vertical="center" wrapText="1"/>
    </xf>
    <xf numFmtId="0" fontId="30" fillId="0" borderId="0" xfId="51" applyFont="1" applyFill="1" applyAlignment="1">
      <alignment horizontal="right" vertical="center" wrapText="1"/>
    </xf>
    <xf numFmtId="0" fontId="30" fillId="0" borderId="0" xfId="51" applyFont="1" applyFill="1" applyAlignment="1">
      <alignment horizontal="center" vertical="center" wrapText="1"/>
    </xf>
    <xf numFmtId="0" fontId="30" fillId="0" borderId="40" xfId="0" applyFont="1" applyFill="1" applyBorder="1" applyAlignment="1">
      <alignment horizontal="center" vertical="center" wrapText="1"/>
    </xf>
    <xf numFmtId="0" fontId="30" fillId="0" borderId="41" xfId="0" applyFont="1" applyFill="1" applyBorder="1" applyAlignment="1">
      <alignment horizontal="center" vertical="center" wrapText="1"/>
    </xf>
    <xf numFmtId="0" fontId="30" fillId="0" borderId="45" xfId="0" applyFont="1" applyFill="1" applyBorder="1" applyAlignment="1">
      <alignment horizontal="center" vertical="center" wrapText="1"/>
    </xf>
    <xf numFmtId="0" fontId="30" fillId="0" borderId="33" xfId="0" applyFont="1" applyFill="1" applyBorder="1" applyAlignment="1">
      <alignment horizontal="center" vertical="center" wrapText="1"/>
    </xf>
    <xf numFmtId="0" fontId="30" fillId="0" borderId="41" xfId="55" applyNumberFormat="1" applyFont="1" applyFill="1" applyBorder="1" applyAlignment="1">
      <alignment horizontal="center" vertical="center" wrapText="1"/>
    </xf>
    <xf numFmtId="0" fontId="30" fillId="0" borderId="33" xfId="55" applyNumberFormat="1" applyFont="1" applyFill="1" applyBorder="1" applyAlignment="1">
      <alignment horizontal="center" vertical="center" wrapText="1"/>
    </xf>
    <xf numFmtId="167" fontId="30" fillId="0" borderId="33" xfId="55" applyNumberFormat="1" applyFont="1" applyFill="1" applyBorder="1" applyAlignment="1">
      <alignment horizontal="center" vertical="center" wrapText="1"/>
    </xf>
    <xf numFmtId="167" fontId="30" fillId="0" borderId="46" xfId="55" applyNumberFormat="1" applyFont="1" applyFill="1" applyBorder="1" applyAlignment="1">
      <alignment horizontal="center" vertical="center" wrapText="1"/>
    </xf>
    <xf numFmtId="0" fontId="30" fillId="0" borderId="33" xfId="0" applyFont="1" applyFill="1" applyBorder="1" applyAlignment="1">
      <alignment horizontal="center" vertical="top" wrapText="1"/>
    </xf>
    <xf numFmtId="0" fontId="30" fillId="0" borderId="46" xfId="0" applyFont="1" applyFill="1" applyBorder="1" applyAlignment="1">
      <alignment horizontal="center" vertical="top" wrapText="1"/>
    </xf>
    <xf numFmtId="1" fontId="56" fillId="34" borderId="45" xfId="62" applyNumberFormat="1" applyFont="1" applyFill="1" applyBorder="1" applyAlignment="1">
      <alignment horizontal="center" vertical="center" shrinkToFit="1"/>
    </xf>
    <xf numFmtId="1" fontId="56" fillId="34" borderId="33" xfId="62" applyNumberFormat="1" applyFont="1" applyFill="1" applyBorder="1" applyAlignment="1">
      <alignment horizontal="center" vertical="center" shrinkToFit="1"/>
    </xf>
    <xf numFmtId="0" fontId="32" fillId="0" borderId="0" xfId="51" applyFont="1" applyFill="1" applyAlignment="1">
      <alignment horizontal="right" vertical="center"/>
    </xf>
    <xf numFmtId="0" fontId="23" fillId="0" borderId="33" xfId="0" applyFont="1" applyBorder="1" applyAlignment="1">
      <alignment horizontal="center" vertical="center" wrapText="1"/>
    </xf>
    <xf numFmtId="0" fontId="33" fillId="33" borderId="0" xfId="44" applyFont="1" applyFill="1" applyAlignment="1">
      <alignment horizontal="right" vertical="center"/>
    </xf>
    <xf numFmtId="0" fontId="32" fillId="33" borderId="0" xfId="0" applyNumberFormat="1" applyFont="1" applyFill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7" fillId="33" borderId="0" xfId="44" applyFont="1" applyFill="1" applyAlignment="1">
      <alignment horizontal="right" vertical="center"/>
    </xf>
    <xf numFmtId="0" fontId="33" fillId="33" borderId="0" xfId="0" applyNumberFormat="1" applyFont="1" applyFill="1" applyBorder="1" applyAlignment="1">
      <alignment horizontal="center" vertical="center" wrapText="1"/>
    </xf>
    <xf numFmtId="49" fontId="36" fillId="0" borderId="17" xfId="0" applyNumberFormat="1" applyFont="1" applyFill="1" applyBorder="1" applyAlignment="1">
      <alignment horizontal="center" vertical="center" wrapText="1"/>
    </xf>
    <xf numFmtId="49" fontId="36" fillId="0" borderId="34" xfId="0" applyNumberFormat="1" applyFont="1" applyFill="1" applyBorder="1" applyAlignment="1">
      <alignment horizontal="center" vertical="center" wrapText="1"/>
    </xf>
    <xf numFmtId="49" fontId="36" fillId="0" borderId="18" xfId="0" applyNumberFormat="1" applyFont="1" applyFill="1" applyBorder="1" applyAlignment="1">
      <alignment horizontal="center" vertical="center" wrapText="1"/>
    </xf>
    <xf numFmtId="49" fontId="36" fillId="0" borderId="29" xfId="0" applyNumberFormat="1" applyFont="1" applyFill="1" applyBorder="1" applyAlignment="1">
      <alignment horizontal="center" vertical="center" wrapText="1"/>
    </xf>
    <xf numFmtId="0" fontId="36" fillId="0" borderId="16" xfId="0" applyNumberFormat="1" applyFont="1" applyFill="1" applyBorder="1" applyAlignment="1">
      <alignment horizontal="center" vertical="center" wrapText="1"/>
    </xf>
    <xf numFmtId="0" fontId="36" fillId="0" borderId="0" xfId="0" applyNumberFormat="1" applyFont="1" applyFill="1" applyBorder="1" applyAlignment="1">
      <alignment horizontal="center" vertical="center" wrapText="1"/>
    </xf>
    <xf numFmtId="0" fontId="36" fillId="0" borderId="10" xfId="0" applyNumberFormat="1" applyFont="1" applyFill="1" applyBorder="1" applyAlignment="1">
      <alignment horizontal="center" vertical="center" wrapText="1"/>
    </xf>
    <xf numFmtId="168" fontId="41" fillId="33" borderId="33" xfId="0" applyNumberFormat="1" applyFont="1" applyFill="1" applyBorder="1" applyAlignment="1">
      <alignment horizontal="center" vertical="center" wrapText="1"/>
    </xf>
    <xf numFmtId="0" fontId="40" fillId="33" borderId="15" xfId="0" applyFont="1" applyFill="1" applyBorder="1" applyAlignment="1">
      <alignment horizontal="center" vertical="top" wrapText="1"/>
    </xf>
    <xf numFmtId="0" fontId="40" fillId="33" borderId="22" xfId="0" applyFont="1" applyFill="1" applyBorder="1" applyAlignment="1">
      <alignment horizontal="center" vertical="top" wrapText="1"/>
    </xf>
    <xf numFmtId="0" fontId="40" fillId="33" borderId="15" xfId="0" applyFont="1" applyFill="1" applyBorder="1" applyAlignment="1">
      <alignment horizontal="left" vertical="top" wrapText="1"/>
    </xf>
    <xf numFmtId="0" fontId="40" fillId="33" borderId="22" xfId="0" applyFont="1" applyFill="1" applyBorder="1" applyAlignment="1">
      <alignment horizontal="left" vertical="top" wrapText="1"/>
    </xf>
    <xf numFmtId="0" fontId="39" fillId="33" borderId="15" xfId="0" applyFont="1" applyFill="1" applyBorder="1" applyAlignment="1">
      <alignment horizontal="left" vertical="top" wrapText="1"/>
    </xf>
    <xf numFmtId="0" fontId="39" fillId="33" borderId="22" xfId="0" applyFont="1" applyFill="1" applyBorder="1" applyAlignment="1">
      <alignment horizontal="left" vertical="top" wrapText="1"/>
    </xf>
    <xf numFmtId="0" fontId="31" fillId="33" borderId="17" xfId="0" applyFont="1" applyFill="1" applyBorder="1" applyAlignment="1">
      <alignment horizontal="left" vertical="top" wrapText="1"/>
    </xf>
    <xf numFmtId="0" fontId="31" fillId="33" borderId="16" xfId="0" applyFont="1" applyFill="1" applyBorder="1" applyAlignment="1">
      <alignment horizontal="left" vertical="top" wrapText="1"/>
    </xf>
    <xf numFmtId="0" fontId="31" fillId="33" borderId="34" xfId="0" applyFont="1" applyFill="1" applyBorder="1" applyAlignment="1">
      <alignment horizontal="left" vertical="top" wrapText="1"/>
    </xf>
    <xf numFmtId="0" fontId="48" fillId="34" borderId="0" xfId="0" applyFont="1" applyFill="1" applyAlignment="1">
      <alignment horizontal="center"/>
    </xf>
    <xf numFmtId="0" fontId="39" fillId="33" borderId="19" xfId="0" applyFont="1" applyFill="1" applyBorder="1" applyAlignment="1">
      <alignment horizontal="left" vertical="center" wrapText="1"/>
    </xf>
    <xf numFmtId="0" fontId="39" fillId="33" borderId="35" xfId="0" applyFont="1" applyFill="1" applyBorder="1" applyAlignment="1">
      <alignment horizontal="left" vertical="center" wrapText="1"/>
    </xf>
    <xf numFmtId="0" fontId="40" fillId="33" borderId="36" xfId="0" applyFont="1" applyFill="1" applyBorder="1" applyAlignment="1">
      <alignment horizontal="center" vertical="top" wrapText="1"/>
    </xf>
    <xf numFmtId="0" fontId="40" fillId="33" borderId="35" xfId="0" applyFont="1" applyFill="1" applyBorder="1" applyAlignment="1">
      <alignment horizontal="center" vertical="top" wrapText="1"/>
    </xf>
    <xf numFmtId="0" fontId="40" fillId="33" borderId="33" xfId="0" applyFont="1" applyFill="1" applyBorder="1" applyAlignment="1">
      <alignment horizontal="center" vertical="top" wrapText="1"/>
    </xf>
    <xf numFmtId="0" fontId="40" fillId="33" borderId="19" xfId="0" applyFont="1" applyFill="1" applyBorder="1" applyAlignment="1">
      <alignment horizontal="left" vertical="center" wrapText="1"/>
    </xf>
    <xf numFmtId="0" fontId="40" fillId="33" borderId="35" xfId="0" applyFont="1" applyFill="1" applyBorder="1" applyAlignment="1">
      <alignment horizontal="left" vertical="center" wrapText="1"/>
    </xf>
    <xf numFmtId="0" fontId="32" fillId="33" borderId="0" xfId="0" applyFont="1" applyFill="1" applyAlignment="1">
      <alignment horizontal="center" vertical="top" wrapText="1"/>
    </xf>
    <xf numFmtId="0" fontId="31" fillId="33" borderId="15" xfId="0" applyFont="1" applyFill="1" applyBorder="1" applyAlignment="1">
      <alignment horizontal="left" vertical="top" wrapText="1"/>
    </xf>
    <xf numFmtId="0" fontId="31" fillId="33" borderId="22" xfId="0" applyFont="1" applyFill="1" applyBorder="1" applyAlignment="1">
      <alignment horizontal="left" vertical="top" wrapText="1"/>
    </xf>
    <xf numFmtId="0" fontId="40" fillId="34" borderId="15" xfId="0" applyFont="1" applyFill="1" applyBorder="1" applyAlignment="1">
      <alignment horizontal="left" vertical="top" wrapText="1"/>
    </xf>
    <xf numFmtId="0" fontId="40" fillId="34" borderId="22" xfId="0" applyFont="1" applyFill="1" applyBorder="1" applyAlignment="1">
      <alignment horizontal="left" vertical="top" wrapText="1"/>
    </xf>
    <xf numFmtId="0" fontId="31" fillId="33" borderId="0" xfId="0" applyFont="1" applyFill="1" applyAlignment="1">
      <alignment horizontal="left" vertical="top" wrapText="1"/>
    </xf>
    <xf numFmtId="0" fontId="31" fillId="33" borderId="0" xfId="0" applyFont="1" applyFill="1" applyAlignment="1">
      <alignment horizontal="center" vertical="top"/>
    </xf>
    <xf numFmtId="0" fontId="32" fillId="34" borderId="38" xfId="46" applyFont="1" applyFill="1" applyBorder="1" applyAlignment="1">
      <alignment horizontal="left" vertical="center" wrapText="1"/>
    </xf>
    <xf numFmtId="0" fontId="32" fillId="34" borderId="32" xfId="46" applyFont="1" applyFill="1" applyBorder="1" applyAlignment="1">
      <alignment horizontal="left" vertical="center" wrapText="1"/>
    </xf>
    <xf numFmtId="0" fontId="32" fillId="34" borderId="22" xfId="46" applyFont="1" applyFill="1" applyBorder="1" applyAlignment="1">
      <alignment horizontal="left" vertical="center" wrapText="1"/>
    </xf>
    <xf numFmtId="0" fontId="32" fillId="0" borderId="0" xfId="46" applyFont="1" applyFill="1" applyAlignment="1">
      <alignment horizontal="right" vertical="center"/>
    </xf>
    <xf numFmtId="0" fontId="32" fillId="0" borderId="0" xfId="46" applyFont="1" applyFill="1" applyAlignment="1">
      <alignment horizontal="center" vertical="center" wrapText="1"/>
    </xf>
    <xf numFmtId="0" fontId="30" fillId="0" borderId="21" xfId="45" applyFont="1" applyFill="1" applyBorder="1" applyAlignment="1">
      <alignment horizontal="center" vertical="center"/>
    </xf>
    <xf numFmtId="0" fontId="30" fillId="0" borderId="37" xfId="45" applyFont="1" applyFill="1" applyBorder="1" applyAlignment="1">
      <alignment horizontal="center" vertical="center"/>
    </xf>
    <xf numFmtId="0" fontId="30" fillId="0" borderId="21" xfId="46" applyFont="1" applyFill="1" applyBorder="1" applyAlignment="1">
      <alignment horizontal="center" vertical="center"/>
    </xf>
    <xf numFmtId="0" fontId="30" fillId="0" borderId="37" xfId="46" applyFont="1" applyFill="1" applyBorder="1" applyAlignment="1">
      <alignment horizontal="center" vertical="center"/>
    </xf>
    <xf numFmtId="0" fontId="30" fillId="0" borderId="21" xfId="46" applyFont="1" applyFill="1" applyBorder="1" applyAlignment="1">
      <alignment horizontal="center" vertical="center" wrapText="1"/>
    </xf>
    <xf numFmtId="0" fontId="30" fillId="0" borderId="37" xfId="46" applyFont="1" applyFill="1" applyBorder="1" applyAlignment="1">
      <alignment horizontal="center" vertical="center" wrapText="1"/>
    </xf>
    <xf numFmtId="0" fontId="30" fillId="0" borderId="26" xfId="46" applyFont="1" applyFill="1" applyBorder="1" applyAlignment="1">
      <alignment horizontal="center" vertical="center" wrapText="1"/>
    </xf>
    <xf numFmtId="0" fontId="30" fillId="0" borderId="33" xfId="46" applyFont="1" applyFill="1" applyBorder="1" applyAlignment="1">
      <alignment horizontal="center" vertical="center" wrapText="1"/>
    </xf>
  </cellXfs>
  <cellStyles count="64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15" xfId="60"/>
    <cellStyle name="Comma 4 2" xfId="63"/>
    <cellStyle name="Comma_General 17.02.04" xfId="58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1 2" xfId="62"/>
    <cellStyle name="Normal 12" xfId="54"/>
    <cellStyle name="Normal 2" xfId="43"/>
    <cellStyle name="Normal 2 2" xfId="52"/>
    <cellStyle name="Normal 2 3" xfId="44"/>
    <cellStyle name="Normal 2 3 2 2" xfId="59"/>
    <cellStyle name="Normal 2_IV-ՀՐԱՏԱՊ ՓՈՒԼԵՐՈՎ" xfId="45"/>
    <cellStyle name="Normal 5" xfId="56"/>
    <cellStyle name="Normal 5 2" xfId="46"/>
    <cellStyle name="Normal 5 3" xfId="55"/>
    <cellStyle name="Normal 6 2" xfId="47"/>
    <cellStyle name="Normal 8" xfId="51"/>
    <cellStyle name="Normal_General 17.02.04" xfId="48"/>
    <cellStyle name="Normal_tax" xfId="57"/>
    <cellStyle name="Note" xfId="16" builtinId="10" customBuiltin="1"/>
    <cellStyle name="Output" xfId="11" builtinId="21" customBuiltin="1"/>
    <cellStyle name="SN_241" xfId="49"/>
    <cellStyle name="SN_b" xfId="61"/>
    <cellStyle name="Title" xfId="2" builtinId="15" customBuiltin="1"/>
    <cellStyle name="Total" xfId="18" builtinId="25" customBuiltin="1"/>
    <cellStyle name="Warning Text" xfId="15" builtinId="11" customBuiltin="1"/>
    <cellStyle name="Обычный 2 2" xfId="50"/>
    <cellStyle name="Обычный_+JRVEG-DZOR" xf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opLeftCell="A24" workbookViewId="0">
      <selection activeCell="D30" activeCellId="1" sqref="D24 D30"/>
    </sheetView>
  </sheetViews>
  <sheetFormatPr defaultColWidth="8" defaultRowHeight="16.5" x14ac:dyDescent="0.25"/>
  <cols>
    <col min="1" max="1" width="7.85546875" style="1" customWidth="1"/>
    <col min="2" max="2" width="9.42578125" style="1" customWidth="1"/>
    <col min="3" max="3" width="75.85546875" style="1" customWidth="1"/>
    <col min="4" max="4" width="36.42578125" style="2" customWidth="1"/>
    <col min="5" max="5" width="25" style="1" customWidth="1"/>
    <col min="6" max="255" width="8" style="1"/>
    <col min="256" max="257" width="5.7109375" style="1" customWidth="1"/>
    <col min="258" max="258" width="76.28515625" style="1" customWidth="1"/>
    <col min="259" max="259" width="17.85546875" style="1" customWidth="1"/>
    <col min="260" max="511" width="8" style="1"/>
    <col min="512" max="513" width="5.7109375" style="1" customWidth="1"/>
    <col min="514" max="514" width="76.28515625" style="1" customWidth="1"/>
    <col min="515" max="515" width="17.85546875" style="1" customWidth="1"/>
    <col min="516" max="767" width="8" style="1"/>
    <col min="768" max="769" width="5.7109375" style="1" customWidth="1"/>
    <col min="770" max="770" width="76.28515625" style="1" customWidth="1"/>
    <col min="771" max="771" width="17.85546875" style="1" customWidth="1"/>
    <col min="772" max="1023" width="8" style="1"/>
    <col min="1024" max="1025" width="5.7109375" style="1" customWidth="1"/>
    <col min="1026" max="1026" width="76.28515625" style="1" customWidth="1"/>
    <col min="1027" max="1027" width="17.85546875" style="1" customWidth="1"/>
    <col min="1028" max="1279" width="8" style="1"/>
    <col min="1280" max="1281" width="5.7109375" style="1" customWidth="1"/>
    <col min="1282" max="1282" width="76.28515625" style="1" customWidth="1"/>
    <col min="1283" max="1283" width="17.85546875" style="1" customWidth="1"/>
    <col min="1284" max="1535" width="8" style="1"/>
    <col min="1536" max="1537" width="5.7109375" style="1" customWidth="1"/>
    <col min="1538" max="1538" width="76.28515625" style="1" customWidth="1"/>
    <col min="1539" max="1539" width="17.85546875" style="1" customWidth="1"/>
    <col min="1540" max="1791" width="8" style="1"/>
    <col min="1792" max="1793" width="5.7109375" style="1" customWidth="1"/>
    <col min="1794" max="1794" width="76.28515625" style="1" customWidth="1"/>
    <col min="1795" max="1795" width="17.85546875" style="1" customWidth="1"/>
    <col min="1796" max="2047" width="8" style="1"/>
    <col min="2048" max="2049" width="5.7109375" style="1" customWidth="1"/>
    <col min="2050" max="2050" width="76.28515625" style="1" customWidth="1"/>
    <col min="2051" max="2051" width="17.85546875" style="1" customWidth="1"/>
    <col min="2052" max="2303" width="8" style="1"/>
    <col min="2304" max="2305" width="5.7109375" style="1" customWidth="1"/>
    <col min="2306" max="2306" width="76.28515625" style="1" customWidth="1"/>
    <col min="2307" max="2307" width="17.85546875" style="1" customWidth="1"/>
    <col min="2308" max="2559" width="8" style="1"/>
    <col min="2560" max="2561" width="5.7109375" style="1" customWidth="1"/>
    <col min="2562" max="2562" width="76.28515625" style="1" customWidth="1"/>
    <col min="2563" max="2563" width="17.85546875" style="1" customWidth="1"/>
    <col min="2564" max="2815" width="8" style="1"/>
    <col min="2816" max="2817" width="5.7109375" style="1" customWidth="1"/>
    <col min="2818" max="2818" width="76.28515625" style="1" customWidth="1"/>
    <col min="2819" max="2819" width="17.85546875" style="1" customWidth="1"/>
    <col min="2820" max="3071" width="8" style="1"/>
    <col min="3072" max="3073" width="5.7109375" style="1" customWidth="1"/>
    <col min="3074" max="3074" width="76.28515625" style="1" customWidth="1"/>
    <col min="3075" max="3075" width="17.85546875" style="1" customWidth="1"/>
    <col min="3076" max="3327" width="8" style="1"/>
    <col min="3328" max="3329" width="5.7109375" style="1" customWidth="1"/>
    <col min="3330" max="3330" width="76.28515625" style="1" customWidth="1"/>
    <col min="3331" max="3331" width="17.85546875" style="1" customWidth="1"/>
    <col min="3332" max="3583" width="8" style="1"/>
    <col min="3584" max="3585" width="5.7109375" style="1" customWidth="1"/>
    <col min="3586" max="3586" width="76.28515625" style="1" customWidth="1"/>
    <col min="3587" max="3587" width="17.85546875" style="1" customWidth="1"/>
    <col min="3588" max="3839" width="8" style="1"/>
    <col min="3840" max="3841" width="5.7109375" style="1" customWidth="1"/>
    <col min="3842" max="3842" width="76.28515625" style="1" customWidth="1"/>
    <col min="3843" max="3843" width="17.85546875" style="1" customWidth="1"/>
    <col min="3844" max="4095" width="8" style="1"/>
    <col min="4096" max="4097" width="5.7109375" style="1" customWidth="1"/>
    <col min="4098" max="4098" width="76.28515625" style="1" customWidth="1"/>
    <col min="4099" max="4099" width="17.85546875" style="1" customWidth="1"/>
    <col min="4100" max="4351" width="8" style="1"/>
    <col min="4352" max="4353" width="5.7109375" style="1" customWidth="1"/>
    <col min="4354" max="4354" width="76.28515625" style="1" customWidth="1"/>
    <col min="4355" max="4355" width="17.85546875" style="1" customWidth="1"/>
    <col min="4356" max="4607" width="8" style="1"/>
    <col min="4608" max="4609" width="5.7109375" style="1" customWidth="1"/>
    <col min="4610" max="4610" width="76.28515625" style="1" customWidth="1"/>
    <col min="4611" max="4611" width="17.85546875" style="1" customWidth="1"/>
    <col min="4612" max="4863" width="8" style="1"/>
    <col min="4864" max="4865" width="5.7109375" style="1" customWidth="1"/>
    <col min="4866" max="4866" width="76.28515625" style="1" customWidth="1"/>
    <col min="4867" max="4867" width="17.85546875" style="1" customWidth="1"/>
    <col min="4868" max="5119" width="8" style="1"/>
    <col min="5120" max="5121" width="5.7109375" style="1" customWidth="1"/>
    <col min="5122" max="5122" width="76.28515625" style="1" customWidth="1"/>
    <col min="5123" max="5123" width="17.85546875" style="1" customWidth="1"/>
    <col min="5124" max="5375" width="8" style="1"/>
    <col min="5376" max="5377" width="5.7109375" style="1" customWidth="1"/>
    <col min="5378" max="5378" width="76.28515625" style="1" customWidth="1"/>
    <col min="5379" max="5379" width="17.85546875" style="1" customWidth="1"/>
    <col min="5380" max="5631" width="8" style="1"/>
    <col min="5632" max="5633" width="5.7109375" style="1" customWidth="1"/>
    <col min="5634" max="5634" width="76.28515625" style="1" customWidth="1"/>
    <col min="5635" max="5635" width="17.85546875" style="1" customWidth="1"/>
    <col min="5636" max="5887" width="8" style="1"/>
    <col min="5888" max="5889" width="5.7109375" style="1" customWidth="1"/>
    <col min="5890" max="5890" width="76.28515625" style="1" customWidth="1"/>
    <col min="5891" max="5891" width="17.85546875" style="1" customWidth="1"/>
    <col min="5892" max="6143" width="8" style="1"/>
    <col min="6144" max="6145" width="5.7109375" style="1" customWidth="1"/>
    <col min="6146" max="6146" width="76.28515625" style="1" customWidth="1"/>
    <col min="6147" max="6147" width="17.85546875" style="1" customWidth="1"/>
    <col min="6148" max="6399" width="8" style="1"/>
    <col min="6400" max="6401" width="5.7109375" style="1" customWidth="1"/>
    <col min="6402" max="6402" width="76.28515625" style="1" customWidth="1"/>
    <col min="6403" max="6403" width="17.85546875" style="1" customWidth="1"/>
    <col min="6404" max="6655" width="8" style="1"/>
    <col min="6656" max="6657" width="5.7109375" style="1" customWidth="1"/>
    <col min="6658" max="6658" width="76.28515625" style="1" customWidth="1"/>
    <col min="6659" max="6659" width="17.85546875" style="1" customWidth="1"/>
    <col min="6660" max="6911" width="8" style="1"/>
    <col min="6912" max="6913" width="5.7109375" style="1" customWidth="1"/>
    <col min="6914" max="6914" width="76.28515625" style="1" customWidth="1"/>
    <col min="6915" max="6915" width="17.85546875" style="1" customWidth="1"/>
    <col min="6916" max="7167" width="8" style="1"/>
    <col min="7168" max="7169" width="5.7109375" style="1" customWidth="1"/>
    <col min="7170" max="7170" width="76.28515625" style="1" customWidth="1"/>
    <col min="7171" max="7171" width="17.85546875" style="1" customWidth="1"/>
    <col min="7172" max="7423" width="8" style="1"/>
    <col min="7424" max="7425" width="5.7109375" style="1" customWidth="1"/>
    <col min="7426" max="7426" width="76.28515625" style="1" customWidth="1"/>
    <col min="7427" max="7427" width="17.85546875" style="1" customWidth="1"/>
    <col min="7428" max="7679" width="8" style="1"/>
    <col min="7680" max="7681" width="5.7109375" style="1" customWidth="1"/>
    <col min="7682" max="7682" width="76.28515625" style="1" customWidth="1"/>
    <col min="7683" max="7683" width="17.85546875" style="1" customWidth="1"/>
    <col min="7684" max="7935" width="8" style="1"/>
    <col min="7936" max="7937" width="5.7109375" style="1" customWidth="1"/>
    <col min="7938" max="7938" width="76.28515625" style="1" customWidth="1"/>
    <col min="7939" max="7939" width="17.85546875" style="1" customWidth="1"/>
    <col min="7940" max="8191" width="8" style="1"/>
    <col min="8192" max="8193" width="5.7109375" style="1" customWidth="1"/>
    <col min="8194" max="8194" width="76.28515625" style="1" customWidth="1"/>
    <col min="8195" max="8195" width="17.85546875" style="1" customWidth="1"/>
    <col min="8196" max="8447" width="8" style="1"/>
    <col min="8448" max="8449" width="5.7109375" style="1" customWidth="1"/>
    <col min="8450" max="8450" width="76.28515625" style="1" customWidth="1"/>
    <col min="8451" max="8451" width="17.85546875" style="1" customWidth="1"/>
    <col min="8452" max="8703" width="8" style="1"/>
    <col min="8704" max="8705" width="5.7109375" style="1" customWidth="1"/>
    <col min="8706" max="8706" width="76.28515625" style="1" customWidth="1"/>
    <col min="8707" max="8707" width="17.85546875" style="1" customWidth="1"/>
    <col min="8708" max="8959" width="8" style="1"/>
    <col min="8960" max="8961" width="5.7109375" style="1" customWidth="1"/>
    <col min="8962" max="8962" width="76.28515625" style="1" customWidth="1"/>
    <col min="8963" max="8963" width="17.85546875" style="1" customWidth="1"/>
    <col min="8964" max="9215" width="8" style="1"/>
    <col min="9216" max="9217" width="5.7109375" style="1" customWidth="1"/>
    <col min="9218" max="9218" width="76.28515625" style="1" customWidth="1"/>
    <col min="9219" max="9219" width="17.85546875" style="1" customWidth="1"/>
    <col min="9220" max="9471" width="8" style="1"/>
    <col min="9472" max="9473" width="5.7109375" style="1" customWidth="1"/>
    <col min="9474" max="9474" width="76.28515625" style="1" customWidth="1"/>
    <col min="9475" max="9475" width="17.85546875" style="1" customWidth="1"/>
    <col min="9476" max="9727" width="8" style="1"/>
    <col min="9728" max="9729" width="5.7109375" style="1" customWidth="1"/>
    <col min="9730" max="9730" width="76.28515625" style="1" customWidth="1"/>
    <col min="9731" max="9731" width="17.85546875" style="1" customWidth="1"/>
    <col min="9732" max="9983" width="8" style="1"/>
    <col min="9984" max="9985" width="5.7109375" style="1" customWidth="1"/>
    <col min="9986" max="9986" width="76.28515625" style="1" customWidth="1"/>
    <col min="9987" max="9987" width="17.85546875" style="1" customWidth="1"/>
    <col min="9988" max="10239" width="8" style="1"/>
    <col min="10240" max="10241" width="5.7109375" style="1" customWidth="1"/>
    <col min="10242" max="10242" width="76.28515625" style="1" customWidth="1"/>
    <col min="10243" max="10243" width="17.85546875" style="1" customWidth="1"/>
    <col min="10244" max="10495" width="8" style="1"/>
    <col min="10496" max="10497" width="5.7109375" style="1" customWidth="1"/>
    <col min="10498" max="10498" width="76.28515625" style="1" customWidth="1"/>
    <col min="10499" max="10499" width="17.85546875" style="1" customWidth="1"/>
    <col min="10500" max="10751" width="8" style="1"/>
    <col min="10752" max="10753" width="5.7109375" style="1" customWidth="1"/>
    <col min="10754" max="10754" width="76.28515625" style="1" customWidth="1"/>
    <col min="10755" max="10755" width="17.85546875" style="1" customWidth="1"/>
    <col min="10756" max="11007" width="8" style="1"/>
    <col min="11008" max="11009" width="5.7109375" style="1" customWidth="1"/>
    <col min="11010" max="11010" width="76.28515625" style="1" customWidth="1"/>
    <col min="11011" max="11011" width="17.85546875" style="1" customWidth="1"/>
    <col min="11012" max="11263" width="8" style="1"/>
    <col min="11264" max="11265" width="5.7109375" style="1" customWidth="1"/>
    <col min="11266" max="11266" width="76.28515625" style="1" customWidth="1"/>
    <col min="11267" max="11267" width="17.85546875" style="1" customWidth="1"/>
    <col min="11268" max="11519" width="8" style="1"/>
    <col min="11520" max="11521" width="5.7109375" style="1" customWidth="1"/>
    <col min="11522" max="11522" width="76.28515625" style="1" customWidth="1"/>
    <col min="11523" max="11523" width="17.85546875" style="1" customWidth="1"/>
    <col min="11524" max="11775" width="8" style="1"/>
    <col min="11776" max="11777" width="5.7109375" style="1" customWidth="1"/>
    <col min="11778" max="11778" width="76.28515625" style="1" customWidth="1"/>
    <col min="11779" max="11779" width="17.85546875" style="1" customWidth="1"/>
    <col min="11780" max="12031" width="8" style="1"/>
    <col min="12032" max="12033" width="5.7109375" style="1" customWidth="1"/>
    <col min="12034" max="12034" width="76.28515625" style="1" customWidth="1"/>
    <col min="12035" max="12035" width="17.85546875" style="1" customWidth="1"/>
    <col min="12036" max="12287" width="8" style="1"/>
    <col min="12288" max="12289" width="5.7109375" style="1" customWidth="1"/>
    <col min="12290" max="12290" width="76.28515625" style="1" customWidth="1"/>
    <col min="12291" max="12291" width="17.85546875" style="1" customWidth="1"/>
    <col min="12292" max="12543" width="8" style="1"/>
    <col min="12544" max="12545" width="5.7109375" style="1" customWidth="1"/>
    <col min="12546" max="12546" width="76.28515625" style="1" customWidth="1"/>
    <col min="12547" max="12547" width="17.85546875" style="1" customWidth="1"/>
    <col min="12548" max="12799" width="8" style="1"/>
    <col min="12800" max="12801" width="5.7109375" style="1" customWidth="1"/>
    <col min="12802" max="12802" width="76.28515625" style="1" customWidth="1"/>
    <col min="12803" max="12803" width="17.85546875" style="1" customWidth="1"/>
    <col min="12804" max="13055" width="8" style="1"/>
    <col min="13056" max="13057" width="5.7109375" style="1" customWidth="1"/>
    <col min="13058" max="13058" width="76.28515625" style="1" customWidth="1"/>
    <col min="13059" max="13059" width="17.85546875" style="1" customWidth="1"/>
    <col min="13060" max="13311" width="8" style="1"/>
    <col min="13312" max="13313" width="5.7109375" style="1" customWidth="1"/>
    <col min="13314" max="13314" width="76.28515625" style="1" customWidth="1"/>
    <col min="13315" max="13315" width="17.85546875" style="1" customWidth="1"/>
    <col min="13316" max="13567" width="8" style="1"/>
    <col min="13568" max="13569" width="5.7109375" style="1" customWidth="1"/>
    <col min="13570" max="13570" width="76.28515625" style="1" customWidth="1"/>
    <col min="13571" max="13571" width="17.85546875" style="1" customWidth="1"/>
    <col min="13572" max="13823" width="8" style="1"/>
    <col min="13824" max="13825" width="5.7109375" style="1" customWidth="1"/>
    <col min="13826" max="13826" width="76.28515625" style="1" customWidth="1"/>
    <col min="13827" max="13827" width="17.85546875" style="1" customWidth="1"/>
    <col min="13828" max="14079" width="8" style="1"/>
    <col min="14080" max="14081" width="5.7109375" style="1" customWidth="1"/>
    <col min="14082" max="14082" width="76.28515625" style="1" customWidth="1"/>
    <col min="14083" max="14083" width="17.85546875" style="1" customWidth="1"/>
    <col min="14084" max="14335" width="8" style="1"/>
    <col min="14336" max="14337" width="5.7109375" style="1" customWidth="1"/>
    <col min="14338" max="14338" width="76.28515625" style="1" customWidth="1"/>
    <col min="14339" max="14339" width="17.85546875" style="1" customWidth="1"/>
    <col min="14340" max="14591" width="8" style="1"/>
    <col min="14592" max="14593" width="5.7109375" style="1" customWidth="1"/>
    <col min="14594" max="14594" width="76.28515625" style="1" customWidth="1"/>
    <col min="14595" max="14595" width="17.85546875" style="1" customWidth="1"/>
    <col min="14596" max="14847" width="8" style="1"/>
    <col min="14848" max="14849" width="5.7109375" style="1" customWidth="1"/>
    <col min="14850" max="14850" width="76.28515625" style="1" customWidth="1"/>
    <col min="14851" max="14851" width="17.85546875" style="1" customWidth="1"/>
    <col min="14852" max="15103" width="8" style="1"/>
    <col min="15104" max="15105" width="5.7109375" style="1" customWidth="1"/>
    <col min="15106" max="15106" width="76.28515625" style="1" customWidth="1"/>
    <col min="15107" max="15107" width="17.85546875" style="1" customWidth="1"/>
    <col min="15108" max="15359" width="8" style="1"/>
    <col min="15360" max="15361" width="5.7109375" style="1" customWidth="1"/>
    <col min="15362" max="15362" width="76.28515625" style="1" customWidth="1"/>
    <col min="15363" max="15363" width="17.85546875" style="1" customWidth="1"/>
    <col min="15364" max="15615" width="8" style="1"/>
    <col min="15616" max="15617" width="5.7109375" style="1" customWidth="1"/>
    <col min="15618" max="15618" width="76.28515625" style="1" customWidth="1"/>
    <col min="15619" max="15619" width="17.85546875" style="1" customWidth="1"/>
    <col min="15620" max="15871" width="8" style="1"/>
    <col min="15872" max="15873" width="5.7109375" style="1" customWidth="1"/>
    <col min="15874" max="15874" width="76.28515625" style="1" customWidth="1"/>
    <col min="15875" max="15875" width="17.85546875" style="1" customWidth="1"/>
    <col min="15876" max="16127" width="8" style="1"/>
    <col min="16128" max="16129" width="5.7109375" style="1" customWidth="1"/>
    <col min="16130" max="16130" width="76.28515625" style="1" customWidth="1"/>
    <col min="16131" max="16131" width="17.85546875" style="1" customWidth="1"/>
    <col min="16132" max="16384" width="8" style="1"/>
  </cols>
  <sheetData>
    <row r="1" spans="1:5" s="110" customFormat="1" x14ac:dyDescent="0.25">
      <c r="A1" s="108"/>
      <c r="B1" s="108"/>
      <c r="C1" s="108"/>
      <c r="D1" s="109" t="s">
        <v>85</v>
      </c>
    </row>
    <row r="2" spans="1:5" s="110" customFormat="1" x14ac:dyDescent="0.3">
      <c r="A2" s="111"/>
      <c r="B2" s="111"/>
      <c r="C2" s="111"/>
      <c r="D2" s="112" t="s">
        <v>80</v>
      </c>
    </row>
    <row r="3" spans="1:5" s="110" customFormat="1" x14ac:dyDescent="0.25">
      <c r="A3" s="111"/>
      <c r="B3" s="111"/>
      <c r="C3" s="111"/>
      <c r="D3" s="113" t="s">
        <v>0</v>
      </c>
    </row>
    <row r="4" spans="1:5" s="110" customFormat="1" ht="94.5" customHeight="1" x14ac:dyDescent="0.25">
      <c r="A4" s="283" t="s">
        <v>171</v>
      </c>
      <c r="B4" s="283"/>
      <c r="C4" s="283"/>
      <c r="D4" s="283"/>
    </row>
    <row r="5" spans="1:5" s="110" customFormat="1" x14ac:dyDescent="0.3">
      <c r="A5" s="111"/>
      <c r="B5" s="111"/>
      <c r="C5" s="111"/>
      <c r="D5" s="114"/>
    </row>
    <row r="6" spans="1:5" ht="17.25" x14ac:dyDescent="0.25">
      <c r="A6" s="115"/>
      <c r="B6" s="115"/>
      <c r="C6" s="115"/>
      <c r="D6" s="281" t="s">
        <v>72</v>
      </c>
    </row>
    <row r="7" spans="1:5" ht="66.75" customHeight="1" x14ac:dyDescent="0.25">
      <c r="A7" s="284" t="s">
        <v>86</v>
      </c>
      <c r="B7" s="285"/>
      <c r="C7" s="286" t="s">
        <v>87</v>
      </c>
      <c r="D7" s="117" t="s">
        <v>5</v>
      </c>
    </row>
    <row r="8" spans="1:5" ht="27" x14ac:dyDescent="0.25">
      <c r="A8" s="116" t="s">
        <v>1</v>
      </c>
      <c r="B8" s="116" t="s">
        <v>2</v>
      </c>
      <c r="C8" s="287"/>
      <c r="D8" s="106" t="s">
        <v>3</v>
      </c>
    </row>
    <row r="9" spans="1:5" s="121" customFormat="1" ht="25.5" customHeight="1" x14ac:dyDescent="0.25">
      <c r="A9" s="118"/>
      <c r="B9" s="118"/>
      <c r="C9" s="119" t="s">
        <v>88</v>
      </c>
      <c r="D9" s="58">
        <f>D10</f>
        <v>0</v>
      </c>
      <c r="E9" s="120"/>
    </row>
    <row r="10" spans="1:5" s="2" customFormat="1" ht="33" x14ac:dyDescent="0.25">
      <c r="A10" s="117"/>
      <c r="B10" s="117"/>
      <c r="C10" s="122" t="s">
        <v>89</v>
      </c>
      <c r="D10" s="58">
        <f>D11+D42</f>
        <v>0</v>
      </c>
    </row>
    <row r="11" spans="1:5" ht="17.25" x14ac:dyDescent="0.25">
      <c r="A11" s="123">
        <v>1004</v>
      </c>
      <c r="B11" s="23"/>
      <c r="C11" s="135" t="s">
        <v>90</v>
      </c>
      <c r="D11" s="153">
        <f>D18+D24+D36+D30</f>
        <v>-55510</v>
      </c>
    </row>
    <row r="12" spans="1:5" ht="17.25" x14ac:dyDescent="0.25">
      <c r="A12" s="6"/>
      <c r="B12" s="6"/>
      <c r="C12" s="78" t="s">
        <v>45</v>
      </c>
      <c r="D12" s="107"/>
    </row>
    <row r="13" spans="1:5" ht="17.25" x14ac:dyDescent="0.25">
      <c r="A13" s="4"/>
      <c r="B13" s="4"/>
      <c r="C13" s="135" t="s">
        <v>91</v>
      </c>
      <c r="D13" s="107"/>
    </row>
    <row r="14" spans="1:5" ht="34.5" x14ac:dyDescent="0.25">
      <c r="A14" s="4"/>
      <c r="B14" s="4"/>
      <c r="C14" s="78" t="s">
        <v>92</v>
      </c>
      <c r="D14" s="107"/>
    </row>
    <row r="15" spans="1:5" ht="17.25" x14ac:dyDescent="0.25">
      <c r="A15" s="5"/>
      <c r="B15" s="5"/>
      <c r="C15" s="135" t="s">
        <v>93</v>
      </c>
      <c r="D15" s="107"/>
    </row>
    <row r="16" spans="1:5" ht="34.5" x14ac:dyDescent="0.25">
      <c r="A16" s="23"/>
      <c r="B16" s="23"/>
      <c r="C16" s="78" t="s">
        <v>94</v>
      </c>
      <c r="D16" s="107"/>
    </row>
    <row r="17" spans="1:4" x14ac:dyDescent="0.25">
      <c r="A17" s="288" t="s">
        <v>95</v>
      </c>
      <c r="B17" s="288"/>
      <c r="C17" s="288"/>
      <c r="D17" s="288"/>
    </row>
    <row r="18" spans="1:4" ht="17.25" x14ac:dyDescent="0.25">
      <c r="A18" s="223"/>
      <c r="B18" s="77">
        <v>11011</v>
      </c>
      <c r="C18" s="124" t="s">
        <v>96</v>
      </c>
      <c r="D18" s="244">
        <f>'4'!G22</f>
        <v>-55510</v>
      </c>
    </row>
    <row r="19" spans="1:4" ht="69" x14ac:dyDescent="0.25">
      <c r="A19" s="223"/>
      <c r="B19" s="223"/>
      <c r="C19" s="76" t="s">
        <v>153</v>
      </c>
      <c r="D19" s="223"/>
    </row>
    <row r="20" spans="1:4" ht="17.25" x14ac:dyDescent="0.25">
      <c r="A20" s="223"/>
      <c r="B20" s="223"/>
      <c r="C20" s="124" t="s">
        <v>98</v>
      </c>
      <c r="D20" s="223"/>
    </row>
    <row r="21" spans="1:4" ht="69" x14ac:dyDescent="0.25">
      <c r="A21" s="223"/>
      <c r="B21" s="223"/>
      <c r="C21" s="76" t="s">
        <v>154</v>
      </c>
      <c r="D21" s="223"/>
    </row>
    <row r="22" spans="1:4" ht="17.25" x14ac:dyDescent="0.25">
      <c r="A22" s="223"/>
      <c r="B22" s="223"/>
      <c r="C22" s="124" t="s">
        <v>99</v>
      </c>
      <c r="D22" s="223"/>
    </row>
    <row r="23" spans="1:4" ht="17.25" x14ac:dyDescent="0.25">
      <c r="A23" s="223"/>
      <c r="B23" s="223"/>
      <c r="C23" s="76" t="s">
        <v>113</v>
      </c>
      <c r="D23" s="223"/>
    </row>
    <row r="24" spans="1:4" s="125" customFormat="1" ht="17.25" x14ac:dyDescent="0.25">
      <c r="A24" s="97"/>
      <c r="B24" s="77">
        <v>31002</v>
      </c>
      <c r="C24" s="124" t="s">
        <v>96</v>
      </c>
      <c r="D24" s="140">
        <f>'4'!G30</f>
        <v>13620.5</v>
      </c>
    </row>
    <row r="25" spans="1:4" s="125" customFormat="1" ht="17.25" x14ac:dyDescent="0.25">
      <c r="A25" s="97"/>
      <c r="B25" s="21"/>
      <c r="C25" s="76" t="s">
        <v>97</v>
      </c>
      <c r="D25" s="77"/>
    </row>
    <row r="26" spans="1:4" s="125" customFormat="1" ht="17.25" x14ac:dyDescent="0.25">
      <c r="A26" s="97"/>
      <c r="B26" s="79"/>
      <c r="C26" s="124" t="s">
        <v>98</v>
      </c>
      <c r="D26" s="77"/>
    </row>
    <row r="27" spans="1:4" s="125" customFormat="1" ht="17.25" x14ac:dyDescent="0.25">
      <c r="A27" s="97"/>
      <c r="B27" s="79"/>
      <c r="C27" s="76" t="s">
        <v>97</v>
      </c>
      <c r="D27" s="77"/>
    </row>
    <row r="28" spans="1:4" s="125" customFormat="1" ht="17.25" x14ac:dyDescent="0.25">
      <c r="A28" s="97"/>
      <c r="B28" s="79"/>
      <c r="C28" s="124" t="s">
        <v>99</v>
      </c>
      <c r="D28" s="77"/>
    </row>
    <row r="29" spans="1:4" s="125" customFormat="1" ht="34.5" x14ac:dyDescent="0.25">
      <c r="A29" s="97"/>
      <c r="B29" s="79"/>
      <c r="C29" s="76" t="s">
        <v>100</v>
      </c>
      <c r="D29" s="77"/>
    </row>
    <row r="30" spans="1:4" s="214" customFormat="1" ht="17.25" x14ac:dyDescent="0.25">
      <c r="A30" s="79"/>
      <c r="B30" s="77">
        <v>31007</v>
      </c>
      <c r="C30" s="277" t="s">
        <v>96</v>
      </c>
      <c r="D30" s="140">
        <f>'4'!G39</f>
        <v>65392</v>
      </c>
    </row>
    <row r="31" spans="1:4" s="214" customFormat="1" ht="34.5" x14ac:dyDescent="0.25">
      <c r="A31" s="79"/>
      <c r="B31" s="21"/>
      <c r="C31" s="78" t="s">
        <v>138</v>
      </c>
      <c r="D31" s="77"/>
    </row>
    <row r="32" spans="1:4" s="214" customFormat="1" ht="17.25" x14ac:dyDescent="0.25">
      <c r="A32" s="79"/>
      <c r="B32" s="79"/>
      <c r="C32" s="277" t="s">
        <v>98</v>
      </c>
      <c r="D32" s="77"/>
    </row>
    <row r="33" spans="1:4" s="214" customFormat="1" ht="51" customHeight="1" x14ac:dyDescent="0.25">
      <c r="A33" s="79"/>
      <c r="B33" s="79"/>
      <c r="C33" s="78" t="s">
        <v>195</v>
      </c>
      <c r="D33" s="77"/>
    </row>
    <row r="34" spans="1:4" s="214" customFormat="1" ht="17.25" x14ac:dyDescent="0.25">
      <c r="A34" s="79"/>
      <c r="B34" s="79"/>
      <c r="C34" s="277" t="s">
        <v>99</v>
      </c>
      <c r="D34" s="77"/>
    </row>
    <row r="35" spans="1:4" s="214" customFormat="1" ht="34.5" x14ac:dyDescent="0.25">
      <c r="A35" s="79"/>
      <c r="B35" s="79"/>
      <c r="C35" s="78" t="s">
        <v>100</v>
      </c>
      <c r="D35" s="77"/>
    </row>
    <row r="36" spans="1:4" s="125" customFormat="1" x14ac:dyDescent="0.25">
      <c r="A36" s="97"/>
      <c r="B36" s="77">
        <v>31009</v>
      </c>
      <c r="C36" s="159" t="s">
        <v>96</v>
      </c>
      <c r="D36" s="140">
        <f>'4'!G48</f>
        <v>-79012.5</v>
      </c>
    </row>
    <row r="37" spans="1:4" s="125" customFormat="1" ht="21.75" customHeight="1" x14ac:dyDescent="0.25">
      <c r="A37" s="97"/>
      <c r="B37" s="21"/>
      <c r="C37" s="76" t="s">
        <v>173</v>
      </c>
      <c r="D37" s="77"/>
    </row>
    <row r="38" spans="1:4" s="125" customFormat="1" ht="17.25" x14ac:dyDescent="0.25">
      <c r="A38" s="97"/>
      <c r="B38" s="79"/>
      <c r="C38" s="124" t="s">
        <v>98</v>
      </c>
      <c r="D38" s="77"/>
    </row>
    <row r="39" spans="1:4" s="125" customFormat="1" ht="38.25" customHeight="1" x14ac:dyDescent="0.25">
      <c r="A39" s="97"/>
      <c r="B39" s="79"/>
      <c r="C39" s="76" t="s">
        <v>174</v>
      </c>
      <c r="D39" s="77"/>
    </row>
    <row r="40" spans="1:4" s="125" customFormat="1" x14ac:dyDescent="0.25">
      <c r="A40" s="97"/>
      <c r="B40" s="79"/>
      <c r="C40" s="159" t="s">
        <v>99</v>
      </c>
      <c r="D40" s="77"/>
    </row>
    <row r="41" spans="1:4" s="125" customFormat="1" ht="33" x14ac:dyDescent="0.25">
      <c r="A41" s="97"/>
      <c r="B41" s="79"/>
      <c r="C41" s="160" t="s">
        <v>100</v>
      </c>
      <c r="D41" s="77"/>
    </row>
    <row r="42" spans="1:4" ht="17.25" x14ac:dyDescent="0.25">
      <c r="A42" s="123">
        <v>1072</v>
      </c>
      <c r="B42" s="23"/>
      <c r="C42" s="124" t="s">
        <v>90</v>
      </c>
      <c r="D42" s="153">
        <f>D49</f>
        <v>55510</v>
      </c>
    </row>
    <row r="43" spans="1:4" ht="17.25" x14ac:dyDescent="0.25">
      <c r="A43" s="6"/>
      <c r="B43" s="6"/>
      <c r="C43" s="76" t="s">
        <v>144</v>
      </c>
      <c r="D43" s="223"/>
    </row>
    <row r="44" spans="1:4" ht="17.25" x14ac:dyDescent="0.25">
      <c r="A44" s="4"/>
      <c r="B44" s="4"/>
      <c r="C44" s="124" t="s">
        <v>91</v>
      </c>
      <c r="D44" s="223"/>
    </row>
    <row r="45" spans="1:4" ht="34.5" x14ac:dyDescent="0.25">
      <c r="A45" s="4"/>
      <c r="B45" s="4"/>
      <c r="C45" s="76" t="s">
        <v>145</v>
      </c>
      <c r="D45" s="223"/>
    </row>
    <row r="46" spans="1:4" ht="17.25" x14ac:dyDescent="0.25">
      <c r="A46" s="5"/>
      <c r="B46" s="5"/>
      <c r="C46" s="124" t="s">
        <v>93</v>
      </c>
      <c r="D46" s="223"/>
    </row>
    <row r="47" spans="1:4" ht="34.5" x14ac:dyDescent="0.25">
      <c r="A47" s="23"/>
      <c r="B47" s="23"/>
      <c r="C47" s="76" t="s">
        <v>146</v>
      </c>
      <c r="D47" s="223"/>
    </row>
    <row r="48" spans="1:4" x14ac:dyDescent="0.25">
      <c r="A48" s="288" t="s">
        <v>95</v>
      </c>
      <c r="B48" s="288"/>
      <c r="C48" s="288"/>
      <c r="D48" s="288"/>
    </row>
    <row r="49" spans="1:4" ht="17.25" x14ac:dyDescent="0.25">
      <c r="A49" s="223"/>
      <c r="B49" s="223">
        <v>11009</v>
      </c>
      <c r="C49" s="124" t="s">
        <v>96</v>
      </c>
      <c r="D49" s="140">
        <f>'4'!G67</f>
        <v>55510</v>
      </c>
    </row>
    <row r="50" spans="1:4" ht="69" x14ac:dyDescent="0.25">
      <c r="A50" s="223"/>
      <c r="B50" s="223"/>
      <c r="C50" s="76" t="s">
        <v>155</v>
      </c>
      <c r="D50" s="223"/>
    </row>
    <row r="51" spans="1:4" ht="17.25" x14ac:dyDescent="0.25">
      <c r="A51" s="223"/>
      <c r="B51" s="223"/>
      <c r="C51" s="124" t="s">
        <v>98</v>
      </c>
      <c r="D51" s="223"/>
    </row>
    <row r="52" spans="1:4" ht="51.75" x14ac:dyDescent="0.25">
      <c r="A52" s="223"/>
      <c r="B52" s="223"/>
      <c r="C52" s="76" t="s">
        <v>156</v>
      </c>
      <c r="D52" s="223"/>
    </row>
    <row r="53" spans="1:4" ht="17.25" x14ac:dyDescent="0.25">
      <c r="A53" s="223"/>
      <c r="B53" s="223"/>
      <c r="C53" s="124" t="s">
        <v>99</v>
      </c>
      <c r="D53" s="223"/>
    </row>
    <row r="54" spans="1:4" ht="17.25" x14ac:dyDescent="0.25">
      <c r="A54" s="223"/>
      <c r="B54" s="223"/>
      <c r="C54" s="76" t="s">
        <v>113</v>
      </c>
      <c r="D54" s="223"/>
    </row>
  </sheetData>
  <mergeCells count="5">
    <mergeCell ref="A4:D4"/>
    <mergeCell ref="A7:B7"/>
    <mergeCell ref="C7:C8"/>
    <mergeCell ref="A17:D17"/>
    <mergeCell ref="A48:D48"/>
  </mergeCells>
  <pageMargins left="0.15748031496062992" right="0.23622047244094491" top="0.15748031496062992" bottom="0.15748031496062992" header="0.15748031496062992" footer="0.15748031496062992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7" zoomScale="90" zoomScaleNormal="90" zoomScaleSheetLayoutView="90" workbookViewId="0">
      <selection activeCell="E21" sqref="E21"/>
    </sheetView>
  </sheetViews>
  <sheetFormatPr defaultColWidth="8" defaultRowHeight="11.25" customHeight="1" x14ac:dyDescent="0.25"/>
  <cols>
    <col min="1" max="1" width="7.85546875" customWidth="1"/>
    <col min="2" max="2" width="8.7109375" customWidth="1"/>
    <col min="3" max="3" width="62.5703125" customWidth="1"/>
    <col min="4" max="4" width="17.7109375" customWidth="1"/>
    <col min="5" max="5" width="20.7109375" bestFit="1" customWidth="1"/>
    <col min="6" max="6" width="17.85546875" customWidth="1"/>
    <col min="7" max="7" width="14.5703125" bestFit="1" customWidth="1"/>
    <col min="8" max="8" width="15" bestFit="1" customWidth="1"/>
    <col min="9" max="9" width="15.42578125" customWidth="1"/>
  </cols>
  <sheetData>
    <row r="1" spans="1:10" ht="18.75" customHeight="1" x14ac:dyDescent="0.25">
      <c r="A1" s="289" t="s">
        <v>110</v>
      </c>
      <c r="B1" s="289"/>
      <c r="C1" s="289"/>
      <c r="D1" s="289"/>
      <c r="E1" s="289"/>
      <c r="F1" s="289"/>
      <c r="G1" s="289"/>
      <c r="H1" s="289"/>
    </row>
    <row r="2" spans="1:10" s="25" customFormat="1" ht="19.5" customHeight="1" x14ac:dyDescent="0.25">
      <c r="A2" s="289" t="s">
        <v>80</v>
      </c>
      <c r="B2" s="289"/>
      <c r="C2" s="289"/>
      <c r="D2" s="289"/>
      <c r="E2" s="289"/>
      <c r="F2" s="289"/>
      <c r="G2" s="289"/>
      <c r="H2" s="289"/>
      <c r="I2" s="24"/>
      <c r="J2" s="24"/>
    </row>
    <row r="3" spans="1:10" s="25" customFormat="1" ht="17.25" customHeight="1" x14ac:dyDescent="0.25">
      <c r="A3" s="289" t="s">
        <v>0</v>
      </c>
      <c r="B3" s="289"/>
      <c r="C3" s="289"/>
      <c r="D3" s="289"/>
      <c r="E3" s="289"/>
      <c r="F3" s="289"/>
      <c r="G3" s="289"/>
      <c r="H3" s="289"/>
      <c r="I3" s="24"/>
      <c r="J3" s="24"/>
    </row>
    <row r="4" spans="1:10" s="25" customFormat="1" ht="52.5" customHeight="1" x14ac:dyDescent="0.25">
      <c r="A4" s="290" t="s">
        <v>81</v>
      </c>
      <c r="B4" s="290"/>
      <c r="C4" s="290"/>
      <c r="D4" s="290"/>
      <c r="E4" s="290"/>
      <c r="F4" s="290"/>
      <c r="G4" s="290"/>
      <c r="H4" s="290"/>
      <c r="I4" s="26"/>
      <c r="J4" s="26"/>
    </row>
    <row r="5" spans="1:10" s="30" customFormat="1" ht="17.25" customHeight="1" x14ac:dyDescent="0.25">
      <c r="A5" s="27"/>
      <c r="B5" s="27"/>
      <c r="C5" s="28"/>
      <c r="D5" s="29"/>
      <c r="E5" s="29"/>
      <c r="F5" s="29"/>
      <c r="G5" s="291" t="s">
        <v>72</v>
      </c>
      <c r="H5" s="291"/>
    </row>
    <row r="6" spans="1:10" s="30" customFormat="1" ht="32.25" customHeight="1" x14ac:dyDescent="0.25">
      <c r="A6" s="292" t="s">
        <v>53</v>
      </c>
      <c r="B6" s="293"/>
      <c r="C6" s="296" t="s">
        <v>54</v>
      </c>
      <c r="D6" s="299" t="s">
        <v>5</v>
      </c>
      <c r="E6" s="300"/>
      <c r="F6" s="300"/>
      <c r="G6" s="300"/>
      <c r="H6" s="301"/>
    </row>
    <row r="7" spans="1:10" s="31" customFormat="1" ht="31.5" customHeight="1" x14ac:dyDescent="0.25">
      <c r="A7" s="294"/>
      <c r="B7" s="295"/>
      <c r="C7" s="297"/>
      <c r="D7" s="302" t="s">
        <v>55</v>
      </c>
      <c r="E7" s="304" t="s">
        <v>6</v>
      </c>
      <c r="F7" s="305"/>
      <c r="G7" s="305"/>
      <c r="H7" s="306"/>
    </row>
    <row r="8" spans="1:10" s="31" customFormat="1" ht="96" customHeight="1" x14ac:dyDescent="0.25">
      <c r="A8" s="32" t="s">
        <v>1</v>
      </c>
      <c r="B8" s="32" t="s">
        <v>2</v>
      </c>
      <c r="C8" s="298"/>
      <c r="D8" s="303"/>
      <c r="E8" s="33" t="s">
        <v>56</v>
      </c>
      <c r="F8" s="33" t="s">
        <v>57</v>
      </c>
      <c r="G8" s="33" t="s">
        <v>58</v>
      </c>
      <c r="H8" s="33" t="s">
        <v>59</v>
      </c>
    </row>
    <row r="9" spans="1:10" s="37" customFormat="1" ht="30.75" customHeight="1" x14ac:dyDescent="0.25">
      <c r="A9" s="34"/>
      <c r="B9" s="34"/>
      <c r="C9" s="35" t="s">
        <v>60</v>
      </c>
      <c r="D9" s="54">
        <f>SUM(E9:H9)</f>
        <v>0</v>
      </c>
      <c r="E9" s="54">
        <f>E11</f>
        <v>-79012.5</v>
      </c>
      <c r="F9" s="54">
        <f>F11</f>
        <v>13620.5</v>
      </c>
      <c r="G9" s="54">
        <f>G11</f>
        <v>0</v>
      </c>
      <c r="H9" s="54">
        <f>H11</f>
        <v>65392</v>
      </c>
    </row>
    <row r="10" spans="1:10" s="30" customFormat="1" ht="17.25" customHeight="1" x14ac:dyDescent="0.25">
      <c r="A10" s="34"/>
      <c r="B10" s="34"/>
      <c r="C10" s="35" t="s">
        <v>61</v>
      </c>
      <c r="D10" s="36"/>
      <c r="E10" s="36"/>
      <c r="F10" s="36"/>
      <c r="G10" s="36"/>
      <c r="H10" s="36"/>
    </row>
    <row r="11" spans="1:10" s="42" customFormat="1" ht="51.75" customHeight="1" x14ac:dyDescent="0.25">
      <c r="A11" s="38"/>
      <c r="B11" s="39"/>
      <c r="C11" s="39" t="s">
        <v>62</v>
      </c>
      <c r="D11" s="41">
        <f>D13+D17+D20</f>
        <v>0</v>
      </c>
      <c r="E11" s="41">
        <f>E13+E17+E20</f>
        <v>-79012.5</v>
      </c>
      <c r="F11" s="41">
        <f t="shared" ref="F11:H11" si="0">F13+F17+F20</f>
        <v>13620.5</v>
      </c>
      <c r="G11" s="41">
        <f t="shared" si="0"/>
        <v>0</v>
      </c>
      <c r="H11" s="41">
        <f t="shared" si="0"/>
        <v>65392</v>
      </c>
    </row>
    <row r="12" spans="1:10" s="42" customFormat="1" ht="17.25" customHeight="1" x14ac:dyDescent="0.25">
      <c r="A12" s="38"/>
      <c r="B12" s="38"/>
      <c r="C12" s="38" t="s">
        <v>63</v>
      </c>
      <c r="D12" s="40"/>
      <c r="E12" s="22"/>
      <c r="F12" s="22"/>
      <c r="G12" s="22"/>
      <c r="H12" s="22"/>
    </row>
    <row r="13" spans="1:10" s="83" customFormat="1" ht="34.5" customHeight="1" x14ac:dyDescent="0.25">
      <c r="A13" s="80">
        <v>1004</v>
      </c>
      <c r="B13" s="80">
        <v>31002</v>
      </c>
      <c r="C13" s="81" t="s">
        <v>114</v>
      </c>
      <c r="D13" s="41">
        <f>SUM(E13:H13)</f>
        <v>13620.5</v>
      </c>
      <c r="E13" s="41">
        <f>SUM(E15:E15)</f>
        <v>0</v>
      </c>
      <c r="F13" s="41">
        <f>SUM(F15:F16)</f>
        <v>13620.5</v>
      </c>
      <c r="G13" s="82">
        <f>SUM(G15:G15)</f>
        <v>0</v>
      </c>
      <c r="H13" s="82">
        <f>SUM(H15:H15)</f>
        <v>0</v>
      </c>
    </row>
    <row r="14" spans="1:10" s="83" customFormat="1" ht="26.25" customHeight="1" x14ac:dyDescent="0.25">
      <c r="A14" s="80"/>
      <c r="B14" s="80"/>
      <c r="C14" s="126" t="s">
        <v>63</v>
      </c>
      <c r="D14" s="82"/>
      <c r="E14" s="82"/>
      <c r="F14" s="82"/>
      <c r="G14" s="82"/>
      <c r="H14" s="82"/>
    </row>
    <row r="15" spans="1:10" s="83" customFormat="1" ht="46.5" customHeight="1" x14ac:dyDescent="0.25">
      <c r="A15" s="80"/>
      <c r="B15" s="80"/>
      <c r="C15" s="126" t="s">
        <v>157</v>
      </c>
      <c r="D15" s="41">
        <f>SUM(E15:H15)</f>
        <v>9464.6</v>
      </c>
      <c r="E15" s="173"/>
      <c r="F15" s="271">
        <v>9464.6</v>
      </c>
      <c r="G15" s="82"/>
      <c r="H15" s="82"/>
    </row>
    <row r="16" spans="1:10" s="83" customFormat="1" ht="53.25" customHeight="1" x14ac:dyDescent="0.25">
      <c r="A16" s="80"/>
      <c r="B16" s="80"/>
      <c r="C16" s="126" t="s">
        <v>172</v>
      </c>
      <c r="D16" s="41">
        <f>SUM(E16:H16)</f>
        <v>4155.8999999999996</v>
      </c>
      <c r="E16" s="173"/>
      <c r="F16" s="272">
        <v>4155.8999999999996</v>
      </c>
      <c r="G16" s="82"/>
      <c r="H16" s="82"/>
    </row>
    <row r="17" spans="1:8" s="83" customFormat="1" ht="39.75" customHeight="1" x14ac:dyDescent="0.25">
      <c r="A17" s="80">
        <v>1004</v>
      </c>
      <c r="B17" s="80">
        <v>31007</v>
      </c>
      <c r="C17" s="165" t="s">
        <v>170</v>
      </c>
      <c r="D17" s="251">
        <f>SUM(E17:H17)</f>
        <v>65392</v>
      </c>
      <c r="F17" s="252"/>
      <c r="G17" s="252"/>
      <c r="H17" s="273">
        <f>H19</f>
        <v>65392</v>
      </c>
    </row>
    <row r="18" spans="1:8" s="83" customFormat="1" ht="25.5" customHeight="1" x14ac:dyDescent="0.25">
      <c r="A18" s="80"/>
      <c r="B18" s="80"/>
      <c r="C18" s="126" t="s">
        <v>63</v>
      </c>
      <c r="D18" s="82"/>
      <c r="E18" s="82"/>
      <c r="F18" s="82"/>
      <c r="G18" s="82"/>
      <c r="H18" s="82"/>
    </row>
    <row r="19" spans="1:8" s="83" customFormat="1" ht="37.5" customHeight="1" x14ac:dyDescent="0.25">
      <c r="A19" s="80"/>
      <c r="B19" s="80"/>
      <c r="C19" s="270" t="s">
        <v>191</v>
      </c>
      <c r="D19" s="128">
        <f>SUM(E19:H19)</f>
        <v>65392</v>
      </c>
      <c r="E19" s="128"/>
      <c r="F19" s="128"/>
      <c r="G19" s="82"/>
      <c r="H19" s="128">
        <v>65392</v>
      </c>
    </row>
    <row r="20" spans="1:8" s="83" customFormat="1" ht="36" customHeight="1" x14ac:dyDescent="0.25">
      <c r="A20" s="80">
        <v>1004</v>
      </c>
      <c r="B20" s="80">
        <v>31009</v>
      </c>
      <c r="C20" s="81" t="s">
        <v>175</v>
      </c>
      <c r="D20" s="41">
        <f>SUM(E20:H20)</f>
        <v>-79012.5</v>
      </c>
      <c r="E20" s="41">
        <v>-79012.5</v>
      </c>
      <c r="F20" s="82"/>
      <c r="G20" s="82"/>
      <c r="H20" s="273"/>
    </row>
    <row r="21" spans="1:8" ht="11.25" customHeight="1" x14ac:dyDescent="0.25">
      <c r="F21" s="274"/>
      <c r="G21" s="274"/>
      <c r="H21" s="274"/>
    </row>
    <row r="22" spans="1:8" ht="11.25" customHeight="1" x14ac:dyDescent="0.25">
      <c r="F22" s="274"/>
      <c r="G22" s="274"/>
      <c r="H22" s="274"/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15748031496062992" right="0.15748031496062992" top="0.74803149606299213" bottom="0.74803149606299213" header="0.31496062992125984" footer="0.31496062992125984"/>
  <pageSetup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F6" sqref="F6"/>
    </sheetView>
  </sheetViews>
  <sheetFormatPr defaultRowHeight="17.25" x14ac:dyDescent="0.25"/>
  <cols>
    <col min="1" max="1" width="10.140625" style="174" customWidth="1"/>
    <col min="2" max="2" width="13.7109375" style="174" customWidth="1"/>
    <col min="3" max="3" width="71" style="175" customWidth="1"/>
    <col min="4" max="4" width="22.42578125" style="175" customWidth="1"/>
    <col min="5" max="5" width="23" style="175" customWidth="1"/>
    <col min="6" max="6" width="23.85546875" style="175" customWidth="1"/>
    <col min="7" max="7" width="10.5703125" style="175" bestFit="1" customWidth="1"/>
    <col min="8" max="16384" width="9.140625" style="175"/>
  </cols>
  <sheetData>
    <row r="1" spans="1:8" x14ac:dyDescent="0.25">
      <c r="F1" s="176" t="s">
        <v>130</v>
      </c>
      <c r="G1" s="177"/>
    </row>
    <row r="2" spans="1:8" x14ac:dyDescent="0.25">
      <c r="F2" s="176" t="s">
        <v>131</v>
      </c>
      <c r="G2" s="177"/>
    </row>
    <row r="3" spans="1:8" x14ac:dyDescent="0.25">
      <c r="F3" s="176" t="s">
        <v>132</v>
      </c>
      <c r="G3" s="177"/>
    </row>
    <row r="4" spans="1:8" x14ac:dyDescent="0.25">
      <c r="A4" s="310"/>
      <c r="B4" s="310"/>
      <c r="C4" s="310"/>
    </row>
    <row r="5" spans="1:8" ht="60.75" customHeight="1" x14ac:dyDescent="0.25">
      <c r="A5" s="311" t="s">
        <v>159</v>
      </c>
      <c r="B5" s="311"/>
      <c r="C5" s="311"/>
      <c r="D5" s="311"/>
      <c r="E5" s="311"/>
      <c r="F5" s="311"/>
    </row>
    <row r="6" spans="1:8" ht="18" thickBot="1" x14ac:dyDescent="0.3">
      <c r="A6" s="178"/>
      <c r="B6" s="178"/>
      <c r="C6" s="179"/>
      <c r="F6" s="281" t="s">
        <v>72</v>
      </c>
    </row>
    <row r="7" spans="1:8" s="174" customFormat="1" ht="47.25" customHeight="1" x14ac:dyDescent="0.25">
      <c r="A7" s="312" t="s">
        <v>9</v>
      </c>
      <c r="B7" s="313"/>
      <c r="C7" s="316" t="s">
        <v>133</v>
      </c>
      <c r="D7" s="307" t="s">
        <v>158</v>
      </c>
      <c r="E7" s="308"/>
      <c r="F7" s="309"/>
    </row>
    <row r="8" spans="1:8" s="174" customFormat="1" ht="17.25" customHeight="1" x14ac:dyDescent="0.25">
      <c r="A8" s="314"/>
      <c r="B8" s="315"/>
      <c r="C8" s="317"/>
      <c r="D8" s="318" t="s">
        <v>20</v>
      </c>
      <c r="E8" s="318"/>
      <c r="F8" s="319"/>
    </row>
    <row r="9" spans="1:8" x14ac:dyDescent="0.25">
      <c r="A9" s="314"/>
      <c r="B9" s="315"/>
      <c r="C9" s="317"/>
      <c r="D9" s="315" t="s">
        <v>134</v>
      </c>
      <c r="E9" s="320" t="s">
        <v>17</v>
      </c>
      <c r="F9" s="321"/>
    </row>
    <row r="10" spans="1:8" s="183" customFormat="1" ht="34.5" x14ac:dyDescent="0.25">
      <c r="A10" s="180" t="s">
        <v>14</v>
      </c>
      <c r="B10" s="181" t="s">
        <v>135</v>
      </c>
      <c r="C10" s="317"/>
      <c r="D10" s="315"/>
      <c r="E10" s="235" t="s">
        <v>161</v>
      </c>
      <c r="F10" s="182" t="s">
        <v>136</v>
      </c>
    </row>
    <row r="11" spans="1:8" s="183" customFormat="1" x14ac:dyDescent="0.3">
      <c r="A11" s="184"/>
      <c r="B11" s="185"/>
      <c r="C11" s="185" t="s">
        <v>88</v>
      </c>
      <c r="D11" s="236">
        <f>+E11+F11</f>
        <v>0</v>
      </c>
      <c r="E11" s="236">
        <f>E13+E14</f>
        <v>0</v>
      </c>
      <c r="F11" s="237">
        <f>+F15</f>
        <v>0</v>
      </c>
    </row>
    <row r="12" spans="1:8" s="189" customFormat="1" x14ac:dyDescent="0.3">
      <c r="A12" s="186"/>
      <c r="B12" s="187"/>
      <c r="C12" s="187" t="s">
        <v>17</v>
      </c>
      <c r="D12" s="238"/>
      <c r="E12" s="238"/>
      <c r="F12" s="239"/>
      <c r="G12" s="188"/>
    </row>
    <row r="13" spans="1:8" s="189" customFormat="1" x14ac:dyDescent="0.3">
      <c r="A13" s="186"/>
      <c r="B13" s="187"/>
      <c r="C13" s="185" t="s">
        <v>115</v>
      </c>
      <c r="D13" s="240">
        <f>+E13+F13</f>
        <v>0</v>
      </c>
      <c r="E13" s="240">
        <f>E18+E28</f>
        <v>0</v>
      </c>
      <c r="F13" s="241">
        <f>F23</f>
        <v>0</v>
      </c>
      <c r="G13" s="188"/>
    </row>
    <row r="14" spans="1:8" s="189" customFormat="1" x14ac:dyDescent="0.3">
      <c r="A14" s="186"/>
      <c r="B14" s="187"/>
      <c r="C14" s="185" t="s">
        <v>65</v>
      </c>
      <c r="D14" s="240">
        <f>+E14+F14</f>
        <v>0</v>
      </c>
      <c r="E14" s="240"/>
      <c r="F14" s="241"/>
    </row>
    <row r="15" spans="1:8" ht="34.5" x14ac:dyDescent="0.3">
      <c r="A15" s="184"/>
      <c r="B15" s="185"/>
      <c r="C15" s="185" t="s">
        <v>62</v>
      </c>
      <c r="D15" s="242">
        <f t="shared" ref="D15" si="0">+E15+F15</f>
        <v>0</v>
      </c>
      <c r="E15" s="242">
        <f>E16+E26</f>
        <v>0</v>
      </c>
      <c r="F15" s="243">
        <f>+F16</f>
        <v>0</v>
      </c>
    </row>
    <row r="16" spans="1:8" x14ac:dyDescent="0.25">
      <c r="A16" s="190">
        <v>1004</v>
      </c>
      <c r="B16" s="191"/>
      <c r="C16" s="192" t="s">
        <v>137</v>
      </c>
      <c r="D16" s="204">
        <f>+E16+F16</f>
        <v>-55510</v>
      </c>
      <c r="E16" s="204">
        <f>E18</f>
        <v>-55510</v>
      </c>
      <c r="F16" s="204">
        <f>F18</f>
        <v>0</v>
      </c>
      <c r="G16" s="193"/>
      <c r="H16" s="193"/>
    </row>
    <row r="17" spans="1:8" x14ac:dyDescent="0.25">
      <c r="A17" s="186"/>
      <c r="B17" s="187"/>
      <c r="C17" s="187" t="s">
        <v>17</v>
      </c>
      <c r="D17" s="194"/>
      <c r="E17" s="194"/>
      <c r="F17" s="195"/>
      <c r="G17" s="193"/>
      <c r="H17" s="193"/>
    </row>
    <row r="18" spans="1:8" s="196" customFormat="1" ht="69" x14ac:dyDescent="0.3">
      <c r="A18" s="200"/>
      <c r="B18" s="201">
        <v>11011</v>
      </c>
      <c r="C18" s="76" t="s">
        <v>153</v>
      </c>
      <c r="D18" s="203">
        <f t="shared" ref="D18" si="1">+E18+F18</f>
        <v>-55510</v>
      </c>
      <c r="E18" s="203">
        <f>E20</f>
        <v>-55510</v>
      </c>
      <c r="F18" s="202">
        <f>+F20</f>
        <v>0</v>
      </c>
    </row>
    <row r="19" spans="1:8" s="196" customFormat="1" x14ac:dyDescent="0.3">
      <c r="A19" s="322"/>
      <c r="B19" s="323"/>
      <c r="C19" s="76" t="s">
        <v>18</v>
      </c>
      <c r="D19" s="197"/>
      <c r="E19" s="197"/>
      <c r="F19" s="198"/>
    </row>
    <row r="20" spans="1:8" s="196" customFormat="1" ht="34.5" x14ac:dyDescent="0.3">
      <c r="A20" s="322"/>
      <c r="B20" s="323"/>
      <c r="C20" s="89" t="s">
        <v>82</v>
      </c>
      <c r="D20" s="197">
        <f>E20+F20</f>
        <v>-55510</v>
      </c>
      <c r="E20" s="197">
        <f>E22</f>
        <v>-55510</v>
      </c>
      <c r="F20" s="198">
        <f>+F22</f>
        <v>0</v>
      </c>
    </row>
    <row r="21" spans="1:8" s="196" customFormat="1" ht="34.5" x14ac:dyDescent="0.3">
      <c r="A21" s="322"/>
      <c r="B21" s="323"/>
      <c r="C21" s="76" t="s">
        <v>19</v>
      </c>
      <c r="D21" s="197"/>
      <c r="E21" s="197"/>
      <c r="F21" s="198"/>
    </row>
    <row r="22" spans="1:8" s="196" customFormat="1" x14ac:dyDescent="0.3">
      <c r="A22" s="322"/>
      <c r="B22" s="323"/>
      <c r="C22" s="76" t="s">
        <v>16</v>
      </c>
      <c r="D22" s="197">
        <f t="shared" ref="D22:F22" si="2">+D23</f>
        <v>-55510</v>
      </c>
      <c r="E22" s="197">
        <f>E23</f>
        <v>-55510</v>
      </c>
      <c r="F22" s="198">
        <f t="shared" si="2"/>
        <v>0</v>
      </c>
    </row>
    <row r="23" spans="1:8" s="196" customFormat="1" x14ac:dyDescent="0.3">
      <c r="A23" s="322"/>
      <c r="B23" s="323"/>
      <c r="C23" s="76" t="s">
        <v>115</v>
      </c>
      <c r="D23" s="197">
        <f>E23+F23</f>
        <v>-55510</v>
      </c>
      <c r="E23" s="197">
        <f>E24</f>
        <v>-55510</v>
      </c>
      <c r="F23" s="198">
        <f>+F24</f>
        <v>0</v>
      </c>
    </row>
    <row r="24" spans="1:8" s="196" customFormat="1" x14ac:dyDescent="0.3">
      <c r="A24" s="322"/>
      <c r="B24" s="323"/>
      <c r="C24" s="76" t="s">
        <v>120</v>
      </c>
      <c r="D24" s="197">
        <f>+E24+F24</f>
        <v>-55510</v>
      </c>
      <c r="E24" s="197">
        <f>E25</f>
        <v>-55510</v>
      </c>
      <c r="F24" s="198">
        <f>+F25</f>
        <v>0</v>
      </c>
    </row>
    <row r="25" spans="1:8" s="196" customFormat="1" x14ac:dyDescent="0.3">
      <c r="A25" s="322"/>
      <c r="B25" s="323"/>
      <c r="C25" s="76" t="s">
        <v>160</v>
      </c>
      <c r="D25" s="197">
        <f t="shared" ref="D25" si="3">+E25+F25</f>
        <v>-55510</v>
      </c>
      <c r="E25" s="197">
        <v>-55510</v>
      </c>
      <c r="F25" s="199"/>
    </row>
    <row r="26" spans="1:8" x14ac:dyDescent="0.25">
      <c r="A26" s="190">
        <v>1072</v>
      </c>
      <c r="B26" s="191"/>
      <c r="C26" s="192" t="s">
        <v>144</v>
      </c>
      <c r="D26" s="204">
        <f>+E26+F26</f>
        <v>55510</v>
      </c>
      <c r="E26" s="204">
        <f>E28</f>
        <v>55510</v>
      </c>
      <c r="F26" s="204"/>
      <c r="G26" s="193"/>
      <c r="H26" s="193"/>
    </row>
    <row r="27" spans="1:8" x14ac:dyDescent="0.25">
      <c r="A27" s="186"/>
      <c r="B27" s="187"/>
      <c r="C27" s="187" t="s">
        <v>17</v>
      </c>
      <c r="D27" s="194"/>
      <c r="E27" s="194"/>
      <c r="F27" s="195"/>
      <c r="G27" s="193"/>
      <c r="H27" s="193"/>
    </row>
    <row r="28" spans="1:8" s="196" customFormat="1" ht="69" x14ac:dyDescent="0.3">
      <c r="A28" s="200"/>
      <c r="B28" s="201">
        <v>11009</v>
      </c>
      <c r="C28" s="76" t="s">
        <v>155</v>
      </c>
      <c r="D28" s="203">
        <f t="shared" ref="D28" si="4">+E28+F28</f>
        <v>55510</v>
      </c>
      <c r="E28" s="203">
        <f>E30</f>
        <v>55510</v>
      </c>
      <c r="F28" s="202">
        <f>+F30</f>
        <v>0</v>
      </c>
    </row>
    <row r="29" spans="1:8" s="196" customFormat="1" x14ac:dyDescent="0.3">
      <c r="A29" s="322"/>
      <c r="B29" s="323"/>
      <c r="C29" s="76" t="s">
        <v>18</v>
      </c>
      <c r="D29" s="197"/>
      <c r="E29" s="197"/>
      <c r="F29" s="198"/>
    </row>
    <row r="30" spans="1:8" s="196" customFormat="1" ht="34.5" x14ac:dyDescent="0.3">
      <c r="A30" s="322"/>
      <c r="B30" s="323"/>
      <c r="C30" s="89" t="s">
        <v>82</v>
      </c>
      <c r="D30" s="197">
        <f>E30+F30</f>
        <v>55510</v>
      </c>
      <c r="E30" s="197">
        <f>E32</f>
        <v>55510</v>
      </c>
      <c r="F30" s="198">
        <f>+F32</f>
        <v>0</v>
      </c>
    </row>
    <row r="31" spans="1:8" s="196" customFormat="1" ht="34.5" x14ac:dyDescent="0.3">
      <c r="A31" s="322"/>
      <c r="B31" s="323"/>
      <c r="C31" s="76" t="s">
        <v>19</v>
      </c>
      <c r="D31" s="197"/>
      <c r="E31" s="197"/>
      <c r="F31" s="198"/>
    </row>
    <row r="32" spans="1:8" s="196" customFormat="1" x14ac:dyDescent="0.3">
      <c r="A32" s="322"/>
      <c r="B32" s="323"/>
      <c r="C32" s="76" t="s">
        <v>16</v>
      </c>
      <c r="D32" s="197">
        <f t="shared" ref="D32:F32" si="5">+D33</f>
        <v>55510</v>
      </c>
      <c r="E32" s="197">
        <f>E33</f>
        <v>55510</v>
      </c>
      <c r="F32" s="198">
        <f t="shared" si="5"/>
        <v>0</v>
      </c>
    </row>
    <row r="33" spans="1:6" s="196" customFormat="1" x14ac:dyDescent="0.3">
      <c r="A33" s="322"/>
      <c r="B33" s="323"/>
      <c r="C33" s="76" t="s">
        <v>115</v>
      </c>
      <c r="D33" s="197">
        <f>E33+F33</f>
        <v>55510</v>
      </c>
      <c r="E33" s="197">
        <f>E34</f>
        <v>55510</v>
      </c>
      <c r="F33" s="198">
        <f>+F34</f>
        <v>0</v>
      </c>
    </row>
    <row r="34" spans="1:6" s="196" customFormat="1" x14ac:dyDescent="0.3">
      <c r="A34" s="322"/>
      <c r="B34" s="323"/>
      <c r="C34" s="76" t="s">
        <v>120</v>
      </c>
      <c r="D34" s="197">
        <f>+E34+F34</f>
        <v>55510</v>
      </c>
      <c r="E34" s="197">
        <f>E35</f>
        <v>55510</v>
      </c>
      <c r="F34" s="198">
        <f>+F35</f>
        <v>0</v>
      </c>
    </row>
    <row r="35" spans="1:6" s="196" customFormat="1" x14ac:dyDescent="0.3">
      <c r="A35" s="322"/>
      <c r="B35" s="323"/>
      <c r="C35" s="76" t="s">
        <v>160</v>
      </c>
      <c r="D35" s="197">
        <f t="shared" ref="D35" si="6">+E35+F35</f>
        <v>55510</v>
      </c>
      <c r="E35" s="197">
        <f>-E25</f>
        <v>55510</v>
      </c>
      <c r="F35" s="199"/>
    </row>
  </sheetData>
  <mergeCells count="12">
    <mergeCell ref="A19:A25"/>
    <mergeCell ref="B19:B25"/>
    <mergeCell ref="D9:D10"/>
    <mergeCell ref="A29:A35"/>
    <mergeCell ref="B29:B35"/>
    <mergeCell ref="D7:F7"/>
    <mergeCell ref="A4:C4"/>
    <mergeCell ref="A5:F5"/>
    <mergeCell ref="A7:B9"/>
    <mergeCell ref="C7:C10"/>
    <mergeCell ref="D8:F8"/>
    <mergeCell ref="E9:F9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opLeftCell="A46" zoomScaleNormal="100" zoomScaleSheetLayoutView="90" workbookViewId="0">
      <selection activeCell="G56" sqref="G56"/>
    </sheetView>
  </sheetViews>
  <sheetFormatPr defaultColWidth="8" defaultRowHeight="16.5" customHeight="1" x14ac:dyDescent="0.3"/>
  <cols>
    <col min="1" max="1" width="7.7109375" style="7" customWidth="1"/>
    <col min="2" max="2" width="6.5703125" style="7" customWidth="1"/>
    <col min="3" max="3" width="8" style="7"/>
    <col min="4" max="4" width="10.5703125" style="7" customWidth="1"/>
    <col min="5" max="5" width="11.42578125" style="7" customWidth="1"/>
    <col min="6" max="6" width="61" style="7" customWidth="1"/>
    <col min="7" max="7" width="35.42578125" style="7" customWidth="1"/>
    <col min="8" max="16384" width="8" style="7"/>
  </cols>
  <sheetData>
    <row r="1" spans="1:7" s="175" customFormat="1" ht="25.5" customHeight="1" x14ac:dyDescent="0.25">
      <c r="A1" s="324" t="s">
        <v>196</v>
      </c>
      <c r="B1" s="324"/>
      <c r="C1" s="324"/>
      <c r="D1" s="324"/>
      <c r="E1" s="324"/>
      <c r="F1" s="324"/>
      <c r="G1" s="324"/>
    </row>
    <row r="2" spans="1:7" s="8" customFormat="1" ht="13.5" customHeight="1" x14ac:dyDescent="0.25">
      <c r="A2" s="326" t="s">
        <v>80</v>
      </c>
      <c r="B2" s="326"/>
      <c r="C2" s="326"/>
      <c r="D2" s="326"/>
      <c r="E2" s="326"/>
      <c r="F2" s="326"/>
      <c r="G2" s="326"/>
    </row>
    <row r="3" spans="1:7" s="8" customFormat="1" ht="13.5" customHeight="1" x14ac:dyDescent="0.25">
      <c r="A3" s="326" t="s">
        <v>0</v>
      </c>
      <c r="B3" s="326"/>
      <c r="C3" s="326"/>
      <c r="D3" s="326"/>
      <c r="E3" s="326"/>
      <c r="F3" s="326"/>
      <c r="G3" s="326"/>
    </row>
    <row r="4" spans="1:7" s="8" customFormat="1" ht="52.5" customHeight="1" x14ac:dyDescent="0.25">
      <c r="A4" s="327" t="s">
        <v>111</v>
      </c>
      <c r="B4" s="327"/>
      <c r="C4" s="327"/>
      <c r="D4" s="327"/>
      <c r="E4" s="327"/>
      <c r="F4" s="327"/>
      <c r="G4" s="327"/>
    </row>
    <row r="5" spans="1:7" s="1" customFormat="1" ht="16.5" customHeight="1" x14ac:dyDescent="0.25">
      <c r="A5" s="2"/>
      <c r="B5" s="2"/>
      <c r="C5" s="2"/>
      <c r="D5" s="2"/>
      <c r="E5" s="2"/>
      <c r="F5" s="2"/>
      <c r="G5" s="2"/>
    </row>
    <row r="6" spans="1:7" s="1" customFormat="1" ht="36" customHeight="1" x14ac:dyDescent="0.3">
      <c r="A6" s="2"/>
      <c r="B6" s="2"/>
      <c r="C6" s="2"/>
      <c r="D6" s="2"/>
      <c r="E6" s="2"/>
      <c r="F6" s="2"/>
      <c r="G6" s="280" t="s">
        <v>72</v>
      </c>
    </row>
    <row r="7" spans="1:7" s="1" customFormat="1" ht="66" customHeight="1" x14ac:dyDescent="0.25">
      <c r="A7" s="328" t="s">
        <v>8</v>
      </c>
      <c r="B7" s="329"/>
      <c r="C7" s="330"/>
      <c r="D7" s="328" t="s">
        <v>9</v>
      </c>
      <c r="E7" s="330"/>
      <c r="F7" s="328" t="s">
        <v>10</v>
      </c>
      <c r="G7" s="220" t="s">
        <v>5</v>
      </c>
    </row>
    <row r="8" spans="1:7" s="1" customFormat="1" ht="30" customHeight="1" x14ac:dyDescent="0.25">
      <c r="A8" s="331"/>
      <c r="B8" s="332"/>
      <c r="C8" s="333"/>
      <c r="D8" s="331"/>
      <c r="E8" s="333"/>
      <c r="F8" s="334"/>
      <c r="G8" s="325" t="s">
        <v>3</v>
      </c>
    </row>
    <row r="9" spans="1:7" s="1" customFormat="1" ht="38.25" customHeight="1" x14ac:dyDescent="0.25">
      <c r="A9" s="10" t="s">
        <v>11</v>
      </c>
      <c r="B9" s="10" t="s">
        <v>12</v>
      </c>
      <c r="C9" s="10" t="s">
        <v>13</v>
      </c>
      <c r="D9" s="10" t="s">
        <v>14</v>
      </c>
      <c r="E9" s="10" t="s">
        <v>15</v>
      </c>
      <c r="F9" s="331"/>
      <c r="G9" s="325"/>
    </row>
    <row r="10" spans="1:7" s="1" customFormat="1" ht="16.5" customHeight="1" x14ac:dyDescent="0.25">
      <c r="A10" s="11"/>
      <c r="B10" s="11"/>
      <c r="C10" s="11"/>
      <c r="D10" s="11"/>
      <c r="E10" s="64"/>
      <c r="F10" s="57" t="s">
        <v>16</v>
      </c>
      <c r="G10" s="58">
        <f>G12+G57</f>
        <v>0</v>
      </c>
    </row>
    <row r="11" spans="1:7" s="1" customFormat="1" ht="16.5" customHeight="1" x14ac:dyDescent="0.25">
      <c r="A11" s="4"/>
      <c r="B11" s="4"/>
      <c r="C11" s="4"/>
      <c r="D11" s="4"/>
      <c r="E11" s="19"/>
      <c r="F11" s="23" t="s">
        <v>17</v>
      </c>
      <c r="G11" s="6"/>
    </row>
    <row r="12" spans="1:7" s="1" customFormat="1" ht="18" customHeight="1" x14ac:dyDescent="0.25">
      <c r="A12" s="13" t="s">
        <v>46</v>
      </c>
      <c r="B12" s="4"/>
      <c r="C12" s="4"/>
      <c r="D12" s="4"/>
      <c r="E12" s="19"/>
      <c r="F12" s="60" t="s">
        <v>47</v>
      </c>
      <c r="G12" s="59">
        <f>G14</f>
        <v>-55510</v>
      </c>
    </row>
    <row r="13" spans="1:7" s="1" customFormat="1" ht="16.5" customHeight="1" x14ac:dyDescent="0.25">
      <c r="A13" s="4"/>
      <c r="B13" s="4"/>
      <c r="C13" s="4"/>
      <c r="D13" s="4"/>
      <c r="E13" s="19"/>
      <c r="F13" s="23" t="s">
        <v>17</v>
      </c>
      <c r="G13" s="20"/>
    </row>
    <row r="14" spans="1:7" s="1" customFormat="1" ht="20.25" customHeight="1" x14ac:dyDescent="0.25">
      <c r="A14" s="4"/>
      <c r="B14" s="13" t="s">
        <v>48</v>
      </c>
      <c r="C14" s="4"/>
      <c r="D14" s="4"/>
      <c r="E14" s="19"/>
      <c r="F14" s="60" t="s">
        <v>49</v>
      </c>
      <c r="G14" s="59">
        <f>G16</f>
        <v>-55510</v>
      </c>
    </row>
    <row r="15" spans="1:7" s="1" customFormat="1" ht="16.5" customHeight="1" x14ac:dyDescent="0.25">
      <c r="A15" s="4"/>
      <c r="B15" s="4"/>
      <c r="C15" s="4"/>
      <c r="D15" s="4"/>
      <c r="E15" s="19"/>
      <c r="F15" s="23" t="s">
        <v>17</v>
      </c>
      <c r="G15" s="66"/>
    </row>
    <row r="16" spans="1:7" s="12" customFormat="1" ht="16.5" customHeight="1" x14ac:dyDescent="0.25">
      <c r="A16" s="4"/>
      <c r="B16" s="4"/>
      <c r="C16" s="3" t="s">
        <v>46</v>
      </c>
      <c r="D16" s="4"/>
      <c r="E16" s="4"/>
      <c r="F16" s="65" t="s">
        <v>50</v>
      </c>
      <c r="G16" s="150">
        <f t="shared" ref="G16" si="0">G18</f>
        <v>-55510</v>
      </c>
    </row>
    <row r="17" spans="1:7" s="12" customFormat="1" ht="16.5" customHeight="1" x14ac:dyDescent="0.25">
      <c r="A17" s="4"/>
      <c r="B17" s="4"/>
      <c r="C17" s="4"/>
      <c r="D17" s="4"/>
      <c r="E17" s="4"/>
      <c r="F17" s="4" t="s">
        <v>17</v>
      </c>
      <c r="G17" s="6"/>
    </row>
    <row r="18" spans="1:7" s="12" customFormat="1" ht="34.5" customHeight="1" x14ac:dyDescent="0.25">
      <c r="A18" s="4"/>
      <c r="B18" s="4"/>
      <c r="C18" s="4"/>
      <c r="D18" s="4"/>
      <c r="E18" s="4"/>
      <c r="F18" s="3" t="s">
        <v>7</v>
      </c>
      <c r="G18" s="18">
        <f>G20</f>
        <v>-55510</v>
      </c>
    </row>
    <row r="19" spans="1:7" s="12" customFormat="1" ht="16.5" customHeight="1" x14ac:dyDescent="0.25">
      <c r="A19" s="4"/>
      <c r="B19" s="4"/>
      <c r="C19" s="4"/>
      <c r="D19" s="4"/>
      <c r="E19" s="4"/>
      <c r="F19" s="4" t="s">
        <v>17</v>
      </c>
      <c r="G19" s="4"/>
    </row>
    <row r="20" spans="1:7" s="12" customFormat="1" ht="18.75" customHeight="1" x14ac:dyDescent="0.25">
      <c r="A20" s="4"/>
      <c r="B20" s="4"/>
      <c r="C20" s="4"/>
      <c r="D20" s="4" t="s">
        <v>51</v>
      </c>
      <c r="E20" s="4"/>
      <c r="F20" s="92" t="s">
        <v>45</v>
      </c>
      <c r="G20" s="55">
        <f>G22+G30+G39+G48</f>
        <v>-55510</v>
      </c>
    </row>
    <row r="21" spans="1:7" s="12" customFormat="1" ht="16.5" customHeight="1" x14ac:dyDescent="0.25">
      <c r="A21" s="5"/>
      <c r="B21" s="5"/>
      <c r="C21" s="5"/>
      <c r="D21" s="5"/>
      <c r="E21" s="5"/>
      <c r="F21" s="93" t="s">
        <v>17</v>
      </c>
      <c r="G21" s="5"/>
    </row>
    <row r="22" spans="1:7" s="12" customFormat="1" ht="89.25" customHeight="1" x14ac:dyDescent="0.25">
      <c r="A22" s="23"/>
      <c r="B22" s="23"/>
      <c r="C22" s="23"/>
      <c r="D22" s="23"/>
      <c r="E22" s="23">
        <v>11011</v>
      </c>
      <c r="F22" s="76" t="s">
        <v>153</v>
      </c>
      <c r="G22" s="244">
        <f>G24</f>
        <v>-55510</v>
      </c>
    </row>
    <row r="23" spans="1:7" s="12" customFormat="1" ht="16.5" customHeight="1" x14ac:dyDescent="0.25">
      <c r="A23" s="23"/>
      <c r="B23" s="23"/>
      <c r="C23" s="23"/>
      <c r="D23" s="23"/>
      <c r="E23" s="23"/>
      <c r="F23" s="76" t="s">
        <v>18</v>
      </c>
      <c r="G23" s="23"/>
    </row>
    <row r="24" spans="1:7" s="12" customFormat="1" ht="51.75" x14ac:dyDescent="0.25">
      <c r="A24" s="23"/>
      <c r="B24" s="23"/>
      <c r="C24" s="23"/>
      <c r="D24" s="23"/>
      <c r="E24" s="23"/>
      <c r="F24" s="89" t="s">
        <v>82</v>
      </c>
      <c r="G24" s="244">
        <f>G26</f>
        <v>-55510</v>
      </c>
    </row>
    <row r="25" spans="1:7" s="12" customFormat="1" ht="16.5" customHeight="1" x14ac:dyDescent="0.25">
      <c r="A25" s="23"/>
      <c r="B25" s="23"/>
      <c r="C25" s="23"/>
      <c r="D25" s="23"/>
      <c r="E25" s="23"/>
      <c r="F25" s="76" t="s">
        <v>19</v>
      </c>
      <c r="G25" s="23"/>
    </row>
    <row r="26" spans="1:7" s="12" customFormat="1" ht="16.5" customHeight="1" x14ac:dyDescent="0.25">
      <c r="A26" s="23"/>
      <c r="B26" s="23"/>
      <c r="C26" s="23"/>
      <c r="D26" s="23"/>
      <c r="E26" s="23"/>
      <c r="F26" s="76" t="s">
        <v>16</v>
      </c>
      <c r="G26" s="244">
        <f>G27</f>
        <v>-55510</v>
      </c>
    </row>
    <row r="27" spans="1:7" s="12" customFormat="1" ht="16.5" customHeight="1" x14ac:dyDescent="0.25">
      <c r="A27" s="23"/>
      <c r="B27" s="23"/>
      <c r="C27" s="23"/>
      <c r="D27" s="23"/>
      <c r="E27" s="23"/>
      <c r="F27" s="76" t="s">
        <v>115</v>
      </c>
      <c r="G27" s="244">
        <f>G28</f>
        <v>-55510</v>
      </c>
    </row>
    <row r="28" spans="1:7" s="12" customFormat="1" ht="16.5" customHeight="1" x14ac:dyDescent="0.25">
      <c r="A28" s="23"/>
      <c r="B28" s="23"/>
      <c r="C28" s="23"/>
      <c r="D28" s="23"/>
      <c r="E28" s="23"/>
      <c r="F28" s="76" t="s">
        <v>120</v>
      </c>
      <c r="G28" s="244">
        <f>G29</f>
        <v>-55510</v>
      </c>
    </row>
    <row r="29" spans="1:7" s="12" customFormat="1" ht="16.5" customHeight="1" x14ac:dyDescent="0.25">
      <c r="A29" s="23"/>
      <c r="B29" s="23"/>
      <c r="C29" s="23"/>
      <c r="D29" s="23"/>
      <c r="E29" s="23"/>
      <c r="F29" s="76" t="s">
        <v>160</v>
      </c>
      <c r="G29" s="197">
        <f>'3'!E25</f>
        <v>-55510</v>
      </c>
    </row>
    <row r="30" spans="1:7" s="12" customFormat="1" ht="16.5" customHeight="1" x14ac:dyDescent="0.25">
      <c r="A30" s="23"/>
      <c r="B30" s="23"/>
      <c r="C30" s="23"/>
      <c r="D30" s="23"/>
      <c r="E30" s="23">
        <v>31002</v>
      </c>
      <c r="F30" s="129" t="s">
        <v>97</v>
      </c>
      <c r="G30" s="279">
        <f t="shared" ref="G30" si="1">G32</f>
        <v>13620.5</v>
      </c>
    </row>
    <row r="31" spans="1:7" s="12" customFormat="1" ht="16.5" customHeight="1" x14ac:dyDescent="0.25">
      <c r="A31" s="23"/>
      <c r="B31" s="23"/>
      <c r="C31" s="23"/>
      <c r="D31" s="23"/>
      <c r="E31" s="23"/>
      <c r="F31" s="130" t="s">
        <v>18</v>
      </c>
      <c r="G31" s="151"/>
    </row>
    <row r="32" spans="1:7" s="12" customFormat="1" ht="51.75" x14ac:dyDescent="0.25">
      <c r="A32" s="23"/>
      <c r="B32" s="23"/>
      <c r="C32" s="23"/>
      <c r="D32" s="23"/>
      <c r="E32" s="23"/>
      <c r="F32" s="135" t="s">
        <v>82</v>
      </c>
      <c r="G32" s="87">
        <f t="shared" ref="G32" si="2">G34</f>
        <v>13620.5</v>
      </c>
    </row>
    <row r="33" spans="1:7" s="12" customFormat="1" ht="34.5" x14ac:dyDescent="0.25">
      <c r="A33" s="23"/>
      <c r="B33" s="23"/>
      <c r="C33" s="23"/>
      <c r="D33" s="23"/>
      <c r="E33" s="23"/>
      <c r="F33" s="129" t="s">
        <v>19</v>
      </c>
      <c r="G33" s="87"/>
    </row>
    <row r="34" spans="1:7" s="12" customFormat="1" ht="16.5" customHeight="1" x14ac:dyDescent="0.25">
      <c r="A34" s="23"/>
      <c r="B34" s="23"/>
      <c r="C34" s="23"/>
      <c r="D34" s="23"/>
      <c r="E34" s="23"/>
      <c r="F34" s="131" t="s">
        <v>16</v>
      </c>
      <c r="G34" s="87">
        <f t="shared" ref="G34" si="3">G35</f>
        <v>13620.5</v>
      </c>
    </row>
    <row r="35" spans="1:7" s="12" customFormat="1" ht="16.5" customHeight="1" x14ac:dyDescent="0.25">
      <c r="A35" s="23"/>
      <c r="B35" s="23"/>
      <c r="C35" s="23"/>
      <c r="D35" s="23"/>
      <c r="E35" s="23"/>
      <c r="F35" s="131" t="s">
        <v>65</v>
      </c>
      <c r="G35" s="87">
        <f>G36</f>
        <v>13620.5</v>
      </c>
    </row>
    <row r="36" spans="1:7" s="12" customFormat="1" ht="16.5" customHeight="1" x14ac:dyDescent="0.25">
      <c r="A36" s="23"/>
      <c r="B36" s="23"/>
      <c r="C36" s="23"/>
      <c r="D36" s="23"/>
      <c r="E36" s="23"/>
      <c r="F36" s="129" t="s">
        <v>66</v>
      </c>
      <c r="G36" s="87">
        <f>G37</f>
        <v>13620.5</v>
      </c>
    </row>
    <row r="37" spans="1:7" s="12" customFormat="1" ht="16.5" customHeight="1" x14ac:dyDescent="0.25">
      <c r="A37" s="23"/>
      <c r="B37" s="23"/>
      <c r="C37" s="23"/>
      <c r="D37" s="23"/>
      <c r="E37" s="23"/>
      <c r="F37" s="129" t="s">
        <v>67</v>
      </c>
      <c r="G37" s="87">
        <f>G38</f>
        <v>13620.5</v>
      </c>
    </row>
    <row r="38" spans="1:7" s="12" customFormat="1" ht="16.5" customHeight="1" x14ac:dyDescent="0.25">
      <c r="A38" s="23"/>
      <c r="B38" s="23"/>
      <c r="C38" s="23"/>
      <c r="D38" s="23"/>
      <c r="E38" s="23"/>
      <c r="F38" s="76" t="s">
        <v>101</v>
      </c>
      <c r="G38" s="87">
        <f>'2'!D13</f>
        <v>13620.5</v>
      </c>
    </row>
    <row r="39" spans="1:7" s="163" customFormat="1" ht="39" customHeight="1" x14ac:dyDescent="0.25">
      <c r="A39" s="164"/>
      <c r="B39" s="164"/>
      <c r="C39" s="164"/>
      <c r="D39" s="164"/>
      <c r="E39" s="164">
        <v>31007</v>
      </c>
      <c r="F39" s="216" t="s">
        <v>138</v>
      </c>
      <c r="G39" s="88">
        <f>G41</f>
        <v>65392</v>
      </c>
    </row>
    <row r="40" spans="1:7" s="163" customFormat="1" ht="16.5" customHeight="1" x14ac:dyDescent="0.25">
      <c r="A40" s="164"/>
      <c r="B40" s="164"/>
      <c r="C40" s="164"/>
      <c r="D40" s="164"/>
      <c r="E40" s="164"/>
      <c r="F40" s="215" t="s">
        <v>18</v>
      </c>
      <c r="G40" s="88"/>
    </row>
    <row r="41" spans="1:7" s="163" customFormat="1" ht="51.75" x14ac:dyDescent="0.25">
      <c r="A41" s="164"/>
      <c r="B41" s="164"/>
      <c r="C41" s="164"/>
      <c r="D41" s="164"/>
      <c r="E41" s="164"/>
      <c r="F41" s="135" t="s">
        <v>82</v>
      </c>
      <c r="G41" s="88">
        <f>G43</f>
        <v>65392</v>
      </c>
    </row>
    <row r="42" spans="1:7" s="163" customFormat="1" ht="34.5" x14ac:dyDescent="0.25">
      <c r="A42" s="164"/>
      <c r="B42" s="164"/>
      <c r="C42" s="164"/>
      <c r="D42" s="164"/>
      <c r="E42" s="164"/>
      <c r="F42" s="216" t="s">
        <v>19</v>
      </c>
      <c r="G42" s="88"/>
    </row>
    <row r="43" spans="1:7" s="163" customFormat="1" ht="16.5" customHeight="1" x14ac:dyDescent="0.25">
      <c r="A43" s="164"/>
      <c r="B43" s="164"/>
      <c r="C43" s="164"/>
      <c r="D43" s="164"/>
      <c r="E43" s="164"/>
      <c r="F43" s="169" t="s">
        <v>16</v>
      </c>
      <c r="G43" s="88">
        <f t="shared" ref="G43:G46" si="4">G44</f>
        <v>65392</v>
      </c>
    </row>
    <row r="44" spans="1:7" s="163" customFormat="1" ht="16.5" customHeight="1" x14ac:dyDescent="0.25">
      <c r="A44" s="164"/>
      <c r="B44" s="164"/>
      <c r="C44" s="164"/>
      <c r="D44" s="164"/>
      <c r="E44" s="164"/>
      <c r="F44" s="169" t="s">
        <v>65</v>
      </c>
      <c r="G44" s="88">
        <f t="shared" si="4"/>
        <v>65392</v>
      </c>
    </row>
    <row r="45" spans="1:7" s="163" customFormat="1" ht="16.5" customHeight="1" x14ac:dyDescent="0.25">
      <c r="A45" s="164"/>
      <c r="B45" s="164"/>
      <c r="C45" s="164"/>
      <c r="D45" s="164"/>
      <c r="E45" s="164"/>
      <c r="F45" s="216" t="s">
        <v>66</v>
      </c>
      <c r="G45" s="88">
        <f t="shared" si="4"/>
        <v>65392</v>
      </c>
    </row>
    <row r="46" spans="1:7" s="163" customFormat="1" ht="16.5" customHeight="1" x14ac:dyDescent="0.25">
      <c r="A46" s="164"/>
      <c r="B46" s="164"/>
      <c r="C46" s="164"/>
      <c r="D46" s="164"/>
      <c r="E46" s="164"/>
      <c r="F46" s="76" t="s">
        <v>122</v>
      </c>
      <c r="G46" s="88">
        <f t="shared" si="4"/>
        <v>65392</v>
      </c>
    </row>
    <row r="47" spans="1:7" s="163" customFormat="1" ht="16.5" customHeight="1" x14ac:dyDescent="0.25">
      <c r="A47" s="164"/>
      <c r="B47" s="164"/>
      <c r="C47" s="164"/>
      <c r="D47" s="164"/>
      <c r="E47" s="164"/>
      <c r="F47" s="76" t="s">
        <v>121</v>
      </c>
      <c r="G47" s="88">
        <f>'2'!D17</f>
        <v>65392</v>
      </c>
    </row>
    <row r="48" spans="1:7" s="12" customFormat="1" ht="16.5" customHeight="1" x14ac:dyDescent="0.25">
      <c r="A48" s="23"/>
      <c r="B48" s="23"/>
      <c r="C48" s="23"/>
      <c r="D48" s="23"/>
      <c r="E48" s="23">
        <v>31009</v>
      </c>
      <c r="F48" s="76" t="s">
        <v>173</v>
      </c>
      <c r="G48" s="278">
        <f>G50</f>
        <v>-79012.5</v>
      </c>
    </row>
    <row r="49" spans="1:7" s="63" customFormat="1" ht="17.25" x14ac:dyDescent="0.25">
      <c r="A49" s="62"/>
      <c r="B49" s="62"/>
      <c r="C49" s="62"/>
      <c r="D49" s="62"/>
      <c r="E49" s="79"/>
      <c r="F49" s="76" t="s">
        <v>18</v>
      </c>
      <c r="G49" s="152"/>
    </row>
    <row r="50" spans="1:7" s="63" customFormat="1" ht="17.25" x14ac:dyDescent="0.25">
      <c r="A50" s="62"/>
      <c r="B50" s="62"/>
      <c r="C50" s="62"/>
      <c r="D50" s="62"/>
      <c r="E50" s="79"/>
      <c r="F50" s="89" t="s">
        <v>4</v>
      </c>
      <c r="G50" s="88">
        <f>G52</f>
        <v>-79012.5</v>
      </c>
    </row>
    <row r="51" spans="1:7" s="63" customFormat="1" ht="34.5" x14ac:dyDescent="0.25">
      <c r="A51" s="62"/>
      <c r="B51" s="62"/>
      <c r="C51" s="62"/>
      <c r="D51" s="62"/>
      <c r="E51" s="79"/>
      <c r="F51" s="76" t="s">
        <v>19</v>
      </c>
      <c r="G51" s="88"/>
    </row>
    <row r="52" spans="1:7" s="63" customFormat="1" ht="17.25" x14ac:dyDescent="0.25">
      <c r="A52" s="62"/>
      <c r="B52" s="62"/>
      <c r="C52" s="62"/>
      <c r="D52" s="62"/>
      <c r="E52" s="79"/>
      <c r="F52" s="76" t="s">
        <v>16</v>
      </c>
      <c r="G52" s="88">
        <f>G53</f>
        <v>-79012.5</v>
      </c>
    </row>
    <row r="53" spans="1:7" s="63" customFormat="1" ht="17.25" x14ac:dyDescent="0.25">
      <c r="A53" s="62"/>
      <c r="B53" s="62"/>
      <c r="C53" s="62"/>
      <c r="D53" s="62"/>
      <c r="E53" s="79"/>
      <c r="F53" s="76" t="s">
        <v>65</v>
      </c>
      <c r="G53" s="88">
        <f>G54</f>
        <v>-79012.5</v>
      </c>
    </row>
    <row r="54" spans="1:7" s="63" customFormat="1" ht="17.25" x14ac:dyDescent="0.25">
      <c r="A54" s="62"/>
      <c r="B54" s="62"/>
      <c r="C54" s="62"/>
      <c r="D54" s="62"/>
      <c r="E54" s="79"/>
      <c r="F54" s="76" t="s">
        <v>66</v>
      </c>
      <c r="G54" s="88">
        <f>G55</f>
        <v>-79012.5</v>
      </c>
    </row>
    <row r="55" spans="1:7" s="63" customFormat="1" ht="17.25" x14ac:dyDescent="0.25">
      <c r="A55" s="62"/>
      <c r="B55" s="62"/>
      <c r="C55" s="62"/>
      <c r="D55" s="62"/>
      <c r="E55" s="79"/>
      <c r="F55" s="76" t="s">
        <v>67</v>
      </c>
      <c r="G55" s="88">
        <f>G56</f>
        <v>-79012.5</v>
      </c>
    </row>
    <row r="56" spans="1:7" s="63" customFormat="1" ht="17.25" x14ac:dyDescent="0.25">
      <c r="A56" s="62"/>
      <c r="B56" s="62"/>
      <c r="C56" s="62"/>
      <c r="D56" s="62"/>
      <c r="E56" s="79"/>
      <c r="F56" s="76" t="s">
        <v>176</v>
      </c>
      <c r="G56" s="88">
        <f>'5'!D26</f>
        <v>-79012.5</v>
      </c>
    </row>
    <row r="57" spans="1:7" s="217" customFormat="1" ht="33" x14ac:dyDescent="0.25">
      <c r="A57" s="231" t="s">
        <v>147</v>
      </c>
      <c r="B57" s="6"/>
      <c r="C57" s="6"/>
      <c r="D57" s="6"/>
      <c r="E57" s="168"/>
      <c r="F57" s="232" t="s">
        <v>148</v>
      </c>
      <c r="G57" s="88">
        <f>G59</f>
        <v>55510</v>
      </c>
    </row>
    <row r="58" spans="1:7" s="217" customFormat="1" x14ac:dyDescent="0.25">
      <c r="A58" s="4"/>
      <c r="B58" s="4"/>
      <c r="C58" s="4"/>
      <c r="D58" s="4"/>
      <c r="E58" s="19"/>
      <c r="F58" s="21" t="s">
        <v>17</v>
      </c>
      <c r="G58" s="88"/>
    </row>
    <row r="59" spans="1:7" s="217" customFormat="1" x14ac:dyDescent="0.25">
      <c r="A59" s="4"/>
      <c r="B59" s="13" t="s">
        <v>149</v>
      </c>
      <c r="C59" s="4"/>
      <c r="D59" s="4"/>
      <c r="E59" s="19"/>
      <c r="F59" s="233" t="s">
        <v>116</v>
      </c>
      <c r="G59" s="88">
        <f>G61</f>
        <v>55510</v>
      </c>
    </row>
    <row r="60" spans="1:7" s="217" customFormat="1" x14ac:dyDescent="0.25">
      <c r="A60" s="4"/>
      <c r="B60" s="4"/>
      <c r="C60" s="4"/>
      <c r="D60" s="4"/>
      <c r="E60" s="19"/>
      <c r="F60" s="21" t="s">
        <v>17</v>
      </c>
      <c r="G60" s="88"/>
    </row>
    <row r="61" spans="1:7" s="217" customFormat="1" x14ac:dyDescent="0.25">
      <c r="A61" s="4"/>
      <c r="B61" s="4"/>
      <c r="C61" s="13" t="s">
        <v>150</v>
      </c>
      <c r="D61" s="4"/>
      <c r="E61" s="4"/>
      <c r="F61" s="233" t="s">
        <v>116</v>
      </c>
      <c r="G61" s="88">
        <f>G63</f>
        <v>55510</v>
      </c>
    </row>
    <row r="62" spans="1:7" s="217" customFormat="1" x14ac:dyDescent="0.25">
      <c r="A62" s="4"/>
      <c r="B62" s="4"/>
      <c r="C62" s="4"/>
      <c r="D62" s="4"/>
      <c r="E62" s="4"/>
      <c r="F62" s="21" t="s">
        <v>17</v>
      </c>
      <c r="G62" s="88"/>
    </row>
    <row r="63" spans="1:7" s="217" customFormat="1" ht="33" x14ac:dyDescent="0.25">
      <c r="A63" s="4"/>
      <c r="B63" s="4"/>
      <c r="C63" s="4"/>
      <c r="D63" s="4"/>
      <c r="E63" s="4"/>
      <c r="F63" s="3" t="s">
        <v>7</v>
      </c>
      <c r="G63" s="88">
        <f>G65</f>
        <v>55510</v>
      </c>
    </row>
    <row r="64" spans="1:7" s="217" customFormat="1" x14ac:dyDescent="0.25">
      <c r="A64" s="4"/>
      <c r="B64" s="4"/>
      <c r="C64" s="4"/>
      <c r="D64" s="4"/>
      <c r="E64" s="4"/>
      <c r="F64" s="4" t="s">
        <v>17</v>
      </c>
      <c r="G64" s="88"/>
    </row>
    <row r="65" spans="1:7" s="217" customFormat="1" ht="34.5" x14ac:dyDescent="0.25">
      <c r="A65" s="4"/>
      <c r="B65" s="4"/>
      <c r="C65" s="4"/>
      <c r="D65" s="4">
        <v>1072</v>
      </c>
      <c r="E65" s="4"/>
      <c r="F65" s="76" t="s">
        <v>144</v>
      </c>
      <c r="G65" s="88">
        <f>G67</f>
        <v>55510</v>
      </c>
    </row>
    <row r="66" spans="1:7" s="217" customFormat="1" ht="17.25" x14ac:dyDescent="0.25">
      <c r="A66" s="5"/>
      <c r="B66" s="5"/>
      <c r="C66" s="5"/>
      <c r="D66" s="5"/>
      <c r="E66" s="5"/>
      <c r="F66" s="93" t="s">
        <v>17</v>
      </c>
      <c r="G66" s="88"/>
    </row>
    <row r="67" spans="1:7" s="217" customFormat="1" ht="86.25" x14ac:dyDescent="0.25">
      <c r="A67" s="23"/>
      <c r="B67" s="23"/>
      <c r="C67" s="23"/>
      <c r="D67" s="23"/>
      <c r="E67" s="23">
        <v>11009</v>
      </c>
      <c r="F67" s="76" t="s">
        <v>155</v>
      </c>
      <c r="G67" s="88">
        <f>G69</f>
        <v>55510</v>
      </c>
    </row>
    <row r="68" spans="1:7" s="217" customFormat="1" ht="17.25" x14ac:dyDescent="0.25">
      <c r="A68" s="23"/>
      <c r="B68" s="23"/>
      <c r="C68" s="23"/>
      <c r="D68" s="23"/>
      <c r="E68" s="23"/>
      <c r="F68" s="76" t="s">
        <v>18</v>
      </c>
      <c r="G68" s="88"/>
    </row>
    <row r="69" spans="1:7" s="217" customFormat="1" ht="51.75" x14ac:dyDescent="0.25">
      <c r="A69" s="23"/>
      <c r="B69" s="23"/>
      <c r="C69" s="23"/>
      <c r="D69" s="23"/>
      <c r="E69" s="23"/>
      <c r="F69" s="89" t="s">
        <v>82</v>
      </c>
      <c r="G69" s="88">
        <f>G71</f>
        <v>55510</v>
      </c>
    </row>
    <row r="70" spans="1:7" s="217" customFormat="1" ht="34.5" x14ac:dyDescent="0.25">
      <c r="A70" s="23"/>
      <c r="B70" s="23"/>
      <c r="C70" s="23"/>
      <c r="D70" s="23"/>
      <c r="E70" s="23"/>
      <c r="F70" s="76" t="s">
        <v>19</v>
      </c>
      <c r="G70" s="88"/>
    </row>
    <row r="71" spans="1:7" s="217" customFormat="1" ht="17.25" x14ac:dyDescent="0.25">
      <c r="A71" s="23"/>
      <c r="B71" s="23"/>
      <c r="C71" s="23"/>
      <c r="D71" s="23"/>
      <c r="E71" s="23"/>
      <c r="F71" s="76" t="s">
        <v>16</v>
      </c>
      <c r="G71" s="88">
        <f>G72</f>
        <v>55510</v>
      </c>
    </row>
    <row r="72" spans="1:7" s="217" customFormat="1" ht="17.25" x14ac:dyDescent="0.25">
      <c r="A72" s="23"/>
      <c r="B72" s="23"/>
      <c r="C72" s="23"/>
      <c r="D72" s="23"/>
      <c r="E72" s="23"/>
      <c r="F72" s="76" t="s">
        <v>115</v>
      </c>
      <c r="G72" s="88">
        <f>G73</f>
        <v>55510</v>
      </c>
    </row>
    <row r="73" spans="1:7" s="217" customFormat="1" ht="17.25" x14ac:dyDescent="0.25">
      <c r="A73" s="23"/>
      <c r="B73" s="23"/>
      <c r="C73" s="23"/>
      <c r="D73" s="23"/>
      <c r="E73" s="23"/>
      <c r="F73" s="76" t="s">
        <v>120</v>
      </c>
      <c r="G73" s="88">
        <f>G74</f>
        <v>55510</v>
      </c>
    </row>
    <row r="74" spans="1:7" s="217" customFormat="1" ht="17.25" x14ac:dyDescent="0.25">
      <c r="A74" s="23"/>
      <c r="B74" s="23"/>
      <c r="C74" s="23"/>
      <c r="D74" s="23"/>
      <c r="E74" s="23"/>
      <c r="F74" s="76" t="s">
        <v>160</v>
      </c>
      <c r="G74" s="88">
        <f>'3'!E28</f>
        <v>55510</v>
      </c>
    </row>
  </sheetData>
  <mergeCells count="8">
    <mergeCell ref="A1:G1"/>
    <mergeCell ref="G8:G9"/>
    <mergeCell ref="A2:G2"/>
    <mergeCell ref="A3:G3"/>
    <mergeCell ref="A4:G4"/>
    <mergeCell ref="A7:C8"/>
    <mergeCell ref="D7:E8"/>
    <mergeCell ref="F7:F9"/>
  </mergeCells>
  <pageMargins left="0.15748031496062992" right="0.23622047244094491" top="0.15748031496062992" bottom="0.15748031496062992" header="0.15748031496062992" footer="0.15748031496062992"/>
  <pageSetup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opLeftCell="A7" zoomScaleNormal="100" zoomScaleSheetLayoutView="90" workbookViewId="0">
      <selection activeCell="D12" sqref="D12"/>
    </sheetView>
  </sheetViews>
  <sheetFormatPr defaultColWidth="8" defaultRowHeight="17.25" customHeight="1" x14ac:dyDescent="0.25"/>
  <cols>
    <col min="1" max="1" width="7.42578125" style="37" customWidth="1"/>
    <col min="2" max="2" width="8.7109375" style="37" customWidth="1"/>
    <col min="3" max="3" width="82.7109375" style="30" customWidth="1"/>
    <col min="4" max="4" width="35.28515625" style="51" customWidth="1"/>
    <col min="5" max="5" width="10.85546875" style="30" customWidth="1"/>
    <col min="6" max="6" width="16.42578125" style="43" bestFit="1" customWidth="1"/>
    <col min="7" max="8" width="18.28515625" style="43" bestFit="1" customWidth="1"/>
    <col min="9" max="9" width="18.5703125" style="43" bestFit="1" customWidth="1"/>
    <col min="10" max="10" width="16.42578125" style="30" customWidth="1"/>
    <col min="11" max="16384" width="8" style="30"/>
  </cols>
  <sheetData>
    <row r="1" spans="1:9" ht="17.25" customHeight="1" x14ac:dyDescent="0.25">
      <c r="A1" s="335" t="s">
        <v>106</v>
      </c>
      <c r="B1" s="335"/>
      <c r="C1" s="335"/>
      <c r="D1" s="335"/>
    </row>
    <row r="2" spans="1:9" s="8" customFormat="1" ht="16.5" customHeight="1" x14ac:dyDescent="0.25">
      <c r="A2" s="335" t="s">
        <v>80</v>
      </c>
      <c r="B2" s="335"/>
      <c r="C2" s="335"/>
      <c r="D2" s="335"/>
      <c r="E2" s="9"/>
      <c r="F2" s="9"/>
      <c r="G2" s="9"/>
      <c r="H2" s="44"/>
      <c r="I2" s="44"/>
    </row>
    <row r="3" spans="1:9" s="8" customFormat="1" ht="16.5" customHeight="1" x14ac:dyDescent="0.25">
      <c r="A3" s="335" t="s">
        <v>0</v>
      </c>
      <c r="B3" s="335"/>
      <c r="C3" s="335"/>
      <c r="D3" s="335"/>
      <c r="E3" s="9"/>
      <c r="F3" s="9"/>
      <c r="G3" s="9"/>
      <c r="H3" s="44"/>
      <c r="I3" s="44"/>
    </row>
    <row r="4" spans="1:9" s="8" customFormat="1" ht="52.5" customHeight="1" x14ac:dyDescent="0.25">
      <c r="A4" s="336" t="s">
        <v>112</v>
      </c>
      <c r="B4" s="336"/>
      <c r="C4" s="336"/>
      <c r="D4" s="336"/>
      <c r="E4" s="45"/>
      <c r="F4" s="45"/>
      <c r="G4" s="45"/>
      <c r="H4" s="44"/>
      <c r="I4" s="44"/>
    </row>
    <row r="5" spans="1:9" ht="17.25" customHeight="1" x14ac:dyDescent="0.25">
      <c r="A5" s="27"/>
      <c r="B5" s="27"/>
      <c r="C5" s="28"/>
      <c r="D5" s="56" t="s">
        <v>72</v>
      </c>
    </row>
    <row r="6" spans="1:9" ht="65.25" customHeight="1" x14ac:dyDescent="0.25">
      <c r="A6" s="337" t="s">
        <v>53</v>
      </c>
      <c r="B6" s="338"/>
      <c r="C6" s="341" t="s">
        <v>68</v>
      </c>
      <c r="D6" s="247" t="s">
        <v>69</v>
      </c>
    </row>
    <row r="7" spans="1:9" s="31" customFormat="1" ht="17.25" customHeight="1" x14ac:dyDescent="0.25">
      <c r="A7" s="339"/>
      <c r="B7" s="340"/>
      <c r="C7" s="342"/>
      <c r="D7" s="344" t="s">
        <v>20</v>
      </c>
      <c r="F7" s="46"/>
      <c r="G7" s="46"/>
      <c r="H7" s="46"/>
      <c r="I7" s="46"/>
    </row>
    <row r="8" spans="1:9" s="31" customFormat="1" ht="66" customHeight="1" x14ac:dyDescent="0.25">
      <c r="A8" s="47" t="s">
        <v>1</v>
      </c>
      <c r="B8" s="47" t="s">
        <v>2</v>
      </c>
      <c r="C8" s="343"/>
      <c r="D8" s="344"/>
      <c r="F8" s="46"/>
      <c r="G8" s="46"/>
      <c r="H8" s="46"/>
      <c r="I8" s="46"/>
    </row>
    <row r="9" spans="1:9" s="37" customFormat="1" ht="17.25" customHeight="1" x14ac:dyDescent="0.25">
      <c r="A9" s="34"/>
      <c r="B9" s="34"/>
      <c r="C9" s="35" t="s">
        <v>60</v>
      </c>
      <c r="D9" s="205">
        <f>D11</f>
        <v>0</v>
      </c>
      <c r="F9" s="49"/>
      <c r="G9" s="49"/>
      <c r="H9" s="49"/>
      <c r="I9" s="49"/>
    </row>
    <row r="10" spans="1:9" ht="17.25" customHeight="1" x14ac:dyDescent="0.25">
      <c r="A10" s="34"/>
      <c r="B10" s="34"/>
      <c r="C10" s="35" t="s">
        <v>61</v>
      </c>
      <c r="D10" s="48"/>
    </row>
    <row r="11" spans="1:9" s="42" customFormat="1" ht="34.5" customHeight="1" x14ac:dyDescent="0.25">
      <c r="A11" s="38"/>
      <c r="B11" s="39"/>
      <c r="C11" s="39" t="s">
        <v>62</v>
      </c>
      <c r="D11" s="141">
        <f>D13+D19+D24</f>
        <v>0</v>
      </c>
      <c r="F11" s="50"/>
      <c r="G11" s="50"/>
      <c r="H11" s="50"/>
      <c r="I11" s="50"/>
    </row>
    <row r="12" spans="1:9" s="42" customFormat="1" ht="17.25" customHeight="1" x14ac:dyDescent="0.25">
      <c r="A12" s="38"/>
      <c r="B12" s="38"/>
      <c r="C12" s="38" t="s">
        <v>63</v>
      </c>
      <c r="D12" s="22"/>
      <c r="F12" s="50"/>
      <c r="G12" s="50"/>
      <c r="H12" s="50"/>
      <c r="I12" s="50"/>
    </row>
    <row r="13" spans="1:9" s="83" customFormat="1" ht="34.5" customHeight="1" x14ac:dyDescent="0.25">
      <c r="A13" s="80">
        <v>1004</v>
      </c>
      <c r="B13" s="80">
        <v>31002</v>
      </c>
      <c r="C13" s="81" t="s">
        <v>114</v>
      </c>
      <c r="D13" s="90">
        <f>D15</f>
        <v>13620.5</v>
      </c>
    </row>
    <row r="14" spans="1:9" s="83" customFormat="1" x14ac:dyDescent="0.25">
      <c r="A14" s="80"/>
      <c r="B14" s="80"/>
      <c r="C14" s="127" t="s">
        <v>21</v>
      </c>
      <c r="D14" s="90"/>
    </row>
    <row r="15" spans="1:9" s="83" customFormat="1" ht="34.5" x14ac:dyDescent="0.25">
      <c r="A15" s="80"/>
      <c r="B15" s="80"/>
      <c r="C15" s="91" t="s">
        <v>64</v>
      </c>
      <c r="D15" s="133">
        <f>D17+D18</f>
        <v>13620.5</v>
      </c>
    </row>
    <row r="16" spans="1:9" s="83" customFormat="1" x14ac:dyDescent="0.25">
      <c r="A16" s="80"/>
      <c r="B16" s="80"/>
      <c r="C16" s="127" t="s">
        <v>102</v>
      </c>
      <c r="D16" s="90"/>
    </row>
    <row r="17" spans="1:4" s="83" customFormat="1" ht="23.25" customHeight="1" x14ac:dyDescent="0.25">
      <c r="A17" s="80"/>
      <c r="B17" s="80"/>
      <c r="C17" s="126" t="s">
        <v>157</v>
      </c>
      <c r="D17" s="133">
        <f>'2'!F15</f>
        <v>9464.6</v>
      </c>
    </row>
    <row r="18" spans="1:4" s="83" customFormat="1" ht="34.5" x14ac:dyDescent="0.25">
      <c r="A18" s="80"/>
      <c r="B18" s="80"/>
      <c r="C18" s="126" t="s">
        <v>172</v>
      </c>
      <c r="D18" s="133">
        <f>'2'!D16</f>
        <v>4155.8999999999996</v>
      </c>
    </row>
    <row r="19" spans="1:4" s="83" customFormat="1" ht="34.5" x14ac:dyDescent="0.25">
      <c r="A19" s="80">
        <v>1004</v>
      </c>
      <c r="B19" s="80">
        <v>31007</v>
      </c>
      <c r="C19" s="81" t="s">
        <v>139</v>
      </c>
      <c r="D19" s="245">
        <f>D21</f>
        <v>65392</v>
      </c>
    </row>
    <row r="20" spans="1:4" s="83" customFormat="1" ht="23.25" customHeight="1" x14ac:dyDescent="0.25">
      <c r="A20" s="80"/>
      <c r="B20" s="80"/>
      <c r="C20" s="132" t="s">
        <v>21</v>
      </c>
      <c r="D20" s="133"/>
    </row>
    <row r="21" spans="1:4" s="83" customFormat="1" ht="34.5" x14ac:dyDescent="0.25">
      <c r="A21" s="80"/>
      <c r="B21" s="80"/>
      <c r="C21" s="91" t="s">
        <v>64</v>
      </c>
      <c r="D21" s="246">
        <f>'2'!H17</f>
        <v>65392</v>
      </c>
    </row>
    <row r="22" spans="1:4" s="83" customFormat="1" ht="21" customHeight="1" x14ac:dyDescent="0.25">
      <c r="A22" s="80"/>
      <c r="B22" s="80"/>
      <c r="C22" s="132" t="s">
        <v>102</v>
      </c>
      <c r="D22" s="133"/>
    </row>
    <row r="23" spans="1:4" s="83" customFormat="1" ht="34.5" x14ac:dyDescent="0.25">
      <c r="A23" s="80"/>
      <c r="B23" s="80"/>
      <c r="C23" s="270" t="s">
        <v>191</v>
      </c>
      <c r="D23" s="133">
        <f>'2'!H19</f>
        <v>65392</v>
      </c>
    </row>
    <row r="24" spans="1:4" s="83" customFormat="1" x14ac:dyDescent="0.25">
      <c r="A24" s="80">
        <v>1004</v>
      </c>
      <c r="B24" s="80">
        <v>31009</v>
      </c>
      <c r="C24" s="81" t="s">
        <v>175</v>
      </c>
      <c r="D24" s="245">
        <f>D26</f>
        <v>-79012.5</v>
      </c>
    </row>
    <row r="25" spans="1:4" s="83" customFormat="1" ht="21.75" customHeight="1" x14ac:dyDescent="0.25">
      <c r="A25" s="80"/>
      <c r="B25" s="80"/>
      <c r="C25" s="255" t="s">
        <v>21</v>
      </c>
      <c r="D25" s="245"/>
    </row>
    <row r="26" spans="1:4" s="83" customFormat="1" x14ac:dyDescent="0.25">
      <c r="A26" s="80"/>
      <c r="B26" s="80"/>
      <c r="C26" s="256" t="s">
        <v>177</v>
      </c>
      <c r="D26" s="133">
        <f>'2'!D20</f>
        <v>-79012.5</v>
      </c>
    </row>
  </sheetData>
  <mergeCells count="7">
    <mergeCell ref="A1:D1"/>
    <mergeCell ref="A2:D2"/>
    <mergeCell ref="A3:D3"/>
    <mergeCell ref="A4:D4"/>
    <mergeCell ref="A6:B7"/>
    <mergeCell ref="C6:C8"/>
    <mergeCell ref="D7:D8"/>
  </mergeCells>
  <pageMargins left="0.70866141732283472" right="0.70866141732283472" top="0.15748031496062992" bottom="0.15748031496062992" header="0.15748031496062992" footer="0.15748031496062992"/>
  <pageSetup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opLeftCell="A31" workbookViewId="0">
      <selection activeCell="C43" sqref="C43"/>
    </sheetView>
  </sheetViews>
  <sheetFormatPr defaultColWidth="8" defaultRowHeight="13.5" x14ac:dyDescent="0.25"/>
  <cols>
    <col min="1" max="1" width="33.28515625" style="1" customWidth="1"/>
    <col min="2" max="2" width="51.85546875" style="1" customWidth="1"/>
    <col min="3" max="3" width="29.140625" style="1" customWidth="1"/>
    <col min="4" max="4" width="8" style="163"/>
    <col min="5" max="16384" width="8" style="1"/>
  </cols>
  <sheetData>
    <row r="1" spans="1:8" s="30" customFormat="1" ht="17.25" customHeight="1" x14ac:dyDescent="0.25">
      <c r="A1" s="335" t="s">
        <v>142</v>
      </c>
      <c r="B1" s="335"/>
      <c r="C1" s="335"/>
      <c r="D1" s="207"/>
      <c r="E1" s="43"/>
      <c r="F1" s="43"/>
      <c r="G1" s="43"/>
      <c r="H1" s="43"/>
    </row>
    <row r="2" spans="1:8" s="8" customFormat="1" ht="16.5" customHeight="1" x14ac:dyDescent="0.25">
      <c r="A2" s="335" t="s">
        <v>80</v>
      </c>
      <c r="B2" s="335"/>
      <c r="C2" s="335"/>
      <c r="D2" s="207"/>
      <c r="E2" s="9"/>
      <c r="F2" s="9"/>
      <c r="G2" s="44"/>
      <c r="H2" s="44"/>
    </row>
    <row r="3" spans="1:8" s="8" customFormat="1" ht="16.5" customHeight="1" x14ac:dyDescent="0.25">
      <c r="A3" s="335" t="s">
        <v>0</v>
      </c>
      <c r="B3" s="335"/>
      <c r="C3" s="335"/>
      <c r="D3" s="207"/>
      <c r="E3" s="9"/>
      <c r="F3" s="9"/>
      <c r="G3" s="44"/>
      <c r="H3" s="44"/>
    </row>
    <row r="4" spans="1:8" s="14" customFormat="1" ht="19.5" customHeight="1" x14ac:dyDescent="0.25">
      <c r="A4" s="15"/>
      <c r="B4" s="15"/>
      <c r="C4" s="221"/>
      <c r="D4" s="208"/>
    </row>
    <row r="5" spans="1:8" s="12" customFormat="1" ht="57.75" customHeight="1" x14ac:dyDescent="0.25">
      <c r="A5" s="362" t="s">
        <v>127</v>
      </c>
      <c r="B5" s="362"/>
      <c r="C5" s="362"/>
      <c r="D5" s="163"/>
    </row>
    <row r="6" spans="1:8" s="136" customFormat="1" ht="25.5" customHeight="1" x14ac:dyDescent="0.3">
      <c r="A6" s="354" t="s">
        <v>107</v>
      </c>
      <c r="B6" s="354"/>
      <c r="C6" s="354"/>
      <c r="D6" s="139"/>
    </row>
    <row r="7" spans="1:8" s="136" customFormat="1" x14ac:dyDescent="0.25">
      <c r="B7" s="137"/>
      <c r="C7" s="137"/>
      <c r="D7" s="137"/>
    </row>
    <row r="8" spans="1:8" s="136" customFormat="1" ht="14.25" x14ac:dyDescent="0.25">
      <c r="A8" s="138" t="s">
        <v>108</v>
      </c>
      <c r="C8" s="206" t="s">
        <v>140</v>
      </c>
      <c r="D8" s="137"/>
    </row>
    <row r="9" spans="1:8" s="136" customFormat="1" ht="14.25" x14ac:dyDescent="0.25">
      <c r="B9" s="138"/>
      <c r="C9" s="137"/>
      <c r="D9" s="137"/>
    </row>
    <row r="10" spans="1:8" s="53" customFormat="1" ht="20.25" customHeight="1" x14ac:dyDescent="0.25">
      <c r="A10" s="67" t="s">
        <v>22</v>
      </c>
      <c r="B10" s="363" t="s">
        <v>23</v>
      </c>
      <c r="C10" s="364"/>
      <c r="D10" s="167"/>
    </row>
    <row r="11" spans="1:8" s="53" customFormat="1" ht="19.5" customHeight="1" x14ac:dyDescent="0.25">
      <c r="A11" s="68" t="s">
        <v>70</v>
      </c>
      <c r="B11" s="349" t="s">
        <v>52</v>
      </c>
      <c r="C11" s="350"/>
      <c r="D11" s="167"/>
    </row>
    <row r="12" spans="1:8" s="53" customFormat="1" ht="14.25" x14ac:dyDescent="0.25">
      <c r="A12" s="351" t="s">
        <v>32</v>
      </c>
      <c r="B12" s="352"/>
      <c r="C12" s="353"/>
      <c r="D12" s="167"/>
    </row>
    <row r="13" spans="1:8" s="71" customFormat="1" ht="11.25" customHeight="1" x14ac:dyDescent="0.25">
      <c r="A13" s="70"/>
      <c r="B13" s="70"/>
      <c r="C13" s="161"/>
      <c r="D13" s="209"/>
    </row>
    <row r="14" spans="1:8" s="53" customFormat="1" ht="16.5" customHeight="1" x14ac:dyDescent="0.25">
      <c r="A14" s="360" t="s">
        <v>24</v>
      </c>
      <c r="B14" s="355" t="s">
        <v>70</v>
      </c>
      <c r="C14" s="359" t="s">
        <v>79</v>
      </c>
      <c r="D14" s="167"/>
    </row>
    <row r="15" spans="1:8" s="53" customFormat="1" ht="29.25" customHeight="1" x14ac:dyDescent="0.25">
      <c r="A15" s="361"/>
      <c r="B15" s="356"/>
      <c r="C15" s="359"/>
      <c r="D15" s="167"/>
    </row>
    <row r="16" spans="1:8" s="53" customFormat="1" ht="21" customHeight="1" x14ac:dyDescent="0.25">
      <c r="A16" s="61" t="s">
        <v>25</v>
      </c>
      <c r="B16" s="72">
        <v>11011</v>
      </c>
      <c r="C16" s="357" t="s">
        <v>26</v>
      </c>
      <c r="D16" s="167"/>
    </row>
    <row r="17" spans="1:4" s="53" customFormat="1" ht="67.5" x14ac:dyDescent="0.25">
      <c r="A17" s="61" t="s">
        <v>27</v>
      </c>
      <c r="B17" s="170" t="s">
        <v>163</v>
      </c>
      <c r="C17" s="357"/>
      <c r="D17" s="167"/>
    </row>
    <row r="18" spans="1:4" s="53" customFormat="1" ht="67.5" x14ac:dyDescent="0.25">
      <c r="A18" s="61" t="s">
        <v>28</v>
      </c>
      <c r="B18" s="170" t="s">
        <v>164</v>
      </c>
      <c r="C18" s="357"/>
      <c r="D18" s="167"/>
    </row>
    <row r="19" spans="1:4" s="53" customFormat="1" ht="28.5" customHeight="1" x14ac:dyDescent="0.25">
      <c r="A19" s="61" t="s">
        <v>29</v>
      </c>
      <c r="B19" s="170" t="s">
        <v>117</v>
      </c>
      <c r="C19" s="357"/>
      <c r="D19" s="167"/>
    </row>
    <row r="20" spans="1:4" s="53" customFormat="1" ht="41.25" customHeight="1" x14ac:dyDescent="0.25">
      <c r="A20" s="162" t="s">
        <v>165</v>
      </c>
      <c r="B20" s="170" t="s">
        <v>152</v>
      </c>
      <c r="C20" s="358"/>
      <c r="D20" s="167"/>
    </row>
    <row r="21" spans="1:4" s="53" customFormat="1" ht="16.5" customHeight="1" x14ac:dyDescent="0.25">
      <c r="A21" s="345" t="s">
        <v>30</v>
      </c>
      <c r="B21" s="346"/>
      <c r="C21" s="69"/>
      <c r="D21" s="167"/>
    </row>
    <row r="22" spans="1:4" s="53" customFormat="1" ht="19.5" customHeight="1" x14ac:dyDescent="0.25">
      <c r="A22" s="347" t="s">
        <v>31</v>
      </c>
      <c r="B22" s="348"/>
      <c r="C22" s="96">
        <f>'1'!D18</f>
        <v>-55510</v>
      </c>
      <c r="D22" s="167"/>
    </row>
    <row r="23" spans="1:4" s="16" customFormat="1" ht="16.5" customHeight="1" x14ac:dyDescent="0.25">
      <c r="A23" s="94"/>
      <c r="B23" s="94"/>
      <c r="C23" s="94"/>
      <c r="D23" s="210"/>
    </row>
    <row r="24" spans="1:4" s="53" customFormat="1" ht="16.5" customHeight="1" x14ac:dyDescent="0.25">
      <c r="A24" s="360" t="s">
        <v>24</v>
      </c>
      <c r="B24" s="355" t="s">
        <v>70</v>
      </c>
      <c r="C24" s="359" t="s">
        <v>169</v>
      </c>
      <c r="D24" s="167"/>
    </row>
    <row r="25" spans="1:4" s="53" customFormat="1" ht="29.25" customHeight="1" x14ac:dyDescent="0.25">
      <c r="A25" s="361"/>
      <c r="B25" s="356"/>
      <c r="C25" s="359"/>
      <c r="D25" s="167"/>
    </row>
    <row r="26" spans="1:4" s="53" customFormat="1" ht="21" customHeight="1" x14ac:dyDescent="0.25">
      <c r="A26" s="61" t="s">
        <v>25</v>
      </c>
      <c r="B26" s="72">
        <v>31002</v>
      </c>
      <c r="C26" s="357" t="s">
        <v>26</v>
      </c>
      <c r="D26" s="167"/>
    </row>
    <row r="27" spans="1:4" s="53" customFormat="1" ht="18" customHeight="1" x14ac:dyDescent="0.25">
      <c r="A27" s="61" t="s">
        <v>27</v>
      </c>
      <c r="B27" s="134" t="s">
        <v>105</v>
      </c>
      <c r="C27" s="357"/>
      <c r="D27" s="167"/>
    </row>
    <row r="28" spans="1:4" s="53" customFormat="1" ht="24" customHeight="1" x14ac:dyDescent="0.25">
      <c r="A28" s="61" t="s">
        <v>28</v>
      </c>
      <c r="B28" s="134" t="s">
        <v>105</v>
      </c>
      <c r="C28" s="357"/>
      <c r="D28" s="167"/>
    </row>
    <row r="29" spans="1:4" s="53" customFormat="1" ht="28.5" customHeight="1" x14ac:dyDescent="0.25">
      <c r="A29" s="61" t="s">
        <v>29</v>
      </c>
      <c r="B29" s="134" t="s">
        <v>73</v>
      </c>
      <c r="C29" s="357"/>
      <c r="D29" s="167"/>
    </row>
    <row r="30" spans="1:4" s="53" customFormat="1" ht="41.25" customHeight="1" x14ac:dyDescent="0.25">
      <c r="A30" s="61" t="s">
        <v>71</v>
      </c>
      <c r="B30" s="134" t="s">
        <v>103</v>
      </c>
      <c r="C30" s="358"/>
      <c r="D30" s="167"/>
    </row>
    <row r="31" spans="1:4" s="53" customFormat="1" ht="16.5" customHeight="1" x14ac:dyDescent="0.25">
      <c r="A31" s="345" t="s">
        <v>30</v>
      </c>
      <c r="B31" s="346"/>
      <c r="C31" s="69"/>
      <c r="D31" s="167"/>
    </row>
    <row r="32" spans="1:4" s="53" customFormat="1" ht="19.5" customHeight="1" x14ac:dyDescent="0.25">
      <c r="A32" s="347" t="s">
        <v>31</v>
      </c>
      <c r="B32" s="348"/>
      <c r="C32" s="96">
        <f>'1'!D24</f>
        <v>13620.5</v>
      </c>
      <c r="D32" s="167"/>
    </row>
    <row r="33" spans="1:4" s="16" customFormat="1" ht="16.5" customHeight="1" x14ac:dyDescent="0.25">
      <c r="A33" s="94"/>
      <c r="B33" s="94"/>
      <c r="C33" s="94"/>
      <c r="D33" s="210"/>
    </row>
    <row r="34" spans="1:4" s="53" customFormat="1" ht="16.5" customHeight="1" x14ac:dyDescent="0.25">
      <c r="A34" s="360" t="s">
        <v>24</v>
      </c>
      <c r="B34" s="355" t="s">
        <v>70</v>
      </c>
      <c r="C34" s="359" t="s">
        <v>169</v>
      </c>
      <c r="D34" s="167"/>
    </row>
    <row r="35" spans="1:4" s="53" customFormat="1" ht="29.25" customHeight="1" x14ac:dyDescent="0.25">
      <c r="A35" s="361"/>
      <c r="B35" s="356"/>
      <c r="C35" s="359"/>
      <c r="D35" s="167"/>
    </row>
    <row r="36" spans="1:4" s="53" customFormat="1" ht="21" customHeight="1" x14ac:dyDescent="0.25">
      <c r="A36" s="61" t="s">
        <v>25</v>
      </c>
      <c r="B36" s="72">
        <v>31007</v>
      </c>
      <c r="C36" s="357" t="s">
        <v>26</v>
      </c>
      <c r="D36" s="167"/>
    </row>
    <row r="37" spans="1:4" s="53" customFormat="1" ht="27" x14ac:dyDescent="0.25">
      <c r="A37" s="61" t="s">
        <v>27</v>
      </c>
      <c r="B37" s="72" t="s">
        <v>141</v>
      </c>
      <c r="C37" s="357"/>
      <c r="D37" s="167"/>
    </row>
    <row r="38" spans="1:4" s="53" customFormat="1" ht="53.25" customHeight="1" x14ac:dyDescent="0.25">
      <c r="A38" s="61" t="s">
        <v>28</v>
      </c>
      <c r="B38" s="72" t="s">
        <v>193</v>
      </c>
      <c r="C38" s="357"/>
      <c r="D38" s="167"/>
    </row>
    <row r="39" spans="1:4" s="53" customFormat="1" ht="28.5" customHeight="1" x14ac:dyDescent="0.25">
      <c r="A39" s="61" t="s">
        <v>29</v>
      </c>
      <c r="B39" s="72" t="s">
        <v>73</v>
      </c>
      <c r="C39" s="357"/>
      <c r="D39" s="167"/>
    </row>
    <row r="40" spans="1:4" s="53" customFormat="1" ht="41.25" customHeight="1" x14ac:dyDescent="0.25">
      <c r="A40" s="61" t="s">
        <v>71</v>
      </c>
      <c r="B40" s="72" t="s">
        <v>103</v>
      </c>
      <c r="C40" s="358"/>
      <c r="D40" s="167"/>
    </row>
    <row r="41" spans="1:4" s="53" customFormat="1" ht="16.5" customHeight="1" x14ac:dyDescent="0.25">
      <c r="A41" s="345" t="s">
        <v>30</v>
      </c>
      <c r="B41" s="346"/>
      <c r="C41" s="69"/>
      <c r="D41" s="167"/>
    </row>
    <row r="42" spans="1:4" s="53" customFormat="1" ht="18" customHeight="1" x14ac:dyDescent="0.25">
      <c r="A42" s="365" t="s">
        <v>192</v>
      </c>
      <c r="B42" s="366"/>
      <c r="C42" s="276">
        <v>167</v>
      </c>
      <c r="D42" s="167"/>
    </row>
    <row r="43" spans="1:4" s="53" customFormat="1" ht="19.5" customHeight="1" x14ac:dyDescent="0.25">
      <c r="A43" s="347" t="s">
        <v>31</v>
      </c>
      <c r="B43" s="348"/>
      <c r="C43" s="96">
        <f>'1'!D30</f>
        <v>65392</v>
      </c>
      <c r="D43" s="167"/>
    </row>
    <row r="44" spans="1:4" s="16" customFormat="1" ht="16.5" customHeight="1" x14ac:dyDescent="0.25">
      <c r="A44" s="94"/>
      <c r="B44" s="94"/>
      <c r="C44" s="94"/>
      <c r="D44" s="210"/>
    </row>
    <row r="45" spans="1:4" s="53" customFormat="1" ht="16.5" customHeight="1" x14ac:dyDescent="0.25">
      <c r="A45" s="360" t="s">
        <v>24</v>
      </c>
      <c r="B45" s="355" t="s">
        <v>70</v>
      </c>
      <c r="C45" s="359" t="s">
        <v>79</v>
      </c>
      <c r="D45" s="167"/>
    </row>
    <row r="46" spans="1:4" s="53" customFormat="1" ht="40.5" customHeight="1" x14ac:dyDescent="0.25">
      <c r="A46" s="361"/>
      <c r="B46" s="356"/>
      <c r="C46" s="359"/>
      <c r="D46" s="167"/>
    </row>
    <row r="47" spans="1:4" s="53" customFormat="1" ht="21" customHeight="1" x14ac:dyDescent="0.25">
      <c r="A47" s="157" t="s">
        <v>25</v>
      </c>
      <c r="B47" s="72">
        <v>31009</v>
      </c>
      <c r="C47" s="357" t="s">
        <v>26</v>
      </c>
      <c r="D47" s="167"/>
    </row>
    <row r="48" spans="1:4" s="53" customFormat="1" ht="27" x14ac:dyDescent="0.25">
      <c r="A48" s="157" t="s">
        <v>27</v>
      </c>
      <c r="B48" s="170" t="s">
        <v>178</v>
      </c>
      <c r="C48" s="357"/>
      <c r="D48" s="167"/>
    </row>
    <row r="49" spans="1:4" s="53" customFormat="1" ht="40.5" x14ac:dyDescent="0.25">
      <c r="A49" s="157" t="s">
        <v>28</v>
      </c>
      <c r="B49" s="170" t="s">
        <v>179</v>
      </c>
      <c r="C49" s="357"/>
      <c r="D49" s="167"/>
    </row>
    <row r="50" spans="1:4" s="53" customFormat="1" ht="28.5" customHeight="1" x14ac:dyDescent="0.25">
      <c r="A50" s="157" t="s">
        <v>29</v>
      </c>
      <c r="B50" s="170" t="s">
        <v>73</v>
      </c>
      <c r="C50" s="357"/>
      <c r="D50" s="167"/>
    </row>
    <row r="51" spans="1:4" s="53" customFormat="1" ht="41.25" customHeight="1" x14ac:dyDescent="0.25">
      <c r="A51" s="162" t="s">
        <v>71</v>
      </c>
      <c r="B51" s="170" t="s">
        <v>83</v>
      </c>
      <c r="C51" s="358"/>
      <c r="D51" s="167"/>
    </row>
    <row r="52" spans="1:4" s="53" customFormat="1" ht="16.5" customHeight="1" x14ac:dyDescent="0.25">
      <c r="A52" s="345" t="s">
        <v>30</v>
      </c>
      <c r="B52" s="346"/>
      <c r="C52" s="69"/>
      <c r="D52" s="167"/>
    </row>
    <row r="53" spans="1:4" s="53" customFormat="1" ht="19.5" customHeight="1" x14ac:dyDescent="0.25">
      <c r="A53" s="347" t="s">
        <v>31</v>
      </c>
      <c r="B53" s="348"/>
      <c r="C53" s="96">
        <f>'1'!D36</f>
        <v>-79012.5</v>
      </c>
      <c r="D53" s="167"/>
    </row>
    <row r="54" spans="1:4" s="136" customFormat="1" ht="14.25" x14ac:dyDescent="0.25">
      <c r="B54" s="138"/>
      <c r="C54" s="137"/>
      <c r="D54" s="137"/>
    </row>
    <row r="55" spans="1:4" s="53" customFormat="1" ht="20.25" customHeight="1" x14ac:dyDescent="0.25">
      <c r="A55" s="67" t="s">
        <v>22</v>
      </c>
      <c r="B55" s="363" t="s">
        <v>23</v>
      </c>
      <c r="C55" s="364"/>
      <c r="D55" s="167"/>
    </row>
    <row r="56" spans="1:4" s="53" customFormat="1" ht="19.5" customHeight="1" x14ac:dyDescent="0.25">
      <c r="A56" s="68">
        <v>1072</v>
      </c>
      <c r="B56" s="349" t="s">
        <v>151</v>
      </c>
      <c r="C56" s="350"/>
      <c r="D56" s="167"/>
    </row>
    <row r="57" spans="1:4" s="53" customFormat="1" ht="14.25" x14ac:dyDescent="0.25">
      <c r="A57" s="351" t="s">
        <v>32</v>
      </c>
      <c r="B57" s="352"/>
      <c r="C57" s="353"/>
      <c r="D57" s="167"/>
    </row>
    <row r="58" spans="1:4" s="71" customFormat="1" ht="11.25" customHeight="1" x14ac:dyDescent="0.25">
      <c r="A58" s="70"/>
      <c r="B58" s="70"/>
      <c r="C58" s="161"/>
      <c r="D58" s="209"/>
    </row>
    <row r="59" spans="1:4" s="53" customFormat="1" ht="16.5" customHeight="1" x14ac:dyDescent="0.25">
      <c r="A59" s="360" t="s">
        <v>24</v>
      </c>
      <c r="B59" s="355">
        <v>1072</v>
      </c>
      <c r="C59" s="359" t="s">
        <v>169</v>
      </c>
      <c r="D59" s="167"/>
    </row>
    <row r="60" spans="1:4" s="53" customFormat="1" ht="29.25" customHeight="1" x14ac:dyDescent="0.25">
      <c r="A60" s="361"/>
      <c r="B60" s="356"/>
      <c r="C60" s="359"/>
      <c r="D60" s="167"/>
    </row>
    <row r="61" spans="1:4" s="53" customFormat="1" ht="21" customHeight="1" x14ac:dyDescent="0.25">
      <c r="A61" s="61" t="s">
        <v>25</v>
      </c>
      <c r="B61" s="72">
        <v>11009</v>
      </c>
      <c r="C61" s="228"/>
      <c r="D61" s="167"/>
    </row>
    <row r="62" spans="1:4" s="53" customFormat="1" ht="58.5" customHeight="1" x14ac:dyDescent="0.25">
      <c r="A62" s="61" t="s">
        <v>27</v>
      </c>
      <c r="B62" s="170" t="s">
        <v>166</v>
      </c>
      <c r="C62" s="226"/>
      <c r="D62" s="167"/>
    </row>
    <row r="63" spans="1:4" s="53" customFormat="1" ht="40.5" x14ac:dyDescent="0.25">
      <c r="A63" s="61" t="s">
        <v>28</v>
      </c>
      <c r="B63" s="170" t="s">
        <v>167</v>
      </c>
      <c r="C63" s="227"/>
      <c r="D63" s="167"/>
    </row>
    <row r="64" spans="1:4" s="53" customFormat="1" ht="33.75" customHeight="1" x14ac:dyDescent="0.25">
      <c r="A64" s="61" t="s">
        <v>29</v>
      </c>
      <c r="B64" s="170" t="s">
        <v>117</v>
      </c>
      <c r="C64" s="229"/>
      <c r="D64" s="167"/>
    </row>
    <row r="65" spans="1:4" s="53" customFormat="1" ht="41.25" customHeight="1" x14ac:dyDescent="0.25">
      <c r="A65" s="61" t="s">
        <v>71</v>
      </c>
      <c r="B65" s="170" t="s">
        <v>168</v>
      </c>
      <c r="C65" s="224" t="s">
        <v>26</v>
      </c>
      <c r="D65" s="167"/>
    </row>
    <row r="66" spans="1:4" s="53" customFormat="1" ht="15.75" customHeight="1" x14ac:dyDescent="0.25">
      <c r="A66" s="345" t="s">
        <v>30</v>
      </c>
      <c r="B66" s="346"/>
      <c r="C66" s="158"/>
      <c r="D66" s="211"/>
    </row>
    <row r="67" spans="1:4" s="53" customFormat="1" ht="18.75" customHeight="1" x14ac:dyDescent="0.25">
      <c r="A67" s="347" t="s">
        <v>31</v>
      </c>
      <c r="B67" s="348"/>
      <c r="C67" s="166">
        <f>'1'!D49</f>
        <v>55510</v>
      </c>
      <c r="D67" s="212"/>
    </row>
    <row r="68" spans="1:4" s="53" customFormat="1" ht="18.75" customHeight="1" x14ac:dyDescent="0.25">
      <c r="A68" s="70"/>
      <c r="B68" s="70"/>
      <c r="C68" s="248"/>
      <c r="D68" s="212"/>
    </row>
  </sheetData>
  <mergeCells count="41">
    <mergeCell ref="C45:C46"/>
    <mergeCell ref="C47:C51"/>
    <mergeCell ref="C59:C60"/>
    <mergeCell ref="A59:A60"/>
    <mergeCell ref="B59:B60"/>
    <mergeCell ref="A34:A35"/>
    <mergeCell ref="B34:B35"/>
    <mergeCell ref="A66:B66"/>
    <mergeCell ref="A67:B67"/>
    <mergeCell ref="A52:B52"/>
    <mergeCell ref="A53:B53"/>
    <mergeCell ref="A41:B41"/>
    <mergeCell ref="A43:B43"/>
    <mergeCell ref="A45:A46"/>
    <mergeCell ref="B45:B46"/>
    <mergeCell ref="A42:B42"/>
    <mergeCell ref="A57:C57"/>
    <mergeCell ref="B55:C55"/>
    <mergeCell ref="B56:C56"/>
    <mergeCell ref="C36:C40"/>
    <mergeCell ref="C34:C35"/>
    <mergeCell ref="A1:C1"/>
    <mergeCell ref="A2:C2"/>
    <mergeCell ref="A3:C3"/>
    <mergeCell ref="A5:C5"/>
    <mergeCell ref="B10:C10"/>
    <mergeCell ref="A31:B31"/>
    <mergeCell ref="A32:B32"/>
    <mergeCell ref="B11:C11"/>
    <mergeCell ref="A12:C12"/>
    <mergeCell ref="A6:C6"/>
    <mergeCell ref="B24:B25"/>
    <mergeCell ref="C26:C30"/>
    <mergeCell ref="C14:C15"/>
    <mergeCell ref="C16:C20"/>
    <mergeCell ref="A21:B21"/>
    <mergeCell ref="A22:B22"/>
    <mergeCell ref="A24:A25"/>
    <mergeCell ref="A14:A15"/>
    <mergeCell ref="B14:B15"/>
    <mergeCell ref="C24:C25"/>
  </mergeCells>
  <pageMargins left="0.19" right="0.23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abSelected="1" topLeftCell="A31" zoomScale="89" zoomScaleNormal="89" zoomScaleSheetLayoutView="89" workbookViewId="0">
      <selection activeCell="K49" sqref="K49"/>
    </sheetView>
  </sheetViews>
  <sheetFormatPr defaultColWidth="8" defaultRowHeight="13.5" customHeight="1" x14ac:dyDescent="0.25"/>
  <cols>
    <col min="1" max="1" width="39.42578125" style="1" customWidth="1"/>
    <col min="2" max="2" width="60" style="1" customWidth="1"/>
    <col min="3" max="3" width="30.5703125" style="1" customWidth="1"/>
    <col min="4" max="16384" width="8" style="1"/>
  </cols>
  <sheetData>
    <row r="1" spans="1:7" s="30" customFormat="1" ht="17.25" customHeight="1" x14ac:dyDescent="0.25">
      <c r="A1" s="335" t="s">
        <v>109</v>
      </c>
      <c r="B1" s="335"/>
      <c r="C1" s="335"/>
      <c r="D1" s="95"/>
      <c r="F1" s="43"/>
      <c r="G1" s="43"/>
    </row>
    <row r="2" spans="1:7" s="14" customFormat="1" ht="19.5" customHeight="1" x14ac:dyDescent="0.25">
      <c r="A2" s="15"/>
      <c r="B2" s="15"/>
      <c r="C2" s="221"/>
    </row>
    <row r="3" spans="1:7" s="12" customFormat="1" ht="57.75" customHeight="1" x14ac:dyDescent="0.25">
      <c r="A3" s="362" t="s">
        <v>128</v>
      </c>
      <c r="B3" s="362"/>
      <c r="C3" s="362"/>
    </row>
    <row r="4" spans="1:7" s="16" customFormat="1" ht="29.25" customHeight="1" x14ac:dyDescent="0.25">
      <c r="B4" s="17"/>
      <c r="C4" s="52" t="s">
        <v>84</v>
      </c>
    </row>
    <row r="5" spans="1:7" s="16" customFormat="1" ht="33" customHeight="1" x14ac:dyDescent="0.25">
      <c r="A5" s="73" t="s">
        <v>33</v>
      </c>
      <c r="B5" s="73"/>
    </row>
    <row r="6" spans="1:7" s="136" customFormat="1" ht="14.25" x14ac:dyDescent="0.25">
      <c r="A6" s="138" t="s">
        <v>118</v>
      </c>
      <c r="C6" s="137"/>
      <c r="D6" s="137"/>
    </row>
    <row r="7" spans="1:7" s="136" customFormat="1" ht="14.25" x14ac:dyDescent="0.25">
      <c r="B7" s="138"/>
      <c r="C7" s="137"/>
      <c r="D7" s="137"/>
    </row>
    <row r="8" spans="1:7" s="53" customFormat="1" ht="20.25" customHeight="1" x14ac:dyDescent="0.25">
      <c r="A8" s="67" t="s">
        <v>22</v>
      </c>
      <c r="B8" s="363" t="s">
        <v>23</v>
      </c>
      <c r="C8" s="364"/>
    </row>
    <row r="9" spans="1:7" s="53" customFormat="1" ht="19.5" customHeight="1" x14ac:dyDescent="0.25">
      <c r="A9" s="68" t="s">
        <v>70</v>
      </c>
      <c r="B9" s="349" t="s">
        <v>52</v>
      </c>
      <c r="C9" s="350"/>
    </row>
    <row r="10" spans="1:7" s="53" customFormat="1" ht="14.25" x14ac:dyDescent="0.25">
      <c r="A10" s="351" t="s">
        <v>32</v>
      </c>
      <c r="B10" s="352"/>
      <c r="C10" s="353"/>
    </row>
    <row r="11" spans="1:7" s="71" customFormat="1" ht="11.25" customHeight="1" x14ac:dyDescent="0.25">
      <c r="A11" s="70"/>
      <c r="B11" s="70"/>
      <c r="C11" s="161"/>
      <c r="D11" s="209"/>
    </row>
    <row r="12" spans="1:7" s="53" customFormat="1" ht="16.5" customHeight="1" x14ac:dyDescent="0.25">
      <c r="A12" s="360" t="s">
        <v>24</v>
      </c>
      <c r="B12" s="355" t="s">
        <v>70</v>
      </c>
      <c r="C12" s="359" t="s">
        <v>79</v>
      </c>
      <c r="D12" s="167"/>
    </row>
    <row r="13" spans="1:7" s="53" customFormat="1" ht="29.25" customHeight="1" x14ac:dyDescent="0.25">
      <c r="A13" s="361"/>
      <c r="B13" s="356"/>
      <c r="C13" s="359"/>
      <c r="D13" s="167"/>
    </row>
    <row r="14" spans="1:7" s="53" customFormat="1" ht="21" customHeight="1" x14ac:dyDescent="0.25">
      <c r="A14" s="61" t="s">
        <v>25</v>
      </c>
      <c r="B14" s="72">
        <v>11011</v>
      </c>
      <c r="C14" s="357" t="s">
        <v>26</v>
      </c>
      <c r="D14" s="167"/>
    </row>
    <row r="15" spans="1:7" s="53" customFormat="1" ht="82.5" x14ac:dyDescent="0.25">
      <c r="A15" s="61" t="s">
        <v>27</v>
      </c>
      <c r="B15" s="234" t="s">
        <v>163</v>
      </c>
      <c r="C15" s="357"/>
      <c r="D15" s="167"/>
    </row>
    <row r="16" spans="1:7" s="53" customFormat="1" ht="82.5" x14ac:dyDescent="0.25">
      <c r="A16" s="61" t="s">
        <v>28</v>
      </c>
      <c r="B16" s="234" t="s">
        <v>164</v>
      </c>
      <c r="C16" s="357"/>
      <c r="D16" s="167"/>
    </row>
    <row r="17" spans="1:4" s="53" customFormat="1" ht="28.5" customHeight="1" x14ac:dyDescent="0.25">
      <c r="A17" s="61" t="s">
        <v>29</v>
      </c>
      <c r="B17" s="234" t="s">
        <v>117</v>
      </c>
      <c r="C17" s="357"/>
      <c r="D17" s="167"/>
    </row>
    <row r="18" spans="1:4" s="53" customFormat="1" ht="41.25" customHeight="1" x14ac:dyDescent="0.25">
      <c r="A18" s="249" t="s">
        <v>165</v>
      </c>
      <c r="B18" s="234" t="s">
        <v>152</v>
      </c>
      <c r="C18" s="358"/>
      <c r="D18" s="167"/>
    </row>
    <row r="19" spans="1:4" s="53" customFormat="1" ht="16.5" customHeight="1" x14ac:dyDescent="0.25">
      <c r="A19" s="345" t="s">
        <v>30</v>
      </c>
      <c r="B19" s="346"/>
      <c r="C19" s="69"/>
      <c r="D19" s="167"/>
    </row>
    <row r="20" spans="1:4" s="53" customFormat="1" ht="19.5" customHeight="1" x14ac:dyDescent="0.25">
      <c r="A20" s="347" t="s">
        <v>31</v>
      </c>
      <c r="B20" s="348"/>
      <c r="C20" s="96">
        <f>'6-1'!C22</f>
        <v>-55510</v>
      </c>
      <c r="D20" s="167"/>
    </row>
    <row r="21" spans="1:4" s="16" customFormat="1" ht="16.5" customHeight="1" x14ac:dyDescent="0.25">
      <c r="A21" s="94"/>
      <c r="B21" s="94"/>
      <c r="C21" s="94"/>
      <c r="D21" s="210"/>
    </row>
    <row r="22" spans="1:4" s="53" customFormat="1" ht="16.5" customHeight="1" x14ac:dyDescent="0.25">
      <c r="A22" s="360" t="s">
        <v>24</v>
      </c>
      <c r="B22" s="355" t="s">
        <v>70</v>
      </c>
      <c r="C22" s="359" t="s">
        <v>169</v>
      </c>
      <c r="D22" s="167"/>
    </row>
    <row r="23" spans="1:4" s="53" customFormat="1" ht="29.25" customHeight="1" x14ac:dyDescent="0.25">
      <c r="A23" s="361"/>
      <c r="B23" s="356"/>
      <c r="C23" s="359"/>
      <c r="D23" s="167"/>
    </row>
    <row r="24" spans="1:4" s="53" customFormat="1" ht="21" customHeight="1" x14ac:dyDescent="0.25">
      <c r="A24" s="61" t="s">
        <v>25</v>
      </c>
      <c r="B24" s="72">
        <v>31002</v>
      </c>
      <c r="C24" s="357" t="s">
        <v>26</v>
      </c>
      <c r="D24" s="167"/>
    </row>
    <row r="25" spans="1:4" s="53" customFormat="1" ht="18" customHeight="1" x14ac:dyDescent="0.25">
      <c r="A25" s="61" t="s">
        <v>27</v>
      </c>
      <c r="B25" s="170" t="s">
        <v>105</v>
      </c>
      <c r="C25" s="357"/>
      <c r="D25" s="167"/>
    </row>
    <row r="26" spans="1:4" s="53" customFormat="1" ht="24" customHeight="1" x14ac:dyDescent="0.25">
      <c r="A26" s="61" t="s">
        <v>28</v>
      </c>
      <c r="B26" s="170" t="s">
        <v>105</v>
      </c>
      <c r="C26" s="357"/>
      <c r="D26" s="167"/>
    </row>
    <row r="27" spans="1:4" s="53" customFormat="1" ht="28.5" customHeight="1" x14ac:dyDescent="0.25">
      <c r="A27" s="61" t="s">
        <v>29</v>
      </c>
      <c r="B27" s="170" t="s">
        <v>73</v>
      </c>
      <c r="C27" s="357"/>
      <c r="D27" s="167"/>
    </row>
    <row r="28" spans="1:4" s="53" customFormat="1" ht="41.25" customHeight="1" x14ac:dyDescent="0.25">
      <c r="A28" s="61" t="s">
        <v>71</v>
      </c>
      <c r="B28" s="170" t="s">
        <v>103</v>
      </c>
      <c r="C28" s="358"/>
      <c r="D28" s="167"/>
    </row>
    <row r="29" spans="1:4" s="53" customFormat="1" ht="16.5" customHeight="1" x14ac:dyDescent="0.25">
      <c r="A29" s="345" t="s">
        <v>30</v>
      </c>
      <c r="B29" s="346"/>
      <c r="C29" s="69"/>
      <c r="D29" s="167"/>
    </row>
    <row r="30" spans="1:4" s="53" customFormat="1" ht="19.5" customHeight="1" x14ac:dyDescent="0.25">
      <c r="A30" s="347" t="s">
        <v>31</v>
      </c>
      <c r="B30" s="348"/>
      <c r="C30" s="96">
        <f>'6-1'!C32</f>
        <v>13620.5</v>
      </c>
      <c r="D30" s="167"/>
    </row>
    <row r="31" spans="1:4" s="16" customFormat="1" ht="16.5" customHeight="1" x14ac:dyDescent="0.25">
      <c r="A31" s="94"/>
      <c r="B31" s="94"/>
      <c r="C31" s="230"/>
      <c r="D31" s="210"/>
    </row>
    <row r="32" spans="1:4" s="53" customFormat="1" ht="16.5" customHeight="1" x14ac:dyDescent="0.25">
      <c r="A32" s="360" t="s">
        <v>24</v>
      </c>
      <c r="B32" s="355" t="s">
        <v>70</v>
      </c>
      <c r="C32" s="359" t="s">
        <v>169</v>
      </c>
      <c r="D32" s="167"/>
    </row>
    <row r="33" spans="1:4" s="53" customFormat="1" ht="29.25" customHeight="1" x14ac:dyDescent="0.25">
      <c r="A33" s="361"/>
      <c r="B33" s="356"/>
      <c r="C33" s="359"/>
      <c r="D33" s="167"/>
    </row>
    <row r="34" spans="1:4" s="53" customFormat="1" ht="21" customHeight="1" x14ac:dyDescent="0.25">
      <c r="A34" s="61" t="s">
        <v>25</v>
      </c>
      <c r="B34" s="72">
        <v>31007</v>
      </c>
      <c r="C34" s="357" t="s">
        <v>26</v>
      </c>
      <c r="D34" s="167"/>
    </row>
    <row r="35" spans="1:4" s="53" customFormat="1" ht="27" x14ac:dyDescent="0.25">
      <c r="A35" s="61" t="s">
        <v>27</v>
      </c>
      <c r="B35" s="72" t="s">
        <v>141</v>
      </c>
      <c r="C35" s="357"/>
      <c r="D35" s="167"/>
    </row>
    <row r="36" spans="1:4" s="53" customFormat="1" ht="53.25" customHeight="1" x14ac:dyDescent="0.25">
      <c r="A36" s="61" t="s">
        <v>28</v>
      </c>
      <c r="B36" s="72" t="s">
        <v>194</v>
      </c>
      <c r="C36" s="357"/>
      <c r="D36" s="167"/>
    </row>
    <row r="37" spans="1:4" s="53" customFormat="1" ht="28.5" customHeight="1" x14ac:dyDescent="0.25">
      <c r="A37" s="61" t="s">
        <v>29</v>
      </c>
      <c r="B37" s="72" t="s">
        <v>73</v>
      </c>
      <c r="C37" s="357"/>
      <c r="D37" s="167"/>
    </row>
    <row r="38" spans="1:4" s="53" customFormat="1" ht="41.25" customHeight="1" x14ac:dyDescent="0.25">
      <c r="A38" s="61" t="s">
        <v>71</v>
      </c>
      <c r="B38" s="72" t="s">
        <v>103</v>
      </c>
      <c r="C38" s="358"/>
      <c r="D38" s="167"/>
    </row>
    <row r="39" spans="1:4" s="53" customFormat="1" ht="16.5" customHeight="1" x14ac:dyDescent="0.25">
      <c r="A39" s="345" t="s">
        <v>30</v>
      </c>
      <c r="B39" s="346"/>
      <c r="C39" s="69"/>
      <c r="D39" s="167"/>
    </row>
    <row r="40" spans="1:4" s="53" customFormat="1" ht="21.75" customHeight="1" x14ac:dyDescent="0.25">
      <c r="A40" s="365" t="s">
        <v>192</v>
      </c>
      <c r="B40" s="366"/>
      <c r="C40" s="276">
        <f>'6-1'!C42</f>
        <v>167</v>
      </c>
    </row>
    <row r="41" spans="1:4" s="53" customFormat="1" ht="19.5" customHeight="1" x14ac:dyDescent="0.25">
      <c r="A41" s="347" t="s">
        <v>31</v>
      </c>
      <c r="B41" s="348"/>
      <c r="C41" s="96">
        <f>'6-1'!C43</f>
        <v>65392</v>
      </c>
      <c r="D41" s="167"/>
    </row>
    <row r="42" spans="1:4" s="16" customFormat="1" ht="16.5" customHeight="1" x14ac:dyDescent="0.25">
      <c r="A42" s="94"/>
      <c r="B42" s="94"/>
      <c r="C42" s="94"/>
      <c r="D42" s="210"/>
    </row>
    <row r="43" spans="1:4" s="53" customFormat="1" ht="20.25" customHeight="1" x14ac:dyDescent="0.25">
      <c r="A43" s="67" t="s">
        <v>22</v>
      </c>
      <c r="B43" s="363" t="s">
        <v>23</v>
      </c>
      <c r="C43" s="364"/>
      <c r="D43" s="167"/>
    </row>
    <row r="44" spans="1:4" s="53" customFormat="1" ht="19.5" customHeight="1" x14ac:dyDescent="0.25">
      <c r="A44" s="68">
        <v>1072</v>
      </c>
      <c r="B44" s="349" t="s">
        <v>151</v>
      </c>
      <c r="C44" s="350"/>
      <c r="D44" s="167"/>
    </row>
    <row r="45" spans="1:4" s="53" customFormat="1" ht="14.25" x14ac:dyDescent="0.25">
      <c r="A45" s="351" t="s">
        <v>32</v>
      </c>
      <c r="B45" s="352"/>
      <c r="C45" s="353"/>
      <c r="D45" s="167"/>
    </row>
    <row r="46" spans="1:4" s="71" customFormat="1" ht="11.25" customHeight="1" x14ac:dyDescent="0.25">
      <c r="A46" s="70"/>
      <c r="B46" s="70"/>
      <c r="C46" s="161"/>
      <c r="D46" s="209"/>
    </row>
    <row r="47" spans="1:4" s="53" customFormat="1" ht="16.5" customHeight="1" x14ac:dyDescent="0.25">
      <c r="A47" s="360" t="s">
        <v>24</v>
      </c>
      <c r="B47" s="355">
        <v>1072</v>
      </c>
      <c r="C47" s="359" t="s">
        <v>104</v>
      </c>
      <c r="D47" s="167"/>
    </row>
    <row r="48" spans="1:4" s="53" customFormat="1" ht="29.25" customHeight="1" x14ac:dyDescent="0.25">
      <c r="A48" s="361"/>
      <c r="B48" s="356"/>
      <c r="C48" s="359"/>
      <c r="D48" s="167"/>
    </row>
    <row r="49" spans="1:4" s="53" customFormat="1" ht="21" customHeight="1" x14ac:dyDescent="0.25">
      <c r="A49" s="61" t="s">
        <v>25</v>
      </c>
      <c r="B49" s="72">
        <v>11009</v>
      </c>
      <c r="C49" s="228"/>
      <c r="D49" s="167"/>
    </row>
    <row r="50" spans="1:4" s="53" customFormat="1" ht="58.5" customHeight="1" x14ac:dyDescent="0.25">
      <c r="A50" s="61" t="s">
        <v>27</v>
      </c>
      <c r="B50" s="170" t="s">
        <v>166</v>
      </c>
      <c r="C50" s="226"/>
      <c r="D50" s="167"/>
    </row>
    <row r="51" spans="1:4" s="53" customFormat="1" ht="40.5" x14ac:dyDescent="0.25">
      <c r="A51" s="61" t="s">
        <v>28</v>
      </c>
      <c r="B51" s="170" t="s">
        <v>167</v>
      </c>
      <c r="C51" s="227"/>
      <c r="D51" s="167"/>
    </row>
    <row r="52" spans="1:4" s="53" customFormat="1" ht="33.75" customHeight="1" x14ac:dyDescent="0.25">
      <c r="A52" s="61" t="s">
        <v>29</v>
      </c>
      <c r="B52" s="170" t="s">
        <v>117</v>
      </c>
      <c r="C52" s="229"/>
      <c r="D52" s="167"/>
    </row>
    <row r="53" spans="1:4" s="53" customFormat="1" ht="41.25" customHeight="1" x14ac:dyDescent="0.25">
      <c r="A53" s="61" t="s">
        <v>71</v>
      </c>
      <c r="B53" s="170" t="s">
        <v>168</v>
      </c>
      <c r="C53" s="224"/>
      <c r="D53" s="167"/>
    </row>
    <row r="54" spans="1:4" s="53" customFormat="1" ht="15.75" customHeight="1" x14ac:dyDescent="0.25">
      <c r="A54" s="345" t="s">
        <v>30</v>
      </c>
      <c r="B54" s="346"/>
      <c r="C54" s="225"/>
      <c r="D54" s="211"/>
    </row>
    <row r="55" spans="1:4" s="53" customFormat="1" ht="18.75" customHeight="1" x14ac:dyDescent="0.25">
      <c r="A55" s="347" t="s">
        <v>31</v>
      </c>
      <c r="B55" s="348"/>
      <c r="C55" s="166">
        <f>'6-1'!C67</f>
        <v>55510</v>
      </c>
      <c r="D55" s="212"/>
    </row>
    <row r="56" spans="1:4" s="53" customFormat="1" ht="18.75" customHeight="1" x14ac:dyDescent="0.25">
      <c r="A56" s="70"/>
      <c r="B56" s="70"/>
      <c r="C56" s="248"/>
      <c r="D56" s="212"/>
    </row>
    <row r="57" spans="1:4" s="53" customFormat="1" ht="20.25" customHeight="1" x14ac:dyDescent="0.25">
      <c r="A57" s="368" t="s">
        <v>74</v>
      </c>
      <c r="B57" s="368"/>
      <c r="C57" s="368"/>
      <c r="D57" s="75"/>
    </row>
    <row r="58" spans="1:4" s="53" customFormat="1" ht="15.75" customHeight="1" x14ac:dyDescent="0.25">
      <c r="A58" s="367" t="s">
        <v>119</v>
      </c>
      <c r="B58" s="367"/>
      <c r="C58" s="367"/>
      <c r="D58" s="367"/>
    </row>
    <row r="59" spans="1:4" s="16" customFormat="1" ht="16.5" customHeight="1" x14ac:dyDescent="0.25">
      <c r="A59" s="94"/>
      <c r="B59" s="94"/>
      <c r="C59" s="94"/>
    </row>
    <row r="60" spans="1:4" ht="18.75" customHeight="1" x14ac:dyDescent="0.25">
      <c r="C60" s="52" t="s">
        <v>162</v>
      </c>
    </row>
    <row r="61" spans="1:4" s="53" customFormat="1" ht="16.5" customHeight="1" x14ac:dyDescent="0.25">
      <c r="A61" s="360" t="s">
        <v>24</v>
      </c>
      <c r="B61" s="355" t="s">
        <v>70</v>
      </c>
      <c r="C61" s="359" t="s">
        <v>79</v>
      </c>
    </row>
    <row r="62" spans="1:4" s="53" customFormat="1" ht="28.5" customHeight="1" x14ac:dyDescent="0.25">
      <c r="A62" s="361"/>
      <c r="B62" s="356"/>
      <c r="C62" s="359"/>
    </row>
    <row r="63" spans="1:4" s="53" customFormat="1" ht="21" customHeight="1" x14ac:dyDescent="0.25">
      <c r="A63" s="250" t="s">
        <v>25</v>
      </c>
      <c r="B63" s="72">
        <v>31009</v>
      </c>
      <c r="C63" s="357" t="s">
        <v>26</v>
      </c>
    </row>
    <row r="64" spans="1:4" s="53" customFormat="1" ht="18.75" customHeight="1" x14ac:dyDescent="0.25">
      <c r="A64" s="250" t="s">
        <v>27</v>
      </c>
      <c r="B64" s="170" t="s">
        <v>178</v>
      </c>
      <c r="C64" s="357"/>
    </row>
    <row r="65" spans="1:4" s="53" customFormat="1" ht="40.5" x14ac:dyDescent="0.25">
      <c r="A65" s="250" t="s">
        <v>28</v>
      </c>
      <c r="B65" s="170" t="s">
        <v>179</v>
      </c>
      <c r="C65" s="357"/>
    </row>
    <row r="66" spans="1:4" s="53" customFormat="1" ht="28.5" customHeight="1" x14ac:dyDescent="0.25">
      <c r="A66" s="250" t="s">
        <v>29</v>
      </c>
      <c r="B66" s="170" t="s">
        <v>73</v>
      </c>
      <c r="C66" s="357"/>
    </row>
    <row r="67" spans="1:4" s="53" customFormat="1" ht="41.25" customHeight="1" x14ac:dyDescent="0.25">
      <c r="A67" s="162" t="s">
        <v>71</v>
      </c>
      <c r="B67" s="170" t="s">
        <v>83</v>
      </c>
      <c r="C67" s="358"/>
    </row>
    <row r="68" spans="1:4" s="53" customFormat="1" ht="16.5" customHeight="1" x14ac:dyDescent="0.25">
      <c r="A68" s="345" t="s">
        <v>30</v>
      </c>
      <c r="B68" s="346"/>
      <c r="C68" s="69"/>
    </row>
    <row r="69" spans="1:4" s="53" customFormat="1" ht="19.5" customHeight="1" x14ac:dyDescent="0.25">
      <c r="A69" s="347" t="s">
        <v>31</v>
      </c>
      <c r="B69" s="348"/>
      <c r="C69" s="96">
        <f>'6-1'!C53</f>
        <v>-79012.5</v>
      </c>
    </row>
    <row r="70" spans="1:4" s="53" customFormat="1" ht="21" customHeight="1" x14ac:dyDescent="0.25">
      <c r="C70" s="222"/>
      <c r="D70" s="74"/>
    </row>
  </sheetData>
  <mergeCells count="40">
    <mergeCell ref="A41:B41"/>
    <mergeCell ref="A3:C3"/>
    <mergeCell ref="A40:B40"/>
    <mergeCell ref="C34:C38"/>
    <mergeCell ref="C32:C33"/>
    <mergeCell ref="A22:A23"/>
    <mergeCell ref="C22:C23"/>
    <mergeCell ref="A39:B39"/>
    <mergeCell ref="A1:C1"/>
    <mergeCell ref="B8:C8"/>
    <mergeCell ref="B9:C9"/>
    <mergeCell ref="A10:C10"/>
    <mergeCell ref="A32:A33"/>
    <mergeCell ref="B32:B33"/>
    <mergeCell ref="B22:B23"/>
    <mergeCell ref="C24:C28"/>
    <mergeCell ref="A29:B29"/>
    <mergeCell ref="A30:B30"/>
    <mergeCell ref="A12:A13"/>
    <mergeCell ref="B12:B13"/>
    <mergeCell ref="C12:C13"/>
    <mergeCell ref="C14:C18"/>
    <mergeCell ref="A19:B19"/>
    <mergeCell ref="A20:B20"/>
    <mergeCell ref="A58:D58"/>
    <mergeCell ref="A57:C57"/>
    <mergeCell ref="A54:B54"/>
    <mergeCell ref="A55:B55"/>
    <mergeCell ref="B43:C43"/>
    <mergeCell ref="B44:C44"/>
    <mergeCell ref="A45:C45"/>
    <mergeCell ref="A47:A48"/>
    <mergeCell ref="B47:B48"/>
    <mergeCell ref="C47:C48"/>
    <mergeCell ref="A69:B69"/>
    <mergeCell ref="A61:A62"/>
    <mergeCell ref="B61:B62"/>
    <mergeCell ref="C61:C62"/>
    <mergeCell ref="C63:C67"/>
    <mergeCell ref="A68:B68"/>
  </mergeCells>
  <pageMargins left="0.15748031496062992" right="0.23622047244094491" top="0.74803149606299213" bottom="0.74803149606299213" header="0.31496062992125984" footer="0.31496062992125984"/>
  <pageSetup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G20"/>
  <sheetViews>
    <sheetView topLeftCell="A7" workbookViewId="0">
      <selection activeCell="F13" sqref="F13:F16"/>
    </sheetView>
  </sheetViews>
  <sheetFormatPr defaultColWidth="8" defaultRowHeight="11.25" customHeight="1" x14ac:dyDescent="0.25"/>
  <cols>
    <col min="1" max="1" width="16.28515625" style="84" customWidth="1"/>
    <col min="2" max="2" width="46.5703125" style="84" customWidth="1"/>
    <col min="3" max="3" width="15.42578125" style="84" customWidth="1"/>
    <col min="4" max="4" width="19.28515625" style="84" customWidth="1"/>
    <col min="5" max="5" width="18" style="84" customWidth="1"/>
    <col min="6" max="6" width="17.5703125" style="84" customWidth="1"/>
    <col min="7" max="7" width="20" style="84" customWidth="1"/>
    <col min="8" max="16384" width="8" style="84"/>
  </cols>
  <sheetData>
    <row r="1" spans="1:7" ht="17.25" customHeight="1" x14ac:dyDescent="0.25">
      <c r="A1" s="372" t="s">
        <v>143</v>
      </c>
      <c r="B1" s="372"/>
      <c r="C1" s="372"/>
      <c r="D1" s="372"/>
      <c r="E1" s="372"/>
      <c r="F1" s="372"/>
      <c r="G1" s="372"/>
    </row>
    <row r="2" spans="1:7" ht="17.25" customHeight="1" x14ac:dyDescent="0.25">
      <c r="A2" s="372" t="s">
        <v>80</v>
      </c>
      <c r="B2" s="372"/>
      <c r="C2" s="372"/>
      <c r="D2" s="372"/>
      <c r="E2" s="372"/>
      <c r="F2" s="372"/>
      <c r="G2" s="372"/>
    </row>
    <row r="3" spans="1:7" ht="17.25" customHeight="1" x14ac:dyDescent="0.25">
      <c r="A3" s="372" t="s">
        <v>34</v>
      </c>
      <c r="B3" s="372"/>
      <c r="C3" s="372"/>
      <c r="D3" s="372"/>
      <c r="E3" s="372"/>
      <c r="F3" s="372"/>
      <c r="G3" s="372"/>
    </row>
    <row r="4" spans="1:7" ht="17.25" customHeight="1" x14ac:dyDescent="0.25">
      <c r="A4" s="98"/>
      <c r="B4" s="99"/>
      <c r="C4" s="100"/>
      <c r="D4" s="100"/>
      <c r="E4" s="100"/>
      <c r="F4" s="100"/>
      <c r="G4" s="99"/>
    </row>
    <row r="5" spans="1:7" ht="36.75" customHeight="1" x14ac:dyDescent="0.25">
      <c r="A5" s="373" t="s">
        <v>129</v>
      </c>
      <c r="B5" s="373"/>
      <c r="C5" s="373"/>
      <c r="D5" s="373"/>
      <c r="E5" s="373"/>
      <c r="F5" s="373"/>
      <c r="G5" s="373"/>
    </row>
    <row r="6" spans="1:7" ht="15.75" customHeight="1" x14ac:dyDescent="0.25">
      <c r="A6" s="85"/>
      <c r="B6" s="85"/>
      <c r="C6" s="101"/>
      <c r="D6" s="101"/>
      <c r="E6" s="101"/>
      <c r="F6" s="101"/>
      <c r="G6" s="102"/>
    </row>
    <row r="7" spans="1:7" s="85" customFormat="1" ht="72" customHeight="1" x14ac:dyDescent="0.25">
      <c r="A7" s="374" t="s">
        <v>35</v>
      </c>
      <c r="B7" s="376" t="s">
        <v>36</v>
      </c>
      <c r="C7" s="378" t="s">
        <v>37</v>
      </c>
      <c r="D7" s="380" t="s">
        <v>38</v>
      </c>
      <c r="E7" s="381" t="s">
        <v>5</v>
      </c>
      <c r="F7" s="381"/>
      <c r="G7" s="381"/>
    </row>
    <row r="8" spans="1:7" s="85" customFormat="1" ht="42.75" customHeight="1" x14ac:dyDescent="0.25">
      <c r="A8" s="375"/>
      <c r="B8" s="377"/>
      <c r="C8" s="379"/>
      <c r="D8" s="379"/>
      <c r="E8" s="103" t="s">
        <v>39</v>
      </c>
      <c r="F8" s="104" t="s">
        <v>40</v>
      </c>
      <c r="G8" s="105" t="s">
        <v>41</v>
      </c>
    </row>
    <row r="9" spans="1:7" s="86" customFormat="1" ht="36" customHeight="1" x14ac:dyDescent="0.25">
      <c r="A9" s="369" t="s">
        <v>42</v>
      </c>
      <c r="B9" s="370"/>
      <c r="C9" s="370"/>
      <c r="D9" s="370"/>
      <c r="E9" s="370"/>
      <c r="F9" s="371"/>
      <c r="G9" s="142">
        <f>G10</f>
        <v>79012.5</v>
      </c>
    </row>
    <row r="10" spans="1:7" s="218" customFormat="1" ht="36" customHeight="1" x14ac:dyDescent="0.25">
      <c r="A10" s="213" t="s">
        <v>75</v>
      </c>
      <c r="B10" s="213" t="s">
        <v>76</v>
      </c>
      <c r="C10" s="213" t="s">
        <v>77</v>
      </c>
      <c r="D10" s="213" t="s">
        <v>78</v>
      </c>
      <c r="E10" s="213"/>
      <c r="F10" s="213"/>
      <c r="G10" s="142">
        <f>G12+G18</f>
        <v>79012.5</v>
      </c>
    </row>
    <row r="11" spans="1:7" s="156" customFormat="1" ht="30" customHeight="1" x14ac:dyDescent="0.25">
      <c r="A11" s="254" t="s">
        <v>186</v>
      </c>
      <c r="B11" s="269" t="s">
        <v>185</v>
      </c>
      <c r="C11" s="143"/>
      <c r="D11" s="145"/>
      <c r="E11" s="146"/>
      <c r="F11" s="143"/>
      <c r="G11" s="144">
        <f>G12</f>
        <v>65392</v>
      </c>
    </row>
    <row r="12" spans="1:7" s="156" customFormat="1" ht="30" customHeight="1" x14ac:dyDescent="0.25">
      <c r="A12" s="258"/>
      <c r="B12" s="171" t="s">
        <v>123</v>
      </c>
      <c r="C12" s="143"/>
      <c r="D12" s="145"/>
      <c r="E12" s="262"/>
      <c r="F12" s="154"/>
      <c r="G12" s="144">
        <f>SUM(G13:G16)</f>
        <v>65392</v>
      </c>
    </row>
    <row r="13" spans="1:7" s="156" customFormat="1" ht="32.25" customHeight="1" x14ac:dyDescent="0.25">
      <c r="A13" s="259" t="s">
        <v>187</v>
      </c>
      <c r="B13" s="261" t="s">
        <v>124</v>
      </c>
      <c r="C13" s="148" t="s">
        <v>125</v>
      </c>
      <c r="D13" s="147" t="s">
        <v>126</v>
      </c>
      <c r="E13" s="264">
        <v>276000</v>
      </c>
      <c r="F13" s="253">
        <v>7</v>
      </c>
      <c r="G13" s="282">
        <f t="shared" ref="G13:G16" si="0">E13*F13/1000</f>
        <v>1932</v>
      </c>
    </row>
    <row r="14" spans="1:7" s="156" customFormat="1" ht="32.25" customHeight="1" x14ac:dyDescent="0.25">
      <c r="A14" s="259" t="s">
        <v>188</v>
      </c>
      <c r="B14" s="261" t="s">
        <v>124</v>
      </c>
      <c r="C14" s="148" t="s">
        <v>125</v>
      </c>
      <c r="D14" s="147" t="s">
        <v>126</v>
      </c>
      <c r="E14" s="264">
        <v>250000</v>
      </c>
      <c r="F14" s="253">
        <v>1</v>
      </c>
      <c r="G14" s="282">
        <f t="shared" si="0"/>
        <v>250</v>
      </c>
    </row>
    <row r="15" spans="1:7" s="156" customFormat="1" ht="34.5" customHeight="1" x14ac:dyDescent="0.25">
      <c r="A15" s="259" t="s">
        <v>189</v>
      </c>
      <c r="B15" s="261" t="s">
        <v>124</v>
      </c>
      <c r="C15" s="148" t="s">
        <v>125</v>
      </c>
      <c r="D15" s="147" t="s">
        <v>126</v>
      </c>
      <c r="E15" s="264">
        <v>250000</v>
      </c>
      <c r="F15" s="253">
        <v>21</v>
      </c>
      <c r="G15" s="282">
        <f t="shared" si="0"/>
        <v>5250</v>
      </c>
    </row>
    <row r="16" spans="1:7" s="156" customFormat="1" ht="31.5" customHeight="1" x14ac:dyDescent="0.25">
      <c r="A16" s="259" t="s">
        <v>190</v>
      </c>
      <c r="B16" s="261" t="s">
        <v>124</v>
      </c>
      <c r="C16" s="148" t="s">
        <v>125</v>
      </c>
      <c r="D16" s="147" t="s">
        <v>126</v>
      </c>
      <c r="E16" s="265">
        <v>420000</v>
      </c>
      <c r="F16" s="253">
        <v>138</v>
      </c>
      <c r="G16" s="282">
        <f t="shared" si="0"/>
        <v>57960</v>
      </c>
    </row>
    <row r="17" spans="1:7" s="156" customFormat="1" ht="40.5" customHeight="1" x14ac:dyDescent="0.25">
      <c r="A17" s="254" t="s">
        <v>180</v>
      </c>
      <c r="B17" s="268" t="s">
        <v>114</v>
      </c>
      <c r="C17" s="154"/>
      <c r="D17" s="145"/>
      <c r="E17" s="263"/>
      <c r="F17" s="143"/>
      <c r="G17" s="144">
        <f>G18</f>
        <v>13620.5</v>
      </c>
    </row>
    <row r="18" spans="1:7" s="156" customFormat="1" ht="27.75" customHeight="1" x14ac:dyDescent="0.25">
      <c r="A18" s="275"/>
      <c r="B18" s="260" t="s">
        <v>43</v>
      </c>
      <c r="C18" s="154"/>
      <c r="D18" s="145"/>
      <c r="E18" s="263"/>
      <c r="F18" s="267"/>
      <c r="G18" s="144">
        <f>SUM(G19:G20)</f>
        <v>13620.5</v>
      </c>
    </row>
    <row r="19" spans="1:7" s="156" customFormat="1" ht="35.25" customHeight="1" x14ac:dyDescent="0.25">
      <c r="A19" s="149" t="s">
        <v>182</v>
      </c>
      <c r="B19" s="149" t="s">
        <v>181</v>
      </c>
      <c r="C19" s="154" t="s">
        <v>125</v>
      </c>
      <c r="D19" s="145" t="s">
        <v>44</v>
      </c>
      <c r="E19" s="172"/>
      <c r="F19" s="154"/>
      <c r="G19" s="266">
        <v>9464.6</v>
      </c>
    </row>
    <row r="20" spans="1:7" s="156" customFormat="1" ht="40.5" customHeight="1" x14ac:dyDescent="0.25">
      <c r="A20" s="149" t="s">
        <v>183</v>
      </c>
      <c r="B20" s="257" t="s">
        <v>184</v>
      </c>
      <c r="C20" s="154" t="s">
        <v>125</v>
      </c>
      <c r="D20" s="145" t="s">
        <v>44</v>
      </c>
      <c r="E20" s="219"/>
      <c r="F20" s="143"/>
      <c r="G20" s="155">
        <v>4155.8999999999996</v>
      </c>
    </row>
  </sheetData>
  <mergeCells count="10">
    <mergeCell ref="A9:F9"/>
    <mergeCell ref="A1:G1"/>
    <mergeCell ref="A2:G2"/>
    <mergeCell ref="A3:G3"/>
    <mergeCell ref="A5:G5"/>
    <mergeCell ref="A7:A8"/>
    <mergeCell ref="B7:B8"/>
    <mergeCell ref="C7:C8"/>
    <mergeCell ref="D7:D8"/>
    <mergeCell ref="E7:G7"/>
  </mergeCells>
  <pageMargins left="0.15748031496062992" right="0.23622047244094491" top="0.23622047244094491" bottom="0.15748031496062992" header="0.23622047244094491" footer="0.15748031496062992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6-1</vt:lpstr>
      <vt:lpstr>6-2</vt:lpstr>
      <vt:lpstr>7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https:/mul2-mta.gov.am/tasks/1314033/oneclick/2havelvac.xlsx?token=b6d344686744bec18638b38fd912fa4c</cp:keywords>
  <cp:lastModifiedBy>User</cp:lastModifiedBy>
  <cp:lastPrinted>2023-11-20T07:00:53Z</cp:lastPrinted>
  <dcterms:created xsi:type="dcterms:W3CDTF">2021-01-22T11:42:14Z</dcterms:created>
  <dcterms:modified xsi:type="dcterms:W3CDTF">2023-11-22T11:01:07Z</dcterms:modified>
</cp:coreProperties>
</file>