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2312" activeTab="2"/>
  </bookViews>
  <sheets>
    <sheet name="havelvac 1" sheetId="1" r:id="rId1"/>
    <sheet name="havelvac 2" sheetId="2" r:id="rId2"/>
    <sheet name="havelvac 3" sheetId="12" r:id="rId3"/>
    <sheet name="havelvac 4" sheetId="11" r:id="rId4"/>
    <sheet name="havelvac 5" sheetId="6" r:id="rId5"/>
    <sheet name="havelvac 6" sheetId="9" r:id="rId6"/>
  </sheets>
  <definedNames>
    <definedName name="_xlnm._FilterDatabase" localSheetId="4" hidden="1">'havelvac 5'!$A$1:$A$7</definedName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8" i="12"/>
  <c r="H11" i="11"/>
  <c r="H10" s="1"/>
  <c r="H9" s="1"/>
  <c r="H8" s="1"/>
  <c r="G11" i="12"/>
  <c r="G9" s="1"/>
  <c r="G13"/>
  <c r="G14"/>
  <c r="G48" i="2" l="1"/>
  <c r="G35"/>
  <c r="C21" i="9"/>
  <c r="C23" l="1"/>
  <c r="C22"/>
  <c r="C51" l="1"/>
  <c r="C41"/>
  <c r="C38" i="6"/>
  <c r="C42" i="9" s="1"/>
  <c r="G58" i="2"/>
  <c r="G57" s="1"/>
  <c r="G56" s="1"/>
  <c r="G55" s="1"/>
  <c r="G54" s="1"/>
  <c r="G52" s="1"/>
  <c r="G50" s="1"/>
  <c r="G46" s="1"/>
  <c r="G45"/>
  <c r="G44" s="1"/>
  <c r="G43" s="1"/>
  <c r="G42" s="1"/>
  <c r="G41" s="1"/>
  <c r="G39" s="1"/>
  <c r="G37" s="1"/>
  <c r="G33" s="1"/>
  <c r="D23" i="1"/>
  <c r="C67" i="9"/>
  <c r="C66"/>
  <c r="C48" i="6" l="1"/>
  <c r="C52" i="9" s="1"/>
  <c r="G31" i="2"/>
  <c r="G73"/>
  <c r="G72" s="1"/>
  <c r="G71" s="1"/>
  <c r="G70" s="1"/>
  <c r="D41" i="1"/>
  <c r="D62" s="1"/>
  <c r="D68" l="1"/>
  <c r="G99" i="2" s="1"/>
  <c r="G98" s="1"/>
  <c r="G97" s="1"/>
  <c r="G96" s="1"/>
  <c r="G94" s="1"/>
  <c r="G92" s="1"/>
  <c r="C90" i="6" s="1"/>
  <c r="C94" i="9" s="1"/>
  <c r="G91" i="2"/>
  <c r="G90" s="1"/>
  <c r="G89" s="1"/>
  <c r="G88" s="1"/>
  <c r="G86" s="1"/>
  <c r="G84" s="1"/>
  <c r="C81" i="6" s="1"/>
  <c r="C85" i="9" s="1"/>
  <c r="D17" i="1"/>
  <c r="G69" i="2"/>
  <c r="G67" s="1"/>
  <c r="G65" s="1"/>
  <c r="C64" i="6" s="1"/>
  <c r="C68" i="9"/>
  <c r="G82" i="2"/>
  <c r="G80" s="1"/>
  <c r="G78" s="1"/>
  <c r="G76" s="1"/>
  <c r="G74" s="1"/>
  <c r="G63"/>
  <c r="G61" s="1"/>
  <c r="G59" s="1"/>
  <c r="G29" s="1"/>
  <c r="D55" i="1"/>
  <c r="D53" s="1"/>
  <c r="G28" i="2" l="1"/>
  <c r="G27" s="1"/>
  <c r="G26" s="1"/>
  <c r="D11" i="1"/>
  <c r="D9" s="1"/>
  <c r="D8" s="1"/>
  <c r="G25" i="2" l="1"/>
  <c r="G24" s="1"/>
  <c r="G22" l="1"/>
  <c r="G20" s="1"/>
  <c r="C23" i="6" s="1"/>
  <c r="G18" i="2" l="1"/>
  <c r="G16" s="1"/>
  <c r="G14" s="1"/>
  <c r="G12" s="1"/>
  <c r="G10" s="1"/>
  <c r="G8" s="1"/>
  <c r="C24" i="9"/>
</calcChain>
</file>

<file path=xl/sharedStrings.xml><?xml version="1.0" encoding="utf-8"?>
<sst xmlns="http://schemas.openxmlformats.org/spreadsheetml/2006/main" count="469" uniqueCount="170">
  <si>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</si>
  <si>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</si>
  <si>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</si>
  <si>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</si>
  <si>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</si>
  <si>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</si>
  <si>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</si>
  <si>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</si>
  <si>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</si>
  <si>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</si>
  <si>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</si>
  <si>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</si>
  <si>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</si>
  <si>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</si>
  <si>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</si>
  <si>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</si>
  <si>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</si>
  <si>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</si>
  <si>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</si>
  <si>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</si>
  <si>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</si>
  <si>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</si>
  <si>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</si>
  <si>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</si>
  <si>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</si>
  <si>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</si>
  <si>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</si>
  <si>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</si>
  <si>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</si>
  <si>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</si>
  <si>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</si>
  <si>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</si>
  <si>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</si>
  <si>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</si>
  <si>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</si>
  <si>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</si>
  <si>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</si>
  <si>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</si>
  <si>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</si>
  <si>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այդ թվում`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</si>
  <si>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</si>
  <si>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</si>
  <si>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</si>
  <si>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</si>
  <si>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</si>
  <si>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</si>
  <si>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</si>
  <si>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</si>
  <si>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</si>
  <si>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Արդյունքի չափորոշիչներ</t>
  </si>
  <si>
    <t xml:space="preserve">ՀՀ Կրթության, գիտության, մշակույթի և սպորտի նախարարություն </t>
  </si>
  <si>
    <t xml:space="preserve"> ԿՐԹՈՒԹՅՈՒՆ</t>
  </si>
  <si>
    <t xml:space="preserve">ՀՀ կառավարության  2023 թվականի </t>
  </si>
  <si>
    <t xml:space="preserve"> Տրանսֆերտների տրամադրում</t>
  </si>
  <si>
    <t>Ցուցանիշների փոփոխություն (ավելացումները նշված են դրական նշանով, իսկ  նվազեցումները՝ փակագծերում)</t>
  </si>
  <si>
    <t>Հավելված N 4</t>
  </si>
  <si>
    <t xml:space="preserve"> ՄԱՍ 1.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</si>
  <si>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N 3 ԵՎ N 4  ՀԱՎԵԼՎԱԾՆԵՐՈՒՄ  ԿԱՏԱՐՎՈՂ   ՓՈՓՈԽՈՒԹՅՈՒՆՆԵՐԸ ԵՎ ԼՐԱՑՈՒՄՆԵՐ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</si>
  <si>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</si>
  <si>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</si>
  <si>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 xml:space="preserve"> ՀՀ  կրթության , գիտության, մշակույթի և սպորտի նախարարություն</t>
  </si>
  <si>
    <t>Հավելված N 3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</si>
  <si>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</t>
  </si>
  <si>
    <t xml:space="preserve"> 01</t>
  </si>
  <si>
    <t xml:space="preserve"> 1162</t>
  </si>
  <si>
    <t xml:space="preserve"> Գիտական և գիտատեխնիկական հետազոտությունների ծրագիր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</si>
  <si>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</si>
  <si>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</si>
  <si>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</si>
  <si>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</si>
  <si>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ԸՆԴՀԱՆՈՒՐ ԲՆՈՒՅԹԻ ՀԱՆՐԱՅԻՆ ԾԱՌԱՅՈՒԹՅՈՒՆՆԵՐ</t>
  </si>
  <si>
    <t xml:space="preserve"> Ընդհանուր բնույթի հանրային ծառայությունների գծով հետազոտական և նախագծային աշխատանքներ</t>
  </si>
  <si>
    <t>05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</si>
  <si>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</si>
  <si>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</si>
  <si>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</si>
  <si>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</si>
  <si>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</si>
  <si>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</si>
  <si>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Ծառայությունների մատուցում </t>
  </si>
  <si>
    <t xml:space="preserve"> Միջոցառումն իրականացնողի անվանումը՛ </t>
  </si>
  <si>
    <t xml:space="preserve"> ՀՀ կառավարության 2001 թ. նոյեմբերի 17-ի Գիտական և գիտատեխնիկական գործունեության պայմանագրային (թեմատիկ) ֆինանսավորման կարգը հաստատելու մասին N1122 որոշման համաձայն մրցույթային կարգով ընտրված գիտական թեմաների ղեկավարներ </t>
  </si>
  <si>
    <t xml:space="preserve"> Թեմաների թիվ, հատ, այդ թվում՛ </t>
  </si>
  <si>
    <t xml:space="preserve"> Թեմաներում ներգրավված կանանց  թվաքանակ, մարդ </t>
  </si>
  <si>
    <t xml:space="preserve"> Միջազգային գիտական ծրագրերի թիվ, հատ, այդ թվում՛ </t>
  </si>
  <si>
    <t xml:space="preserve">Գիտական և գիտատեխնիկական հետազոտությունների ծրագիր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</si>
  <si>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</si>
  <si>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</si>
  <si>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</si>
  <si>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</si>
  <si>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</si>
  <si>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</si>
  <si>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</si>
  <si>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</si>
  <si>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</si>
  <si>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</si>
  <si>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</si>
  <si>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</si>
  <si>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</si>
  <si>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</si>
  <si>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</si>
  <si>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</si>
  <si>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>04</t>
  </si>
  <si>
    <t xml:space="preserve"> Բարձրագույն կրթություն</t>
  </si>
  <si>
    <t>Բարձրագույն մասնագիտական կրթություն</t>
  </si>
  <si>
    <t xml:space="preserve"> այդ թվում` </t>
  </si>
  <si>
    <t xml:space="preserve"> ՀԱՅԱՍՏԱՆԻ ՀԱՆՐԱՊԵՏՈՒԹՅԱՆ ԿԱՌԱՎԱՐՈՒԹՅԱՆ 2022 ԹՎԱԿԱՆԻ ԴԵԿՏԵՄԲԵՐԻ 29-Ի N 2111-Ն ՈՐՈՇՄԱՆ N 9 ՀԱՎԵԼՎԱԾԻ  
NN 9.13 և 9․47 ԱՂՅՈՒՍԱԿՈՒՄ ԿԱՏԱՐՎՈՂ  ՓՈՓՈԽՈՒԹՅՈՒՆՆԵՐԸ ԵՎ ԼՐԱՑՈՒՄՆԵՐԸ</t>
  </si>
  <si>
    <t>Ցուցանիշների փոփոխություն (ավելացումները 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</si>
  <si>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</si>
  <si>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</si>
  <si>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</si>
  <si>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</si>
  <si>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</si>
  <si>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Ցուցանիշների փոփոխություն (նվազեցումները նշված են փակագծերում )</t>
  </si>
  <si>
    <t>Բարձրագույն և հետբուհական մասնագիտական կրթության ծրագիր</t>
  </si>
  <si>
    <t>Ցուցանիշների փոփոխություն (ավելացումները նշված են դրական նշանով )</t>
  </si>
  <si>
    <t>Տրանսֆերտների տրամադրում</t>
  </si>
  <si>
    <t>Շահառուների ընտրության չափորոշիչը</t>
  </si>
  <si>
    <t>Տարի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</si>
  <si>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</si>
  <si>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</si>
  <si>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</si>
  <si>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>ՀԱՅԱՍՏԱՆԻ ՀԱՆՐԱՊԵՏՈՒԹՅԱՆ ԿԱՌԱՎԱՐՈՒԹՅԱՆ 2022 ԹՎԱԿԱՆԻ ԴԵԿՏԵՄԲԵՐԻ 29-Ի N 2111-Ն ՈՐՈՇՄԱՆ N 9.1 ՀԱՎԵԼՎԱԾԻ  NN  9.1.13,  9.1.28 և  9.1.58  ԱՂՅՈՒՍԱԿՆԵՐՈՒՄ ԿԱՏԱՐՎՈՂ ՓՈՓՈԽՈՒԹՅՈՒՆՆԵՐԸ ԵՎ ԼՐԱՑՈՒՄՆԵՐԸ</t>
  </si>
  <si>
    <t>Ցուցանիշների փոփոխություն (նվազեցումները նշված են փակագծերում)</t>
  </si>
  <si>
    <t>Նախնական (արհեստագործական) և միջին մասնագիտական կրթություն</t>
  </si>
  <si>
    <t>Աշխատաշուկայիարդի պահանջներին համապատասխան նախնական մասնագիտական (արհեստագործական) և միջին մասնագիտական կրթության որակավորում ունեցող մասնագետների պատրաստում՝ կրթության մատչելիության ապահովում:</t>
  </si>
  <si>
    <t>Նախնական (արհեստագործական) և միջին մասնագիտական կրթության գավչության բարձրացում՝ մատչելի և մրցունակ նախնական (արհեստագործական) և միջին մասնագիտական կրթության ապահովում</t>
  </si>
  <si>
    <t xml:space="preserve"> - Այլ նպաստներ բյուջեից</t>
  </si>
  <si>
    <t>03</t>
  </si>
  <si>
    <t xml:space="preserve"> Նախնական մասնագիտական (արհեստագործական) և միջին մասնագիտական կրթություն</t>
  </si>
  <si>
    <t xml:space="preserve"> Նախնական մասնագիտական (արհեստագործական) կրթություն</t>
  </si>
  <si>
    <t>02</t>
  </si>
  <si>
    <t xml:space="preserve"> Միջին մասնագիտական կրթություն</t>
  </si>
  <si>
    <t xml:space="preserve"> Կրթաթոշակ ստացող ուսանողների թիվ, մարդ </t>
  </si>
  <si>
    <t xml:space="preserve"> ՀՀ կրթության, գիտության, մշակույթի և սպորտի  նախարարության բարձրագույն կրթության և գիտության կոմիտե </t>
  </si>
  <si>
    <t xml:space="preserve"> ՀՀ կրթության, գիտության, մշակույթի և սպորտի  նախարարության բարձրագույն կրթության և գիտության կոմիտե</t>
  </si>
  <si>
    <t>Քանակական</t>
  </si>
  <si>
    <t xml:space="preserve"> Բակալավրի կրթական ծրագրով ուսման փոխհատուցում  ստացող ուսանողների թիվ, մարդ </t>
  </si>
  <si>
    <t xml:space="preserve"> Մագիստրոսական կրթական ծրագրով ուսման փոխհատուցում ստացող ուսանողների  թիվ, մարդ </t>
  </si>
  <si>
    <t>2023 թվականի սեպտեմբերի 19-ից հետո Լեռնային Ղարաբաղից բռնի տեղահանված և ՀՀ-ում նախնական  մասնագիտական (արհեստագործական) կրթություն ստացող ուսանողներին ուսման վարձի փոխհատուցման նպատակով կրթաթոշակի տրամադրում</t>
  </si>
  <si>
    <t xml:space="preserve"> 2023 թվականի սեպտեմբերի 19-ից հետո Լեռնային Ղարաբաղից բռնի տեղահանված և ՀՀ-ում նախնական մասնագիտական (արհեստագործական) կրթություն ստացող ուսանողներին կրթաթոշակի տրամադրում</t>
  </si>
  <si>
    <t>2023 թվականի սեպտեմբերի 19-ից հետո Լեռնային Ղարաբաղից բռնի տեղահանված և ՀՀ-ում միջին մասնագիտական կրթություն ստացող ուսանողներին ուսման վարձի լրիվ կամ մասնակի փոխհատուցման նպատակով կրթաթոշակի տրամադրում</t>
  </si>
  <si>
    <t>2023 թվականի սեպտեմբերի 19-ից հետո Լեռնային Ղարաբաղից բռնի տեղահանված և ՀՀ-ում միջին մասնագիտական կրթություն ստացող ուսանողներին կրթաթոշակի տրամադրում</t>
  </si>
  <si>
    <t>2023 թվականի սեպտեմբերի 19-ից հետո Լեռնային Ղարաբաղից բռնի տեղահանված և ՀՀ-ում բարձրագույն մասնագիտական կրթություն ստացող ուսանողներին ուսման վարձի լրիվ կամ մասնակի փոխհատուցման նպատակով կրթաթոշակի տրամադրում</t>
  </si>
  <si>
    <t>2023 թվականի սեպտեմբերի 19-ից հետո Լեռնային Ղարաբաղից բռնի տեղահանված և ՀՀ-ում բարձրագույն մասնագիտական կրթություն ստացող ուսանողներին կրթաթոշակի տրամադրում</t>
  </si>
  <si>
    <t>ՀՀ կառավարության 12.10.2023թ. N 1762-Լ որոշմամբ սահմանված կարգով ՀՀ պետական ուսումնական հաստատություններում տեղափոխված/հրամանագրված ուսանողներ</t>
  </si>
  <si>
    <t>2023 թվականի սեպտեմբերի 19-ի դրությամբ Լեռնային Ղարաբաղի ԲՈՒՀ-երի ուսանող հանդիսացող և համապատասխան մասնագիտություններով ՀՀ պետական ԲՈՒՀ-եր սահմանված կարգով տեղափոխված/հրամանագրված ուսանողներ (ՀՀ կառավարության 12.10.2023թ. N 1762-Լ որոշում)</t>
  </si>
  <si>
    <t>Հավելված N 5</t>
  </si>
  <si>
    <t>հազար դրամներով</t>
  </si>
  <si>
    <t>Բյուջետային հատկացումների գլխավոր կարգադրիչների, ծրագրերի, միջոցառումների անվանումները</t>
  </si>
  <si>
    <t>Միջոցառումներն կատարող պետական մարմինների անվանումները</t>
  </si>
  <si>
    <t>Գերատեսչական  պատկանելություն</t>
  </si>
  <si>
    <t>ԸՆԴԱՄԵՆԸ</t>
  </si>
  <si>
    <t>ՀՀ կրթության, գիտության, մշակույթի և սպորտի նախարարություն</t>
  </si>
  <si>
    <t>Գիտական և գիտատեխնիկական հետազոտությունների ծրագիր</t>
  </si>
  <si>
    <t>Գիտական և գիտատեխնիկական պայմանագրային /թեմատիկ/ հետազոտություններ</t>
  </si>
  <si>
    <t>ՀՀ կրթության, գիտության, մշակույթի և սպորտի նախարարության բարձրագույն կրթության և գիտության կոմիտե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</si>
  <si>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</si>
  <si>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</si>
  <si>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</si>
  <si>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Գիտական և գիտատեխնիկական գործունեության պայմանագրային (թեմատիկ) հետազոտություններ</t>
  </si>
  <si>
    <t>ԸՆԴԱՄԵՆԸ-   ՀՀ կրթության, գիտության, մշակույթի և սպորտի նախարարության գիտության կոմիտե</t>
  </si>
  <si>
    <t>այդ թվում՝ ըստ ուղղությունների</t>
  </si>
  <si>
    <t>Պայմանագրային (թեմատիկ) հետազոտություններ</t>
  </si>
  <si>
    <t>մրցույթով ընտրված գիտահետազոտական խմբեր</t>
  </si>
  <si>
    <t xml:space="preserve">մրցույթով ընտրված գիտահետազոտական խմբեր </t>
  </si>
  <si>
    <t xml:space="preserve">Պայմանագրային (թեմատիկ) հետազոտությունների գիտական թեմաների ֆինանսավորում </t>
  </si>
  <si>
    <t xml:space="preserve"> ՀԱՅԱՍՏԱՆԻ ՀԱՆՐԱՊԵՏՈՒԹՅԱՆ ԿԱՌԱՎԱՐՈՒԹՅԱՆ 2022 ԹՎԱԿԱՆԻ ԴԵԿՏԵՄԲԵՐԻ 29-Ի N 2111-Ն ՈՐՈՇՄԱՆ N 5 ՀԱՎԵԼՎԱԾԻ N 7.1 ԱՂՅՈՒՍԱԿՈՒՄ ԿԱՏԱՐՎՈՂ  ՓՈՓՈԽՈՒԹՅՈՒՆԸ</t>
  </si>
  <si>
    <t>Հավելված N 6</t>
  </si>
  <si>
    <t xml:space="preserve"> ՀԱՅԱՍՏԱՆԻ ՀԱՆՐԱՊԵՏՈՒԹՅԱՆ ԿԱՌԱՎԱՐՈՒԹՅԱՆ 2022 ԹՎԱԿԱՆԻ ԴԵԿՏԵՄԲԵՐԻ 29-Ի N 2111-Ն ՈՐՈՇՄԱՆ N 5 ՀԱՎԵԼՎԱԾԻ N 7.2 ԱՂՅՈՒՍԱԿՈՒՄ ԿԱՏԱՐՎՈՂ  ՓՈՓՈԽՈՒԹՅՈՒՆԸ</t>
  </si>
</sst>
</file>

<file path=xl/styles.xml><?xml version="1.0" encoding="utf-8"?>
<styleSheet xmlns="http://schemas.openxmlformats.org/spreadsheetml/2006/main">
  <numFmts count="12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0.0"/>
    <numFmt numFmtId="169" formatCode="0.0_);\(0.0\)"/>
    <numFmt numFmtId="170" formatCode="_(* #,##0_);_(* \(#,##0\);_(* &quot;-&quot;??_);_(@_)"/>
    <numFmt numFmtId="171" formatCode="#,##0.0\ _₽;\-#,##0.0\ _₽"/>
    <numFmt numFmtId="172" formatCode="0_);\(0\)"/>
    <numFmt numFmtId="173" formatCode="#,##0.0_);\(#,##0.0\)"/>
    <numFmt numFmtId="174" formatCode="#,##0.0"/>
    <numFmt numFmtId="175" formatCode="_(* #,##0.0_);_(* \(#,##0.0\);_(* &quot;-&quot;?_);_(@_)"/>
  </numFmts>
  <fonts count="56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  <font>
      <b/>
      <sz val="12"/>
      <color theme="1"/>
      <name val="Arial"/>
      <family val="2"/>
    </font>
    <font>
      <i/>
      <sz val="12"/>
      <color rgb="FFFF0000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1"/>
      <color theme="1"/>
      <name val="GHEA Grapalat"/>
      <family val="3"/>
    </font>
    <font>
      <sz val="10"/>
      <name val="GHEA Grapalat"/>
      <family val="2"/>
    </font>
    <font>
      <b/>
      <i/>
      <sz val="12"/>
      <name val="GHEA Grapalat"/>
      <family val="3"/>
    </font>
    <font>
      <i/>
      <sz val="11"/>
      <name val="Arial LatArm"/>
      <family val="2"/>
    </font>
    <font>
      <sz val="10"/>
      <color theme="1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5" fillId="0" borderId="0"/>
    <xf numFmtId="167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164" fontId="27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1" fillId="0" borderId="0"/>
    <xf numFmtId="0" fontId="3" fillId="0" borderId="0"/>
    <xf numFmtId="0" fontId="38" fillId="0" borderId="0"/>
    <xf numFmtId="164" fontId="3" fillId="0" borderId="0" applyFont="0" applyFill="0" applyBorder="0" applyAlignment="0" applyProtection="0"/>
    <xf numFmtId="0" fontId="39" fillId="0" borderId="0"/>
    <xf numFmtId="0" fontId="3" fillId="0" borderId="0"/>
  </cellStyleXfs>
  <cellXfs count="354">
    <xf numFmtId="0" fontId="0" fillId="0" borderId="0" xfId="0">
      <alignment horizontal="left" vertical="top" wrapText="1"/>
    </xf>
    <xf numFmtId="0" fontId="28" fillId="0" borderId="0" xfId="0" applyFont="1">
      <alignment horizontal="left" vertical="top" wrapText="1"/>
    </xf>
    <xf numFmtId="0" fontId="28" fillId="0" borderId="0" xfId="0" applyFont="1" applyAlignment="1"/>
    <xf numFmtId="0" fontId="30" fillId="0" borderId="0" xfId="0" applyFont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29" fillId="0" borderId="0" xfId="0" applyFont="1">
      <alignment horizontal="left" vertical="top" wrapText="1"/>
    </xf>
    <xf numFmtId="0" fontId="29" fillId="0" borderId="0" xfId="0" applyFont="1" applyAlignment="1"/>
    <xf numFmtId="0" fontId="29" fillId="0" borderId="10" xfId="4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166" fontId="28" fillId="0" borderId="0" xfId="53" applyNumberFormat="1" applyFont="1" applyFill="1" applyAlignment="1">
      <alignment horizontal="left" vertical="top" wrapText="1"/>
    </xf>
    <xf numFmtId="0" fontId="32" fillId="33" borderId="10" xfId="0" applyFont="1" applyFill="1" applyBorder="1" applyAlignment="1">
      <alignment vertical="top" wrapText="1"/>
    </xf>
    <xf numFmtId="0" fontId="29" fillId="33" borderId="10" xfId="0" applyFont="1" applyFill="1" applyBorder="1" applyAlignment="1">
      <alignment vertical="top" wrapText="1"/>
    </xf>
    <xf numFmtId="0" fontId="32" fillId="0" borderId="0" xfId="0" applyFont="1" applyAlignment="1">
      <alignment horizontal="center" wrapText="1"/>
    </xf>
    <xf numFmtId="165" fontId="29" fillId="0" borderId="10" xfId="42" applyFont="1" applyFill="1" applyBorder="1" applyAlignment="1">
      <alignment horizontal="right" vertical="center"/>
    </xf>
    <xf numFmtId="0" fontId="31" fillId="0" borderId="10" xfId="0" applyFont="1" applyBorder="1" applyAlignment="1">
      <alignment vertical="center"/>
    </xf>
    <xf numFmtId="0" fontId="35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0" fontId="34" fillId="0" borderId="10" xfId="0" applyFont="1" applyBorder="1">
      <alignment horizontal="left" vertical="top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vertical="center"/>
    </xf>
    <xf numFmtId="0" fontId="37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left" vertical="center" wrapText="1"/>
    </xf>
    <xf numFmtId="0" fontId="32" fillId="0" borderId="10" xfId="60" applyFont="1" applyBorder="1" applyAlignment="1">
      <alignment horizontal="left" vertical="center" wrapText="1"/>
    </xf>
    <xf numFmtId="0" fontId="32" fillId="0" borderId="10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6" fillId="0" borderId="10" xfId="0" applyFont="1" applyBorder="1" applyAlignment="1">
      <alignment horizontal="left" vertical="center" wrapText="1"/>
    </xf>
    <xf numFmtId="49" fontId="35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vertical="top" wrapText="1"/>
    </xf>
    <xf numFmtId="0" fontId="33" fillId="0" borderId="10" xfId="0" applyFont="1" applyBorder="1" applyAlignment="1">
      <alignment vertical="top" wrapText="1"/>
    </xf>
    <xf numFmtId="0" fontId="32" fillId="33" borderId="11" xfId="0" applyFont="1" applyFill="1" applyBorder="1" applyAlignment="1">
      <alignment vertical="center"/>
    </xf>
    <xf numFmtId="0" fontId="32" fillId="33" borderId="19" xfId="0" applyFont="1" applyFill="1" applyBorder="1" applyAlignment="1">
      <alignment vertical="center"/>
    </xf>
    <xf numFmtId="0" fontId="32" fillId="33" borderId="14" xfId="0" applyFont="1" applyFill="1" applyBorder="1" applyAlignment="1">
      <alignment vertical="center"/>
    </xf>
    <xf numFmtId="0" fontId="28" fillId="0" borderId="0" xfId="0" applyFont="1" applyAlignment="1">
      <alignment horizontal="left" vertical="center" wrapText="1"/>
    </xf>
    <xf numFmtId="0" fontId="32" fillId="33" borderId="10" xfId="0" applyFont="1" applyFill="1" applyBorder="1" applyAlignment="1">
      <alignment vertical="center" wrapText="1"/>
    </xf>
    <xf numFmtId="0" fontId="29" fillId="33" borderId="10" xfId="0" applyFont="1" applyFill="1" applyBorder="1" applyAlignment="1">
      <alignment vertical="center" wrapText="1"/>
    </xf>
    <xf numFmtId="39" fontId="29" fillId="0" borderId="10" xfId="0" applyNumberFormat="1" applyFont="1" applyBorder="1" applyAlignment="1">
      <alignment horizontal="right" vertical="center" wrapText="1"/>
    </xf>
    <xf numFmtId="39" fontId="32" fillId="0" borderId="10" xfId="53" applyNumberFormat="1" applyFont="1" applyFill="1" applyBorder="1" applyAlignment="1">
      <alignment horizontal="right" vertical="center" wrapText="1"/>
    </xf>
    <xf numFmtId="39" fontId="29" fillId="0" borderId="10" xfId="53" applyNumberFormat="1" applyFont="1" applyFill="1" applyBorder="1" applyAlignment="1">
      <alignment horizontal="right" vertical="center" wrapText="1"/>
    </xf>
    <xf numFmtId="39" fontId="32" fillId="0" borderId="10" xfId="58" applyNumberFormat="1" applyFont="1" applyFill="1" applyBorder="1" applyAlignment="1">
      <alignment horizontal="right" vertical="center" wrapText="1"/>
    </xf>
    <xf numFmtId="39" fontId="29" fillId="0" borderId="10" xfId="0" applyNumberFormat="1" applyFont="1" applyBorder="1" applyAlignment="1">
      <alignment vertical="center"/>
    </xf>
    <xf numFmtId="2" fontId="32" fillId="0" borderId="10" xfId="0" applyNumberFormat="1" applyFont="1" applyBorder="1" applyAlignment="1">
      <alignment horizontal="left" vertical="center" wrapText="1"/>
    </xf>
    <xf numFmtId="2" fontId="29" fillId="0" borderId="10" xfId="0" applyNumberFormat="1" applyFont="1" applyBorder="1" applyAlignment="1">
      <alignment vertical="center"/>
    </xf>
    <xf numFmtId="39" fontId="29" fillId="0" borderId="10" xfId="48" applyNumberFormat="1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0" fontId="29" fillId="0" borderId="21" xfId="0" applyFont="1" applyBorder="1" applyAlignment="1">
      <alignment horizontal="right" vertical="top" wrapText="1"/>
    </xf>
    <xf numFmtId="168" fontId="32" fillId="0" borderId="10" xfId="0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top" wrapText="1"/>
    </xf>
    <xf numFmtId="169" fontId="32" fillId="0" borderId="10" xfId="0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center" vertical="center"/>
    </xf>
    <xf numFmtId="169" fontId="32" fillId="0" borderId="10" xfId="0" applyNumberFormat="1" applyFont="1" applyBorder="1" applyAlignment="1">
      <alignment horizontal="right" vertical="center" wrapText="1"/>
    </xf>
    <xf numFmtId="0" fontId="33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top" wrapText="1"/>
    </xf>
    <xf numFmtId="0" fontId="29" fillId="0" borderId="10" xfId="0" applyFont="1" applyBorder="1">
      <alignment horizontal="left" vertical="top" wrapText="1"/>
    </xf>
    <xf numFmtId="168" fontId="40" fillId="0" borderId="10" xfId="53" applyNumberFormat="1" applyFont="1" applyBorder="1" applyAlignment="1">
      <alignment horizontal="center" vertical="center"/>
    </xf>
    <xf numFmtId="0" fontId="35" fillId="0" borderId="10" xfId="0" applyFont="1" applyBorder="1" applyAlignment="1">
      <alignment horizontal="left" vertical="top"/>
    </xf>
    <xf numFmtId="0" fontId="33" fillId="0" borderId="14" xfId="59" applyFont="1" applyBorder="1" applyAlignment="1">
      <alignment horizontal="left" vertical="top" wrapText="1"/>
    </xf>
    <xf numFmtId="0" fontId="31" fillId="0" borderId="10" xfId="0" applyFont="1" applyBorder="1" applyAlignment="1"/>
    <xf numFmtId="0" fontId="32" fillId="0" borderId="14" xfId="59" applyFont="1" applyBorder="1" applyAlignment="1">
      <alignment horizontal="left" vertical="top" wrapText="1"/>
    </xf>
    <xf numFmtId="0" fontId="33" fillId="0" borderId="14" xfId="60" applyFont="1" applyBorder="1">
      <alignment horizontal="left" vertical="top" wrapText="1"/>
    </xf>
    <xf numFmtId="0" fontId="29" fillId="0" borderId="14" xfId="60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center"/>
    </xf>
    <xf numFmtId="0" fontId="33" fillId="33" borderId="10" xfId="60" applyFont="1" applyFill="1" applyBorder="1">
      <alignment horizontal="left" vertical="top" wrapText="1"/>
    </xf>
    <xf numFmtId="0" fontId="32" fillId="0" borderId="10" xfId="60" applyFont="1" applyBorder="1" applyAlignment="1">
      <alignment horizontal="left" vertical="top" wrapText="1"/>
    </xf>
    <xf numFmtId="0" fontId="29" fillId="0" borderId="10" xfId="60" applyFont="1" applyBorder="1" applyAlignment="1">
      <alignment horizontal="left" vertical="top" wrapText="1"/>
    </xf>
    <xf numFmtId="0" fontId="29" fillId="33" borderId="10" xfId="60" applyFont="1" applyFill="1" applyBorder="1" applyAlignment="1">
      <alignment horizontal="left" vertical="top" wrapText="1"/>
    </xf>
    <xf numFmtId="0" fontId="35" fillId="0" borderId="22" xfId="0" applyFont="1" applyBorder="1" applyAlignment="1">
      <alignment horizontal="left" vertical="top"/>
    </xf>
    <xf numFmtId="0" fontId="35" fillId="0" borderId="13" xfId="0" applyFont="1" applyBorder="1" applyAlignment="1">
      <alignment horizontal="left" vertical="top"/>
    </xf>
    <xf numFmtId="0" fontId="34" fillId="0" borderId="10" xfId="0" applyFont="1" applyFill="1" applyBorder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41" fillId="33" borderId="10" xfId="60" applyFont="1" applyFill="1" applyBorder="1">
      <alignment horizontal="left" vertical="top" wrapText="1"/>
    </xf>
    <xf numFmtId="0" fontId="37" fillId="0" borderId="10" xfId="60" applyFont="1" applyBorder="1" applyAlignment="1">
      <alignment horizontal="left" vertical="top" wrapText="1"/>
    </xf>
    <xf numFmtId="0" fontId="37" fillId="33" borderId="10" xfId="60" applyFont="1" applyFill="1" applyBorder="1" applyAlignment="1">
      <alignment horizontal="left" vertical="top" wrapText="1"/>
    </xf>
    <xf numFmtId="49" fontId="35" fillId="0" borderId="10" xfId="0" applyNumberFormat="1" applyFont="1" applyBorder="1" applyAlignment="1">
      <alignment vertical="top"/>
    </xf>
    <xf numFmtId="49" fontId="35" fillId="0" borderId="10" xfId="0" applyNumberFormat="1" applyFont="1" applyBorder="1" applyAlignment="1"/>
    <xf numFmtId="0" fontId="35" fillId="0" borderId="10" xfId="0" applyFont="1" applyBorder="1" applyAlignment="1">
      <alignment vertical="top"/>
    </xf>
    <xf numFmtId="0" fontId="35" fillId="33" borderId="16" xfId="0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left" vertical="top"/>
    </xf>
    <xf numFmtId="0" fontId="33" fillId="33" borderId="19" xfId="60" applyFont="1" applyFill="1" applyBorder="1" applyAlignment="1">
      <alignment horizontal="left" vertical="top" wrapText="1"/>
    </xf>
    <xf numFmtId="0" fontId="29" fillId="33" borderId="19" xfId="61" applyFont="1" applyFill="1" applyBorder="1" applyAlignment="1">
      <alignment horizontal="left" vertical="top" wrapText="1"/>
    </xf>
    <xf numFmtId="0" fontId="35" fillId="0" borderId="11" xfId="0" applyFont="1" applyBorder="1" applyAlignment="1">
      <alignment wrapText="1"/>
    </xf>
    <xf numFmtId="0" fontId="29" fillId="0" borderId="11" xfId="0" applyFont="1" applyFill="1" applyBorder="1" applyAlignment="1">
      <alignment horizontal="left" vertical="top" wrapText="1"/>
    </xf>
    <xf numFmtId="0" fontId="35" fillId="0" borderId="11" xfId="0" applyFont="1" applyBorder="1" applyAlignment="1">
      <alignment vertical="center"/>
    </xf>
    <xf numFmtId="0" fontId="35" fillId="33" borderId="11" xfId="0" applyFont="1" applyFill="1" applyBorder="1" applyAlignment="1">
      <alignment wrapText="1"/>
    </xf>
    <xf numFmtId="0" fontId="31" fillId="33" borderId="11" xfId="62" applyFont="1" applyFill="1" applyBorder="1" applyAlignment="1">
      <alignment horizontal="left" vertical="top" wrapText="1"/>
    </xf>
    <xf numFmtId="0" fontId="29" fillId="33" borderId="11" xfId="62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49" fontId="32" fillId="33" borderId="10" xfId="0" applyNumberFormat="1" applyFont="1" applyFill="1" applyBorder="1" applyAlignment="1">
      <alignment vertical="top" wrapText="1"/>
    </xf>
    <xf numFmtId="0" fontId="29" fillId="33" borderId="10" xfId="0" applyNumberFormat="1" applyFont="1" applyFill="1" applyBorder="1" applyAlignment="1">
      <alignment vertical="top" wrapText="1"/>
    </xf>
    <xf numFmtId="0" fontId="32" fillId="33" borderId="14" xfId="0" applyFont="1" applyFill="1" applyBorder="1" applyAlignment="1">
      <alignment horizontal="left" vertical="top" wrapText="1"/>
    </xf>
    <xf numFmtId="0" fontId="29" fillId="33" borderId="14" xfId="0" applyFont="1" applyFill="1" applyBorder="1" applyAlignment="1">
      <alignment horizontal="left" vertical="top" wrapText="1"/>
    </xf>
    <xf numFmtId="49" fontId="30" fillId="0" borderId="10" xfId="0" applyNumberFormat="1" applyFont="1" applyFill="1" applyBorder="1" applyAlignment="1">
      <alignment horizontal="center" vertical="top" wrapText="1"/>
    </xf>
    <xf numFmtId="0" fontId="28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center" vertical="top" wrapText="1"/>
    </xf>
    <xf numFmtId="0" fontId="32" fillId="33" borderId="10" xfId="0" applyFont="1" applyFill="1" applyBorder="1" applyAlignment="1">
      <alignment vertical="top"/>
    </xf>
    <xf numFmtId="0" fontId="33" fillId="0" borderId="14" xfId="6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7" fillId="0" borderId="10" xfId="0" applyFont="1" applyFill="1" applyBorder="1">
      <alignment horizontal="left" vertical="top" wrapText="1"/>
    </xf>
    <xf numFmtId="0" fontId="34" fillId="33" borderId="10" xfId="0" applyFont="1" applyFill="1" applyBorder="1" applyAlignment="1">
      <alignment horizontal="left" vertical="center" wrapText="1"/>
    </xf>
    <xf numFmtId="0" fontId="28" fillId="0" borderId="10" xfId="0" applyFont="1" applyBorder="1" applyAlignment="1"/>
    <xf numFmtId="0" fontId="30" fillId="33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left" vertical="top" wrapText="1"/>
    </xf>
    <xf numFmtId="0" fontId="34" fillId="0" borderId="10" xfId="0" applyFont="1" applyBorder="1" applyAlignment="1">
      <alignment vertical="top" wrapText="1"/>
    </xf>
    <xf numFmtId="0" fontId="34" fillId="0" borderId="11" xfId="0" applyFont="1" applyBorder="1" applyAlignment="1">
      <alignment vertical="top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center"/>
    </xf>
    <xf numFmtId="0" fontId="30" fillId="33" borderId="10" xfId="0" applyFont="1" applyFill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top" wrapText="1"/>
    </xf>
    <xf numFmtId="0" fontId="34" fillId="0" borderId="10" xfId="0" applyFont="1" applyFill="1" applyBorder="1" applyAlignment="1">
      <alignment vertical="top" wrapText="1"/>
    </xf>
    <xf numFmtId="166" fontId="28" fillId="0" borderId="10" xfId="53" applyNumberFormat="1" applyFont="1" applyFill="1" applyBorder="1" applyAlignment="1">
      <alignment horizontal="center" vertical="top" wrapText="1"/>
    </xf>
    <xf numFmtId="166" fontId="29" fillId="0" borderId="10" xfId="53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9" fontId="32" fillId="0" borderId="0" xfId="0" applyNumberFormat="1" applyFont="1" applyBorder="1" applyAlignment="1">
      <alignment horizontal="right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left" vertical="top" wrapText="1"/>
    </xf>
    <xf numFmtId="0" fontId="33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39" fontId="32" fillId="0" borderId="10" xfId="53" applyNumberFormat="1" applyFont="1" applyFill="1" applyBorder="1" applyAlignment="1">
      <alignment horizontal="center" vertical="center" wrapText="1"/>
    </xf>
    <xf numFmtId="0" fontId="35" fillId="0" borderId="11" xfId="0" applyFont="1" applyBorder="1" applyAlignment="1">
      <alignment vertical="center" wrapText="1"/>
    </xf>
    <xf numFmtId="171" fontId="32" fillId="0" borderId="10" xfId="53" applyNumberFormat="1" applyFont="1" applyFill="1" applyBorder="1" applyAlignment="1">
      <alignment horizontal="center" vertical="center" wrapText="1"/>
    </xf>
    <xf numFmtId="171" fontId="32" fillId="0" borderId="10" xfId="43" applyNumberFormat="1" applyFont="1" applyBorder="1" applyAlignment="1">
      <alignment horizontal="center" vertical="center" wrapText="1"/>
    </xf>
    <xf numFmtId="170" fontId="32" fillId="0" borderId="10" xfId="53" applyNumberFormat="1" applyFont="1" applyFill="1" applyBorder="1" applyAlignment="1">
      <alignment horizontal="right" vertical="top"/>
    </xf>
    <xf numFmtId="0" fontId="28" fillId="0" borderId="11" xfId="0" applyFont="1" applyBorder="1" applyAlignment="1">
      <alignment vertical="top" wrapText="1"/>
    </xf>
    <xf numFmtId="0" fontId="28" fillId="0" borderId="19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166" fontId="28" fillId="0" borderId="0" xfId="53" applyNumberFormat="1" applyFont="1" applyFill="1" applyAlignment="1">
      <alignment vertical="top" wrapText="1"/>
    </xf>
    <xf numFmtId="166" fontId="28" fillId="0" borderId="0" xfId="53" applyNumberFormat="1" applyFont="1" applyFill="1" applyAlignment="1"/>
    <xf numFmtId="0" fontId="28" fillId="0" borderId="10" xfId="0" applyFont="1" applyBorder="1" applyAlignment="1">
      <alignment horizontal="center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45" fillId="0" borderId="10" xfId="0" applyFont="1" applyFill="1" applyBorder="1">
      <alignment horizontal="left" vertical="top" wrapText="1"/>
    </xf>
    <xf numFmtId="0" fontId="33" fillId="33" borderId="10" xfId="66" applyNumberFormat="1" applyFont="1" applyFill="1" applyBorder="1" applyAlignment="1">
      <alignment horizontal="left" vertical="top" wrapText="1"/>
    </xf>
    <xf numFmtId="0" fontId="44" fillId="33" borderId="10" xfId="0" applyFont="1" applyFill="1" applyBorder="1" applyAlignment="1"/>
    <xf numFmtId="0" fontId="37" fillId="0" borderId="11" xfId="0" applyFont="1" applyBorder="1" applyAlignment="1">
      <alignment horizontal="left" vertical="center" wrapText="1"/>
    </xf>
    <xf numFmtId="0" fontId="37" fillId="0" borderId="19" xfId="0" applyFont="1" applyBorder="1" applyAlignment="1">
      <alignment horizontal="left" vertical="center" wrapText="1"/>
    </xf>
    <xf numFmtId="169" fontId="32" fillId="0" borderId="19" xfId="0" applyNumberFormat="1" applyFont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3" fillId="33" borderId="11" xfId="0" applyFont="1" applyFill="1" applyBorder="1" applyAlignment="1">
      <alignment vertical="center" wrapText="1"/>
    </xf>
    <xf numFmtId="0" fontId="32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top" wrapText="1"/>
    </xf>
    <xf numFmtId="0" fontId="35" fillId="0" borderId="10" xfId="0" applyFont="1" applyBorder="1" applyAlignment="1">
      <alignment vertical="top" wrapText="1"/>
    </xf>
    <xf numFmtId="0" fontId="46" fillId="0" borderId="10" xfId="0" applyFont="1" applyBorder="1" applyAlignment="1">
      <alignment horizontal="left" vertical="top" wrapText="1"/>
    </xf>
    <xf numFmtId="0" fontId="32" fillId="0" borderId="10" xfId="0" applyFont="1" applyBorder="1">
      <alignment horizontal="left" vertical="top" wrapText="1"/>
    </xf>
    <xf numFmtId="0" fontId="46" fillId="0" borderId="11" xfId="0" applyFont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center" wrapText="1"/>
    </xf>
    <xf numFmtId="39" fontId="29" fillId="0" borderId="10" xfId="53" applyNumberFormat="1" applyFont="1" applyFill="1" applyBorder="1" applyAlignment="1">
      <alignment horizontal="center" vertical="center" wrapText="1"/>
    </xf>
    <xf numFmtId="169" fontId="29" fillId="0" borderId="10" xfId="0" applyNumberFormat="1" applyFont="1" applyBorder="1" applyAlignment="1">
      <alignment horizontal="center" vertical="center" wrapText="1"/>
    </xf>
    <xf numFmtId="168" fontId="29" fillId="0" borderId="10" xfId="0" applyNumberFormat="1" applyFont="1" applyBorder="1" applyAlignment="1">
      <alignment horizontal="center" vertical="center" wrapText="1"/>
    </xf>
    <xf numFmtId="0" fontId="30" fillId="0" borderId="22" xfId="0" applyFont="1" applyFill="1" applyBorder="1" applyAlignment="1">
      <alignment vertical="top" wrapText="1"/>
    </xf>
    <xf numFmtId="49" fontId="30" fillId="0" borderId="10" xfId="0" applyNumberFormat="1" applyFont="1" applyFill="1" applyBorder="1" applyAlignment="1">
      <alignment vertical="top" wrapText="1"/>
    </xf>
    <xf numFmtId="0" fontId="30" fillId="0" borderId="10" xfId="0" applyFont="1" applyFill="1" applyBorder="1" applyAlignment="1">
      <alignment vertical="top" wrapText="1"/>
    </xf>
    <xf numFmtId="172" fontId="32" fillId="0" borderId="10" xfId="0" applyNumberFormat="1" applyFont="1" applyBorder="1" applyAlignment="1">
      <alignment horizontal="right" vertical="center" wrapText="1"/>
    </xf>
    <xf numFmtId="0" fontId="32" fillId="0" borderId="10" xfId="0" applyFont="1" applyBorder="1" applyAlignment="1">
      <alignment vertical="top" wrapText="1"/>
    </xf>
    <xf numFmtId="0" fontId="28" fillId="0" borderId="10" xfId="0" applyFont="1" applyBorder="1" applyAlignment="1">
      <alignment vertical="top" wrapText="1"/>
    </xf>
    <xf numFmtId="0" fontId="33" fillId="33" borderId="10" xfId="0" applyFont="1" applyFill="1" applyBorder="1" applyAlignment="1">
      <alignment horizontal="left" vertical="top" wrapText="1"/>
    </xf>
    <xf numFmtId="0" fontId="31" fillId="33" borderId="10" xfId="0" applyFont="1" applyFill="1" applyBorder="1" applyAlignment="1">
      <alignment horizontal="left" vertical="top" wrapText="1"/>
    </xf>
    <xf numFmtId="0" fontId="32" fillId="0" borderId="10" xfId="0" applyFont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46" fillId="0" borderId="11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right" vertical="top" wrapText="1"/>
    </xf>
    <xf numFmtId="0" fontId="32" fillId="33" borderId="10" xfId="0" applyFont="1" applyFill="1" applyBorder="1" applyAlignment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0" fontId="44" fillId="0" borderId="0" xfId="0" applyFont="1" applyAlignment="1"/>
    <xf numFmtId="0" fontId="48" fillId="0" borderId="0" xfId="0" applyFont="1" applyAlignment="1"/>
    <xf numFmtId="0" fontId="49" fillId="0" borderId="0" xfId="0" applyFont="1" applyAlignment="1">
      <alignment horizontal="left" vertical="top" wrapText="1"/>
    </xf>
    <xf numFmtId="0" fontId="29" fillId="0" borderId="0" xfId="75" applyFont="1" applyAlignment="1">
      <alignment horizontal="right"/>
    </xf>
    <xf numFmtId="0" fontId="50" fillId="0" borderId="0" xfId="0" applyFont="1" applyAlignment="1"/>
    <xf numFmtId="4" fontId="44" fillId="0" borderId="0" xfId="0" applyNumberFormat="1" applyFont="1" applyAlignment="1"/>
    <xf numFmtId="0" fontId="29" fillId="33" borderId="29" xfId="0" applyFont="1" applyFill="1" applyBorder="1" applyAlignment="1">
      <alignment horizontal="center" vertical="center" wrapText="1"/>
    </xf>
    <xf numFmtId="0" fontId="29" fillId="33" borderId="30" xfId="0" applyFont="1" applyFill="1" applyBorder="1" applyAlignment="1">
      <alignment horizontal="center" vertical="center" wrapText="1"/>
    </xf>
    <xf numFmtId="0" fontId="51" fillId="33" borderId="36" xfId="0" applyFont="1" applyFill="1" applyBorder="1" applyAlignment="1">
      <alignment horizontal="center" vertical="center"/>
    </xf>
    <xf numFmtId="0" fontId="51" fillId="33" borderId="36" xfId="0" applyFont="1" applyFill="1" applyBorder="1" applyAlignment="1">
      <alignment horizontal="left"/>
    </xf>
    <xf numFmtId="173" fontId="51" fillId="33" borderId="37" xfId="0" applyNumberFormat="1" applyFont="1" applyFill="1" applyBorder="1" applyAlignment="1">
      <alignment horizontal="center" vertical="center"/>
    </xf>
    <xf numFmtId="0" fontId="35" fillId="33" borderId="13" xfId="0" applyFont="1" applyFill="1" applyBorder="1" applyAlignment="1">
      <alignment horizontal="center" vertical="center" wrapText="1"/>
    </xf>
    <xf numFmtId="0" fontId="31" fillId="33" borderId="13" xfId="0" applyFont="1" applyFill="1" applyBorder="1" applyAlignment="1">
      <alignment horizontal="left" vertical="center" wrapText="1"/>
    </xf>
    <xf numFmtId="173" fontId="31" fillId="33" borderId="38" xfId="0" applyNumberFormat="1" applyFont="1" applyFill="1" applyBorder="1" applyAlignment="1">
      <alignment horizontal="center"/>
    </xf>
    <xf numFmtId="0" fontId="32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/>
    <xf numFmtId="173" fontId="32" fillId="33" borderId="39" xfId="0" applyNumberFormat="1" applyFont="1" applyFill="1" applyBorder="1" applyAlignment="1">
      <alignment horizontal="center" vertical="center"/>
    </xf>
    <xf numFmtId="0" fontId="29" fillId="0" borderId="25" xfId="0" applyFont="1" applyBorder="1" applyAlignment="1"/>
    <xf numFmtId="0" fontId="32" fillId="0" borderId="26" xfId="0" applyFont="1" applyBorder="1" applyAlignment="1">
      <alignment horizontal="left"/>
    </xf>
    <xf numFmtId="173" fontId="46" fillId="0" borderId="35" xfId="0" applyNumberFormat="1" applyFont="1" applyBorder="1" applyAlignment="1">
      <alignment horizontal="center"/>
    </xf>
    <xf numFmtId="4" fontId="33" fillId="0" borderId="0" xfId="53" applyNumberFormat="1" applyFont="1" applyAlignment="1">
      <alignment horizontal="right"/>
    </xf>
    <xf numFmtId="0" fontId="29" fillId="33" borderId="24" xfId="0" applyFont="1" applyFill="1" applyBorder="1" applyAlignment="1"/>
    <xf numFmtId="0" fontId="29" fillId="33" borderId="40" xfId="0" applyFont="1" applyFill="1" applyBorder="1" applyAlignment="1"/>
    <xf numFmtId="0" fontId="31" fillId="33" borderId="41" xfId="0" applyFont="1" applyFill="1" applyBorder="1" applyAlignment="1"/>
    <xf numFmtId="0" fontId="31" fillId="33" borderId="36" xfId="0" applyFont="1" applyFill="1" applyBorder="1" applyAlignment="1"/>
    <xf numFmtId="0" fontId="31" fillId="33" borderId="42" xfId="0" applyFont="1" applyFill="1" applyBorder="1" applyAlignment="1">
      <alignment horizontal="left"/>
    </xf>
    <xf numFmtId="0" fontId="31" fillId="33" borderId="0" xfId="0" applyFont="1" applyFill="1" applyAlignment="1"/>
    <xf numFmtId="0" fontId="31" fillId="33" borderId="43" xfId="0" applyFont="1" applyFill="1" applyBorder="1" applyAlignment="1"/>
    <xf numFmtId="0" fontId="31" fillId="33" borderId="19" xfId="0" applyFont="1" applyFill="1" applyBorder="1" applyAlignment="1">
      <alignment vertical="center"/>
    </xf>
    <xf numFmtId="0" fontId="29" fillId="0" borderId="0" xfId="75" applyFont="1" applyAlignment="1">
      <alignment horizontal="right"/>
    </xf>
    <xf numFmtId="0" fontId="33" fillId="33" borderId="10" xfId="0" applyFont="1" applyFill="1" applyBorder="1" applyAlignment="1">
      <alignment horizontal="left" vertical="center" wrapText="1"/>
    </xf>
    <xf numFmtId="0" fontId="52" fillId="33" borderId="0" xfId="0" applyFont="1" applyFill="1" applyAlignment="1"/>
    <xf numFmtId="0" fontId="0" fillId="0" borderId="0" xfId="0" applyAlignment="1"/>
    <xf numFmtId="4" fontId="54" fillId="0" borderId="0" xfId="53" applyNumberFormat="1" applyFont="1" applyAlignment="1">
      <alignment horizontal="right"/>
    </xf>
    <xf numFmtId="0" fontId="52" fillId="33" borderId="0" xfId="0" applyFont="1" applyFill="1" applyBorder="1" applyAlignment="1">
      <alignment horizontal="center" vertical="center" wrapText="1"/>
    </xf>
    <xf numFmtId="0" fontId="52" fillId="33" borderId="27" xfId="0" applyFont="1" applyFill="1" applyBorder="1" applyAlignment="1"/>
    <xf numFmtId="0" fontId="52" fillId="33" borderId="44" xfId="0" applyFont="1" applyFill="1" applyBorder="1" applyAlignment="1">
      <alignment horizontal="center" vertical="center" wrapText="1"/>
    </xf>
    <xf numFmtId="0" fontId="52" fillId="33" borderId="46" xfId="0" applyFont="1" applyFill="1" applyBorder="1" applyAlignment="1"/>
    <xf numFmtId="0" fontId="52" fillId="33" borderId="36" xfId="0" applyFont="1" applyFill="1" applyBorder="1" applyAlignment="1"/>
    <xf numFmtId="0" fontId="55" fillId="33" borderId="36" xfId="0" applyFont="1" applyFill="1" applyBorder="1" applyAlignment="1">
      <alignment horizontal="left"/>
    </xf>
    <xf numFmtId="168" fontId="53" fillId="33" borderId="41" xfId="0" applyNumberFormat="1" applyFont="1" applyFill="1" applyBorder="1" applyAlignment="1">
      <alignment horizontal="center" vertical="center"/>
    </xf>
    <xf numFmtId="174" fontId="0" fillId="0" borderId="0" xfId="0" applyNumberFormat="1" applyAlignment="1"/>
    <xf numFmtId="174" fontId="52" fillId="33" borderId="50" xfId="0" applyNumberFormat="1" applyFont="1" applyFill="1" applyBorder="1" applyAlignment="1"/>
    <xf numFmtId="0" fontId="52" fillId="33" borderId="15" xfId="0" applyFont="1" applyFill="1" applyBorder="1" applyAlignment="1"/>
    <xf numFmtId="0" fontId="52" fillId="33" borderId="11" xfId="0" applyFont="1" applyFill="1" applyBorder="1" applyAlignment="1"/>
    <xf numFmtId="0" fontId="52" fillId="33" borderId="23" xfId="0" applyFont="1" applyFill="1" applyBorder="1" applyAlignment="1"/>
    <xf numFmtId="0" fontId="53" fillId="33" borderId="21" xfId="0" applyFont="1" applyFill="1" applyBorder="1" applyAlignment="1">
      <alignment vertical="center"/>
    </xf>
    <xf numFmtId="0" fontId="52" fillId="33" borderId="21" xfId="0" applyFont="1" applyFill="1" applyBorder="1" applyAlignment="1">
      <alignment horizontal="left" vertical="center" wrapText="1"/>
    </xf>
    <xf numFmtId="0" fontId="52" fillId="33" borderId="51" xfId="0" applyFont="1" applyFill="1" applyBorder="1" applyAlignment="1">
      <alignment horizontal="left" vertical="center" wrapText="1"/>
    </xf>
    <xf numFmtId="0" fontId="52" fillId="33" borderId="48" xfId="0" applyFont="1" applyFill="1" applyBorder="1" applyAlignment="1"/>
    <xf numFmtId="0" fontId="53" fillId="33" borderId="0" xfId="0" applyFont="1" applyFill="1" applyBorder="1" applyAlignment="1">
      <alignment vertical="center"/>
    </xf>
    <xf numFmtId="0" fontId="52" fillId="33" borderId="0" xfId="0" applyFont="1" applyFill="1" applyBorder="1" applyAlignment="1">
      <alignment horizontal="left" vertical="center" wrapText="1"/>
    </xf>
    <xf numFmtId="0" fontId="52" fillId="33" borderId="20" xfId="0" applyFont="1" applyFill="1" applyBorder="1" applyAlignment="1">
      <alignment horizontal="left" vertical="center" wrapText="1"/>
    </xf>
    <xf numFmtId="0" fontId="29" fillId="33" borderId="45" xfId="0" applyFont="1" applyFill="1" applyBorder="1" applyAlignment="1">
      <alignment horizontal="center" vertical="center" wrapText="1"/>
    </xf>
    <xf numFmtId="0" fontId="29" fillId="33" borderId="0" xfId="0" applyFont="1" applyFill="1" applyAlignment="1">
      <alignment horizontal="center" vertical="center"/>
    </xf>
    <xf numFmtId="0" fontId="32" fillId="33" borderId="48" xfId="0" applyFont="1" applyFill="1" applyBorder="1" applyAlignment="1">
      <alignment horizontal="left"/>
    </xf>
    <xf numFmtId="0" fontId="29" fillId="33" borderId="0" xfId="0" applyFont="1" applyFill="1" applyBorder="1" applyAlignment="1"/>
    <xf numFmtId="0" fontId="32" fillId="33" borderId="17" xfId="0" applyFont="1" applyFill="1" applyBorder="1" applyAlignment="1">
      <alignment vertical="center"/>
    </xf>
    <xf numFmtId="0" fontId="32" fillId="33" borderId="14" xfId="0" applyFont="1" applyFill="1" applyBorder="1" applyAlignment="1">
      <alignment horizontal="center" vertical="center" wrapText="1"/>
    </xf>
    <xf numFmtId="175" fontId="32" fillId="33" borderId="10" xfId="55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0" borderId="18" xfId="60" applyFont="1" applyBorder="1" applyAlignment="1">
      <alignment horizontal="center" vertical="top"/>
    </xf>
    <xf numFmtId="0" fontId="29" fillId="0" borderId="0" xfId="60" applyFont="1" applyBorder="1" applyAlignment="1">
      <alignment horizontal="center" vertical="top"/>
    </xf>
    <xf numFmtId="0" fontId="29" fillId="0" borderId="18" xfId="60" applyFont="1" applyBorder="1" applyAlignment="1">
      <alignment horizontal="center" vertical="center"/>
    </xf>
    <xf numFmtId="0" fontId="29" fillId="0" borderId="0" xfId="60" applyFont="1" applyAlignment="1">
      <alignment horizontal="center" vertical="center"/>
    </xf>
    <xf numFmtId="0" fontId="29" fillId="0" borderId="20" xfId="60" applyFont="1" applyBorder="1" applyAlignment="1">
      <alignment horizontal="center" vertical="center"/>
    </xf>
    <xf numFmtId="0" fontId="29" fillId="0" borderId="0" xfId="0" applyFont="1" applyAlignment="1">
      <alignment horizontal="right" vertical="top" wrapText="1"/>
    </xf>
    <xf numFmtId="0" fontId="29" fillId="0" borderId="0" xfId="0" applyFont="1" applyAlignment="1">
      <alignment horizontal="right"/>
    </xf>
    <xf numFmtId="0" fontId="32" fillId="0" borderId="11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 vertical="top" wrapText="1"/>
    </xf>
    <xf numFmtId="0" fontId="28" fillId="0" borderId="11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32" fillId="0" borderId="11" xfId="57" applyFont="1" applyBorder="1" applyAlignment="1">
      <alignment horizontal="center" vertical="center" wrapText="1"/>
    </xf>
    <xf numFmtId="0" fontId="32" fillId="0" borderId="19" xfId="57" applyFont="1" applyBorder="1" applyAlignment="1">
      <alignment horizontal="center" vertical="center" wrapText="1"/>
    </xf>
    <xf numFmtId="0" fontId="32" fillId="0" borderId="14" xfId="57" applyFont="1" applyBorder="1" applyAlignment="1">
      <alignment horizontal="center" vertical="center" wrapText="1"/>
    </xf>
    <xf numFmtId="0" fontId="35" fillId="0" borderId="19" xfId="0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29" fillId="0" borderId="15" xfId="43" applyFont="1" applyBorder="1" applyAlignment="1">
      <alignment horizontal="center" vertical="center" wrapText="1"/>
    </xf>
    <xf numFmtId="0" fontId="29" fillId="0" borderId="17" xfId="43" applyFont="1" applyBorder="1" applyAlignment="1">
      <alignment horizontal="center" vertical="center" wrapText="1"/>
    </xf>
    <xf numFmtId="0" fontId="29" fillId="0" borderId="16" xfId="43" applyFont="1" applyBorder="1" applyAlignment="1">
      <alignment horizontal="center" vertical="center" wrapText="1"/>
    </xf>
    <xf numFmtId="0" fontId="29" fillId="0" borderId="12" xfId="43" applyFont="1" applyBorder="1" applyAlignment="1">
      <alignment horizontal="center" vertical="center" wrapText="1"/>
    </xf>
    <xf numFmtId="0" fontId="29" fillId="0" borderId="13" xfId="43" applyFont="1" applyBorder="1" applyAlignment="1">
      <alignment horizontal="center" vertical="center" wrapText="1"/>
    </xf>
    <xf numFmtId="0" fontId="29" fillId="33" borderId="0" xfId="0" applyFont="1" applyFill="1" applyBorder="1" applyAlignment="1">
      <alignment horizontal="left" vertical="center" wrapText="1"/>
    </xf>
    <xf numFmtId="0" fontId="52" fillId="33" borderId="49" xfId="0" applyFont="1" applyFill="1" applyBorder="1" applyAlignment="1">
      <alignment horizontal="center" vertical="center" wrapText="1"/>
    </xf>
    <xf numFmtId="0" fontId="52" fillId="33" borderId="26" xfId="0" applyFont="1" applyFill="1" applyBorder="1" applyAlignment="1">
      <alignment horizontal="center" vertical="center" wrapText="1"/>
    </xf>
    <xf numFmtId="0" fontId="29" fillId="33" borderId="17" xfId="0" applyFont="1" applyFill="1" applyBorder="1" applyAlignment="1">
      <alignment horizontal="left" vertical="center" wrapText="1"/>
    </xf>
    <xf numFmtId="0" fontId="29" fillId="33" borderId="16" xfId="0" applyFont="1" applyFill="1" applyBorder="1" applyAlignment="1">
      <alignment horizontal="left" vertical="center" wrapText="1"/>
    </xf>
    <xf numFmtId="0" fontId="53" fillId="33" borderId="11" xfId="0" applyFont="1" applyFill="1" applyBorder="1" applyAlignment="1">
      <alignment horizontal="center" vertical="center" wrapText="1"/>
    </xf>
    <xf numFmtId="0" fontId="53" fillId="33" borderId="19" xfId="0" applyFont="1" applyFill="1" applyBorder="1" applyAlignment="1">
      <alignment horizontal="center" vertical="center" wrapText="1"/>
    </xf>
    <xf numFmtId="0" fontId="53" fillId="33" borderId="5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 wrapText="1"/>
    </xf>
    <xf numFmtId="0" fontId="29" fillId="33" borderId="25" xfId="0" applyFont="1" applyFill="1" applyBorder="1" applyAlignment="1">
      <alignment horizontal="center" vertical="center" wrapText="1"/>
    </xf>
    <xf numFmtId="0" fontId="29" fillId="33" borderId="26" xfId="0" applyFont="1" applyFill="1" applyBorder="1" applyAlignment="1">
      <alignment horizontal="center" vertical="center" wrapText="1"/>
    </xf>
    <xf numFmtId="0" fontId="29" fillId="33" borderId="31" xfId="0" applyFont="1" applyFill="1" applyBorder="1" applyAlignment="1">
      <alignment horizontal="center" vertical="center" wrapText="1"/>
    </xf>
    <xf numFmtId="0" fontId="29" fillId="33" borderId="32" xfId="0" applyFont="1" applyFill="1" applyBorder="1" applyAlignment="1">
      <alignment horizontal="center" vertical="center" wrapText="1"/>
    </xf>
    <xf numFmtId="0" fontId="29" fillId="33" borderId="27" xfId="0" applyFont="1" applyFill="1" applyBorder="1" applyAlignment="1">
      <alignment horizontal="center" vertical="center" wrapText="1"/>
    </xf>
    <xf numFmtId="0" fontId="29" fillId="33" borderId="33" xfId="0" applyFont="1" applyFill="1" applyBorder="1" applyAlignment="1">
      <alignment horizontal="center" vertical="center" wrapText="1"/>
    </xf>
    <xf numFmtId="0" fontId="29" fillId="0" borderId="0" xfId="75" applyFont="1" applyAlignment="1">
      <alignment horizontal="right"/>
    </xf>
    <xf numFmtId="0" fontId="55" fillId="33" borderId="46" xfId="0" applyFont="1" applyFill="1" applyBorder="1" applyAlignment="1">
      <alignment horizontal="center" vertical="center" wrapText="1"/>
    </xf>
    <xf numFmtId="0" fontId="55" fillId="33" borderId="36" xfId="0" applyFont="1" applyFill="1" applyBorder="1" applyAlignment="1">
      <alignment horizontal="center" vertical="center" wrapText="1"/>
    </xf>
    <xf numFmtId="0" fontId="55" fillId="33" borderId="47" xfId="0" applyFont="1" applyFill="1" applyBorder="1" applyAlignment="1">
      <alignment horizontal="center" vertical="center" wrapText="1"/>
    </xf>
    <xf numFmtId="0" fontId="46" fillId="33" borderId="36" xfId="0" applyFont="1" applyFill="1" applyBorder="1" applyAlignment="1">
      <alignment horizontal="left" wrapText="1"/>
    </xf>
    <xf numFmtId="0" fontId="31" fillId="33" borderId="0" xfId="0" applyFont="1" applyFill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0" fontId="51" fillId="33" borderId="36" xfId="0" applyFont="1" applyFill="1" applyBorder="1" applyAlignment="1">
      <alignment horizontal="left" wrapText="1"/>
    </xf>
    <xf numFmtId="0" fontId="32" fillId="0" borderId="26" xfId="0" applyFont="1" applyBorder="1" applyAlignment="1">
      <alignment horizontal="left"/>
    </xf>
    <xf numFmtId="4" fontId="29" fillId="33" borderId="28" xfId="0" applyNumberFormat="1" applyFont="1" applyFill="1" applyBorder="1" applyAlignment="1">
      <alignment horizontal="center" vertical="center" wrapText="1"/>
    </xf>
    <xf numFmtId="4" fontId="29" fillId="33" borderId="34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33" borderId="10" xfId="0" applyFont="1" applyFill="1" applyBorder="1" applyAlignment="1">
      <alignment horizontal="left"/>
    </xf>
    <xf numFmtId="0" fontId="42" fillId="33" borderId="11" xfId="0" applyFont="1" applyFill="1" applyBorder="1" applyAlignment="1">
      <alignment horizontal="center" vertical="top" wrapText="1"/>
    </xf>
    <xf numFmtId="0" fontId="42" fillId="33" borderId="19" xfId="0" applyFont="1" applyFill="1" applyBorder="1" applyAlignment="1">
      <alignment horizontal="center" vertical="top" wrapText="1"/>
    </xf>
    <xf numFmtId="0" fontId="29" fillId="0" borderId="1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32" fillId="33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166" fontId="28" fillId="0" borderId="0" xfId="53" applyNumberFormat="1" applyFont="1" applyFill="1" applyAlignment="1">
      <alignment horizontal="right" vertical="center"/>
    </xf>
    <xf numFmtId="0" fontId="37" fillId="0" borderId="14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46" fillId="0" borderId="11" xfId="0" applyFont="1" applyFill="1" applyBorder="1" applyAlignment="1">
      <alignment horizontal="left" vertical="top" wrapText="1"/>
    </xf>
    <xf numFmtId="0" fontId="46" fillId="0" borderId="19" xfId="0" applyFont="1" applyFill="1" applyBorder="1" applyAlignment="1">
      <alignment horizontal="left" vertical="top" wrapText="1"/>
    </xf>
    <xf numFmtId="0" fontId="47" fillId="33" borderId="10" xfId="0" applyFont="1" applyFill="1" applyBorder="1" applyAlignment="1">
      <alignment horizontal="left" vertical="center" wrapText="1"/>
    </xf>
    <xf numFmtId="0" fontId="30" fillId="0" borderId="10" xfId="0" applyFont="1" applyBorder="1">
      <alignment horizontal="left" vertical="top" wrapText="1"/>
    </xf>
    <xf numFmtId="0" fontId="42" fillId="33" borderId="23" xfId="0" applyFont="1" applyFill="1" applyBorder="1" applyAlignment="1">
      <alignment horizontal="center" vertical="top" wrapText="1"/>
    </xf>
    <xf numFmtId="0" fontId="42" fillId="33" borderId="21" xfId="0" applyFont="1" applyFill="1" applyBorder="1" applyAlignment="1">
      <alignment horizontal="center" vertical="top" wrapText="1"/>
    </xf>
    <xf numFmtId="0" fontId="29" fillId="0" borderId="10" xfId="0" applyFont="1" applyBorder="1" applyAlignment="1">
      <alignment horizontal="center" vertical="top" wrapText="1"/>
    </xf>
    <xf numFmtId="0" fontId="37" fillId="0" borderId="11" xfId="0" applyFont="1" applyBorder="1" applyAlignment="1">
      <alignment horizontal="center" vertical="top" wrapText="1"/>
    </xf>
    <xf numFmtId="0" fontId="37" fillId="0" borderId="19" xfId="0" applyFont="1" applyBorder="1" applyAlignment="1">
      <alignment horizontal="center" vertical="top" wrapText="1"/>
    </xf>
    <xf numFmtId="0" fontId="37" fillId="0" borderId="14" xfId="0" applyFont="1" applyBorder="1" applyAlignment="1">
      <alignment horizontal="center" vertical="top" wrapText="1"/>
    </xf>
    <xf numFmtId="0" fontId="32" fillId="0" borderId="11" xfId="0" applyFont="1" applyBorder="1">
      <alignment horizontal="left" vertical="top" wrapText="1"/>
    </xf>
    <xf numFmtId="0" fontId="32" fillId="0" borderId="19" xfId="0" applyFont="1" applyBorder="1">
      <alignment horizontal="left" vertical="top" wrapText="1"/>
    </xf>
    <xf numFmtId="0" fontId="32" fillId="0" borderId="14" xfId="0" applyFont="1" applyBorder="1">
      <alignment horizontal="left" vertical="top" wrapText="1"/>
    </xf>
    <xf numFmtId="0" fontId="32" fillId="0" borderId="11" xfId="0" applyFont="1" applyBorder="1" applyAlignment="1">
      <alignment horizontal="center" vertical="top" wrapText="1"/>
    </xf>
    <xf numFmtId="0" fontId="32" fillId="0" borderId="19" xfId="0" applyFont="1" applyBorder="1" applyAlignment="1">
      <alignment horizontal="center" vertical="top" wrapText="1"/>
    </xf>
    <xf numFmtId="0" fontId="32" fillId="0" borderId="14" xfId="0" applyFont="1" applyBorder="1" applyAlignment="1">
      <alignment horizontal="center" vertical="top" wrapText="1"/>
    </xf>
    <xf numFmtId="0" fontId="37" fillId="0" borderId="17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top" wrapText="1"/>
    </xf>
    <xf numFmtId="0" fontId="32" fillId="33" borderId="11" xfId="0" applyFont="1" applyFill="1" applyBorder="1" applyAlignment="1">
      <alignment horizontal="left" vertical="top" wrapText="1"/>
    </xf>
    <xf numFmtId="0" fontId="32" fillId="33" borderId="19" xfId="0" applyFont="1" applyFill="1" applyBorder="1" applyAlignment="1">
      <alignment horizontal="left" vertical="top" wrapText="1"/>
    </xf>
    <xf numFmtId="0" fontId="32" fillId="33" borderId="11" xfId="0" applyFont="1" applyFill="1" applyBorder="1" applyAlignment="1">
      <alignment horizontal="left" vertical="center" wrapText="1"/>
    </xf>
    <xf numFmtId="0" fontId="32" fillId="33" borderId="14" xfId="0" applyFont="1" applyFill="1" applyBorder="1" applyAlignment="1">
      <alignment horizontal="left" vertical="center" wrapText="1"/>
    </xf>
    <xf numFmtId="0" fontId="32" fillId="33" borderId="0" xfId="0" applyFont="1" applyFill="1" applyAlignment="1">
      <alignment horizontal="center" vertical="center" wrapText="1"/>
    </xf>
    <xf numFmtId="0" fontId="29" fillId="0" borderId="19" xfId="0" applyFont="1" applyBorder="1" applyAlignment="1">
      <alignment horizontal="center" vertical="top" wrapText="1"/>
    </xf>
  </cellXfs>
  <cellStyles count="7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2 5" xfId="73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 2" xfId="72"/>
    <cellStyle name="Normal 2" xfId="48"/>
    <cellStyle name="Normal 2 2 2" xfId="66"/>
    <cellStyle name="Normal 2 4" xfId="46"/>
    <cellStyle name="Normal 2 6" xfId="71"/>
    <cellStyle name="Normal 3" xfId="55"/>
    <cellStyle name="Normal 4" xfId="56"/>
    <cellStyle name="Normal 4 2" xfId="49"/>
    <cellStyle name="Normal 5" xfId="54"/>
    <cellStyle name="Normal 6" xfId="64"/>
    <cellStyle name="Normal 7" xfId="70"/>
    <cellStyle name="Normal 8" xfId="43"/>
    <cellStyle name="Normal 8 2" xfId="74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3" xfId="75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zoomScale="85" zoomScaleNormal="85" zoomScaleSheetLayoutView="115" workbookViewId="0">
      <selection activeCell="D5" sqref="D5"/>
    </sheetView>
  </sheetViews>
  <sheetFormatPr defaultColWidth="9.125" defaultRowHeight="17.399999999999999"/>
  <cols>
    <col min="1" max="1" width="10.75" style="1" customWidth="1"/>
    <col min="2" max="2" width="15" style="1" customWidth="1"/>
    <col min="3" max="3" width="85.375" style="1" customWidth="1"/>
    <col min="4" max="4" width="42.625" style="1" customWidth="1"/>
    <col min="5" max="6" width="9.625" style="1" bestFit="1" customWidth="1"/>
    <col min="7" max="16384" width="9.125" style="1"/>
  </cols>
  <sheetData>
    <row r="1" spans="1:6" ht="18" customHeight="1">
      <c r="C1" s="252" t="s">
        <v>9</v>
      </c>
      <c r="D1" s="252"/>
      <c r="E1" s="57"/>
      <c r="F1" s="6"/>
    </row>
    <row r="2" spans="1:6">
      <c r="C2" s="253" t="s">
        <v>52</v>
      </c>
      <c r="D2" s="253"/>
      <c r="E2" s="257"/>
      <c r="F2" s="257"/>
    </row>
    <row r="3" spans="1:6">
      <c r="C3" s="253" t="s">
        <v>20</v>
      </c>
      <c r="D3" s="253"/>
      <c r="E3" s="6"/>
      <c r="F3" s="6"/>
    </row>
    <row r="4" spans="1:6" ht="96" customHeight="1">
      <c r="A4" s="258" t="s">
        <v>62</v>
      </c>
      <c r="B4" s="258"/>
      <c r="C4" s="258"/>
      <c r="D4" s="258"/>
    </row>
    <row r="5" spans="1:6" ht="20.399999999999999" customHeight="1">
      <c r="A5" s="3"/>
      <c r="B5" s="3"/>
      <c r="C5" s="3"/>
      <c r="D5" s="46" t="s">
        <v>157</v>
      </c>
    </row>
    <row r="6" spans="1:6" s="2" customFormat="1" ht="71.25" customHeight="1">
      <c r="A6" s="259" t="s">
        <v>10</v>
      </c>
      <c r="B6" s="260"/>
      <c r="C6" s="261" t="s">
        <v>11</v>
      </c>
      <c r="D6" s="16" t="s">
        <v>59</v>
      </c>
    </row>
    <row r="7" spans="1:6" s="2" customFormat="1" ht="36" customHeight="1">
      <c r="A7" s="16" t="s">
        <v>12</v>
      </c>
      <c r="B7" s="16" t="s">
        <v>13</v>
      </c>
      <c r="C7" s="262"/>
      <c r="D7" s="4" t="s">
        <v>16</v>
      </c>
    </row>
    <row r="8" spans="1:6" ht="18">
      <c r="A8" s="8"/>
      <c r="B8" s="8"/>
      <c r="C8" s="18" t="s">
        <v>1</v>
      </c>
      <c r="D8" s="47">
        <f>D9+D53</f>
        <v>0</v>
      </c>
    </row>
    <row r="9" spans="1:6" ht="18" customHeight="1">
      <c r="A9" s="254" t="s">
        <v>50</v>
      </c>
      <c r="B9" s="255"/>
      <c r="C9" s="256"/>
      <c r="D9" s="47">
        <f>D11+D23+D41+D55</f>
        <v>0</v>
      </c>
    </row>
    <row r="10" spans="1:6" ht="17.399999999999999" customHeight="1">
      <c r="A10" s="174" t="s">
        <v>64</v>
      </c>
      <c r="B10" s="175"/>
      <c r="C10" s="17" t="s">
        <v>2</v>
      </c>
      <c r="D10" s="45"/>
    </row>
    <row r="11" spans="1:6" ht="25.8" customHeight="1">
      <c r="A11" s="174"/>
      <c r="B11" s="175"/>
      <c r="C11" s="22" t="s">
        <v>65</v>
      </c>
      <c r="D11" s="50">
        <f>D17</f>
        <v>-902427.5</v>
      </c>
    </row>
    <row r="12" spans="1:6" ht="17.399999999999999" customHeight="1">
      <c r="A12" s="174"/>
      <c r="B12" s="175"/>
      <c r="C12" s="17" t="s">
        <v>3</v>
      </c>
      <c r="D12" s="45"/>
    </row>
    <row r="13" spans="1:6" ht="87">
      <c r="A13" s="174"/>
      <c r="B13" s="175"/>
      <c r="C13" s="146" t="s">
        <v>66</v>
      </c>
      <c r="D13" s="45"/>
    </row>
    <row r="14" spans="1:6" ht="17.399999999999999" customHeight="1">
      <c r="A14" s="174"/>
      <c r="B14" s="175"/>
      <c r="C14" s="17" t="s">
        <v>4</v>
      </c>
      <c r="D14" s="45"/>
    </row>
    <row r="15" spans="1:6" ht="52.2">
      <c r="A15" s="174"/>
      <c r="B15" s="175"/>
      <c r="C15" s="146" t="s">
        <v>67</v>
      </c>
      <c r="D15" s="45"/>
    </row>
    <row r="16" spans="1:6" ht="18">
      <c r="A16" s="175"/>
      <c r="B16" s="18">
        <v>11005</v>
      </c>
      <c r="C16" s="17" t="s">
        <v>6</v>
      </c>
      <c r="D16" s="45"/>
    </row>
    <row r="17" spans="1:4" ht="36">
      <c r="A17" s="175"/>
      <c r="B17" s="45"/>
      <c r="C17" s="22" t="s">
        <v>68</v>
      </c>
      <c r="D17" s="50">
        <f>-(D23+D41)</f>
        <v>-902427.5</v>
      </c>
    </row>
    <row r="18" spans="1:4">
      <c r="A18" s="175"/>
      <c r="B18" s="45"/>
      <c r="C18" s="17" t="s">
        <v>7</v>
      </c>
      <c r="D18" s="45"/>
    </row>
    <row r="19" spans="1:4" ht="34.799999999999997">
      <c r="A19" s="175"/>
      <c r="B19" s="45"/>
      <c r="C19" s="146" t="s">
        <v>69</v>
      </c>
      <c r="D19" s="45"/>
    </row>
    <row r="20" spans="1:4">
      <c r="A20" s="175"/>
      <c r="B20" s="45"/>
      <c r="C20" s="17" t="s">
        <v>8</v>
      </c>
      <c r="D20" s="45"/>
    </row>
    <row r="21" spans="1:4" ht="18">
      <c r="A21" s="175"/>
      <c r="B21" s="45"/>
      <c r="C21" s="49" t="s">
        <v>38</v>
      </c>
      <c r="D21" s="50"/>
    </row>
    <row r="22" spans="1:4" ht="18">
      <c r="A22" s="51">
        <v>1045</v>
      </c>
      <c r="B22" s="145"/>
      <c r="C22" s="73" t="s">
        <v>2</v>
      </c>
      <c r="D22" s="50"/>
    </row>
    <row r="23" spans="1:4" ht="36">
      <c r="A23" s="145"/>
      <c r="B23" s="145"/>
      <c r="C23" s="143" t="s">
        <v>124</v>
      </c>
      <c r="D23" s="50">
        <f>D29+D35</f>
        <v>462190</v>
      </c>
    </row>
    <row r="24" spans="1:4" ht="18">
      <c r="A24" s="145"/>
      <c r="B24" s="145"/>
      <c r="C24" s="73" t="s">
        <v>3</v>
      </c>
      <c r="D24" s="50"/>
    </row>
    <row r="25" spans="1:4" ht="69.599999999999994">
      <c r="A25" s="145"/>
      <c r="B25" s="145"/>
      <c r="C25" s="146" t="s">
        <v>125</v>
      </c>
      <c r="D25" s="50"/>
    </row>
    <row r="26" spans="1:4" ht="18">
      <c r="A26" s="145"/>
      <c r="B26" s="145"/>
      <c r="C26" s="73" t="s">
        <v>4</v>
      </c>
      <c r="D26" s="50"/>
    </row>
    <row r="27" spans="1:4" ht="60" customHeight="1">
      <c r="A27" s="145"/>
      <c r="B27" s="145"/>
      <c r="C27" s="146" t="s">
        <v>126</v>
      </c>
      <c r="D27" s="50"/>
    </row>
    <row r="28" spans="1:4" ht="18">
      <c r="A28" s="142"/>
      <c r="B28" s="180">
        <v>12012</v>
      </c>
      <c r="C28" s="128" t="s">
        <v>6</v>
      </c>
      <c r="D28" s="50"/>
    </row>
    <row r="29" spans="1:4" ht="72" customHeight="1">
      <c r="A29" s="142"/>
      <c r="B29" s="145"/>
      <c r="C29" s="183" t="s">
        <v>139</v>
      </c>
      <c r="D29" s="50">
        <v>59290</v>
      </c>
    </row>
    <row r="30" spans="1:4" ht="18">
      <c r="A30" s="142"/>
      <c r="B30" s="145"/>
      <c r="C30" s="128" t="s">
        <v>7</v>
      </c>
      <c r="D30" s="50"/>
    </row>
    <row r="31" spans="1:4" ht="69.599999999999994">
      <c r="A31" s="142"/>
      <c r="B31" s="145"/>
      <c r="C31" s="184" t="s">
        <v>140</v>
      </c>
      <c r="D31" s="50"/>
    </row>
    <row r="32" spans="1:4" ht="18">
      <c r="A32" s="142"/>
      <c r="B32" s="145"/>
      <c r="C32" s="130" t="s">
        <v>8</v>
      </c>
      <c r="D32" s="50"/>
    </row>
    <row r="33" spans="1:4" ht="18">
      <c r="A33" s="142"/>
      <c r="B33" s="145"/>
      <c r="C33" s="58" t="s">
        <v>53</v>
      </c>
      <c r="D33" s="50"/>
    </row>
    <row r="34" spans="1:4" ht="18">
      <c r="A34" s="142"/>
      <c r="B34" s="180">
        <v>12013</v>
      </c>
      <c r="C34" s="128" t="s">
        <v>6</v>
      </c>
      <c r="D34" s="50"/>
    </row>
    <row r="35" spans="1:4" ht="72">
      <c r="A35" s="142"/>
      <c r="B35" s="145"/>
      <c r="C35" s="183" t="s">
        <v>141</v>
      </c>
      <c r="D35" s="50">
        <v>402900</v>
      </c>
    </row>
    <row r="36" spans="1:4" ht="18">
      <c r="A36" s="142"/>
      <c r="B36" s="20"/>
      <c r="C36" s="128" t="s">
        <v>7</v>
      </c>
      <c r="D36" s="50"/>
    </row>
    <row r="37" spans="1:4" ht="52.2">
      <c r="A37" s="142"/>
      <c r="B37" s="20"/>
      <c r="C37" s="184" t="s">
        <v>142</v>
      </c>
      <c r="D37" s="50"/>
    </row>
    <row r="38" spans="1:4" ht="18">
      <c r="A38" s="142"/>
      <c r="B38" s="20"/>
      <c r="C38" s="130" t="s">
        <v>8</v>
      </c>
      <c r="D38" s="50"/>
    </row>
    <row r="39" spans="1:4" ht="18">
      <c r="A39" s="142"/>
      <c r="B39" s="20"/>
      <c r="C39" s="58" t="s">
        <v>53</v>
      </c>
      <c r="D39" s="50"/>
    </row>
    <row r="40" spans="1:4" ht="18">
      <c r="A40" s="51">
        <v>1111</v>
      </c>
      <c r="B40" s="20"/>
      <c r="C40" s="73" t="s">
        <v>2</v>
      </c>
      <c r="D40" s="47"/>
    </row>
    <row r="41" spans="1:4" ht="25.2" customHeight="1">
      <c r="A41" s="26"/>
      <c r="B41" s="20"/>
      <c r="C41" s="125" t="s">
        <v>92</v>
      </c>
      <c r="D41" s="47">
        <f>D48</f>
        <v>440237.5</v>
      </c>
    </row>
    <row r="42" spans="1:4" ht="18">
      <c r="A42" s="26"/>
      <c r="B42" s="20"/>
      <c r="C42" s="73" t="s">
        <v>3</v>
      </c>
      <c r="D42" s="42"/>
    </row>
    <row r="43" spans="1:4" ht="34.799999999999997">
      <c r="A43" s="26"/>
      <c r="B43" s="20"/>
      <c r="C43" s="146" t="s">
        <v>93</v>
      </c>
      <c r="D43" s="43"/>
    </row>
    <row r="44" spans="1:4" ht="18">
      <c r="A44" s="26"/>
      <c r="B44" s="20"/>
      <c r="C44" s="73" t="s">
        <v>4</v>
      </c>
      <c r="D44" s="43"/>
    </row>
    <row r="45" spans="1:4" ht="69.599999999999994">
      <c r="A45" s="26"/>
      <c r="B45" s="20"/>
      <c r="C45" s="146" t="s">
        <v>94</v>
      </c>
      <c r="D45" s="43"/>
    </row>
    <row r="46" spans="1:4">
      <c r="A46" s="249" t="s">
        <v>5</v>
      </c>
      <c r="B46" s="250"/>
      <c r="C46" s="250"/>
      <c r="D46" s="251"/>
    </row>
    <row r="47" spans="1:4" ht="18">
      <c r="A47" s="19"/>
      <c r="B47" s="180">
        <v>12011</v>
      </c>
      <c r="C47" s="128" t="s">
        <v>6</v>
      </c>
      <c r="D47" s="13"/>
    </row>
    <row r="48" spans="1:4" ht="82.2" customHeight="1">
      <c r="A48" s="19"/>
      <c r="B48" s="91"/>
      <c r="C48" s="183" t="s">
        <v>143</v>
      </c>
      <c r="D48" s="47">
        <v>440237.5</v>
      </c>
    </row>
    <row r="49" spans="1:4" ht="18">
      <c r="A49" s="19"/>
      <c r="B49" s="91"/>
      <c r="C49" s="128" t="s">
        <v>7</v>
      </c>
      <c r="D49" s="44"/>
    </row>
    <row r="50" spans="1:4" ht="55.8" customHeight="1">
      <c r="A50" s="19"/>
      <c r="B50" s="91"/>
      <c r="C50" s="184" t="s">
        <v>144</v>
      </c>
      <c r="D50" s="44"/>
    </row>
    <row r="51" spans="1:4" ht="18">
      <c r="A51" s="19"/>
      <c r="B51" s="20"/>
      <c r="C51" s="130" t="s">
        <v>8</v>
      </c>
      <c r="D51" s="44"/>
    </row>
    <row r="52" spans="1:4" ht="18">
      <c r="A52" s="19"/>
      <c r="B52" s="20"/>
      <c r="C52" s="58" t="s">
        <v>53</v>
      </c>
      <c r="D52" s="47"/>
    </row>
    <row r="53" spans="1:4" ht="18">
      <c r="A53" s="263" t="s">
        <v>86</v>
      </c>
      <c r="B53" s="264"/>
      <c r="C53" s="265"/>
      <c r="D53" s="59">
        <f t="shared" ref="D53" si="0">+D55</f>
        <v>0</v>
      </c>
    </row>
    <row r="54" spans="1:4" ht="18">
      <c r="A54" s="60">
        <v>1139</v>
      </c>
      <c r="B54" s="14"/>
      <c r="C54" s="61" t="s">
        <v>2</v>
      </c>
      <c r="D54" s="61"/>
    </row>
    <row r="55" spans="1:4" ht="18">
      <c r="A55" s="60"/>
      <c r="B55" s="14"/>
      <c r="C55" s="63" t="s">
        <v>87</v>
      </c>
      <c r="D55" s="59">
        <f>D62+D68</f>
        <v>0</v>
      </c>
    </row>
    <row r="56" spans="1:4" ht="18">
      <c r="A56" s="60"/>
      <c r="B56" s="14"/>
      <c r="C56" s="64" t="s">
        <v>3</v>
      </c>
      <c r="D56" s="64"/>
    </row>
    <row r="57" spans="1:4" ht="34.799999999999997">
      <c r="A57" s="60"/>
      <c r="B57" s="14"/>
      <c r="C57" s="65" t="s">
        <v>88</v>
      </c>
      <c r="D57" s="65"/>
    </row>
    <row r="58" spans="1:4" ht="18">
      <c r="A58" s="60"/>
      <c r="B58" s="14"/>
      <c r="C58" s="64" t="s">
        <v>4</v>
      </c>
      <c r="D58" s="64"/>
    </row>
    <row r="59" spans="1:4" ht="34.799999999999997">
      <c r="A59" s="60"/>
      <c r="B59" s="14"/>
      <c r="C59" s="65" t="s">
        <v>89</v>
      </c>
      <c r="D59" s="65"/>
    </row>
    <row r="60" spans="1:4">
      <c r="A60" s="247" t="s">
        <v>5</v>
      </c>
      <c r="B60" s="248"/>
      <c r="C60" s="248"/>
      <c r="D60" s="248"/>
    </row>
    <row r="61" spans="1:4" ht="18">
      <c r="A61" s="60"/>
      <c r="B61" s="66">
        <v>11001</v>
      </c>
      <c r="C61" s="67" t="s">
        <v>6</v>
      </c>
      <c r="D61" s="67"/>
    </row>
    <row r="62" spans="1:4" ht="18">
      <c r="A62" s="60"/>
      <c r="B62" s="66"/>
      <c r="C62" s="68" t="s">
        <v>87</v>
      </c>
      <c r="D62" s="47">
        <f>D23+D41</f>
        <v>902427.5</v>
      </c>
    </row>
    <row r="63" spans="1:4" ht="18">
      <c r="A63" s="60"/>
      <c r="B63" s="66"/>
      <c r="C63" s="67" t="s">
        <v>7</v>
      </c>
      <c r="D63" s="75"/>
    </row>
    <row r="64" spans="1:4" ht="69.599999999999994">
      <c r="A64" s="60"/>
      <c r="B64" s="66"/>
      <c r="C64" s="69" t="s">
        <v>90</v>
      </c>
      <c r="D64" s="76"/>
    </row>
    <row r="65" spans="1:4" ht="18">
      <c r="A65" s="60"/>
      <c r="B65" s="66"/>
      <c r="C65" s="67" t="s">
        <v>91</v>
      </c>
      <c r="D65" s="75"/>
    </row>
    <row r="66" spans="1:4" ht="18">
      <c r="A66" s="60"/>
      <c r="B66" s="66"/>
      <c r="C66" s="70" t="s">
        <v>38</v>
      </c>
      <c r="D66" s="77"/>
    </row>
    <row r="67" spans="1:4" ht="18">
      <c r="A67" s="60"/>
      <c r="B67" s="66">
        <v>11001</v>
      </c>
      <c r="C67" s="67" t="s">
        <v>6</v>
      </c>
      <c r="D67" s="75"/>
    </row>
    <row r="68" spans="1:4" ht="18">
      <c r="A68" s="60"/>
      <c r="B68" s="66"/>
      <c r="C68" s="68" t="s">
        <v>87</v>
      </c>
      <c r="D68" s="50">
        <f>-D62</f>
        <v>-902427.5</v>
      </c>
    </row>
    <row r="69" spans="1:4" ht="18">
      <c r="A69" s="60"/>
      <c r="B69" s="66"/>
      <c r="C69" s="67" t="s">
        <v>7</v>
      </c>
      <c r="D69" s="75"/>
    </row>
    <row r="70" spans="1:4" ht="69.599999999999994">
      <c r="A70" s="60"/>
      <c r="B70" s="66"/>
      <c r="C70" s="69" t="s">
        <v>90</v>
      </c>
      <c r="D70" s="69"/>
    </row>
    <row r="71" spans="1:4" ht="18">
      <c r="A71" s="71"/>
      <c r="B71" s="66"/>
      <c r="C71" s="67" t="s">
        <v>8</v>
      </c>
      <c r="D71" s="67"/>
    </row>
    <row r="72" spans="1:4" ht="18">
      <c r="A72" s="72"/>
      <c r="B72" s="66"/>
      <c r="C72" s="70" t="s">
        <v>38</v>
      </c>
      <c r="D72" s="70"/>
    </row>
  </sheetData>
  <mergeCells count="11">
    <mergeCell ref="E2:F2"/>
    <mergeCell ref="A4:D4"/>
    <mergeCell ref="A6:B6"/>
    <mergeCell ref="C6:C7"/>
    <mergeCell ref="A53:C53"/>
    <mergeCell ref="A60:D60"/>
    <mergeCell ref="A46:D46"/>
    <mergeCell ref="C1:D1"/>
    <mergeCell ref="C2:D2"/>
    <mergeCell ref="C3:D3"/>
    <mergeCell ref="A9:C9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9"/>
  <sheetViews>
    <sheetView topLeftCell="A13" zoomScaleNormal="100" workbookViewId="0">
      <selection activeCell="G28" sqref="G28"/>
    </sheetView>
  </sheetViews>
  <sheetFormatPr defaultColWidth="9.125" defaultRowHeight="17.399999999999999"/>
  <cols>
    <col min="1" max="1" width="9.375" style="5" customWidth="1"/>
    <col min="2" max="2" width="8.125" style="5" customWidth="1"/>
    <col min="3" max="3" width="7.625" style="5" customWidth="1"/>
    <col min="4" max="4" width="11.125" style="5" customWidth="1"/>
    <col min="5" max="5" width="16.625" style="5" customWidth="1"/>
    <col min="6" max="6" width="81.125" style="5" customWidth="1"/>
    <col min="7" max="7" width="45.375" style="5" customWidth="1"/>
    <col min="8" max="16384" width="9.125" style="5"/>
  </cols>
  <sheetData>
    <row r="1" spans="1:7" s="6" customFormat="1" ht="18" customHeight="1">
      <c r="F1" s="252" t="s">
        <v>27</v>
      </c>
      <c r="G1" s="252"/>
    </row>
    <row r="2" spans="1:7" s="6" customFormat="1">
      <c r="F2" s="252" t="s">
        <v>52</v>
      </c>
      <c r="G2" s="252"/>
    </row>
    <row r="3" spans="1:7" s="6" customFormat="1">
      <c r="F3" s="252" t="s">
        <v>20</v>
      </c>
      <c r="G3" s="252"/>
    </row>
    <row r="4" spans="1:7" s="6" customFormat="1" ht="51" customHeight="1">
      <c r="A4" s="267" t="s">
        <v>57</v>
      </c>
      <c r="B4" s="267"/>
      <c r="C4" s="267"/>
      <c r="D4" s="267"/>
      <c r="E4" s="267"/>
      <c r="F4" s="267"/>
      <c r="G4" s="267"/>
    </row>
    <row r="5" spans="1:7" s="6" customFormat="1" ht="19.2" customHeight="1">
      <c r="A5" s="12"/>
      <c r="B5" s="12"/>
      <c r="C5" s="12"/>
      <c r="D5" s="12"/>
      <c r="E5" s="12"/>
      <c r="F5" s="12"/>
      <c r="G5" s="46" t="s">
        <v>157</v>
      </c>
    </row>
    <row r="6" spans="1:7" ht="72.599999999999994" customHeight="1">
      <c r="A6" s="268" t="s">
        <v>14</v>
      </c>
      <c r="B6" s="269"/>
      <c r="C6" s="270"/>
      <c r="D6" s="268" t="s">
        <v>0</v>
      </c>
      <c r="E6" s="270"/>
      <c r="F6" s="271" t="s">
        <v>15</v>
      </c>
      <c r="G6" s="7" t="s">
        <v>54</v>
      </c>
    </row>
    <row r="7" spans="1:7" ht="29.25" customHeight="1">
      <c r="A7" s="7" t="s">
        <v>21</v>
      </c>
      <c r="B7" s="7" t="s">
        <v>22</v>
      </c>
      <c r="C7" s="7" t="s">
        <v>17</v>
      </c>
      <c r="D7" s="7" t="s">
        <v>23</v>
      </c>
      <c r="E7" s="7" t="s">
        <v>36</v>
      </c>
      <c r="F7" s="272"/>
      <c r="G7" s="4" t="s">
        <v>16</v>
      </c>
    </row>
    <row r="8" spans="1:7" ht="18" customHeight="1">
      <c r="A8" s="7"/>
      <c r="B8" s="7"/>
      <c r="C8" s="7"/>
      <c r="D8" s="7"/>
      <c r="E8" s="7"/>
      <c r="F8" s="18" t="s">
        <v>1</v>
      </c>
      <c r="G8" s="135">
        <f>G10+G74</f>
        <v>0</v>
      </c>
    </row>
    <row r="9" spans="1:7" ht="18" customHeight="1">
      <c r="A9" s="21"/>
      <c r="B9" s="21"/>
      <c r="C9" s="21"/>
      <c r="D9" s="21"/>
      <c r="E9" s="21"/>
      <c r="F9" s="21" t="s">
        <v>19</v>
      </c>
      <c r="G9" s="37"/>
    </row>
    <row r="10" spans="1:7" ht="36.6" customHeight="1">
      <c r="A10" s="23"/>
      <c r="B10" s="23"/>
      <c r="C10" s="23"/>
      <c r="D10" s="23"/>
      <c r="E10" s="23"/>
      <c r="F10" s="24" t="s">
        <v>50</v>
      </c>
      <c r="G10" s="50">
        <f>G12+G29</f>
        <v>0</v>
      </c>
    </row>
    <row r="11" spans="1:7" ht="18" customHeight="1">
      <c r="A11" s="23"/>
      <c r="B11" s="23"/>
      <c r="C11" s="23"/>
      <c r="D11" s="23"/>
      <c r="E11" s="23"/>
      <c r="F11" s="21" t="s">
        <v>19</v>
      </c>
      <c r="G11" s="38"/>
    </row>
    <row r="12" spans="1:7" s="2" customFormat="1" ht="25.5" customHeight="1">
      <c r="A12" s="78" t="s">
        <v>40</v>
      </c>
      <c r="B12" s="27"/>
      <c r="C12" s="27"/>
      <c r="D12" s="14"/>
      <c r="E12" s="14"/>
      <c r="F12" s="52" t="s">
        <v>70</v>
      </c>
      <c r="G12" s="50">
        <f>+G14</f>
        <v>-902427.5</v>
      </c>
    </row>
    <row r="13" spans="1:7" s="2" customFormat="1" ht="22.5" customHeight="1">
      <c r="A13" s="78"/>
      <c r="B13" s="27"/>
      <c r="C13" s="27"/>
      <c r="D13" s="14"/>
      <c r="E13" s="14"/>
      <c r="F13" s="49" t="s">
        <v>19</v>
      </c>
      <c r="G13" s="40"/>
    </row>
    <row r="14" spans="1:7" s="2" customFormat="1" ht="39.75" customHeight="1">
      <c r="A14" s="78"/>
      <c r="B14" s="78" t="s">
        <v>72</v>
      </c>
      <c r="C14" s="27"/>
      <c r="D14" s="14"/>
      <c r="E14" s="14"/>
      <c r="F14" s="52" t="s">
        <v>71</v>
      </c>
      <c r="G14" s="50">
        <f>+G16</f>
        <v>-902427.5</v>
      </c>
    </row>
    <row r="15" spans="1:7" s="2" customFormat="1" ht="21.75" customHeight="1">
      <c r="A15" s="78"/>
      <c r="B15" s="78"/>
      <c r="C15" s="27"/>
      <c r="D15" s="14"/>
      <c r="E15" s="14"/>
      <c r="F15" s="49" t="s">
        <v>19</v>
      </c>
      <c r="G15" s="40"/>
    </row>
    <row r="16" spans="1:7" s="2" customFormat="1" ht="36.75" customHeight="1">
      <c r="A16" s="78"/>
      <c r="B16" s="78"/>
      <c r="C16" s="78" t="s">
        <v>40</v>
      </c>
      <c r="D16" s="14"/>
      <c r="E16" s="14"/>
      <c r="F16" s="52" t="s">
        <v>71</v>
      </c>
      <c r="G16" s="50">
        <f>+G18</f>
        <v>-902427.5</v>
      </c>
    </row>
    <row r="17" spans="1:7" s="2" customFormat="1" ht="15" customHeight="1">
      <c r="A17" s="78"/>
      <c r="B17" s="78"/>
      <c r="C17" s="78"/>
      <c r="D17" s="14"/>
      <c r="E17" s="14"/>
      <c r="F17" s="48" t="s">
        <v>39</v>
      </c>
      <c r="G17" s="40"/>
    </row>
    <row r="18" spans="1:7" s="2" customFormat="1" ht="29.25" customHeight="1">
      <c r="A18" s="78"/>
      <c r="B18" s="78"/>
      <c r="C18" s="78"/>
      <c r="D18" s="80">
        <v>1162</v>
      </c>
      <c r="E18" s="15"/>
      <c r="F18" s="52" t="s">
        <v>65</v>
      </c>
      <c r="G18" s="50">
        <f>G20</f>
        <v>-902427.5</v>
      </c>
    </row>
    <row r="19" spans="1:7" s="2" customFormat="1" ht="18" customHeight="1">
      <c r="A19" s="78"/>
      <c r="B19" s="78"/>
      <c r="C19" s="78"/>
      <c r="D19" s="80"/>
      <c r="E19" s="53"/>
      <c r="F19" s="48" t="s">
        <v>19</v>
      </c>
      <c r="G19" s="41"/>
    </row>
    <row r="20" spans="1:7" s="2" customFormat="1" ht="36" customHeight="1">
      <c r="A20" s="78"/>
      <c r="B20" s="78"/>
      <c r="C20" s="78"/>
      <c r="D20" s="80"/>
      <c r="E20" s="80">
        <v>11005</v>
      </c>
      <c r="F20" s="52" t="s">
        <v>68</v>
      </c>
      <c r="G20" s="50">
        <f t="shared" ref="G20" si="0">+G22</f>
        <v>-902427.5</v>
      </c>
    </row>
    <row r="21" spans="1:7" s="2" customFormat="1" ht="18" customHeight="1">
      <c r="A21" s="78"/>
      <c r="B21" s="78"/>
      <c r="C21" s="78"/>
      <c r="D21" s="80"/>
      <c r="E21" s="80"/>
      <c r="F21" s="86" t="s">
        <v>24</v>
      </c>
      <c r="G21" s="41"/>
    </row>
    <row r="22" spans="1:7" s="2" customFormat="1" ht="35.4" customHeight="1">
      <c r="A22" s="78"/>
      <c r="B22" s="78"/>
      <c r="C22" s="78"/>
      <c r="D22" s="80"/>
      <c r="E22" s="80"/>
      <c r="F22" s="103" t="s">
        <v>135</v>
      </c>
      <c r="G22" s="168">
        <f t="shared" ref="G22" si="1">+G24</f>
        <v>-902427.5</v>
      </c>
    </row>
    <row r="23" spans="1:7" s="2" customFormat="1" ht="39" customHeight="1">
      <c r="A23" s="78"/>
      <c r="B23" s="78"/>
      <c r="C23" s="78"/>
      <c r="D23" s="80"/>
      <c r="E23" s="80"/>
      <c r="F23" s="8" t="s">
        <v>25</v>
      </c>
      <c r="G23" s="41"/>
    </row>
    <row r="24" spans="1:7" s="2" customFormat="1" ht="18" customHeight="1">
      <c r="A24" s="78"/>
      <c r="B24" s="78"/>
      <c r="C24" s="78"/>
      <c r="D24" s="80"/>
      <c r="E24" s="80"/>
      <c r="F24" s="84" t="s">
        <v>18</v>
      </c>
      <c r="G24" s="168">
        <f t="shared" ref="G24" si="2">+G25</f>
        <v>-902427.5</v>
      </c>
    </row>
    <row r="25" spans="1:7" s="2" customFormat="1" ht="18" customHeight="1">
      <c r="A25" s="78"/>
      <c r="B25" s="78"/>
      <c r="C25" s="78"/>
      <c r="D25" s="80"/>
      <c r="E25" s="80"/>
      <c r="F25" s="84" t="s">
        <v>26</v>
      </c>
      <c r="G25" s="168">
        <f t="shared" ref="G25" si="3">+G26</f>
        <v>-902427.5</v>
      </c>
    </row>
    <row r="26" spans="1:7" s="2" customFormat="1" ht="18" customHeight="1">
      <c r="A26" s="78"/>
      <c r="B26" s="78"/>
      <c r="C26" s="78"/>
      <c r="D26" s="80"/>
      <c r="E26" s="80"/>
      <c r="F26" s="84" t="s">
        <v>73</v>
      </c>
      <c r="G26" s="168">
        <f t="shared" ref="G26" si="4">G27</f>
        <v>-902427.5</v>
      </c>
    </row>
    <row r="27" spans="1:7" s="2" customFormat="1" ht="18" customHeight="1">
      <c r="A27" s="78"/>
      <c r="B27" s="78"/>
      <c r="C27" s="78"/>
      <c r="D27" s="80"/>
      <c r="E27" s="80"/>
      <c r="F27" s="86" t="s">
        <v>74</v>
      </c>
      <c r="G27" s="168">
        <f>G28</f>
        <v>-902427.5</v>
      </c>
    </row>
    <row r="28" spans="1:7" ht="17.399999999999999" customHeight="1">
      <c r="A28" s="78"/>
      <c r="B28" s="78"/>
      <c r="C28" s="78"/>
      <c r="D28" s="80"/>
      <c r="E28" s="80"/>
      <c r="F28" s="86" t="s">
        <v>75</v>
      </c>
      <c r="G28" s="168">
        <f>'havelvac 1'!D17</f>
        <v>-902427.5</v>
      </c>
    </row>
    <row r="29" spans="1:7" ht="18">
      <c r="A29" s="92" t="s">
        <v>37</v>
      </c>
      <c r="B29" s="93"/>
      <c r="C29" s="11"/>
      <c r="D29" s="23"/>
      <c r="E29" s="11"/>
      <c r="F29" s="94" t="s">
        <v>51</v>
      </c>
      <c r="G29" s="47">
        <f>G31+G59</f>
        <v>902427.5</v>
      </c>
    </row>
    <row r="30" spans="1:7" ht="18">
      <c r="A30" s="92"/>
      <c r="B30" s="93"/>
      <c r="C30" s="11"/>
      <c r="D30" s="23"/>
      <c r="E30" s="11"/>
      <c r="F30" s="95" t="s">
        <v>19</v>
      </c>
      <c r="G30" s="132"/>
    </row>
    <row r="31" spans="1:7" ht="36">
      <c r="A31" s="92"/>
      <c r="B31" s="171" t="s">
        <v>128</v>
      </c>
      <c r="C31" s="11"/>
      <c r="D31" s="23"/>
      <c r="E31" s="11"/>
      <c r="F31" s="52" t="s">
        <v>129</v>
      </c>
      <c r="G31" s="47">
        <f>G33+G46</f>
        <v>462190</v>
      </c>
    </row>
    <row r="32" spans="1:7" ht="18">
      <c r="A32" s="92"/>
      <c r="B32" s="171"/>
      <c r="C32" s="11"/>
      <c r="D32" s="23"/>
      <c r="E32" s="11"/>
      <c r="F32" s="49" t="s">
        <v>19</v>
      </c>
      <c r="G32" s="132"/>
    </row>
    <row r="33" spans="1:7" ht="36">
      <c r="A33" s="92"/>
      <c r="B33" s="171"/>
      <c r="C33" s="172" t="s">
        <v>63</v>
      </c>
      <c r="D33" s="23"/>
      <c r="E33" s="11"/>
      <c r="F33" s="52" t="s">
        <v>130</v>
      </c>
      <c r="G33" s="47">
        <f>G37</f>
        <v>59290</v>
      </c>
    </row>
    <row r="34" spans="1:7" ht="18">
      <c r="A34" s="92"/>
      <c r="B34" s="171"/>
      <c r="C34" s="172"/>
      <c r="D34" s="23"/>
      <c r="E34" s="11"/>
      <c r="F34" s="144" t="s">
        <v>105</v>
      </c>
      <c r="G34" s="132"/>
    </row>
    <row r="35" spans="1:7" ht="36">
      <c r="A35" s="92"/>
      <c r="B35" s="171"/>
      <c r="C35" s="172"/>
      <c r="D35" s="23">
        <v>1045</v>
      </c>
      <c r="E35" s="11"/>
      <c r="F35" s="157" t="s">
        <v>124</v>
      </c>
      <c r="G35" s="132">
        <f>G37</f>
        <v>59290</v>
      </c>
    </row>
    <row r="36" spans="1:7" ht="18">
      <c r="A36" s="92"/>
      <c r="B36" s="171"/>
      <c r="C36" s="172"/>
      <c r="D36" s="23"/>
      <c r="E36" s="11"/>
      <c r="F36" s="160" t="s">
        <v>19</v>
      </c>
      <c r="G36" s="132"/>
    </row>
    <row r="37" spans="1:7" ht="88.8" customHeight="1">
      <c r="A37" s="92"/>
      <c r="B37" s="171"/>
      <c r="C37" s="172"/>
      <c r="D37" s="23"/>
      <c r="E37" s="180">
        <v>12012</v>
      </c>
      <c r="F37" s="183" t="s">
        <v>139</v>
      </c>
      <c r="G37" s="47">
        <f>G39</f>
        <v>59290</v>
      </c>
    </row>
    <row r="38" spans="1:7" ht="18">
      <c r="A38" s="92"/>
      <c r="B38" s="171"/>
      <c r="C38" s="172"/>
      <c r="D38" s="23"/>
      <c r="E38" s="11"/>
      <c r="F38" s="177" t="s">
        <v>24</v>
      </c>
      <c r="G38" s="132"/>
    </row>
    <row r="39" spans="1:7" ht="36" customHeight="1">
      <c r="A39" s="92"/>
      <c r="B39" s="171"/>
      <c r="C39" s="172"/>
      <c r="D39" s="23"/>
      <c r="E39" s="11"/>
      <c r="F39" s="176" t="s">
        <v>60</v>
      </c>
      <c r="G39" s="169">
        <f>G41</f>
        <v>59290</v>
      </c>
    </row>
    <row r="40" spans="1:7" ht="34.799999999999997">
      <c r="A40" s="92"/>
      <c r="B40" s="171"/>
      <c r="C40" s="172"/>
      <c r="D40" s="23"/>
      <c r="E40" s="11"/>
      <c r="F40" s="177" t="s">
        <v>25</v>
      </c>
      <c r="G40" s="167"/>
    </row>
    <row r="41" spans="1:7" ht="18" customHeight="1">
      <c r="A41" s="92"/>
      <c r="B41" s="171"/>
      <c r="C41" s="172"/>
      <c r="D41" s="23"/>
      <c r="E41" s="11"/>
      <c r="F41" s="177" t="s">
        <v>18</v>
      </c>
      <c r="G41" s="169">
        <f>G42</f>
        <v>59290</v>
      </c>
    </row>
    <row r="42" spans="1:7" ht="18" customHeight="1">
      <c r="A42" s="92"/>
      <c r="B42" s="171"/>
      <c r="C42" s="172"/>
      <c r="D42" s="23"/>
      <c r="E42" s="11"/>
      <c r="F42" s="177" t="s">
        <v>26</v>
      </c>
      <c r="G42" s="169">
        <f>G43</f>
        <v>59290</v>
      </c>
    </row>
    <row r="43" spans="1:7" ht="18" customHeight="1">
      <c r="A43" s="92"/>
      <c r="B43" s="171"/>
      <c r="C43" s="172"/>
      <c r="D43" s="23"/>
      <c r="E43" s="11"/>
      <c r="F43" s="177" t="s">
        <v>120</v>
      </c>
      <c r="G43" s="169">
        <f>G44</f>
        <v>59290</v>
      </c>
    </row>
    <row r="44" spans="1:7" ht="34.799999999999997">
      <c r="A44" s="92"/>
      <c r="B44" s="171"/>
      <c r="C44" s="170"/>
      <c r="D44" s="23"/>
      <c r="E44" s="11"/>
      <c r="F44" s="177" t="s">
        <v>121</v>
      </c>
      <c r="G44" s="169">
        <f>G45</f>
        <v>59290</v>
      </c>
    </row>
    <row r="45" spans="1:7" ht="18" customHeight="1">
      <c r="A45" s="92"/>
      <c r="B45" s="171"/>
      <c r="C45" s="172"/>
      <c r="D45" s="23"/>
      <c r="E45" s="11"/>
      <c r="F45" s="177" t="s">
        <v>127</v>
      </c>
      <c r="G45" s="169">
        <f>'havelvac 1'!D29</f>
        <v>59290</v>
      </c>
    </row>
    <row r="46" spans="1:7" ht="18">
      <c r="A46" s="92"/>
      <c r="B46" s="171"/>
      <c r="C46" s="96" t="s">
        <v>131</v>
      </c>
      <c r="D46" s="23"/>
      <c r="E46" s="11"/>
      <c r="F46" s="52" t="s">
        <v>132</v>
      </c>
      <c r="G46" s="47">
        <f>G50</f>
        <v>402900</v>
      </c>
    </row>
    <row r="47" spans="1:7" ht="18">
      <c r="A47" s="92"/>
      <c r="B47" s="171"/>
      <c r="C47" s="158"/>
      <c r="D47" s="23"/>
      <c r="E47" s="11"/>
      <c r="F47" s="144" t="s">
        <v>105</v>
      </c>
      <c r="G47" s="132"/>
    </row>
    <row r="48" spans="1:7" ht="36">
      <c r="A48" s="92"/>
      <c r="B48" s="171"/>
      <c r="C48" s="158"/>
      <c r="D48" s="23">
        <v>1045</v>
      </c>
      <c r="E48" s="11"/>
      <c r="F48" s="157" t="s">
        <v>124</v>
      </c>
      <c r="G48" s="132">
        <f>G50</f>
        <v>402900</v>
      </c>
    </row>
    <row r="49" spans="1:7" ht="18">
      <c r="A49" s="92"/>
      <c r="B49" s="171"/>
      <c r="C49" s="158"/>
      <c r="D49" s="23"/>
      <c r="E49" s="11"/>
      <c r="F49" s="160" t="s">
        <v>19</v>
      </c>
      <c r="G49" s="132"/>
    </row>
    <row r="50" spans="1:7" ht="70.8" customHeight="1">
      <c r="A50" s="92"/>
      <c r="B50" s="171"/>
      <c r="C50" s="158"/>
      <c r="D50" s="23"/>
      <c r="E50" s="180">
        <v>12013</v>
      </c>
      <c r="F50" s="183" t="s">
        <v>141</v>
      </c>
      <c r="G50" s="47">
        <f>G52</f>
        <v>402900</v>
      </c>
    </row>
    <row r="51" spans="1:7" ht="18">
      <c r="A51" s="92"/>
      <c r="B51" s="171"/>
      <c r="C51" s="158"/>
      <c r="D51" s="23"/>
      <c r="E51" s="11"/>
      <c r="F51" s="177" t="s">
        <v>24</v>
      </c>
      <c r="G51" s="132"/>
    </row>
    <row r="52" spans="1:7" ht="34.200000000000003" customHeight="1">
      <c r="A52" s="92"/>
      <c r="B52" s="171"/>
      <c r="C52" s="158"/>
      <c r="D52" s="23"/>
      <c r="E52" s="11"/>
      <c r="F52" s="176" t="s">
        <v>60</v>
      </c>
      <c r="G52" s="169">
        <f>G54</f>
        <v>402900</v>
      </c>
    </row>
    <row r="53" spans="1:7" ht="34.799999999999997">
      <c r="A53" s="92"/>
      <c r="B53" s="171"/>
      <c r="C53" s="158"/>
      <c r="D53" s="23"/>
      <c r="E53" s="11"/>
      <c r="F53" s="177" t="s">
        <v>25</v>
      </c>
      <c r="G53" s="167"/>
    </row>
    <row r="54" spans="1:7" ht="18" customHeight="1">
      <c r="A54" s="92"/>
      <c r="B54" s="171"/>
      <c r="C54" s="158"/>
      <c r="D54" s="23"/>
      <c r="E54" s="11"/>
      <c r="F54" s="177" t="s">
        <v>18</v>
      </c>
      <c r="G54" s="169">
        <f>G55</f>
        <v>402900</v>
      </c>
    </row>
    <row r="55" spans="1:7" ht="18" customHeight="1">
      <c r="A55" s="92"/>
      <c r="B55" s="171"/>
      <c r="C55" s="158"/>
      <c r="D55" s="23"/>
      <c r="E55" s="11"/>
      <c r="F55" s="177" t="s">
        <v>26</v>
      </c>
      <c r="G55" s="169">
        <f>G56</f>
        <v>402900</v>
      </c>
    </row>
    <row r="56" spans="1:7" ht="18" customHeight="1">
      <c r="A56" s="92"/>
      <c r="B56" s="171"/>
      <c r="C56" s="158"/>
      <c r="D56" s="23"/>
      <c r="E56" s="11"/>
      <c r="F56" s="177" t="s">
        <v>120</v>
      </c>
      <c r="G56" s="169">
        <f>G57</f>
        <v>402900</v>
      </c>
    </row>
    <row r="57" spans="1:7" ht="34.799999999999997">
      <c r="A57" s="92"/>
      <c r="B57" s="171"/>
      <c r="C57" s="158"/>
      <c r="D57" s="23"/>
      <c r="E57" s="11"/>
      <c r="F57" s="177" t="s">
        <v>121</v>
      </c>
      <c r="G57" s="169">
        <f>G58</f>
        <v>402900</v>
      </c>
    </row>
    <row r="58" spans="1:7" ht="18" customHeight="1">
      <c r="A58" s="92"/>
      <c r="B58" s="171"/>
      <c r="C58" s="158"/>
      <c r="D58" s="23"/>
      <c r="E58" s="11"/>
      <c r="F58" s="177" t="s">
        <v>127</v>
      </c>
      <c r="G58" s="169">
        <f>'havelvac 1'!D35</f>
        <v>402900</v>
      </c>
    </row>
    <row r="59" spans="1:7" ht="18">
      <c r="A59" s="92"/>
      <c r="B59" s="96" t="s">
        <v>102</v>
      </c>
      <c r="C59" s="97"/>
      <c r="D59" s="97"/>
      <c r="E59" s="97"/>
      <c r="F59" s="122" t="s">
        <v>103</v>
      </c>
      <c r="G59" s="51">
        <f>G61</f>
        <v>440237.5</v>
      </c>
    </row>
    <row r="60" spans="1:7" ht="18">
      <c r="A60" s="92"/>
      <c r="B60" s="97"/>
      <c r="C60" s="97"/>
      <c r="D60" s="97"/>
      <c r="E60" s="97"/>
      <c r="F60" s="124" t="s">
        <v>19</v>
      </c>
      <c r="G60" s="132"/>
    </row>
    <row r="61" spans="1:7" ht="18">
      <c r="A61" s="92"/>
      <c r="B61" s="97"/>
      <c r="C61" s="158" t="s">
        <v>63</v>
      </c>
      <c r="D61" s="97"/>
      <c r="E61" s="97"/>
      <c r="F61" s="122" t="s">
        <v>104</v>
      </c>
      <c r="G61" s="51">
        <f>G63</f>
        <v>440237.5</v>
      </c>
    </row>
    <row r="62" spans="1:7" ht="18" customHeight="1">
      <c r="A62" s="92"/>
      <c r="B62" s="97"/>
      <c r="C62" s="97"/>
      <c r="D62" s="97"/>
      <c r="E62" s="97"/>
      <c r="F62" s="124" t="s">
        <v>105</v>
      </c>
      <c r="G62" s="39"/>
    </row>
    <row r="63" spans="1:7" ht="36">
      <c r="A63" s="92"/>
      <c r="B63" s="97"/>
      <c r="C63" s="97"/>
      <c r="D63" s="98">
        <v>1111</v>
      </c>
      <c r="E63" s="97"/>
      <c r="F63" s="125" t="s">
        <v>92</v>
      </c>
      <c r="G63" s="51">
        <f>G65</f>
        <v>440237.5</v>
      </c>
    </row>
    <row r="64" spans="1:7" ht="18">
      <c r="A64" s="92"/>
      <c r="B64" s="92"/>
      <c r="C64" s="92"/>
      <c r="D64" s="18"/>
      <c r="E64" s="99"/>
      <c r="F64" s="100" t="s">
        <v>19</v>
      </c>
      <c r="G64" s="132"/>
    </row>
    <row r="65" spans="1:7" ht="90">
      <c r="A65" s="92"/>
      <c r="B65" s="58"/>
      <c r="C65" s="58"/>
      <c r="D65" s="58"/>
      <c r="E65" s="182">
        <v>12011</v>
      </c>
      <c r="F65" s="183" t="s">
        <v>143</v>
      </c>
      <c r="G65" s="51">
        <f>G67</f>
        <v>440237.5</v>
      </c>
    </row>
    <row r="66" spans="1:7" ht="18">
      <c r="A66" s="92"/>
      <c r="B66" s="58"/>
      <c r="C66" s="58"/>
      <c r="D66" s="58"/>
      <c r="E66" s="102"/>
      <c r="F66" s="131" t="s">
        <v>24</v>
      </c>
      <c r="G66" s="132"/>
    </row>
    <row r="67" spans="1:7" ht="34.799999999999997">
      <c r="A67" s="92"/>
      <c r="B67" s="58"/>
      <c r="C67" s="58"/>
      <c r="D67" s="58"/>
      <c r="E67" s="102"/>
      <c r="F67" s="176" t="s">
        <v>60</v>
      </c>
      <c r="G67" s="28">
        <f>G69</f>
        <v>440237.5</v>
      </c>
    </row>
    <row r="68" spans="1:7" ht="34.799999999999997">
      <c r="A68" s="92"/>
      <c r="B68" s="58"/>
      <c r="C68" s="58"/>
      <c r="D68" s="58"/>
      <c r="E68" s="102"/>
      <c r="F68" s="131" t="s">
        <v>25</v>
      </c>
      <c r="G68" s="167"/>
    </row>
    <row r="69" spans="1:7" ht="17.399999999999999" customHeight="1">
      <c r="A69" s="92"/>
      <c r="B69" s="58"/>
      <c r="C69" s="58"/>
      <c r="D69" s="58"/>
      <c r="E69" s="102"/>
      <c r="F69" s="131" t="s">
        <v>18</v>
      </c>
      <c r="G69" s="28">
        <f>G70</f>
        <v>440237.5</v>
      </c>
    </row>
    <row r="70" spans="1:7" ht="17.399999999999999" customHeight="1">
      <c r="A70" s="92"/>
      <c r="B70" s="58"/>
      <c r="C70" s="58"/>
      <c r="D70" s="58"/>
      <c r="E70" s="102"/>
      <c r="F70" s="131" t="s">
        <v>26</v>
      </c>
      <c r="G70" s="28">
        <f>G71</f>
        <v>440237.5</v>
      </c>
    </row>
    <row r="71" spans="1:7" ht="17.399999999999999" customHeight="1">
      <c r="A71" s="92"/>
      <c r="B71" s="58"/>
      <c r="C71" s="58"/>
      <c r="D71" s="58"/>
      <c r="E71" s="102"/>
      <c r="F71" s="127" t="s">
        <v>120</v>
      </c>
      <c r="G71" s="28">
        <f>G72</f>
        <v>440237.5</v>
      </c>
    </row>
    <row r="72" spans="1:7" ht="31.2">
      <c r="A72" s="92"/>
      <c r="B72" s="58"/>
      <c r="C72" s="58"/>
      <c r="D72" s="58"/>
      <c r="E72" s="102"/>
      <c r="F72" s="127" t="s">
        <v>121</v>
      </c>
      <c r="G72" s="28">
        <f>G73</f>
        <v>440237.5</v>
      </c>
    </row>
    <row r="73" spans="1:7" ht="17.399999999999999" customHeight="1">
      <c r="A73" s="92"/>
      <c r="B73" s="58"/>
      <c r="C73" s="58"/>
      <c r="D73" s="58"/>
      <c r="E73" s="102"/>
      <c r="F73" s="147" t="s">
        <v>127</v>
      </c>
      <c r="G73" s="28">
        <f>'havelvac 1'!D48</f>
        <v>440237.5</v>
      </c>
    </row>
    <row r="74" spans="1:7" ht="18">
      <c r="A74" s="92"/>
      <c r="B74" s="15"/>
      <c r="C74" s="15"/>
      <c r="D74" s="15"/>
      <c r="E74" s="15"/>
      <c r="F74" s="133" t="s">
        <v>86</v>
      </c>
      <c r="G74" s="134">
        <f>G76</f>
        <v>0</v>
      </c>
    </row>
    <row r="75" spans="1:7" ht="18">
      <c r="A75" s="92"/>
      <c r="B75" s="15"/>
      <c r="C75" s="15"/>
      <c r="D75" s="15"/>
      <c r="E75" s="15"/>
      <c r="F75" s="129" t="s">
        <v>39</v>
      </c>
      <c r="G75" s="132"/>
    </row>
    <row r="76" spans="1:7" ht="36">
      <c r="A76" s="78" t="s">
        <v>95</v>
      </c>
      <c r="B76" s="79"/>
      <c r="C76" s="79"/>
      <c r="D76" s="62"/>
      <c r="E76" s="62"/>
      <c r="F76" s="85" t="s">
        <v>96</v>
      </c>
      <c r="G76" s="47">
        <f>G78</f>
        <v>0</v>
      </c>
    </row>
    <row r="77" spans="1:7" ht="18">
      <c r="A77" s="78"/>
      <c r="B77" s="79"/>
      <c r="C77" s="79"/>
      <c r="D77" s="62"/>
      <c r="E77" s="62"/>
      <c r="F77" s="86" t="s">
        <v>39</v>
      </c>
      <c r="G77" s="51"/>
    </row>
    <row r="78" spans="1:7" ht="18">
      <c r="A78" s="78"/>
      <c r="B78" s="78" t="s">
        <v>40</v>
      </c>
      <c r="C78" s="79"/>
      <c r="D78" s="62"/>
      <c r="E78" s="62"/>
      <c r="F78" s="87" t="s">
        <v>97</v>
      </c>
      <c r="G78" s="47">
        <f>G80</f>
        <v>0</v>
      </c>
    </row>
    <row r="79" spans="1:7" ht="18">
      <c r="A79" s="78"/>
      <c r="B79" s="78"/>
      <c r="C79" s="79"/>
      <c r="D79" s="62"/>
      <c r="E79" s="62"/>
      <c r="F79" s="86" t="s">
        <v>39</v>
      </c>
      <c r="G79" s="51"/>
    </row>
    <row r="80" spans="1:7" ht="18">
      <c r="A80" s="78"/>
      <c r="B80" s="78"/>
      <c r="C80" s="78" t="s">
        <v>40</v>
      </c>
      <c r="D80" s="62"/>
      <c r="E80" s="62"/>
      <c r="F80" s="85" t="s">
        <v>87</v>
      </c>
      <c r="G80" s="47">
        <f>G82</f>
        <v>0</v>
      </c>
    </row>
    <row r="81" spans="1:7" ht="18">
      <c r="A81" s="78"/>
      <c r="B81" s="78"/>
      <c r="C81" s="78"/>
      <c r="D81" s="62"/>
      <c r="E81" s="62"/>
      <c r="F81" s="86" t="s">
        <v>39</v>
      </c>
      <c r="G81" s="58"/>
    </row>
    <row r="82" spans="1:7" ht="18">
      <c r="A82" s="78"/>
      <c r="B82" s="78"/>
      <c r="C82" s="78"/>
      <c r="D82" s="60">
        <v>1139</v>
      </c>
      <c r="E82" s="266" t="s">
        <v>98</v>
      </c>
      <c r="F82" s="266"/>
      <c r="G82" s="47">
        <f>G84+G92</f>
        <v>0</v>
      </c>
    </row>
    <row r="83" spans="1:7" ht="18">
      <c r="A83" s="78"/>
      <c r="B83" s="78"/>
      <c r="C83" s="78"/>
      <c r="D83" s="80"/>
      <c r="E83" s="81"/>
      <c r="F83" s="86" t="s">
        <v>19</v>
      </c>
      <c r="G83" s="58"/>
    </row>
    <row r="84" spans="1:7" ht="18">
      <c r="A84" s="78"/>
      <c r="B84" s="78"/>
      <c r="C84" s="78"/>
      <c r="D84" s="80"/>
      <c r="E84" s="82">
        <v>11001</v>
      </c>
      <c r="F84" s="88" t="s">
        <v>87</v>
      </c>
      <c r="G84" s="51">
        <f>G86</f>
        <v>902427.5</v>
      </c>
    </row>
    <row r="85" spans="1:7" ht="18">
      <c r="A85" s="78"/>
      <c r="B85" s="78"/>
      <c r="C85" s="78"/>
      <c r="D85" s="80"/>
      <c r="E85" s="82"/>
      <c r="F85" s="86" t="s">
        <v>24</v>
      </c>
      <c r="G85" s="51"/>
    </row>
    <row r="86" spans="1:7" ht="18">
      <c r="A86" s="78"/>
      <c r="B86" s="78"/>
      <c r="C86" s="78"/>
      <c r="D86" s="80"/>
      <c r="E86" s="82"/>
      <c r="F86" s="83" t="s">
        <v>86</v>
      </c>
      <c r="G86" s="28">
        <f>G88</f>
        <v>902427.5</v>
      </c>
    </row>
    <row r="87" spans="1:7" ht="40.799999999999997" customHeight="1">
      <c r="A87" s="78"/>
      <c r="B87" s="78"/>
      <c r="C87" s="78"/>
      <c r="D87" s="80"/>
      <c r="E87" s="82"/>
      <c r="F87" s="84" t="s">
        <v>99</v>
      </c>
      <c r="G87" s="28"/>
    </row>
    <row r="88" spans="1:7" ht="18">
      <c r="A88" s="78"/>
      <c r="B88" s="78"/>
      <c r="C88" s="78"/>
      <c r="D88" s="80"/>
      <c r="E88" s="82"/>
      <c r="F88" s="84" t="s">
        <v>18</v>
      </c>
      <c r="G88" s="28">
        <f>G89</f>
        <v>902427.5</v>
      </c>
    </row>
    <row r="89" spans="1:7" ht="18">
      <c r="A89" s="78"/>
      <c r="B89" s="78"/>
      <c r="C89" s="78"/>
      <c r="D89" s="80"/>
      <c r="E89" s="82"/>
      <c r="F89" s="89" t="s">
        <v>26</v>
      </c>
      <c r="G89" s="28">
        <f>G90</f>
        <v>902427.5</v>
      </c>
    </row>
    <row r="90" spans="1:7" ht="18">
      <c r="A90" s="78"/>
      <c r="B90" s="78"/>
      <c r="C90" s="78"/>
      <c r="D90" s="80"/>
      <c r="E90" s="82"/>
      <c r="F90" s="89" t="s">
        <v>100</v>
      </c>
      <c r="G90" s="28">
        <f>G91</f>
        <v>902427.5</v>
      </c>
    </row>
    <row r="91" spans="1:7" ht="18">
      <c r="A91" s="78"/>
      <c r="B91" s="78"/>
      <c r="C91" s="78"/>
      <c r="D91" s="80"/>
      <c r="E91" s="82"/>
      <c r="F91" s="90" t="s">
        <v>101</v>
      </c>
      <c r="G91" s="28">
        <f>'havelvac 1'!D62</f>
        <v>902427.5</v>
      </c>
    </row>
    <row r="92" spans="1:7" ht="18">
      <c r="A92" s="78"/>
      <c r="B92" s="78"/>
      <c r="C92" s="78"/>
      <c r="D92" s="80"/>
      <c r="E92" s="82">
        <v>11001</v>
      </c>
      <c r="F92" s="88" t="s">
        <v>87</v>
      </c>
      <c r="G92" s="50">
        <f>G94</f>
        <v>-902427.5</v>
      </c>
    </row>
    <row r="93" spans="1:7" ht="18">
      <c r="A93" s="78"/>
      <c r="B93" s="78"/>
      <c r="C93" s="78"/>
      <c r="D93" s="80"/>
      <c r="E93" s="82"/>
      <c r="F93" s="86" t="s">
        <v>24</v>
      </c>
      <c r="G93" s="51"/>
    </row>
    <row r="94" spans="1:7" ht="18">
      <c r="A94" s="78"/>
      <c r="B94" s="78"/>
      <c r="C94" s="78"/>
      <c r="D94" s="80"/>
      <c r="E94" s="82"/>
      <c r="F94" s="83" t="s">
        <v>86</v>
      </c>
      <c r="G94" s="168">
        <f>G96</f>
        <v>-902427.5</v>
      </c>
    </row>
    <row r="95" spans="1:7" ht="35.4" customHeight="1">
      <c r="A95" s="78"/>
      <c r="B95" s="78"/>
      <c r="C95" s="78"/>
      <c r="D95" s="80"/>
      <c r="E95" s="82"/>
      <c r="F95" s="84" t="s">
        <v>99</v>
      </c>
      <c r="G95" s="28"/>
    </row>
    <row r="96" spans="1:7" ht="18">
      <c r="A96" s="78"/>
      <c r="B96" s="78"/>
      <c r="C96" s="78"/>
      <c r="D96" s="80"/>
      <c r="E96" s="82"/>
      <c r="F96" s="84" t="s">
        <v>18</v>
      </c>
      <c r="G96" s="168">
        <f>G97</f>
        <v>-902427.5</v>
      </c>
    </row>
    <row r="97" spans="1:7" ht="18">
      <c r="A97" s="78"/>
      <c r="B97" s="78"/>
      <c r="C97" s="78"/>
      <c r="D97" s="80"/>
      <c r="E97" s="82"/>
      <c r="F97" s="89" t="s">
        <v>26</v>
      </c>
      <c r="G97" s="168">
        <f>G98</f>
        <v>-902427.5</v>
      </c>
    </row>
    <row r="98" spans="1:7" ht="18">
      <c r="A98" s="78"/>
      <c r="B98" s="78"/>
      <c r="C98" s="78"/>
      <c r="D98" s="80"/>
      <c r="E98" s="82"/>
      <c r="F98" s="89" t="s">
        <v>100</v>
      </c>
      <c r="G98" s="168">
        <f>G99</f>
        <v>-902427.5</v>
      </c>
    </row>
    <row r="99" spans="1:7" ht="18">
      <c r="A99" s="78"/>
      <c r="B99" s="78"/>
      <c r="C99" s="78"/>
      <c r="D99" s="80"/>
      <c r="E99" s="82"/>
      <c r="F99" s="90" t="s">
        <v>101</v>
      </c>
      <c r="G99" s="168">
        <f>'havelvac 1'!D68</f>
        <v>-902427.5</v>
      </c>
    </row>
  </sheetData>
  <mergeCells count="8">
    <mergeCell ref="E82:F82"/>
    <mergeCell ref="F1:G1"/>
    <mergeCell ref="F2:G2"/>
    <mergeCell ref="F3:G3"/>
    <mergeCell ref="A4:G4"/>
    <mergeCell ref="A6:C6"/>
    <mergeCell ref="D6:E6"/>
    <mergeCell ref="F6:F7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A4" sqref="A4:F4"/>
    </sheetView>
  </sheetViews>
  <sheetFormatPr defaultColWidth="10.25" defaultRowHeight="10.8"/>
  <cols>
    <col min="1" max="1" width="14" style="218" customWidth="1"/>
    <col min="2" max="2" width="16.25" style="218" customWidth="1"/>
    <col min="3" max="3" width="10.25" style="218"/>
    <col min="4" max="4" width="38.625" style="218" customWidth="1"/>
    <col min="5" max="5" width="32.375" style="218" customWidth="1"/>
    <col min="6" max="6" width="27.125" style="218" customWidth="1"/>
    <col min="7" max="7" width="21.875" style="218" customWidth="1"/>
    <col min="8" max="8" width="10.75" style="218" customWidth="1"/>
    <col min="9" max="16384" width="10.25" style="218"/>
  </cols>
  <sheetData>
    <row r="1" spans="1:11" ht="17.399999999999999">
      <c r="A1" s="217"/>
      <c r="B1" s="217"/>
      <c r="C1" s="217"/>
      <c r="D1" s="217"/>
      <c r="E1" s="188"/>
      <c r="F1" s="288" t="s">
        <v>61</v>
      </c>
      <c r="G1" s="288"/>
    </row>
    <row r="2" spans="1:11" ht="17.399999999999999">
      <c r="A2" s="217"/>
      <c r="B2" s="217"/>
      <c r="C2" s="217"/>
      <c r="D2" s="217"/>
      <c r="E2" s="288" t="s">
        <v>52</v>
      </c>
      <c r="F2" s="288"/>
      <c r="G2" s="288"/>
    </row>
    <row r="3" spans="1:11" ht="17.399999999999999">
      <c r="A3" s="217"/>
      <c r="B3" s="217"/>
      <c r="C3" s="217"/>
      <c r="D3" s="217"/>
      <c r="E3" s="215"/>
      <c r="F3" s="288" t="s">
        <v>20</v>
      </c>
      <c r="G3" s="288"/>
    </row>
    <row r="4" spans="1:11" ht="54.6" customHeight="1">
      <c r="A4" s="281" t="s">
        <v>167</v>
      </c>
      <c r="B4" s="281"/>
      <c r="C4" s="281"/>
      <c r="D4" s="281"/>
      <c r="E4" s="281"/>
      <c r="F4" s="281"/>
      <c r="G4" s="219"/>
    </row>
    <row r="5" spans="1:11" ht="18" thickBot="1">
      <c r="A5" s="220"/>
      <c r="B5" s="220"/>
      <c r="C5" s="220"/>
      <c r="D5" s="220"/>
      <c r="E5" s="220"/>
      <c r="F5" s="220"/>
      <c r="G5" s="240" t="s">
        <v>148</v>
      </c>
    </row>
    <row r="6" spans="1:11" ht="17.399999999999999">
      <c r="A6" s="221" t="s">
        <v>10</v>
      </c>
      <c r="B6" s="208"/>
      <c r="C6" s="282" t="s">
        <v>158</v>
      </c>
      <c r="D6" s="283"/>
      <c r="E6" s="286" t="s">
        <v>159</v>
      </c>
      <c r="F6" s="286" t="s">
        <v>151</v>
      </c>
      <c r="G6" s="286" t="s">
        <v>118</v>
      </c>
    </row>
    <row r="7" spans="1:11" ht="72" customHeight="1" thickBot="1">
      <c r="A7" s="222" t="s">
        <v>23</v>
      </c>
      <c r="B7" s="239" t="s">
        <v>36</v>
      </c>
      <c r="C7" s="284"/>
      <c r="D7" s="285"/>
      <c r="E7" s="287"/>
      <c r="F7" s="287"/>
      <c r="G7" s="287"/>
    </row>
    <row r="8" spans="1:11" ht="41.25" customHeight="1" thickBot="1">
      <c r="A8" s="289" t="s">
        <v>152</v>
      </c>
      <c r="B8" s="290"/>
      <c r="C8" s="290"/>
      <c r="D8" s="290"/>
      <c r="E8" s="290"/>
      <c r="F8" s="291"/>
      <c r="G8" s="50">
        <f>G9</f>
        <v>-902427.5</v>
      </c>
    </row>
    <row r="9" spans="1:11" ht="54" customHeight="1" thickBot="1">
      <c r="A9" s="223"/>
      <c r="B9" s="224"/>
      <c r="C9" s="292" t="s">
        <v>153</v>
      </c>
      <c r="D9" s="292"/>
      <c r="E9" s="225"/>
      <c r="F9" s="226"/>
      <c r="G9" s="50">
        <f>G11</f>
        <v>-902427.5</v>
      </c>
      <c r="K9" s="227"/>
    </row>
    <row r="10" spans="1:11" ht="50.25" customHeight="1">
      <c r="A10" s="241">
        <v>1162</v>
      </c>
      <c r="B10" s="242"/>
      <c r="C10" s="273" t="s">
        <v>154</v>
      </c>
      <c r="D10" s="273"/>
      <c r="E10" s="274"/>
      <c r="F10" s="275"/>
      <c r="G10" s="228"/>
    </row>
    <row r="11" spans="1:11" ht="90">
      <c r="A11" s="229"/>
      <c r="B11" s="243">
        <v>11005</v>
      </c>
      <c r="C11" s="276" t="s">
        <v>160</v>
      </c>
      <c r="D11" s="277"/>
      <c r="E11" s="244" t="s">
        <v>161</v>
      </c>
      <c r="F11" s="230"/>
      <c r="G11" s="50">
        <f>G13</f>
        <v>-902427.5</v>
      </c>
      <c r="J11" s="227"/>
    </row>
    <row r="12" spans="1:11" ht="15">
      <c r="A12" s="231"/>
      <c r="B12" s="232"/>
      <c r="C12" s="233"/>
      <c r="D12" s="234" t="s">
        <v>162</v>
      </c>
      <c r="E12" s="278"/>
      <c r="F12" s="279"/>
      <c r="G12" s="280"/>
      <c r="J12" s="227"/>
    </row>
    <row r="13" spans="1:11" ht="54">
      <c r="A13" s="235"/>
      <c r="B13" s="236"/>
      <c r="C13" s="237"/>
      <c r="D13" s="238"/>
      <c r="E13" s="245" t="s">
        <v>163</v>
      </c>
      <c r="F13" s="246" t="s">
        <v>164</v>
      </c>
      <c r="G13" s="50">
        <f>G14</f>
        <v>-902427.5</v>
      </c>
    </row>
    <row r="14" spans="1:11" ht="87">
      <c r="A14" s="235"/>
      <c r="B14" s="236"/>
      <c r="C14" s="237"/>
      <c r="D14" s="238"/>
      <c r="E14" s="216" t="s">
        <v>166</v>
      </c>
      <c r="F14" s="246" t="s">
        <v>165</v>
      </c>
      <c r="G14" s="168">
        <f>'havelvac 2'!G28</f>
        <v>-902427.5</v>
      </c>
    </row>
  </sheetData>
  <mergeCells count="14">
    <mergeCell ref="F1:G1"/>
    <mergeCell ref="E2:G2"/>
    <mergeCell ref="F3:G3"/>
    <mergeCell ref="A8:F8"/>
    <mergeCell ref="C9:D9"/>
    <mergeCell ref="C10:D10"/>
    <mergeCell ref="E10:F10"/>
    <mergeCell ref="C11:D11"/>
    <mergeCell ref="E12:G12"/>
    <mergeCell ref="A4:F4"/>
    <mergeCell ref="C6:D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1"/>
  <sheetViews>
    <sheetView topLeftCell="B1" workbookViewId="0">
      <selection activeCell="H12" sqref="H12"/>
    </sheetView>
  </sheetViews>
  <sheetFormatPr defaultColWidth="10.25" defaultRowHeight="37.5" customHeight="1"/>
  <cols>
    <col min="1" max="1" width="3.875" style="186" hidden="1" customWidth="1"/>
    <col min="2" max="2" width="14.625" style="186" customWidth="1"/>
    <col min="3" max="3" width="17.375" style="186" customWidth="1"/>
    <col min="4" max="4" width="14.125" style="186" customWidth="1"/>
    <col min="5" max="5" width="34.75" style="186" customWidth="1"/>
    <col min="6" max="6" width="41.25" style="186" customWidth="1"/>
    <col min="7" max="7" width="24.375" style="186" customWidth="1"/>
    <col min="8" max="8" width="25.25" style="191" customWidth="1"/>
    <col min="9" max="16384" width="10.25" style="186"/>
  </cols>
  <sheetData>
    <row r="1" spans="2:8" ht="25.8" customHeight="1">
      <c r="B1" s="187"/>
      <c r="C1" s="187"/>
      <c r="D1" s="187"/>
      <c r="E1" s="187"/>
      <c r="F1" s="188"/>
      <c r="G1" s="288" t="s">
        <v>55</v>
      </c>
      <c r="H1" s="288"/>
    </row>
    <row r="2" spans="2:8" ht="22.2" customHeight="1">
      <c r="B2" s="187"/>
      <c r="C2" s="187"/>
      <c r="D2" s="187"/>
      <c r="E2" s="187"/>
      <c r="F2" s="288" t="s">
        <v>52</v>
      </c>
      <c r="G2" s="288"/>
      <c r="H2" s="288"/>
    </row>
    <row r="3" spans="2:8" ht="22.2" customHeight="1">
      <c r="B3" s="187"/>
      <c r="C3" s="187"/>
      <c r="D3" s="187"/>
      <c r="E3" s="187"/>
      <c r="F3" s="189"/>
      <c r="G3" s="288" t="s">
        <v>20</v>
      </c>
      <c r="H3" s="288"/>
    </row>
    <row r="4" spans="2:8" ht="45.6" customHeight="1">
      <c r="B4" s="258" t="s">
        <v>169</v>
      </c>
      <c r="C4" s="258"/>
      <c r="D4" s="258"/>
      <c r="E4" s="258"/>
      <c r="F4" s="258"/>
      <c r="G4" s="258"/>
      <c r="H4" s="258"/>
    </row>
    <row r="5" spans="2:8" ht="37.5" customHeight="1" thickBot="1">
      <c r="H5" s="206" t="s">
        <v>148</v>
      </c>
    </row>
    <row r="6" spans="2:8" s="190" customFormat="1" ht="37.5" customHeight="1">
      <c r="B6" s="207" t="s">
        <v>10</v>
      </c>
      <c r="C6" s="208"/>
      <c r="D6" s="282" t="s">
        <v>149</v>
      </c>
      <c r="E6" s="283"/>
      <c r="F6" s="286" t="s">
        <v>150</v>
      </c>
      <c r="G6" s="286" t="s">
        <v>151</v>
      </c>
      <c r="H6" s="298" t="s">
        <v>118</v>
      </c>
    </row>
    <row r="7" spans="2:8" s="190" customFormat="1" ht="37.5" customHeight="1" thickBot="1">
      <c r="B7" s="192" t="s">
        <v>23</v>
      </c>
      <c r="C7" s="193" t="s">
        <v>36</v>
      </c>
      <c r="D7" s="284"/>
      <c r="E7" s="285"/>
      <c r="F7" s="287"/>
      <c r="G7" s="287"/>
      <c r="H7" s="299"/>
    </row>
    <row r="8" spans="2:8" s="190" customFormat="1" ht="37.5" customHeight="1" thickBot="1">
      <c r="B8" s="203"/>
      <c r="C8" s="203"/>
      <c r="D8" s="297" t="s">
        <v>152</v>
      </c>
      <c r="E8" s="297"/>
      <c r="F8" s="204"/>
      <c r="G8" s="204"/>
      <c r="H8" s="205">
        <f>H9</f>
        <v>-902427.5</v>
      </c>
    </row>
    <row r="9" spans="2:8" s="187" customFormat="1" ht="55.2" customHeight="1" thickBot="1">
      <c r="B9" s="209"/>
      <c r="C9" s="210"/>
      <c r="D9" s="296" t="s">
        <v>153</v>
      </c>
      <c r="E9" s="296"/>
      <c r="F9" s="194"/>
      <c r="G9" s="195"/>
      <c r="H9" s="196">
        <f>H10</f>
        <v>-902427.5</v>
      </c>
    </row>
    <row r="10" spans="2:8" ht="46.2" customHeight="1">
      <c r="B10" s="211">
        <v>1162</v>
      </c>
      <c r="C10" s="212"/>
      <c r="D10" s="293" t="s">
        <v>154</v>
      </c>
      <c r="E10" s="293"/>
      <c r="F10" s="197"/>
      <c r="G10" s="198"/>
      <c r="H10" s="199">
        <f>SUM(H11:H11)</f>
        <v>-902427.5</v>
      </c>
    </row>
    <row r="11" spans="2:8" ht="105.6" customHeight="1">
      <c r="B11" s="213"/>
      <c r="C11" s="214">
        <v>11005</v>
      </c>
      <c r="D11" s="294" t="s">
        <v>155</v>
      </c>
      <c r="E11" s="295"/>
      <c r="F11" s="200" t="s">
        <v>156</v>
      </c>
      <c r="G11" s="201"/>
      <c r="H11" s="202">
        <f>'havelvac 3'!G14</f>
        <v>-902427.5</v>
      </c>
    </row>
  </sheetData>
  <mergeCells count="12">
    <mergeCell ref="D10:E10"/>
    <mergeCell ref="D11:E11"/>
    <mergeCell ref="D9:E9"/>
    <mergeCell ref="G1:H1"/>
    <mergeCell ref="F2:H2"/>
    <mergeCell ref="G3:H3"/>
    <mergeCell ref="B4:H4"/>
    <mergeCell ref="D8:E8"/>
    <mergeCell ref="D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90"/>
  <sheetViews>
    <sheetView zoomScale="85" zoomScaleNormal="85" workbookViewId="0">
      <selection activeCell="B1" sqref="B1:C1"/>
    </sheetView>
  </sheetViews>
  <sheetFormatPr defaultColWidth="9.125" defaultRowHeight="17.399999999999999"/>
  <cols>
    <col min="1" max="1" width="31.375" style="1" customWidth="1"/>
    <col min="2" max="2" width="75.375" style="1" customWidth="1"/>
    <col min="3" max="3" width="60.375" style="9" customWidth="1"/>
    <col min="4" max="16384" width="9.125" style="1"/>
  </cols>
  <sheetData>
    <row r="1" spans="1:3">
      <c r="B1" s="324" t="s">
        <v>147</v>
      </c>
      <c r="C1" s="324"/>
    </row>
    <row r="2" spans="1:3" s="2" customFormat="1">
      <c r="B2" s="324" t="s">
        <v>52</v>
      </c>
      <c r="C2" s="324"/>
    </row>
    <row r="3" spans="1:3" s="2" customFormat="1" ht="17.25" customHeight="1">
      <c r="B3" s="324" t="s">
        <v>20</v>
      </c>
      <c r="C3" s="324"/>
    </row>
    <row r="4" spans="1:3" s="2" customFormat="1" ht="18">
      <c r="A4" s="323"/>
      <c r="B4" s="323"/>
      <c r="C4" s="323"/>
    </row>
    <row r="5" spans="1:3" ht="61.2" customHeight="1">
      <c r="A5" s="323" t="s">
        <v>106</v>
      </c>
      <c r="B5" s="323"/>
      <c r="C5" s="323"/>
    </row>
    <row r="6" spans="1:3" ht="25.2" customHeight="1">
      <c r="A6" s="322" t="s">
        <v>35</v>
      </c>
      <c r="B6" s="322"/>
      <c r="C6" s="322"/>
    </row>
    <row r="7" spans="1:3" s="34" customFormat="1" ht="22.95" customHeight="1">
      <c r="A7" s="31" t="s">
        <v>41</v>
      </c>
      <c r="B7" s="32"/>
      <c r="C7" s="33"/>
    </row>
    <row r="9" spans="1:3" ht="27" customHeight="1">
      <c r="A9" s="35" t="s">
        <v>42</v>
      </c>
      <c r="B9" s="311" t="s">
        <v>43</v>
      </c>
      <c r="C9" s="311"/>
    </row>
    <row r="10" spans="1:3" ht="33.75" customHeight="1">
      <c r="A10" s="126">
        <v>1162</v>
      </c>
      <c r="B10" s="312" t="s">
        <v>85</v>
      </c>
      <c r="C10" s="312"/>
    </row>
    <row r="11" spans="1:3" ht="18" customHeight="1">
      <c r="A11" s="56"/>
      <c r="B11" s="55"/>
      <c r="C11" s="55"/>
    </row>
    <row r="12" spans="1:3" ht="26.25" customHeight="1">
      <c r="A12" s="315" t="s">
        <v>44</v>
      </c>
      <c r="B12" s="315"/>
    </row>
    <row r="13" spans="1:3" ht="40.200000000000003" customHeight="1">
      <c r="A13" s="36" t="s">
        <v>45</v>
      </c>
      <c r="B13" s="164">
        <v>1162</v>
      </c>
      <c r="C13" s="118" t="s">
        <v>113</v>
      </c>
    </row>
    <row r="14" spans="1:3" ht="21" customHeight="1">
      <c r="A14" s="25" t="s">
        <v>29</v>
      </c>
      <c r="B14" s="23" t="s">
        <v>76</v>
      </c>
      <c r="C14" s="109" t="s">
        <v>118</v>
      </c>
    </row>
    <row r="15" spans="1:3" ht="44.25" customHeight="1">
      <c r="A15" s="25" t="s">
        <v>30</v>
      </c>
      <c r="B15" s="23" t="s">
        <v>77</v>
      </c>
      <c r="C15" s="48"/>
    </row>
    <row r="16" spans="1:3" ht="44.25" customHeight="1">
      <c r="A16" s="25" t="s">
        <v>31</v>
      </c>
      <c r="B16" s="25" t="s">
        <v>78</v>
      </c>
      <c r="C16" s="48"/>
    </row>
    <row r="17" spans="1:3" ht="24" customHeight="1">
      <c r="A17" s="25" t="s">
        <v>32</v>
      </c>
      <c r="B17" s="25" t="s">
        <v>79</v>
      </c>
      <c r="C17" s="48"/>
    </row>
    <row r="18" spans="1:3" ht="94.5" customHeight="1">
      <c r="A18" s="25" t="s">
        <v>80</v>
      </c>
      <c r="B18" s="25" t="s">
        <v>81</v>
      </c>
      <c r="C18" s="48"/>
    </row>
    <row r="19" spans="1:3" ht="26.4" customHeight="1">
      <c r="A19" s="308" t="s">
        <v>33</v>
      </c>
      <c r="B19" s="309"/>
      <c r="C19" s="310"/>
    </row>
    <row r="20" spans="1:3" ht="26.4" customHeight="1">
      <c r="A20" s="316" t="s">
        <v>82</v>
      </c>
      <c r="B20" s="316"/>
      <c r="C20" s="173">
        <v>-65</v>
      </c>
    </row>
    <row r="21" spans="1:3" ht="16.8" customHeight="1">
      <c r="A21" s="316" t="s">
        <v>83</v>
      </c>
      <c r="B21" s="316"/>
      <c r="C21" s="173">
        <v>-95</v>
      </c>
    </row>
    <row r="22" spans="1:3" ht="24" customHeight="1">
      <c r="A22" s="313" t="s">
        <v>84</v>
      </c>
      <c r="B22" s="314"/>
      <c r="C22" s="173">
        <v>-45</v>
      </c>
    </row>
    <row r="23" spans="1:3" ht="22.2" customHeight="1">
      <c r="A23" s="313" t="s">
        <v>34</v>
      </c>
      <c r="B23" s="314"/>
      <c r="C23" s="54">
        <f>'havelvac 2'!G20</f>
        <v>-902427.5</v>
      </c>
    </row>
    <row r="24" spans="1:3">
      <c r="A24" s="320"/>
      <c r="B24" s="321"/>
      <c r="C24" s="325"/>
    </row>
    <row r="25" spans="1:3" ht="22.2" customHeight="1">
      <c r="A25" s="10" t="s">
        <v>42</v>
      </c>
      <c r="B25" s="317" t="s">
        <v>43</v>
      </c>
      <c r="C25" s="317"/>
    </row>
    <row r="26" spans="1:3" ht="22.2" customHeight="1">
      <c r="A26" s="101">
        <v>1045</v>
      </c>
      <c r="B26" s="330" t="s">
        <v>124</v>
      </c>
      <c r="C26" s="331"/>
    </row>
    <row r="27" spans="1:3" ht="22.2" customHeight="1">
      <c r="A27" s="148"/>
      <c r="B27" s="149"/>
      <c r="C27" s="150"/>
    </row>
    <row r="28" spans="1:3" ht="22.2" customHeight="1">
      <c r="A28" s="328" t="s">
        <v>44</v>
      </c>
      <c r="B28" s="328"/>
      <c r="C28" s="328"/>
    </row>
    <row r="29" spans="1:3" ht="22.2" customHeight="1">
      <c r="A29" s="148"/>
      <c r="B29" s="149"/>
      <c r="C29" s="150"/>
    </row>
    <row r="30" spans="1:3" ht="42" customHeight="1">
      <c r="A30" s="144" t="s">
        <v>28</v>
      </c>
      <c r="B30" s="163">
        <v>1045</v>
      </c>
      <c r="C30" s="118" t="s">
        <v>115</v>
      </c>
    </row>
    <row r="31" spans="1:3" ht="22.2" customHeight="1">
      <c r="A31" s="144" t="s">
        <v>29</v>
      </c>
      <c r="B31" s="179">
        <v>12012</v>
      </c>
      <c r="C31" s="54"/>
    </row>
    <row r="32" spans="1:3" ht="95.4" customHeight="1">
      <c r="A32" s="144" t="s">
        <v>30</v>
      </c>
      <c r="B32" s="183" t="s">
        <v>139</v>
      </c>
      <c r="C32" s="54"/>
    </row>
    <row r="33" spans="1:3" ht="75" customHeight="1">
      <c r="A33" s="144" t="s">
        <v>31</v>
      </c>
      <c r="B33" s="184" t="s">
        <v>140</v>
      </c>
      <c r="C33" s="54"/>
    </row>
    <row r="34" spans="1:3" ht="22.2" customHeight="1">
      <c r="A34" s="144" t="s">
        <v>32</v>
      </c>
      <c r="B34" s="144" t="s">
        <v>116</v>
      </c>
      <c r="C34" s="54"/>
    </row>
    <row r="35" spans="1:3" ht="68.400000000000006" customHeight="1">
      <c r="A35" s="144" t="s">
        <v>117</v>
      </c>
      <c r="B35" s="184" t="s">
        <v>145</v>
      </c>
      <c r="C35" s="54"/>
    </row>
    <row r="36" spans="1:3" ht="22.2" customHeight="1">
      <c r="A36" s="318" t="s">
        <v>33</v>
      </c>
      <c r="B36" s="318"/>
      <c r="C36" s="318"/>
    </row>
    <row r="37" spans="1:3" ht="22.2" customHeight="1">
      <c r="A37" s="332" t="s">
        <v>133</v>
      </c>
      <c r="B37" s="332"/>
      <c r="C37" s="173">
        <v>484</v>
      </c>
    </row>
    <row r="38" spans="1:3" ht="22.2" customHeight="1">
      <c r="A38" s="300" t="s">
        <v>112</v>
      </c>
      <c r="B38" s="300"/>
      <c r="C38" s="54">
        <f>'havelvac 2'!G45</f>
        <v>59290</v>
      </c>
    </row>
    <row r="39" spans="1:3" ht="22.2" customHeight="1">
      <c r="A39" s="320"/>
      <c r="B39" s="321"/>
      <c r="C39" s="321"/>
    </row>
    <row r="40" spans="1:3" ht="44.4" customHeight="1">
      <c r="A40" s="144" t="s">
        <v>28</v>
      </c>
      <c r="B40" s="163">
        <v>1045</v>
      </c>
      <c r="C40" s="118" t="s">
        <v>115</v>
      </c>
    </row>
    <row r="41" spans="1:3" ht="22.2" customHeight="1">
      <c r="A41" s="144" t="s">
        <v>29</v>
      </c>
      <c r="B41" s="179">
        <v>12013</v>
      </c>
      <c r="C41" s="150"/>
    </row>
    <row r="42" spans="1:3" ht="99" customHeight="1">
      <c r="A42" s="144" t="s">
        <v>30</v>
      </c>
      <c r="B42" s="183" t="s">
        <v>141</v>
      </c>
      <c r="C42" s="54"/>
    </row>
    <row r="43" spans="1:3" ht="61.2" customHeight="1">
      <c r="A43" s="144" t="s">
        <v>31</v>
      </c>
      <c r="B43" s="184" t="s">
        <v>142</v>
      </c>
      <c r="C43" s="54"/>
    </row>
    <row r="44" spans="1:3" ht="22.2" customHeight="1">
      <c r="A44" s="144" t="s">
        <v>32</v>
      </c>
      <c r="B44" s="152" t="s">
        <v>116</v>
      </c>
      <c r="C44" s="54"/>
    </row>
    <row r="45" spans="1:3" ht="71.400000000000006" customHeight="1">
      <c r="A45" s="144" t="s">
        <v>117</v>
      </c>
      <c r="B45" s="184" t="s">
        <v>145</v>
      </c>
      <c r="C45" s="54"/>
    </row>
    <row r="46" spans="1:3" ht="22.2" customHeight="1">
      <c r="A46" s="318" t="s">
        <v>33</v>
      </c>
      <c r="B46" s="318"/>
      <c r="C46" s="318"/>
    </row>
    <row r="47" spans="1:3" ht="22.2" customHeight="1">
      <c r="A47" s="319" t="s">
        <v>133</v>
      </c>
      <c r="B47" s="319"/>
      <c r="C47" s="173">
        <v>2040</v>
      </c>
    </row>
    <row r="48" spans="1:3" ht="22.2" customHeight="1">
      <c r="A48" s="300" t="s">
        <v>112</v>
      </c>
      <c r="B48" s="300"/>
      <c r="C48" s="54">
        <f>'havelvac 2'!G58</f>
        <v>402900</v>
      </c>
    </row>
    <row r="49" spans="1:3" ht="14.4" customHeight="1">
      <c r="A49" s="320"/>
      <c r="B49" s="321"/>
      <c r="C49" s="321"/>
    </row>
    <row r="50" spans="1:3" ht="22.2" customHeight="1">
      <c r="A50" s="10" t="s">
        <v>42</v>
      </c>
      <c r="B50" s="317" t="s">
        <v>43</v>
      </c>
      <c r="C50" s="317"/>
    </row>
    <row r="51" spans="1:3" ht="22.2" customHeight="1">
      <c r="A51" s="101">
        <v>1111</v>
      </c>
      <c r="B51" s="327" t="s">
        <v>114</v>
      </c>
      <c r="C51" s="327"/>
    </row>
    <row r="52" spans="1:3" ht="22.2" customHeight="1">
      <c r="A52" s="137"/>
      <c r="B52" s="138"/>
      <c r="C52" s="139"/>
    </row>
    <row r="53" spans="1:3" ht="22.2" customHeight="1">
      <c r="A53" s="328" t="s">
        <v>44</v>
      </c>
      <c r="B53" s="328"/>
      <c r="C53" s="328"/>
    </row>
    <row r="54" spans="1:3" ht="22.2" customHeight="1"/>
    <row r="55" spans="1:3" ht="39" customHeight="1">
      <c r="A55" s="124" t="s">
        <v>28</v>
      </c>
      <c r="B55" s="151">
        <v>1111</v>
      </c>
      <c r="C55" s="118" t="s">
        <v>115</v>
      </c>
    </row>
    <row r="56" spans="1:3" ht="22.2" customHeight="1">
      <c r="A56" s="124" t="s">
        <v>29</v>
      </c>
      <c r="B56" s="179">
        <v>12011</v>
      </c>
      <c r="C56" s="109" t="s">
        <v>118</v>
      </c>
    </row>
    <row r="57" spans="1:3" ht="90">
      <c r="A57" s="124" t="s">
        <v>30</v>
      </c>
      <c r="B57" s="183" t="s">
        <v>143</v>
      </c>
      <c r="C57" s="123"/>
    </row>
    <row r="58" spans="1:3" ht="57" customHeight="1">
      <c r="A58" s="124" t="s">
        <v>31</v>
      </c>
      <c r="B58" s="184" t="s">
        <v>144</v>
      </c>
      <c r="C58" s="124"/>
    </row>
    <row r="59" spans="1:3" ht="22.2" customHeight="1">
      <c r="A59" s="124" t="s">
        <v>32</v>
      </c>
      <c r="B59" s="124" t="s">
        <v>116</v>
      </c>
      <c r="C59" s="123"/>
    </row>
    <row r="60" spans="1:3" ht="96.6" customHeight="1">
      <c r="A60" s="124" t="s">
        <v>117</v>
      </c>
      <c r="B60" s="184" t="s">
        <v>146</v>
      </c>
      <c r="C60" s="117"/>
    </row>
    <row r="61" spans="1:3" ht="22.2" customHeight="1">
      <c r="A61" s="318" t="s">
        <v>33</v>
      </c>
      <c r="B61" s="318"/>
      <c r="C61" s="318"/>
    </row>
    <row r="62" spans="1:3" ht="41.4" customHeight="1">
      <c r="A62" s="155" t="s">
        <v>136</v>
      </c>
      <c r="B62" s="153" t="s">
        <v>137</v>
      </c>
      <c r="C62" s="136">
        <v>1728</v>
      </c>
    </row>
    <row r="63" spans="1:3" ht="35.4" customHeight="1">
      <c r="A63" s="155" t="s">
        <v>136</v>
      </c>
      <c r="B63" s="153" t="s">
        <v>138</v>
      </c>
      <c r="C63" s="136">
        <v>108</v>
      </c>
    </row>
    <row r="64" spans="1:3" ht="22.2" customHeight="1">
      <c r="A64" s="329" t="s">
        <v>34</v>
      </c>
      <c r="B64" s="329"/>
      <c r="C64" s="178">
        <f>'havelvac 2'!G65</f>
        <v>440237.5</v>
      </c>
    </row>
    <row r="65" spans="1:3" ht="22.2" customHeight="1">
      <c r="A65" s="326"/>
      <c r="B65" s="326"/>
      <c r="C65" s="326"/>
    </row>
    <row r="66" spans="1:3" ht="18">
      <c r="A66" s="306" t="s">
        <v>86</v>
      </c>
      <c r="B66" s="307"/>
      <c r="C66" s="307"/>
    </row>
    <row r="67" spans="1:3" ht="18">
      <c r="A67" s="305" t="s">
        <v>41</v>
      </c>
      <c r="B67" s="305"/>
      <c r="C67" s="305"/>
    </row>
    <row r="68" spans="1:3">
      <c r="A68" s="104"/>
      <c r="B68" s="104"/>
      <c r="C68" s="114"/>
    </row>
    <row r="69" spans="1:3" ht="18">
      <c r="A69" s="105" t="s">
        <v>42</v>
      </c>
      <c r="B69" s="105" t="s">
        <v>43</v>
      </c>
      <c r="C69" s="115"/>
    </row>
    <row r="70" spans="1:3" ht="18">
      <c r="A70" s="161">
        <v>1139</v>
      </c>
      <c r="B70" s="162" t="s">
        <v>98</v>
      </c>
      <c r="C70" s="116"/>
    </row>
    <row r="71" spans="1:3">
      <c r="A71" s="303"/>
      <c r="B71" s="303"/>
      <c r="C71" s="303"/>
    </row>
    <row r="72" spans="1:3" ht="18">
      <c r="A72" s="304" t="s">
        <v>44</v>
      </c>
      <c r="B72" s="304"/>
      <c r="C72" s="304"/>
    </row>
    <row r="73" spans="1:3" ht="18">
      <c r="A73" s="301"/>
      <c r="B73" s="301"/>
      <c r="C73" s="301"/>
    </row>
    <row r="74" spans="1:3" ht="48" customHeight="1">
      <c r="A74" s="106" t="s">
        <v>45</v>
      </c>
      <c r="B74" s="74">
        <v>1139</v>
      </c>
      <c r="C74" s="118" t="s">
        <v>107</v>
      </c>
    </row>
    <row r="75" spans="1:3">
      <c r="A75" s="107" t="s">
        <v>46</v>
      </c>
      <c r="B75" s="108">
        <v>11001</v>
      </c>
      <c r="C75" s="109" t="s">
        <v>118</v>
      </c>
    </row>
    <row r="76" spans="1:3" ht="34.799999999999997">
      <c r="A76" s="107" t="s">
        <v>47</v>
      </c>
      <c r="B76" s="110" t="s">
        <v>98</v>
      </c>
      <c r="C76" s="111"/>
    </row>
    <row r="77" spans="1:3" ht="69.599999999999994">
      <c r="A77" s="107" t="s">
        <v>48</v>
      </c>
      <c r="B77" s="110" t="s">
        <v>108</v>
      </c>
      <c r="C77" s="111"/>
    </row>
    <row r="78" spans="1:3">
      <c r="A78" s="107" t="s">
        <v>109</v>
      </c>
      <c r="B78" s="112" t="s">
        <v>110</v>
      </c>
      <c r="C78" s="111"/>
    </row>
    <row r="79" spans="1:3" ht="52.2">
      <c r="A79" s="113" t="s">
        <v>111</v>
      </c>
      <c r="B79" s="112" t="s">
        <v>86</v>
      </c>
      <c r="C79" s="111"/>
    </row>
    <row r="80" spans="1:3">
      <c r="A80" s="302" t="s">
        <v>49</v>
      </c>
      <c r="B80" s="302"/>
      <c r="C80" s="302"/>
    </row>
    <row r="81" spans="1:3" ht="18">
      <c r="A81" s="300" t="s">
        <v>112</v>
      </c>
      <c r="B81" s="300"/>
      <c r="C81" s="178">
        <f>'havelvac 2'!G84</f>
        <v>902427.5</v>
      </c>
    </row>
    <row r="82" spans="1:3" ht="18">
      <c r="A82" s="301"/>
      <c r="B82" s="301"/>
      <c r="C82" s="301"/>
    </row>
    <row r="83" spans="1:3" ht="46.2" customHeight="1">
      <c r="A83" s="106" t="s">
        <v>45</v>
      </c>
      <c r="B83" s="74">
        <v>1139</v>
      </c>
      <c r="C83" s="118" t="s">
        <v>113</v>
      </c>
    </row>
    <row r="84" spans="1:3">
      <c r="A84" s="107" t="s">
        <v>46</v>
      </c>
      <c r="B84" s="108">
        <v>11001</v>
      </c>
      <c r="C84" s="109" t="s">
        <v>118</v>
      </c>
    </row>
    <row r="85" spans="1:3" ht="34.799999999999997">
      <c r="A85" s="107" t="s">
        <v>47</v>
      </c>
      <c r="B85" s="110" t="s">
        <v>98</v>
      </c>
      <c r="C85" s="111"/>
    </row>
    <row r="86" spans="1:3" ht="69.599999999999994">
      <c r="A86" s="107" t="s">
        <v>48</v>
      </c>
      <c r="B86" s="110" t="s">
        <v>108</v>
      </c>
      <c r="C86" s="111"/>
    </row>
    <row r="87" spans="1:3">
      <c r="A87" s="107" t="s">
        <v>109</v>
      </c>
      <c r="B87" s="112" t="s">
        <v>110</v>
      </c>
      <c r="C87" s="111"/>
    </row>
    <row r="88" spans="1:3" ht="52.2">
      <c r="A88" s="113" t="s">
        <v>111</v>
      </c>
      <c r="B88" s="112" t="s">
        <v>86</v>
      </c>
      <c r="C88" s="111"/>
    </row>
    <row r="89" spans="1:3">
      <c r="A89" s="302" t="s">
        <v>49</v>
      </c>
      <c r="B89" s="302"/>
      <c r="C89" s="302"/>
    </row>
    <row r="90" spans="1:3" ht="18">
      <c r="A90" s="300" t="s">
        <v>112</v>
      </c>
      <c r="B90" s="300"/>
      <c r="C90" s="54">
        <f>'havelvac 2'!G92</f>
        <v>-902427.5</v>
      </c>
    </row>
  </sheetData>
  <autoFilter ref="A1:A7"/>
  <mergeCells count="42">
    <mergeCell ref="A24:C24"/>
    <mergeCell ref="A49:C49"/>
    <mergeCell ref="A65:C65"/>
    <mergeCell ref="B51:C51"/>
    <mergeCell ref="A53:C53"/>
    <mergeCell ref="A61:C61"/>
    <mergeCell ref="A64:B64"/>
    <mergeCell ref="B25:C25"/>
    <mergeCell ref="B26:C26"/>
    <mergeCell ref="A28:C28"/>
    <mergeCell ref="A36:C36"/>
    <mergeCell ref="A37:B37"/>
    <mergeCell ref="A6:C6"/>
    <mergeCell ref="A4:C4"/>
    <mergeCell ref="A5:C5"/>
    <mergeCell ref="B1:C1"/>
    <mergeCell ref="B2:C2"/>
    <mergeCell ref="B3:C3"/>
    <mergeCell ref="A67:C67"/>
    <mergeCell ref="A66:C66"/>
    <mergeCell ref="A19:C19"/>
    <mergeCell ref="B9:C9"/>
    <mergeCell ref="B10:C10"/>
    <mergeCell ref="A23:B23"/>
    <mergeCell ref="A12:B12"/>
    <mergeCell ref="A22:B22"/>
    <mergeCell ref="A20:B20"/>
    <mergeCell ref="A21:B21"/>
    <mergeCell ref="B50:C50"/>
    <mergeCell ref="A38:B38"/>
    <mergeCell ref="A46:C46"/>
    <mergeCell ref="A47:B47"/>
    <mergeCell ref="A48:B48"/>
    <mergeCell ref="A39:C39"/>
    <mergeCell ref="A81:B81"/>
    <mergeCell ref="A82:C82"/>
    <mergeCell ref="A89:C89"/>
    <mergeCell ref="A90:B90"/>
    <mergeCell ref="A71:C71"/>
    <mergeCell ref="A72:C72"/>
    <mergeCell ref="A73:C73"/>
    <mergeCell ref="A80:C80"/>
  </mergeCells>
  <pageMargins left="0.7" right="0.7" top="0.75" bottom="0.75" header="0.3" footer="0.3"/>
  <pageSetup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94"/>
  <sheetViews>
    <sheetView zoomScale="85" zoomScaleNormal="85" workbookViewId="0">
      <selection activeCell="L15" sqref="L15"/>
    </sheetView>
  </sheetViews>
  <sheetFormatPr defaultColWidth="8.875" defaultRowHeight="17.399999999999999"/>
  <cols>
    <col min="1" max="1" width="31" style="6" customWidth="1"/>
    <col min="2" max="2" width="85.25" style="6" customWidth="1"/>
    <col min="3" max="3" width="49.625" style="6" customWidth="1"/>
    <col min="4" max="16384" width="8.875" style="6"/>
  </cols>
  <sheetData>
    <row r="1" spans="1:3">
      <c r="B1" s="324" t="s">
        <v>168</v>
      </c>
      <c r="C1" s="324"/>
    </row>
    <row r="2" spans="1:3" ht="17.25" customHeight="1">
      <c r="A2" s="140"/>
      <c r="B2" s="324" t="s">
        <v>52</v>
      </c>
      <c r="C2" s="324"/>
    </row>
    <row r="3" spans="1:3">
      <c r="A3" s="141"/>
      <c r="B3" s="324" t="s">
        <v>20</v>
      </c>
      <c r="C3" s="324"/>
    </row>
    <row r="4" spans="1:3">
      <c r="A4" s="141"/>
      <c r="B4" s="141"/>
      <c r="C4" s="141"/>
    </row>
    <row r="5" spans="1:3" ht="53.4" customHeight="1">
      <c r="A5" s="267" t="s">
        <v>122</v>
      </c>
      <c r="B5" s="267"/>
      <c r="C5" s="267"/>
    </row>
    <row r="6" spans="1:3" ht="29.4" customHeight="1">
      <c r="A6" s="352" t="s">
        <v>134</v>
      </c>
      <c r="B6" s="352"/>
      <c r="C6" s="352"/>
    </row>
    <row r="7" spans="1:3" ht="18" customHeight="1">
      <c r="A7" s="333" t="s">
        <v>56</v>
      </c>
      <c r="B7" s="333"/>
      <c r="C7" s="333"/>
    </row>
    <row r="8" spans="1:3" ht="19.8" customHeight="1">
      <c r="A8" s="353"/>
      <c r="B8" s="353"/>
      <c r="C8" s="353"/>
    </row>
    <row r="9" spans="1:3" ht="18">
      <c r="A9" s="35" t="s">
        <v>42</v>
      </c>
      <c r="B9" s="350" t="s">
        <v>43</v>
      </c>
      <c r="C9" s="351"/>
    </row>
    <row r="10" spans="1:3">
      <c r="A10" s="126">
        <v>1162</v>
      </c>
      <c r="B10" s="316" t="s">
        <v>85</v>
      </c>
      <c r="C10" s="316"/>
    </row>
    <row r="11" spans="1:3">
      <c r="A11" s="337"/>
      <c r="B11" s="338"/>
      <c r="C11" s="339"/>
    </row>
    <row r="12" spans="1:3" ht="18">
      <c r="A12" s="340" t="s">
        <v>44</v>
      </c>
      <c r="B12" s="341"/>
      <c r="C12" s="342"/>
    </row>
    <row r="13" spans="1:3" ht="18">
      <c r="A13" s="343"/>
      <c r="B13" s="344"/>
      <c r="C13" s="345"/>
    </row>
    <row r="14" spans="1:3" ht="48" customHeight="1">
      <c r="A14" s="29" t="s">
        <v>45</v>
      </c>
      <c r="B14" s="164">
        <v>1162</v>
      </c>
      <c r="C14" s="119" t="s">
        <v>58</v>
      </c>
    </row>
    <row r="15" spans="1:3" ht="28.8" customHeight="1">
      <c r="A15" s="25" t="s">
        <v>29</v>
      </c>
      <c r="B15" s="23" t="s">
        <v>76</v>
      </c>
      <c r="C15" s="28" t="s">
        <v>16</v>
      </c>
    </row>
    <row r="16" spans="1:3" ht="37.5" customHeight="1">
      <c r="A16" s="25" t="s">
        <v>30</v>
      </c>
      <c r="B16" s="25" t="s">
        <v>77</v>
      </c>
      <c r="C16" s="30"/>
    </row>
    <row r="17" spans="1:3" ht="37.5" customHeight="1">
      <c r="A17" s="25" t="s">
        <v>31</v>
      </c>
      <c r="B17" s="25" t="s">
        <v>78</v>
      </c>
      <c r="C17" s="30"/>
    </row>
    <row r="18" spans="1:3" ht="22.8" customHeight="1">
      <c r="A18" s="25" t="s">
        <v>32</v>
      </c>
      <c r="B18" s="25" t="s">
        <v>79</v>
      </c>
      <c r="C18" s="30"/>
    </row>
    <row r="19" spans="1:3" ht="83.25" customHeight="1">
      <c r="A19" s="25" t="s">
        <v>80</v>
      </c>
      <c r="B19" s="25" t="s">
        <v>81</v>
      </c>
      <c r="C19" s="30"/>
    </row>
    <row r="20" spans="1:3" ht="24.6" customHeight="1">
      <c r="A20" s="336" t="s">
        <v>49</v>
      </c>
      <c r="B20" s="336"/>
      <c r="C20" s="336"/>
    </row>
    <row r="21" spans="1:3" ht="20.399999999999999" customHeight="1">
      <c r="A21" s="316" t="s">
        <v>82</v>
      </c>
      <c r="B21" s="316"/>
      <c r="C21" s="173">
        <f>'havelvac 5'!C20</f>
        <v>-65</v>
      </c>
    </row>
    <row r="22" spans="1:3" ht="21.6" customHeight="1">
      <c r="A22" s="316" t="s">
        <v>83</v>
      </c>
      <c r="B22" s="316"/>
      <c r="C22" s="173">
        <f>'havelvac 5'!C21</f>
        <v>-95</v>
      </c>
    </row>
    <row r="23" spans="1:3" ht="21" customHeight="1">
      <c r="A23" s="316" t="s">
        <v>84</v>
      </c>
      <c r="B23" s="316"/>
      <c r="C23" s="173">
        <f>'havelvac 5'!C22</f>
        <v>-45</v>
      </c>
    </row>
    <row r="24" spans="1:3" ht="18">
      <c r="A24" s="316" t="s">
        <v>34</v>
      </c>
      <c r="B24" s="316"/>
      <c r="C24" s="54">
        <f>'havelvac 5'!C23</f>
        <v>-902427.5</v>
      </c>
    </row>
    <row r="25" spans="1:3" ht="18">
      <c r="A25" s="154"/>
      <c r="B25" s="154"/>
      <c r="C25" s="121"/>
    </row>
    <row r="26" spans="1:3" ht="27.6" customHeight="1">
      <c r="A26" s="322" t="s">
        <v>35</v>
      </c>
      <c r="B26" s="322"/>
      <c r="C26" s="322"/>
    </row>
    <row r="27" spans="1:3" ht="18">
      <c r="A27" s="333" t="s">
        <v>56</v>
      </c>
      <c r="B27" s="333"/>
      <c r="C27" s="333"/>
    </row>
    <row r="28" spans="1:3" ht="18" customHeight="1">
      <c r="A28" s="321"/>
      <c r="B28" s="321"/>
      <c r="C28" s="321"/>
    </row>
    <row r="29" spans="1:3" ht="18">
      <c r="A29" s="10" t="s">
        <v>42</v>
      </c>
      <c r="B29" s="317" t="s">
        <v>43</v>
      </c>
      <c r="C29" s="317"/>
    </row>
    <row r="30" spans="1:3" ht="18">
      <c r="A30" s="101">
        <v>1045</v>
      </c>
      <c r="B30" s="330" t="s">
        <v>124</v>
      </c>
      <c r="C30" s="331"/>
    </row>
    <row r="31" spans="1:3" ht="18">
      <c r="A31" s="154"/>
      <c r="B31" s="154"/>
      <c r="C31" s="121"/>
    </row>
    <row r="32" spans="1:3" ht="18">
      <c r="A32" s="328" t="s">
        <v>44</v>
      </c>
      <c r="B32" s="328"/>
      <c r="C32" s="328"/>
    </row>
    <row r="33" spans="1:3" ht="18">
      <c r="A33" s="154"/>
      <c r="B33" s="154"/>
      <c r="C33" s="121"/>
    </row>
    <row r="34" spans="1:3" ht="52.2">
      <c r="A34" s="144" t="s">
        <v>28</v>
      </c>
      <c r="B34" s="163">
        <v>1045</v>
      </c>
      <c r="C34" s="118" t="s">
        <v>115</v>
      </c>
    </row>
    <row r="35" spans="1:3" ht="18">
      <c r="A35" s="144" t="s">
        <v>29</v>
      </c>
      <c r="B35" s="179">
        <v>12012</v>
      </c>
      <c r="C35" s="54"/>
    </row>
    <row r="36" spans="1:3" ht="73.8" customHeight="1">
      <c r="A36" s="144" t="s">
        <v>30</v>
      </c>
      <c r="B36" s="183" t="s">
        <v>139</v>
      </c>
      <c r="C36" s="54"/>
    </row>
    <row r="37" spans="1:3" ht="69.599999999999994">
      <c r="A37" s="144" t="s">
        <v>31</v>
      </c>
      <c r="B37" s="184" t="s">
        <v>140</v>
      </c>
      <c r="C37" s="54"/>
    </row>
    <row r="38" spans="1:3" ht="18">
      <c r="A38" s="144" t="s">
        <v>32</v>
      </c>
      <c r="B38" s="144" t="s">
        <v>116</v>
      </c>
      <c r="C38" s="54"/>
    </row>
    <row r="39" spans="1:3" ht="52.2">
      <c r="A39" s="144" t="s">
        <v>117</v>
      </c>
      <c r="B39" s="184" t="s">
        <v>145</v>
      </c>
      <c r="C39" s="54"/>
    </row>
    <row r="40" spans="1:3">
      <c r="A40" s="318" t="s">
        <v>33</v>
      </c>
      <c r="B40" s="318"/>
      <c r="C40" s="318"/>
    </row>
    <row r="41" spans="1:3" ht="18">
      <c r="A41" s="332" t="s">
        <v>133</v>
      </c>
      <c r="B41" s="332"/>
      <c r="C41" s="173">
        <f>'havelvac 5'!C37</f>
        <v>484</v>
      </c>
    </row>
    <row r="42" spans="1:3" ht="18">
      <c r="A42" s="300" t="s">
        <v>112</v>
      </c>
      <c r="B42" s="300"/>
      <c r="C42" s="54">
        <f>'havelvac 5'!C38</f>
        <v>59290</v>
      </c>
    </row>
    <row r="43" spans="1:3" ht="18" customHeight="1">
      <c r="A43" s="346"/>
      <c r="B43" s="346"/>
      <c r="C43" s="346"/>
    </row>
    <row r="44" spans="1:3" ht="52.2">
      <c r="A44" s="144" t="s">
        <v>28</v>
      </c>
      <c r="B44" s="165">
        <v>1045</v>
      </c>
      <c r="C44" s="118" t="s">
        <v>115</v>
      </c>
    </row>
    <row r="45" spans="1:3" ht="18">
      <c r="A45" s="144" t="s">
        <v>29</v>
      </c>
      <c r="B45" s="181">
        <v>12013</v>
      </c>
      <c r="C45" s="54"/>
    </row>
    <row r="46" spans="1:3" ht="72">
      <c r="A46" s="144" t="s">
        <v>30</v>
      </c>
      <c r="B46" s="183" t="s">
        <v>141</v>
      </c>
      <c r="C46" s="54"/>
    </row>
    <row r="47" spans="1:3" ht="52.2">
      <c r="A47" s="144" t="s">
        <v>31</v>
      </c>
      <c r="B47" s="184" t="s">
        <v>142</v>
      </c>
      <c r="C47" s="54"/>
    </row>
    <row r="48" spans="1:3" ht="18">
      <c r="A48" s="144" t="s">
        <v>32</v>
      </c>
      <c r="B48" s="152" t="s">
        <v>116</v>
      </c>
      <c r="C48" s="54"/>
    </row>
    <row r="49" spans="1:3" ht="52.2">
      <c r="A49" s="144" t="s">
        <v>117</v>
      </c>
      <c r="B49" s="184" t="s">
        <v>145</v>
      </c>
      <c r="C49" s="54"/>
    </row>
    <row r="50" spans="1:3">
      <c r="A50" s="318" t="s">
        <v>33</v>
      </c>
      <c r="B50" s="318"/>
      <c r="C50" s="318"/>
    </row>
    <row r="51" spans="1:3" ht="23.4" customHeight="1">
      <c r="A51" s="319" t="s">
        <v>133</v>
      </c>
      <c r="B51" s="319"/>
      <c r="C51" s="173">
        <f>'havelvac 5'!C47</f>
        <v>2040</v>
      </c>
    </row>
    <row r="52" spans="1:3" ht="23.4" customHeight="1">
      <c r="A52" s="300" t="s">
        <v>112</v>
      </c>
      <c r="B52" s="300"/>
      <c r="C52" s="54">
        <f>'havelvac 5'!C48</f>
        <v>402900</v>
      </c>
    </row>
    <row r="53" spans="1:3" ht="27" customHeight="1">
      <c r="A53" s="309"/>
      <c r="B53" s="309"/>
      <c r="C53" s="309"/>
    </row>
    <row r="54" spans="1:3" ht="22.2" customHeight="1">
      <c r="A54" s="10" t="s">
        <v>42</v>
      </c>
      <c r="B54" s="348" t="s">
        <v>43</v>
      </c>
      <c r="C54" s="349"/>
    </row>
    <row r="55" spans="1:3" ht="24.6" customHeight="1">
      <c r="A55" s="131">
        <v>1111</v>
      </c>
      <c r="B55" s="328" t="s">
        <v>114</v>
      </c>
      <c r="C55" s="328"/>
    </row>
    <row r="56" spans="1:3" ht="22.2" customHeight="1">
      <c r="A56" s="347"/>
      <c r="B56" s="347"/>
      <c r="C56" s="347"/>
    </row>
    <row r="57" spans="1:3" ht="23.4" customHeight="1">
      <c r="A57" s="328" t="s">
        <v>44</v>
      </c>
      <c r="B57" s="328"/>
      <c r="C57" s="328"/>
    </row>
    <row r="58" spans="1:3" ht="27" customHeight="1">
      <c r="A58" s="303"/>
      <c r="B58" s="303"/>
      <c r="C58" s="303"/>
    </row>
    <row r="59" spans="1:3" ht="54" customHeight="1">
      <c r="A59" s="124" t="s">
        <v>28</v>
      </c>
      <c r="B59" s="156">
        <v>1111</v>
      </c>
      <c r="C59" s="118" t="s">
        <v>115</v>
      </c>
    </row>
    <row r="60" spans="1:3" ht="27" customHeight="1">
      <c r="A60" s="124" t="s">
        <v>29</v>
      </c>
      <c r="B60" s="180">
        <v>12011</v>
      </c>
      <c r="C60" s="109" t="s">
        <v>118</v>
      </c>
    </row>
    <row r="61" spans="1:3" ht="79.2" customHeight="1">
      <c r="A61" s="124" t="s">
        <v>30</v>
      </c>
      <c r="B61" s="185" t="s">
        <v>143</v>
      </c>
      <c r="C61" s="123"/>
    </row>
    <row r="62" spans="1:3" ht="61.2" customHeight="1">
      <c r="A62" s="124" t="s">
        <v>31</v>
      </c>
      <c r="B62" s="184" t="s">
        <v>144</v>
      </c>
      <c r="C62" s="124"/>
    </row>
    <row r="63" spans="1:3" ht="27" customHeight="1">
      <c r="A63" s="124" t="s">
        <v>32</v>
      </c>
      <c r="B63" s="124" t="s">
        <v>116</v>
      </c>
      <c r="C63" s="123"/>
    </row>
    <row r="64" spans="1:3" ht="93" customHeight="1">
      <c r="A64" s="124" t="s">
        <v>117</v>
      </c>
      <c r="B64" s="184" t="s">
        <v>146</v>
      </c>
      <c r="C64" s="117"/>
    </row>
    <row r="65" spans="1:3" ht="27" customHeight="1">
      <c r="A65" s="318" t="s">
        <v>33</v>
      </c>
      <c r="B65" s="318"/>
      <c r="C65" s="318"/>
    </row>
    <row r="66" spans="1:3" ht="37.799999999999997" customHeight="1">
      <c r="A66" s="155" t="s">
        <v>136</v>
      </c>
      <c r="B66" s="159" t="s">
        <v>137</v>
      </c>
      <c r="C66" s="136">
        <f>'havelvac 5'!C62</f>
        <v>1728</v>
      </c>
    </row>
    <row r="67" spans="1:3" ht="36" customHeight="1">
      <c r="A67" s="155" t="s">
        <v>136</v>
      </c>
      <c r="B67" s="159" t="s">
        <v>138</v>
      </c>
      <c r="C67" s="136">
        <f>'havelvac 5'!C63</f>
        <v>108</v>
      </c>
    </row>
    <row r="68" spans="1:3" ht="27" customHeight="1">
      <c r="A68" s="329" t="s">
        <v>34</v>
      </c>
      <c r="B68" s="329"/>
      <c r="C68" s="178">
        <f>'havelvac 2'!G70</f>
        <v>440237.5</v>
      </c>
    </row>
    <row r="69" spans="1:3" ht="16.8" customHeight="1">
      <c r="A69" s="120"/>
      <c r="B69" s="120"/>
      <c r="C69" s="121"/>
    </row>
    <row r="70" spans="1:3" ht="18.600000000000001" customHeight="1">
      <c r="A70" s="334" t="s">
        <v>86</v>
      </c>
      <c r="B70" s="335"/>
      <c r="C70" s="335"/>
    </row>
    <row r="71" spans="1:3" ht="18">
      <c r="A71" s="305" t="s">
        <v>119</v>
      </c>
      <c r="B71" s="305"/>
      <c r="C71" s="305"/>
    </row>
    <row r="72" spans="1:3">
      <c r="A72" s="104"/>
      <c r="B72" s="104"/>
      <c r="C72" s="114"/>
    </row>
    <row r="73" spans="1:3" ht="18">
      <c r="A73" s="105" t="s">
        <v>42</v>
      </c>
      <c r="B73" s="105" t="s">
        <v>43</v>
      </c>
      <c r="C73" s="115"/>
    </row>
    <row r="74" spans="1:3" ht="18">
      <c r="A74" s="161">
        <v>1139</v>
      </c>
      <c r="B74" s="162" t="s">
        <v>98</v>
      </c>
      <c r="C74" s="116"/>
    </row>
    <row r="75" spans="1:3">
      <c r="A75" s="303"/>
      <c r="B75" s="303"/>
      <c r="C75" s="303"/>
    </row>
    <row r="76" spans="1:3" ht="18">
      <c r="A76" s="304" t="s">
        <v>44</v>
      </c>
      <c r="B76" s="304"/>
      <c r="C76" s="304"/>
    </row>
    <row r="77" spans="1:3" ht="18">
      <c r="A77" s="301"/>
      <c r="B77" s="301"/>
      <c r="C77" s="301"/>
    </row>
    <row r="78" spans="1:3" ht="52.2">
      <c r="A78" s="106" t="s">
        <v>45</v>
      </c>
      <c r="B78" s="156">
        <v>1139</v>
      </c>
      <c r="C78" s="118" t="s">
        <v>107</v>
      </c>
    </row>
    <row r="79" spans="1:3" ht="18">
      <c r="A79" s="107" t="s">
        <v>46</v>
      </c>
      <c r="B79" s="166">
        <v>11001</v>
      </c>
      <c r="C79" s="109" t="s">
        <v>118</v>
      </c>
    </row>
    <row r="80" spans="1:3" ht="34.799999999999997">
      <c r="A80" s="107" t="s">
        <v>47</v>
      </c>
      <c r="B80" s="110" t="s">
        <v>98</v>
      </c>
      <c r="C80" s="111"/>
    </row>
    <row r="81" spans="1:3" ht="69.599999999999994">
      <c r="A81" s="107" t="s">
        <v>48</v>
      </c>
      <c r="B81" s="110" t="s">
        <v>108</v>
      </c>
      <c r="C81" s="111"/>
    </row>
    <row r="82" spans="1:3">
      <c r="A82" s="107" t="s">
        <v>109</v>
      </c>
      <c r="B82" s="112" t="s">
        <v>110</v>
      </c>
      <c r="C82" s="111"/>
    </row>
    <row r="83" spans="1:3" ht="52.2">
      <c r="A83" s="113" t="s">
        <v>111</v>
      </c>
      <c r="B83" s="112" t="s">
        <v>86</v>
      </c>
      <c r="C83" s="111"/>
    </row>
    <row r="84" spans="1:3">
      <c r="A84" s="302" t="s">
        <v>49</v>
      </c>
      <c r="B84" s="302"/>
      <c r="C84" s="302"/>
    </row>
    <row r="85" spans="1:3" ht="18">
      <c r="A85" s="300" t="s">
        <v>112</v>
      </c>
      <c r="B85" s="300"/>
      <c r="C85" s="178">
        <f>'havelvac 5'!C81</f>
        <v>902427.5</v>
      </c>
    </row>
    <row r="86" spans="1:3" ht="18">
      <c r="A86" s="301"/>
      <c r="B86" s="301"/>
      <c r="C86" s="301"/>
    </row>
    <row r="87" spans="1:3" ht="52.2">
      <c r="A87" s="106" t="s">
        <v>45</v>
      </c>
      <c r="B87" s="156">
        <v>1139</v>
      </c>
      <c r="C87" s="118" t="s">
        <v>123</v>
      </c>
    </row>
    <row r="88" spans="1:3" ht="18">
      <c r="A88" s="107" t="s">
        <v>46</v>
      </c>
      <c r="B88" s="166">
        <v>11001</v>
      </c>
      <c r="C88" s="109" t="s">
        <v>118</v>
      </c>
    </row>
    <row r="89" spans="1:3" ht="34.799999999999997">
      <c r="A89" s="107" t="s">
        <v>47</v>
      </c>
      <c r="B89" s="110" t="s">
        <v>98</v>
      </c>
      <c r="C89" s="111"/>
    </row>
    <row r="90" spans="1:3" ht="69.599999999999994">
      <c r="A90" s="107" t="s">
        <v>48</v>
      </c>
      <c r="B90" s="110" t="s">
        <v>108</v>
      </c>
      <c r="C90" s="111"/>
    </row>
    <row r="91" spans="1:3">
      <c r="A91" s="107" t="s">
        <v>109</v>
      </c>
      <c r="B91" s="112" t="s">
        <v>110</v>
      </c>
      <c r="C91" s="111"/>
    </row>
    <row r="92" spans="1:3" ht="52.2">
      <c r="A92" s="113" t="s">
        <v>111</v>
      </c>
      <c r="B92" s="112" t="s">
        <v>86</v>
      </c>
      <c r="C92" s="111"/>
    </row>
    <row r="93" spans="1:3">
      <c r="A93" s="302" t="s">
        <v>49</v>
      </c>
      <c r="B93" s="302"/>
      <c r="C93" s="302"/>
    </row>
    <row r="94" spans="1:3" ht="18">
      <c r="A94" s="300" t="s">
        <v>112</v>
      </c>
      <c r="B94" s="300"/>
      <c r="C94" s="54">
        <f>'havelvac 5'!C90</f>
        <v>-902427.5</v>
      </c>
    </row>
  </sheetData>
  <mergeCells count="48">
    <mergeCell ref="B1:C1"/>
    <mergeCell ref="B2:C2"/>
    <mergeCell ref="B3:C3"/>
    <mergeCell ref="B54:C54"/>
    <mergeCell ref="B55:C55"/>
    <mergeCell ref="A7:C7"/>
    <mergeCell ref="A23:B23"/>
    <mergeCell ref="A24:B24"/>
    <mergeCell ref="B9:C9"/>
    <mergeCell ref="A5:C5"/>
    <mergeCell ref="A6:C6"/>
    <mergeCell ref="B10:C10"/>
    <mergeCell ref="A22:B22"/>
    <mergeCell ref="A8:C8"/>
    <mergeCell ref="A51:B51"/>
    <mergeCell ref="A52:B52"/>
    <mergeCell ref="A70:C70"/>
    <mergeCell ref="A71:C71"/>
    <mergeCell ref="A75:C75"/>
    <mergeCell ref="A20:C20"/>
    <mergeCell ref="A11:C11"/>
    <mergeCell ref="A12:C12"/>
    <mergeCell ref="A13:C13"/>
    <mergeCell ref="A42:B42"/>
    <mergeCell ref="A43:C43"/>
    <mergeCell ref="A50:C50"/>
    <mergeCell ref="A68:B68"/>
    <mergeCell ref="A56:C56"/>
    <mergeCell ref="A58:C58"/>
    <mergeCell ref="A57:C57"/>
    <mergeCell ref="A65:C65"/>
    <mergeCell ref="A21:B21"/>
    <mergeCell ref="A53:C53"/>
    <mergeCell ref="A40:C40"/>
    <mergeCell ref="A41:B41"/>
    <mergeCell ref="A26:C26"/>
    <mergeCell ref="B29:C29"/>
    <mergeCell ref="B30:C30"/>
    <mergeCell ref="A32:C32"/>
    <mergeCell ref="A28:C28"/>
    <mergeCell ref="A27:C27"/>
    <mergeCell ref="A94:B94"/>
    <mergeCell ref="A76:C76"/>
    <mergeCell ref="A77:C77"/>
    <mergeCell ref="A84:C84"/>
    <mergeCell ref="A85:B85"/>
    <mergeCell ref="A86:C86"/>
    <mergeCell ref="A93:C93"/>
  </mergeCells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https://mul2.gov.am/tasks/885904/oneclick/havelvacner.xlsx?token=cb4d329eac91c6fa34fb3d5b4139a7c7</cp:keywords>
  <cp:lastModifiedBy>user</cp:lastModifiedBy>
  <cp:lastPrinted>2023-07-04T07:36:05Z</cp:lastPrinted>
  <dcterms:created xsi:type="dcterms:W3CDTF">2020-09-30T13:27:08Z</dcterms:created>
  <dcterms:modified xsi:type="dcterms:W3CDTF">2023-11-22T06:34:19Z</dcterms:modified>
</cp:coreProperties>
</file>