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3\VOROSHUM_BOX_patani_59618\BOX_karavar_elic_ushadir_eto delaj\attachments_1367647\"/>
    </mc:Choice>
  </mc:AlternateContent>
  <bookViews>
    <workbookView xWindow="0" yWindow="0" windowWidth="28800" windowHeight="11835" tabRatio="759" activeTab="2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>#REF!</definedName>
    <definedName name="davit" localSheetId="2">#REF!</definedName>
    <definedName name="davit" localSheetId="4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'Havelvats 1'!$A$1:$D$30</definedName>
    <definedName name="_xlnm.Print_Area" localSheetId="1">'Havelvats 2 '!$A$1:$G$41</definedName>
    <definedName name="Հավելված" localSheetId="2">#REF!</definedName>
    <definedName name="Հավելված" localSheetId="4">#REF!</definedName>
    <definedName name="Հավելված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D36" i="50" l="1"/>
  <c r="D36" i="29"/>
  <c r="D64" i="29"/>
  <c r="D65" i="50" s="1"/>
  <c r="G15" i="53"/>
  <c r="G14" i="53"/>
  <c r="G32" i="32"/>
  <c r="G31" i="32" s="1"/>
  <c r="G30" i="32" s="1"/>
  <c r="G29" i="32" s="1"/>
  <c r="G28" i="32" s="1"/>
  <c r="G26" i="32" s="1"/>
  <c r="G24" i="32" s="1"/>
  <c r="G68" i="32"/>
  <c r="G67" i="32" s="1"/>
  <c r="G66" i="32" s="1"/>
  <c r="G65" i="32" s="1"/>
  <c r="G63" i="32" s="1"/>
  <c r="G61" i="32" s="1"/>
  <c r="D12" i="27"/>
  <c r="D32" i="27"/>
  <c r="D31" i="27" s="1"/>
  <c r="D25" i="50" l="1"/>
  <c r="G13" i="53"/>
  <c r="D25" i="29" l="1"/>
  <c r="G12" i="53" l="1"/>
  <c r="G11" i="53" s="1"/>
  <c r="G10" i="53" l="1"/>
  <c r="D54" i="29" l="1"/>
  <c r="D55" i="50" s="1"/>
  <c r="G60" i="32" l="1"/>
  <c r="G51" i="32" s="1"/>
  <c r="G49" i="32" s="1"/>
  <c r="G47" i="32" s="1"/>
  <c r="D11" i="27"/>
  <c r="D9" i="27" s="1"/>
  <c r="G45" i="32" l="1"/>
  <c r="G59" i="32"/>
  <c r="G58" i="32" s="1"/>
  <c r="G57" i="32" s="1"/>
  <c r="G55" i="32" s="1"/>
  <c r="G53" i="32" s="1"/>
  <c r="G43" i="32" l="1"/>
  <c r="G42" i="32" s="1"/>
  <c r="G41" i="32"/>
  <c r="G40" i="32" l="1"/>
  <c r="G39" i="32" s="1"/>
  <c r="G38" i="32" l="1"/>
  <c r="G37" i="32" l="1"/>
  <c r="G35" i="32" s="1"/>
  <c r="G33" i="32" s="1"/>
  <c r="G22" i="32" s="1"/>
  <c r="G20" i="32" l="1"/>
  <c r="G18" i="32" s="1"/>
  <c r="G16" i="32" s="1"/>
  <c r="G14" i="32" s="1"/>
  <c r="G13" i="32" s="1"/>
  <c r="G11" i="32" s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<sst xmlns="http://schemas.openxmlformats.org/spreadsheetml/2006/main" count="313" uniqueCount="110">
  <si>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</si>
  <si>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</si>
  <si>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</si>
  <si>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</si>
  <si>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</si>
  <si>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</si>
  <si>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</si>
  <si>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</si>
  <si>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</si>
  <si>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</si>
  <si>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</si>
  <si>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</si>
  <si>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</si>
  <si>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</si>
  <si>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</si>
  <si>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</si>
  <si>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</si>
  <si>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</si>
  <si>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</si>
  <si>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</si>
  <si>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</si>
  <si>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</si>
  <si>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</si>
  <si>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</si>
  <si>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</si>
  <si>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</si>
  <si>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</si>
  <si>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</si>
  <si>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</si>
  <si>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</si>
  <si>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</si>
  <si>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</si>
  <si>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</si>
  <si>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</si>
  <si>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</si>
  <si>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</si>
  <si>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</si>
  <si>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</si>
  <si>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</si>
  <si>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</si>
  <si>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</si>
  <si>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</si>
  <si>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</si>
  <si>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</si>
  <si>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</si>
  <si>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</si>
  <si>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</si>
  <si>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</si>
  <si>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</si>
  <si>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</si>
  <si>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</si>
  <si>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</si>
  <si>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</si>
  <si>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</si>
  <si>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</si>
  <si>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</si>
  <si>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>Աղյուսակ 9․1․13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</si>
  <si>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</si>
  <si>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</si>
  <si>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</si>
  <si>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</si>
  <si>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</si>
  <si>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</si>
  <si>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</si>
  <si>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</si>
  <si>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</si>
  <si>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</si>
  <si>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</si>
  <si>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</si>
  <si>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</si>
  <si>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</si>
  <si>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</si>
  <si>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</si>
  <si>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</si>
  <si>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</si>
  <si>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</si>
  <si>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</si>
  <si>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</si>
  <si>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</si>
  <si>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</si>
  <si>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</si>
  <si>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</si>
  <si>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</si>
  <si>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</si>
  <si>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</si>
  <si>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</si>
  <si>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Աղյուսակ 9․47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</si>
  <si>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</si>
  <si>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</si>
  <si>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(նվազեցումները նշված են փակագծերում)</t>
  </si>
  <si>
    <t>ՀԱՅԱՍՏԱՆԻ ՀԱՆՐԱՊԵՏՈՒԹՅԱՆ ԿԱՌԱՎԱՐՈՒԹՅԱՆ 2022 ԹՎԱԿԱՆԻ ԴԵԿՏԵՄԲԵՐԻ 29-Ի N 2111-Ն ՈՐՈՇՄԱՆ N 9 ՀԱՎԵԼՎԱԾԻ  N 9.13 և 9.47 ԱՂՅՈՒՍԱԿՆԵՐՈՒՄ ԿԱՏԱՐՎՈՂ ՓՈՓՈԽՈՒԹՅՈՒՆՆԵՐԸ ԵՎ ԼՐԱՑՈՒՄՆԵՐԸ</t>
  </si>
  <si>
    <t>Աղյուսակ 9․1.58</t>
  </si>
  <si>
    <t>ՀԱՅԱՍՏԱՆԻ ՀԱՆՐԱՊԵՏՈՒԹՅԱՆ ԿԱՌԱՎԱՐՈՒԹՅԱՆ 2022 ԹՎԱԿԱՆԻ ԴԵԿՏԵՄԲԵՐԻ 29-Ի N 2111-Ն ՈՐՈՇՄԱՆ N 9․1 ՀԱՎԵԼՎԱԾԻ  N 9.1․13 ԵՎ 9.1.58 ԱՂՅՈՒՍԱԿՆԵՐՈՒՄ ԿԱՏԱՐՎՈՂ ՓՈՓՈԽՈՒԹՅՈՒՆՆԵՐԸ ԵՎ ԼՐԱՑՈՒՄՆԵՐԸ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</si>
  <si>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</si>
  <si>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</si>
  <si>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«Հայաստանի Հանրապետության բռնցքամարտի ֆեդերացիա» ՀԿ</t>
  </si>
  <si>
    <t xml:space="preserve">Միջոցառումների քանակ, հատ </t>
  </si>
  <si>
    <t>ՀԱՅԱՍՏԱՆԻ ՀԱՆՐԱՊԵՏՈՒԹՅԱՆ ԿԱՌԱՎԱՐՈՒԹՅԱՆ 2022 ԹՎԱԿԱՆԻ ԴԵԿՏԵՄԲԵՐԻ 29-Ի N 2111-Ն ՈՐՈՇՄԱՆ N 5 ՀԱՎԵԼՎԱԾԻ N 7 ԱՂՅՈՒՍԱԿՈՒՄ ԿԱՏԱՐՎՈՂ ՓՈՓՈԽՈՒԹՅՈՒՆՆԵՐԸ ԵՎ ԼՐԱՑՈՒՄՆԵՐԸ</t>
  </si>
  <si>
    <t xml:space="preserve">  Մասնագիտացված կազմակերպություններ </t>
  </si>
  <si>
    <t>ՄԱՍ 1. ՊԵՏԱԿԱՆ ՄԱՐՄՆԻ ԳԾՈՎ ԱՐԴՅՈՒՆՔԱՅԻՆ (ԿԱՏԱՐՈՂԱԿԱՆ) ՑՈՒՑԱՆԻՇՆԵՐԸ</t>
  </si>
  <si>
    <t>Միջոցառման վրա կատարվող ծախսը (հազ. դրամ)</t>
  </si>
  <si>
    <t>Երևանում կայանալիք բռնցքամարտի աշխարհի ավագ տարիքի պատանիների առաջնության անցկացում</t>
  </si>
  <si>
    <t>Երևանում կայանալիք բռնցքամարտի աշխարհի ավագ տարիքի պատանիների առաջնության կազմակերպում և անցկացում</t>
  </si>
  <si>
    <t xml:space="preserve">Ղեկավար և տեխնիկական անձնակազմ, մարդ </t>
  </si>
  <si>
    <t>հազար դրամներով</t>
  </si>
  <si>
    <t xml:space="preserve">Միջազգային մրցաշարերին մասնակցության և մասնագիտական
մարզահագուստով ապահովման նպատակով մարզական
ֆեդերացիաներին լրացուցիչ աջակցության հատկացում 
</t>
  </si>
  <si>
    <t>Մարզական ֆեդերացիաներին միջազգային մրցաշարերի
մասնակցության և մասնագիտական մարզահագուստով
ապահովում</t>
  </si>
  <si>
    <t xml:space="preserve">«Հայաստանի ֆուտբոլի ֆեդերացիա» ՀԿ </t>
  </si>
  <si>
    <t xml:space="preserve">Ֆուտբոլի Հայաստանի ազգային հավաքականի կողմից իրականացված միջոցառումների թիվը, հատ </t>
  </si>
  <si>
    <t xml:space="preserve">Ցուցանիշների փոփոխությունը (ավելացումները նշված են դրական նշանով իսկ նվազեցումները՝ փակագծերում)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</si>
</sst>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_);\(#,##0.0\)"/>
    <numFmt numFmtId="169" formatCode="General_)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i/>
      <sz val="11"/>
      <name val="GHEA Grapalat"/>
      <family val="2"/>
    </font>
    <font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1">
      <protection locked="0"/>
    </xf>
    <xf numFmtId="169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33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167" fontId="73" fillId="0" borderId="27" xfId="0" applyNumberFormat="1" applyFont="1" applyFill="1" applyBorder="1" applyAlignment="1">
      <alignment vertical="center" wrapText="1"/>
    </xf>
    <xf numFmtId="0" fontId="85" fillId="0" borderId="27" xfId="0" applyFont="1" applyFill="1" applyBorder="1" applyAlignment="1">
      <alignment horizontal="left" vertical="top" wrapText="1"/>
    </xf>
    <xf numFmtId="166" fontId="17" fillId="0" borderId="27" xfId="0" applyNumberFormat="1" applyFont="1" applyFill="1" applyBorder="1" applyAlignment="1">
      <alignment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/>
    <xf numFmtId="0" fontId="73" fillId="0" borderId="27" xfId="165" applyFont="1" applyFill="1" applyBorder="1" applyAlignment="1">
      <alignment horizontal="center" vertical="top"/>
    </xf>
    <xf numFmtId="0" fontId="73" fillId="0" borderId="27" xfId="165" applyFont="1" applyFill="1" applyBorder="1" applyAlignment="1">
      <alignment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vertical="top" wrapText="1"/>
    </xf>
    <xf numFmtId="0" fontId="74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center"/>
    </xf>
    <xf numFmtId="0" fontId="17" fillId="0" borderId="35" xfId="0" applyFont="1" applyFill="1" applyBorder="1" applyAlignment="1"/>
    <xf numFmtId="0" fontId="17" fillId="0" borderId="33" xfId="0" applyFont="1" applyFill="1" applyBorder="1" applyAlignment="1"/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36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36" xfId="0" applyNumberFormat="1" applyFont="1" applyFill="1" applyBorder="1" applyAlignment="1">
      <alignment vertical="center"/>
    </xf>
    <xf numFmtId="166" fontId="17" fillId="0" borderId="27" xfId="6" applyNumberFormat="1" applyFont="1" applyFill="1" applyBorder="1" applyAlignment="1">
      <alignment vertical="center"/>
    </xf>
    <xf numFmtId="168" fontId="17" fillId="0" borderId="27" xfId="7" applyNumberFormat="1" applyFont="1" applyFill="1" applyBorder="1" applyAlignment="1">
      <alignment horizontal="right" vertical="center" wrapText="1"/>
    </xf>
    <xf numFmtId="168" fontId="73" fillId="0" borderId="27" xfId="7" applyNumberFormat="1" applyFont="1" applyFill="1" applyBorder="1" applyAlignment="1">
      <alignment horizontal="right" vertical="center" wrapText="1"/>
    </xf>
    <xf numFmtId="0" fontId="87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0" applyFont="1" applyFill="1" applyBorder="1" applyAlignment="1">
      <alignment horizontal="right" vertical="top" wrapText="1"/>
    </xf>
    <xf numFmtId="166" fontId="73" fillId="0" borderId="27" xfId="6" applyNumberFormat="1" applyFont="1" applyFill="1" applyBorder="1" applyAlignment="1">
      <alignment horizontal="right" vertical="center"/>
    </xf>
    <xf numFmtId="0" fontId="17" fillId="2" borderId="35" xfId="0" applyFont="1" applyFill="1" applyBorder="1" applyAlignment="1">
      <alignment vertical="top" wrapText="1"/>
    </xf>
    <xf numFmtId="0" fontId="17" fillId="0" borderId="33" xfId="0" applyFont="1" applyFill="1" applyBorder="1" applyAlignment="1">
      <alignment vertical="top" wrapText="1"/>
    </xf>
    <xf numFmtId="0" fontId="74" fillId="0" borderId="34" xfId="0" applyFont="1" applyFill="1" applyBorder="1"/>
    <xf numFmtId="0" fontId="14" fillId="0" borderId="34" xfId="0" applyFont="1" applyFill="1" applyBorder="1" applyAlignment="1">
      <alignment horizontal="center"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8" fontId="17" fillId="0" borderId="36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wrapText="1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85" fillId="0" borderId="36" xfId="7" applyNumberFormat="1" applyFont="1" applyFill="1" applyBorder="1" applyAlignment="1">
      <alignment horizontal="right" vertical="center" wrapText="1"/>
    </xf>
    <xf numFmtId="168" fontId="73" fillId="0" borderId="36" xfId="7" applyNumberFormat="1" applyFont="1" applyFill="1" applyBorder="1" applyAlignment="1">
      <alignment horizontal="right" vertical="center" wrapText="1"/>
    </xf>
    <xf numFmtId="0" fontId="17" fillId="0" borderId="34" xfId="0" applyFont="1" applyFill="1" applyBorder="1" applyAlignment="1">
      <alignment horizontal="center"/>
    </xf>
    <xf numFmtId="166" fontId="73" fillId="0" borderId="36" xfId="6" applyNumberFormat="1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vertical="center"/>
    </xf>
    <xf numFmtId="0" fontId="85" fillId="0" borderId="33" xfId="0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top"/>
    </xf>
    <xf numFmtId="3" fontId="92" fillId="0" borderId="36" xfId="0" applyNumberFormat="1" applyFont="1" applyFill="1" applyBorder="1" applyAlignment="1">
      <alignment horizontal="right" vertical="center" wrapText="1"/>
    </xf>
    <xf numFmtId="0" fontId="88" fillId="0" borderId="36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0" fontId="91" fillId="0" borderId="36" xfId="0" applyFont="1" applyFill="1" applyBorder="1" applyAlignment="1">
      <alignment horizontal="left" vertical="top" wrapText="1"/>
    </xf>
    <xf numFmtId="168" fontId="17" fillId="0" borderId="34" xfId="0" applyNumberFormat="1" applyFont="1" applyFill="1" applyBorder="1" applyAlignment="1">
      <alignment horizontal="right" vertical="top" wrapText="1"/>
    </xf>
    <xf numFmtId="0" fontId="85" fillId="0" borderId="27" xfId="165" applyFont="1" applyFill="1" applyBorder="1" applyAlignment="1">
      <alignment horizontal="left" vertical="top" wrapText="1"/>
    </xf>
    <xf numFmtId="168" fontId="85" fillId="0" borderId="27" xfId="7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0" fontId="73" fillId="0" borderId="0" xfId="0" applyFont="1" applyFill="1" applyBorder="1" applyAlignment="1">
      <alignment horizont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center" wrapText="1"/>
    </xf>
    <xf numFmtId="0" fontId="73" fillId="0" borderId="0" xfId="0" applyFont="1" applyFill="1" applyBorder="1" applyAlignment="1">
      <alignment horizontal="center" vertical="top" wrapText="1"/>
    </xf>
    <xf numFmtId="3" fontId="92" fillId="0" borderId="0" xfId="0" applyNumberFormat="1" applyFont="1" applyFill="1" applyBorder="1" applyAlignment="1">
      <alignment horizontal="right" vertical="center" wrapText="1"/>
    </xf>
    <xf numFmtId="166" fontId="73" fillId="0" borderId="0" xfId="6" applyNumberFormat="1" applyFont="1" applyFill="1" applyBorder="1" applyAlignment="1">
      <alignment horizontal="right" vertical="top"/>
    </xf>
    <xf numFmtId="0" fontId="74" fillId="0" borderId="0" xfId="0" applyFont="1" applyFill="1" applyBorder="1" applyAlignment="1"/>
    <xf numFmtId="0" fontId="73" fillId="0" borderId="0" xfId="8" applyFont="1" applyFill="1" applyBorder="1" applyAlignment="1">
      <alignment horizontal="center" vertical="top" wrapText="1"/>
    </xf>
    <xf numFmtId="166" fontId="73" fillId="0" borderId="0" xfId="6" applyNumberFormat="1" applyFont="1" applyFill="1" applyBorder="1" applyAlignment="1">
      <alignment horizontal="center" vertical="center"/>
    </xf>
    <xf numFmtId="0" fontId="74" fillId="0" borderId="36" xfId="0" applyFont="1" applyFill="1" applyBorder="1" applyAlignment="1"/>
    <xf numFmtId="0" fontId="17" fillId="0" borderId="34" xfId="0" applyFont="1" applyFill="1" applyBorder="1" applyAlignment="1"/>
    <xf numFmtId="0" fontId="17" fillId="0" borderId="36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top" wrapText="1"/>
    </xf>
    <xf numFmtId="0" fontId="73" fillId="0" borderId="35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top" wrapText="1"/>
    </xf>
    <xf numFmtId="0" fontId="73" fillId="0" borderId="35" xfId="0" applyFont="1" applyFill="1" applyBorder="1" applyAlignment="1">
      <alignment horizontal="left" vertical="top" wrapText="1"/>
    </xf>
    <xf numFmtId="0" fontId="93" fillId="0" borderId="0" xfId="0" applyFont="1" applyFill="1" applyBorder="1" applyAlignment="1">
      <alignment horizontal="center" wrapText="1"/>
    </xf>
    <xf numFmtId="0" fontId="85" fillId="0" borderId="36" xfId="165" applyFont="1" applyFill="1" applyBorder="1">
      <alignment horizontal="left" vertical="top" wrapText="1"/>
    </xf>
    <xf numFmtId="0" fontId="17" fillId="0" borderId="36" xfId="165" applyFont="1" applyFill="1" applyBorder="1" applyAlignment="1">
      <alignment horizontal="left" vertical="top" wrapText="1"/>
    </xf>
    <xf numFmtId="0" fontId="73" fillId="0" borderId="36" xfId="165" applyFont="1" applyFill="1" applyBorder="1">
      <alignment horizontal="left" vertical="top" wrapText="1"/>
    </xf>
    <xf numFmtId="0" fontId="73" fillId="0" borderId="36" xfId="165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4" fontId="73" fillId="2" borderId="0" xfId="8" applyNumberFormat="1" applyFont="1" applyFill="1">
      <alignment horizontal="left" vertical="top" wrapText="1"/>
    </xf>
    <xf numFmtId="0" fontId="73" fillId="2" borderId="36" xfId="0" applyFont="1" applyFill="1" applyBorder="1" applyAlignment="1">
      <alignment horizontal="center" vertical="center"/>
    </xf>
    <xf numFmtId="0" fontId="73" fillId="2" borderId="34" xfId="0" applyFont="1" applyFill="1" applyBorder="1" applyAlignment="1">
      <alignment horizontal="center" vertical="center"/>
    </xf>
    <xf numFmtId="0" fontId="74" fillId="2" borderId="36" xfId="0" applyFont="1" applyFill="1" applyBorder="1" applyAlignment="1">
      <alignment vertical="center" wrapText="1"/>
    </xf>
    <xf numFmtId="166" fontId="73" fillId="2" borderId="36" xfId="6" applyNumberFormat="1" applyFont="1" applyFill="1" applyBorder="1" applyAlignment="1">
      <alignment horizontal="right" vertical="center"/>
    </xf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left"/>
    </xf>
    <xf numFmtId="0" fontId="17" fillId="0" borderId="36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36" xfId="8" applyFont="1" applyFill="1" applyBorder="1" applyAlignment="1">
      <alignment horizontal="center" vertical="top" wrapText="1"/>
    </xf>
    <xf numFmtId="0" fontId="17" fillId="0" borderId="28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6" xfId="8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wrapText="1"/>
    </xf>
    <xf numFmtId="0" fontId="17" fillId="0" borderId="35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0" fontId="17" fillId="0" borderId="34" xfId="8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center" vertical="top" wrapText="1"/>
    </xf>
    <xf numFmtId="0" fontId="73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left" vertical="center"/>
    </xf>
    <xf numFmtId="0" fontId="17" fillId="0" borderId="34" xfId="0" applyFont="1" applyFill="1" applyBorder="1" applyAlignment="1">
      <alignment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74" fillId="0" borderId="0" xfId="0" applyFont="1" applyFill="1" applyAlignment="1">
      <alignment horizontal="right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4" fillId="0" borderId="34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0" fontId="74" fillId="0" borderId="0" xfId="0" applyFont="1" applyFill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zoomScaleNormal="100" zoomScaleSheetLayoutView="86" workbookViewId="0">
      <selection activeCell="D20" sqref="D20"/>
    </sheetView>
  </sheetViews>
  <sheetFormatPr defaultColWidth="9.140625" defaultRowHeight="17.25"/>
  <cols>
    <col min="1" max="1" width="11.7109375" style="17" customWidth="1"/>
    <col min="2" max="2" width="16.140625" style="17" customWidth="1"/>
    <col min="3" max="3" width="72.42578125" style="17" customWidth="1"/>
    <col min="4" max="4" width="31.7109375" style="17" customWidth="1"/>
    <col min="5" max="5" width="12.42578125" style="17" customWidth="1"/>
    <col min="6" max="16384" width="9.140625" style="17"/>
  </cols>
  <sheetData>
    <row r="1" spans="1:6" ht="37.5" customHeight="1">
      <c r="D1" s="20" t="s">
        <v>39</v>
      </c>
    </row>
    <row r="2" spans="1:6" ht="23.25" customHeight="1">
      <c r="D2" s="161" t="s">
        <v>54</v>
      </c>
      <c r="E2" s="161"/>
      <c r="F2" s="30"/>
    </row>
    <row r="3" spans="1:6" ht="17.25" customHeight="1">
      <c r="D3" s="161" t="s">
        <v>8</v>
      </c>
      <c r="E3" s="161"/>
    </row>
    <row r="5" spans="1:6" ht="81" customHeight="1">
      <c r="A5" s="176" t="s">
        <v>93</v>
      </c>
      <c r="B5" s="176"/>
      <c r="C5" s="176"/>
      <c r="D5" s="176"/>
    </row>
    <row r="6" spans="1:6" ht="28.5" customHeight="1">
      <c r="D6" s="147" t="s">
        <v>104</v>
      </c>
      <c r="E6" s="127"/>
    </row>
    <row r="7" spans="1:6" s="2" customFormat="1" ht="105" customHeight="1">
      <c r="A7" s="174" t="s">
        <v>12</v>
      </c>
      <c r="B7" s="175"/>
      <c r="C7" s="173" t="s">
        <v>13</v>
      </c>
      <c r="D7" s="126" t="s">
        <v>55</v>
      </c>
    </row>
    <row r="8" spans="1:6" s="2" customFormat="1" ht="43.5" customHeight="1">
      <c r="A8" s="64" t="s">
        <v>35</v>
      </c>
      <c r="B8" s="64" t="s">
        <v>16</v>
      </c>
      <c r="C8" s="166"/>
      <c r="D8" s="109" t="s">
        <v>14</v>
      </c>
    </row>
    <row r="9" spans="1:6" s="22" customFormat="1">
      <c r="A9" s="163"/>
      <c r="B9" s="164"/>
      <c r="C9" s="21" t="s">
        <v>21</v>
      </c>
      <c r="D9" s="60">
        <f>+D11+D31</f>
        <v>0</v>
      </c>
    </row>
    <row r="10" spans="1:6" s="2" customFormat="1" ht="18" customHeight="1">
      <c r="A10" s="163"/>
      <c r="B10" s="165"/>
      <c r="C10" s="19" t="s">
        <v>31</v>
      </c>
      <c r="D10" s="23"/>
    </row>
    <row r="11" spans="1:6" s="2" customFormat="1" ht="36.75" customHeight="1">
      <c r="A11" s="163"/>
      <c r="B11" s="166"/>
      <c r="C11" s="5" t="s">
        <v>38</v>
      </c>
      <c r="D11" s="60">
        <f t="shared" ref="D11" si="0">D12</f>
        <v>0</v>
      </c>
    </row>
    <row r="12" spans="1:6" s="2" customFormat="1">
      <c r="A12" s="167">
        <v>1041</v>
      </c>
      <c r="B12" s="169"/>
      <c r="C12" s="24" t="s">
        <v>24</v>
      </c>
      <c r="D12" s="25">
        <f>D25+D19</f>
        <v>0</v>
      </c>
    </row>
    <row r="13" spans="1:6" s="2" customFormat="1">
      <c r="A13" s="168"/>
      <c r="B13" s="170"/>
      <c r="C13" s="26" t="s">
        <v>58</v>
      </c>
      <c r="D13" s="60"/>
    </row>
    <row r="14" spans="1:6" s="2" customFormat="1">
      <c r="A14" s="168"/>
      <c r="B14" s="170"/>
      <c r="C14" s="3" t="s">
        <v>25</v>
      </c>
      <c r="D14" s="25"/>
    </row>
    <row r="15" spans="1:6" s="2" customFormat="1" ht="51.75">
      <c r="A15" s="168"/>
      <c r="B15" s="170"/>
      <c r="C15" s="4" t="s">
        <v>59</v>
      </c>
      <c r="D15" s="27"/>
    </row>
    <row r="16" spans="1:6" s="2" customFormat="1">
      <c r="A16" s="168"/>
      <c r="B16" s="170"/>
      <c r="C16" s="3" t="s">
        <v>26</v>
      </c>
      <c r="D16" s="27"/>
    </row>
    <row r="17" spans="1:4" s="2" customFormat="1" ht="34.5">
      <c r="A17" s="168"/>
      <c r="B17" s="170"/>
      <c r="C17" s="4" t="s">
        <v>60</v>
      </c>
      <c r="D17" s="27"/>
    </row>
    <row r="18" spans="1:4" s="2" customFormat="1" ht="15.75" customHeight="1">
      <c r="A18" s="168"/>
      <c r="B18" s="66"/>
      <c r="C18" s="28" t="s">
        <v>34</v>
      </c>
      <c r="D18" s="29"/>
    </row>
    <row r="19" spans="1:4" s="2" customFormat="1">
      <c r="A19" s="168"/>
      <c r="B19" s="163">
        <v>11041</v>
      </c>
      <c r="C19" s="148" t="s">
        <v>27</v>
      </c>
      <c r="D19" s="98">
        <v>-338263.8</v>
      </c>
    </row>
    <row r="20" spans="1:4" s="2" customFormat="1" ht="76.5" customHeight="1">
      <c r="A20" s="168"/>
      <c r="B20" s="163"/>
      <c r="C20" s="149" t="s">
        <v>105</v>
      </c>
      <c r="D20" s="98"/>
    </row>
    <row r="21" spans="1:4" s="2" customFormat="1">
      <c r="A21" s="168"/>
      <c r="B21" s="163"/>
      <c r="C21" s="150" t="s">
        <v>28</v>
      </c>
      <c r="D21" s="66"/>
    </row>
    <row r="22" spans="1:4" s="2" customFormat="1" ht="51.75">
      <c r="A22" s="168"/>
      <c r="B22" s="163"/>
      <c r="C22" s="149" t="s">
        <v>106</v>
      </c>
      <c r="D22" s="66"/>
    </row>
    <row r="23" spans="1:4" s="2" customFormat="1">
      <c r="A23" s="168"/>
      <c r="B23" s="163"/>
      <c r="C23" s="150" t="s">
        <v>29</v>
      </c>
      <c r="D23" s="66"/>
    </row>
    <row r="24" spans="1:4" s="2" customFormat="1">
      <c r="A24" s="168"/>
      <c r="B24" s="163"/>
      <c r="C24" s="151" t="s">
        <v>30</v>
      </c>
      <c r="D24" s="66"/>
    </row>
    <row r="25" spans="1:4" s="2" customFormat="1" ht="21" customHeight="1">
      <c r="A25" s="168"/>
      <c r="B25" s="171">
        <v>11044</v>
      </c>
      <c r="C25" s="3" t="s">
        <v>27</v>
      </c>
      <c r="D25" s="59">
        <v>338263.8</v>
      </c>
    </row>
    <row r="26" spans="1:4" s="2" customFormat="1" ht="34.5">
      <c r="A26" s="168"/>
      <c r="B26" s="172"/>
      <c r="C26" s="108" t="s">
        <v>101</v>
      </c>
      <c r="D26" s="59"/>
    </row>
    <row r="27" spans="1:4" s="2" customFormat="1">
      <c r="A27" s="168"/>
      <c r="B27" s="172"/>
      <c r="C27" s="3" t="s">
        <v>28</v>
      </c>
      <c r="D27" s="27"/>
    </row>
    <row r="28" spans="1:4" s="2" customFormat="1" ht="51.75">
      <c r="A28" s="168"/>
      <c r="B28" s="172"/>
      <c r="C28" s="138" t="s">
        <v>102</v>
      </c>
      <c r="D28" s="27"/>
    </row>
    <row r="29" spans="1:4" s="2" customFormat="1">
      <c r="A29" s="168"/>
      <c r="B29" s="172"/>
      <c r="C29" s="3" t="s">
        <v>29</v>
      </c>
      <c r="D29" s="27"/>
    </row>
    <row r="30" spans="1:4" s="2" customFormat="1">
      <c r="A30" s="168"/>
      <c r="B30" s="172"/>
      <c r="C30" s="116" t="s">
        <v>30</v>
      </c>
      <c r="D30" s="27"/>
    </row>
    <row r="31" spans="1:4" s="2" customFormat="1">
      <c r="A31" s="36"/>
      <c r="B31" s="95"/>
      <c r="C31" s="37" t="s">
        <v>70</v>
      </c>
      <c r="D31" s="98">
        <f>+D32</f>
        <v>0</v>
      </c>
    </row>
    <row r="32" spans="1:4">
      <c r="A32" s="162">
        <v>1139</v>
      </c>
      <c r="B32" s="158"/>
      <c r="C32" s="38" t="s">
        <v>24</v>
      </c>
      <c r="D32" s="98">
        <f>+D38+D44</f>
        <v>0</v>
      </c>
    </row>
    <row r="33" spans="1:4" ht="19.350000000000001" customHeight="1">
      <c r="A33" s="162"/>
      <c r="B33" s="159"/>
      <c r="C33" s="108" t="s">
        <v>71</v>
      </c>
      <c r="D33" s="99"/>
    </row>
    <row r="34" spans="1:4">
      <c r="A34" s="162"/>
      <c r="B34" s="159"/>
      <c r="C34" s="39" t="s">
        <v>25</v>
      </c>
      <c r="D34" s="99"/>
    </row>
    <row r="35" spans="1:4" ht="51.75">
      <c r="A35" s="162"/>
      <c r="B35" s="159"/>
      <c r="C35" s="40" t="s">
        <v>72</v>
      </c>
      <c r="D35" s="99"/>
    </row>
    <row r="36" spans="1:4">
      <c r="A36" s="162"/>
      <c r="B36" s="159"/>
      <c r="C36" s="39" t="s">
        <v>26</v>
      </c>
      <c r="D36" s="99"/>
    </row>
    <row r="37" spans="1:4" ht="34.5">
      <c r="A37" s="162"/>
      <c r="B37" s="160"/>
      <c r="C37" s="41" t="s">
        <v>73</v>
      </c>
      <c r="D37" s="99"/>
    </row>
    <row r="38" spans="1:4" ht="18" customHeight="1">
      <c r="A38" s="162"/>
      <c r="B38" s="158" t="s">
        <v>74</v>
      </c>
      <c r="C38" s="39" t="s">
        <v>27</v>
      </c>
      <c r="D38" s="59">
        <v>-338263.8</v>
      </c>
    </row>
    <row r="39" spans="1:4" ht="19.350000000000001" customHeight="1">
      <c r="A39" s="162"/>
      <c r="B39" s="159"/>
      <c r="C39" s="42" t="s">
        <v>71</v>
      </c>
      <c r="D39" s="99"/>
    </row>
    <row r="40" spans="1:4">
      <c r="A40" s="162"/>
      <c r="B40" s="159"/>
      <c r="C40" s="39" t="s">
        <v>28</v>
      </c>
      <c r="D40" s="99"/>
    </row>
    <row r="41" spans="1:4" ht="69">
      <c r="A41" s="162"/>
      <c r="B41" s="159"/>
      <c r="C41" s="40" t="s">
        <v>75</v>
      </c>
      <c r="D41" s="99"/>
    </row>
    <row r="42" spans="1:4">
      <c r="A42" s="162"/>
      <c r="B42" s="159"/>
      <c r="C42" s="39" t="s">
        <v>29</v>
      </c>
      <c r="D42" s="99"/>
    </row>
    <row r="43" spans="1:4">
      <c r="A43" s="162"/>
      <c r="B43" s="160"/>
      <c r="C43" s="40" t="s">
        <v>30</v>
      </c>
      <c r="D43" s="99"/>
    </row>
    <row r="44" spans="1:4" ht="18" customHeight="1">
      <c r="A44" s="152"/>
      <c r="B44" s="158" t="s">
        <v>74</v>
      </c>
      <c r="C44" s="39" t="s">
        <v>27</v>
      </c>
      <c r="D44" s="59">
        <v>338263.8</v>
      </c>
    </row>
    <row r="45" spans="1:4" ht="19.350000000000001" customHeight="1">
      <c r="A45" s="152"/>
      <c r="B45" s="159"/>
      <c r="C45" s="42" t="s">
        <v>71</v>
      </c>
      <c r="D45" s="99"/>
    </row>
    <row r="46" spans="1:4">
      <c r="A46" s="152"/>
      <c r="B46" s="159"/>
      <c r="C46" s="39" t="s">
        <v>28</v>
      </c>
      <c r="D46" s="99"/>
    </row>
    <row r="47" spans="1:4" ht="69">
      <c r="A47" s="152"/>
      <c r="B47" s="159"/>
      <c r="C47" s="40" t="s">
        <v>75</v>
      </c>
      <c r="D47" s="99"/>
    </row>
    <row r="48" spans="1:4">
      <c r="A48" s="152"/>
      <c r="B48" s="159"/>
      <c r="C48" s="39" t="s">
        <v>29</v>
      </c>
      <c r="D48" s="99"/>
    </row>
    <row r="49" spans="1:4">
      <c r="A49" s="152"/>
      <c r="B49" s="160"/>
      <c r="C49" s="40" t="s">
        <v>30</v>
      </c>
      <c r="D49" s="99"/>
    </row>
  </sheetData>
  <mergeCells count="15">
    <mergeCell ref="B44:B49"/>
    <mergeCell ref="D2:E2"/>
    <mergeCell ref="D3:E3"/>
    <mergeCell ref="A32:A43"/>
    <mergeCell ref="B32:B37"/>
    <mergeCell ref="B38:B43"/>
    <mergeCell ref="A9:A11"/>
    <mergeCell ref="B9:B11"/>
    <mergeCell ref="A12:A30"/>
    <mergeCell ref="B12:B17"/>
    <mergeCell ref="B25:B30"/>
    <mergeCell ref="C7:C8"/>
    <mergeCell ref="A7:B7"/>
    <mergeCell ref="A5:D5"/>
    <mergeCell ref="B19:B24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8"/>
  <sheetViews>
    <sheetView topLeftCell="A40" zoomScaleNormal="100" zoomScaleSheetLayoutView="100" workbookViewId="0">
      <selection activeCell="F33" sqref="F33"/>
    </sheetView>
  </sheetViews>
  <sheetFormatPr defaultColWidth="9.140625" defaultRowHeight="17.25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7" width="27.42578125" style="17" customWidth="1"/>
    <col min="8" max="16384" width="9.140625" style="17"/>
  </cols>
  <sheetData>
    <row r="1" spans="1:9" ht="37.5" customHeight="1">
      <c r="G1" s="30" t="s">
        <v>40</v>
      </c>
      <c r="H1" s="30"/>
      <c r="I1" s="30"/>
    </row>
    <row r="2" spans="1:9" ht="17.25" customHeight="1">
      <c r="G2" s="30" t="s">
        <v>54</v>
      </c>
      <c r="H2" s="30"/>
      <c r="I2" s="30"/>
    </row>
    <row r="3" spans="1:9" ht="17.25" customHeight="1">
      <c r="G3" s="30" t="s">
        <v>8</v>
      </c>
      <c r="H3" s="30"/>
      <c r="I3" s="30"/>
    </row>
    <row r="4" spans="1:9" ht="13.5" customHeight="1"/>
    <row r="5" spans="1:9" ht="52.5" customHeight="1">
      <c r="A5" s="191" t="s">
        <v>94</v>
      </c>
      <c r="B5" s="191"/>
      <c r="C5" s="191"/>
      <c r="D5" s="191"/>
      <c r="E5" s="191"/>
      <c r="F5" s="191"/>
      <c r="G5" s="191"/>
    </row>
    <row r="8" spans="1:9">
      <c r="G8" s="147" t="s">
        <v>104</v>
      </c>
    </row>
    <row r="9" spans="1:9" s="2" customFormat="1" ht="117" customHeight="1">
      <c r="A9" s="192" t="s">
        <v>22</v>
      </c>
      <c r="B9" s="192"/>
      <c r="C9" s="192"/>
      <c r="D9" s="192" t="s">
        <v>12</v>
      </c>
      <c r="E9" s="192"/>
      <c r="F9" s="192" t="s">
        <v>17</v>
      </c>
      <c r="G9" s="126" t="s">
        <v>44</v>
      </c>
    </row>
    <row r="10" spans="1:9" s="2" customFormat="1" ht="37.5" customHeight="1">
      <c r="A10" s="118" t="s">
        <v>45</v>
      </c>
      <c r="B10" s="118" t="s">
        <v>46</v>
      </c>
      <c r="C10" s="118" t="s">
        <v>23</v>
      </c>
      <c r="D10" s="118" t="s">
        <v>15</v>
      </c>
      <c r="E10" s="118" t="s">
        <v>36</v>
      </c>
      <c r="F10" s="192"/>
      <c r="G10" s="118" t="s">
        <v>14</v>
      </c>
    </row>
    <row r="11" spans="1:9" s="2" customFormat="1">
      <c r="A11" s="193"/>
      <c r="B11" s="158"/>
      <c r="C11" s="158"/>
      <c r="D11" s="164"/>
      <c r="E11" s="164"/>
      <c r="F11" s="5" t="s">
        <v>21</v>
      </c>
      <c r="G11" s="61">
        <f>G13+G42</f>
        <v>0</v>
      </c>
    </row>
    <row r="12" spans="1:9" s="2" customFormat="1">
      <c r="A12" s="194"/>
      <c r="B12" s="159"/>
      <c r="C12" s="159"/>
      <c r="D12" s="165"/>
      <c r="E12" s="165"/>
      <c r="F12" s="119" t="s">
        <v>31</v>
      </c>
      <c r="G12" s="61"/>
    </row>
    <row r="13" spans="1:9" s="2" customFormat="1" ht="34.5">
      <c r="A13" s="195"/>
      <c r="B13" s="160"/>
      <c r="C13" s="160"/>
      <c r="D13" s="166"/>
      <c r="E13" s="166"/>
      <c r="F13" s="5" t="s">
        <v>38</v>
      </c>
      <c r="G13" s="61">
        <f t="shared" ref="G13" si="0">G14</f>
        <v>0</v>
      </c>
    </row>
    <row r="14" spans="1:9" s="2" customFormat="1">
      <c r="A14" s="181" t="s">
        <v>42</v>
      </c>
      <c r="B14" s="158"/>
      <c r="C14" s="158"/>
      <c r="D14" s="188"/>
      <c r="E14" s="188"/>
      <c r="F14" s="143" t="s">
        <v>47</v>
      </c>
      <c r="G14" s="61">
        <f t="shared" ref="G14" si="1">G16</f>
        <v>0</v>
      </c>
    </row>
    <row r="15" spans="1:9" s="2" customFormat="1">
      <c r="A15" s="182"/>
      <c r="B15" s="160"/>
      <c r="C15" s="159"/>
      <c r="D15" s="189"/>
      <c r="E15" s="189"/>
      <c r="F15" s="54" t="s">
        <v>18</v>
      </c>
      <c r="G15" s="92"/>
    </row>
    <row r="16" spans="1:9" s="2" customFormat="1">
      <c r="A16" s="182"/>
      <c r="B16" s="181" t="s">
        <v>61</v>
      </c>
      <c r="C16" s="159"/>
      <c r="D16" s="189"/>
      <c r="E16" s="189"/>
      <c r="F16" s="120" t="s">
        <v>48</v>
      </c>
      <c r="G16" s="61">
        <f t="shared" ref="G16" si="2">G18</f>
        <v>0</v>
      </c>
    </row>
    <row r="17" spans="1:13" s="2" customFormat="1">
      <c r="A17" s="182"/>
      <c r="B17" s="182"/>
      <c r="C17" s="160"/>
      <c r="D17" s="189"/>
      <c r="E17" s="189"/>
      <c r="F17" s="54" t="s">
        <v>18</v>
      </c>
      <c r="G17" s="92"/>
    </row>
    <row r="18" spans="1:13" s="2" customFormat="1">
      <c r="A18" s="182"/>
      <c r="B18" s="182"/>
      <c r="C18" s="181" t="s">
        <v>61</v>
      </c>
      <c r="D18" s="189"/>
      <c r="E18" s="189"/>
      <c r="F18" s="120" t="s">
        <v>48</v>
      </c>
      <c r="G18" s="61">
        <f t="shared" ref="G18" si="3">G20</f>
        <v>0</v>
      </c>
    </row>
    <row r="19" spans="1:13" s="2" customFormat="1">
      <c r="A19" s="182"/>
      <c r="B19" s="182"/>
      <c r="C19" s="182"/>
      <c r="D19" s="189"/>
      <c r="E19" s="189"/>
      <c r="F19" s="54" t="s">
        <v>18</v>
      </c>
      <c r="G19" s="92"/>
    </row>
    <row r="20" spans="1:13" s="2" customFormat="1" ht="36.75" customHeight="1">
      <c r="A20" s="182"/>
      <c r="B20" s="182"/>
      <c r="C20" s="182"/>
      <c r="D20" s="189"/>
      <c r="E20" s="189"/>
      <c r="F20" s="49" t="s">
        <v>32</v>
      </c>
      <c r="G20" s="61">
        <f t="shared" ref="G20" si="4">G22</f>
        <v>0</v>
      </c>
    </row>
    <row r="21" spans="1:13" s="2" customFormat="1">
      <c r="A21" s="182"/>
      <c r="B21" s="182"/>
      <c r="C21" s="182"/>
      <c r="D21" s="190"/>
      <c r="E21" s="190"/>
      <c r="F21" s="54" t="s">
        <v>18</v>
      </c>
      <c r="G21" s="100"/>
    </row>
    <row r="22" spans="1:13" s="2" customFormat="1" ht="21" customHeight="1">
      <c r="A22" s="182"/>
      <c r="B22" s="182"/>
      <c r="C22" s="182"/>
      <c r="D22" s="167">
        <v>1041</v>
      </c>
      <c r="E22" s="186" t="s">
        <v>62</v>
      </c>
      <c r="F22" s="187"/>
      <c r="G22" s="121">
        <f>+G33+G24</f>
        <v>0</v>
      </c>
      <c r="H22" s="1"/>
      <c r="I22" s="1"/>
      <c r="J22" s="1"/>
      <c r="K22" s="1"/>
      <c r="L22" s="1"/>
      <c r="M22" s="1"/>
    </row>
    <row r="23" spans="1:13" s="2" customFormat="1" ht="18.75" customHeight="1">
      <c r="A23" s="182"/>
      <c r="B23" s="182"/>
      <c r="C23" s="182"/>
      <c r="D23" s="168"/>
      <c r="E23" s="142"/>
      <c r="F23" s="119" t="s">
        <v>18</v>
      </c>
      <c r="G23" s="62"/>
      <c r="H23" s="1"/>
      <c r="I23" s="1"/>
      <c r="J23" s="1"/>
      <c r="K23" s="1"/>
      <c r="L23" s="1"/>
      <c r="M23" s="1"/>
    </row>
    <row r="24" spans="1:13" s="2" customFormat="1" ht="108" customHeight="1">
      <c r="A24" s="182"/>
      <c r="B24" s="182"/>
      <c r="C24" s="182"/>
      <c r="D24" s="168"/>
      <c r="E24" s="142">
        <v>11041</v>
      </c>
      <c r="F24" s="149" t="s">
        <v>105</v>
      </c>
      <c r="G24" s="61">
        <f t="shared" ref="G24" si="5">G26</f>
        <v>-338263.8</v>
      </c>
      <c r="H24" s="1"/>
      <c r="I24" s="1"/>
      <c r="J24" s="1"/>
      <c r="K24" s="1"/>
      <c r="L24" s="1"/>
      <c r="M24" s="1"/>
    </row>
    <row r="25" spans="1:13" s="2" customFormat="1" ht="22.5" customHeight="1">
      <c r="A25" s="182"/>
      <c r="B25" s="182"/>
      <c r="C25" s="182"/>
      <c r="D25" s="168"/>
      <c r="E25" s="158"/>
      <c r="F25" s="119" t="s">
        <v>37</v>
      </c>
      <c r="G25" s="62"/>
    </row>
    <row r="26" spans="1:13" s="124" customFormat="1" ht="37.5" customHeight="1">
      <c r="A26" s="182"/>
      <c r="B26" s="182"/>
      <c r="C26" s="182"/>
      <c r="D26" s="168"/>
      <c r="E26" s="159"/>
      <c r="F26" s="122" t="s">
        <v>32</v>
      </c>
      <c r="G26" s="123">
        <f t="shared" ref="G26" si="6">G28</f>
        <v>-338263.8</v>
      </c>
    </row>
    <row r="27" spans="1:13" s="2" customFormat="1" ht="38.25" customHeight="1">
      <c r="A27" s="182"/>
      <c r="B27" s="182"/>
      <c r="C27" s="182"/>
      <c r="D27" s="168"/>
      <c r="E27" s="159"/>
      <c r="F27" s="119" t="s">
        <v>33</v>
      </c>
      <c r="G27" s="62"/>
    </row>
    <row r="28" spans="1:13" s="2" customFormat="1" ht="16.899999999999999" customHeight="1">
      <c r="A28" s="182"/>
      <c r="B28" s="182"/>
      <c r="C28" s="182"/>
      <c r="D28" s="168"/>
      <c r="E28" s="159"/>
      <c r="F28" s="119" t="s">
        <v>19</v>
      </c>
      <c r="G28" s="62">
        <f t="shared" ref="G28" si="7">G29</f>
        <v>-338263.8</v>
      </c>
    </row>
    <row r="29" spans="1:13" s="2" customFormat="1" ht="16.899999999999999" customHeight="1">
      <c r="A29" s="182"/>
      <c r="B29" s="182"/>
      <c r="C29" s="182"/>
      <c r="D29" s="168"/>
      <c r="E29" s="159"/>
      <c r="F29" s="119" t="s">
        <v>20</v>
      </c>
      <c r="G29" s="62">
        <f t="shared" ref="G29" si="8">+G30</f>
        <v>-338263.8</v>
      </c>
    </row>
    <row r="30" spans="1:13" s="2" customFormat="1" ht="16.899999999999999" customHeight="1">
      <c r="A30" s="182"/>
      <c r="B30" s="182"/>
      <c r="C30" s="182"/>
      <c r="D30" s="168"/>
      <c r="E30" s="159"/>
      <c r="F30" s="54" t="s">
        <v>65</v>
      </c>
      <c r="G30" s="105">
        <f t="shared" ref="G30:G31" si="9">G31</f>
        <v>-338263.8</v>
      </c>
    </row>
    <row r="31" spans="1:13" s="2" customFormat="1" ht="34.5">
      <c r="A31" s="182"/>
      <c r="B31" s="182"/>
      <c r="C31" s="182"/>
      <c r="D31" s="168"/>
      <c r="E31" s="159"/>
      <c r="F31" s="54" t="s">
        <v>66</v>
      </c>
      <c r="G31" s="43">
        <f t="shared" si="9"/>
        <v>-338263.8</v>
      </c>
    </row>
    <row r="32" spans="1:13" s="2" customFormat="1">
      <c r="A32" s="182"/>
      <c r="B32" s="182"/>
      <c r="C32" s="182"/>
      <c r="D32" s="168"/>
      <c r="E32" s="160"/>
      <c r="F32" s="54" t="s">
        <v>67</v>
      </c>
      <c r="G32" s="93">
        <f>'Havelvats 1'!D19</f>
        <v>-338263.8</v>
      </c>
    </row>
    <row r="33" spans="1:13" s="2" customFormat="1" ht="52.5" customHeight="1">
      <c r="A33" s="182"/>
      <c r="B33" s="182"/>
      <c r="C33" s="182"/>
      <c r="D33" s="168"/>
      <c r="E33" s="142">
        <v>11044</v>
      </c>
      <c r="F33" s="143" t="s">
        <v>101</v>
      </c>
      <c r="G33" s="61">
        <f t="shared" ref="G33" si="10">G35</f>
        <v>338263.8</v>
      </c>
      <c r="H33" s="1"/>
      <c r="I33" s="1"/>
      <c r="J33" s="1"/>
      <c r="K33" s="1"/>
      <c r="L33" s="1"/>
      <c r="M33" s="1"/>
    </row>
    <row r="34" spans="1:13" s="2" customFormat="1" ht="22.5" customHeight="1">
      <c r="A34" s="182"/>
      <c r="B34" s="182"/>
      <c r="C34" s="182"/>
      <c r="D34" s="168"/>
      <c r="E34" s="158"/>
      <c r="F34" s="119" t="s">
        <v>37</v>
      </c>
      <c r="G34" s="62"/>
    </row>
    <row r="35" spans="1:13" s="124" customFormat="1" ht="37.5" customHeight="1">
      <c r="A35" s="182"/>
      <c r="B35" s="182"/>
      <c r="C35" s="182"/>
      <c r="D35" s="168"/>
      <c r="E35" s="159"/>
      <c r="F35" s="122" t="s">
        <v>32</v>
      </c>
      <c r="G35" s="123">
        <f t="shared" ref="G35" si="11">G37</f>
        <v>338263.8</v>
      </c>
    </row>
    <row r="36" spans="1:13" s="2" customFormat="1" ht="38.25" customHeight="1">
      <c r="A36" s="182"/>
      <c r="B36" s="182"/>
      <c r="C36" s="182"/>
      <c r="D36" s="168"/>
      <c r="E36" s="159"/>
      <c r="F36" s="119" t="s">
        <v>33</v>
      </c>
      <c r="G36" s="62"/>
    </row>
    <row r="37" spans="1:13" s="2" customFormat="1" ht="16.899999999999999" customHeight="1">
      <c r="A37" s="182"/>
      <c r="B37" s="182"/>
      <c r="C37" s="182"/>
      <c r="D37" s="168"/>
      <c r="E37" s="159"/>
      <c r="F37" s="119" t="s">
        <v>19</v>
      </c>
      <c r="G37" s="62">
        <f t="shared" ref="G37" si="12">G38</f>
        <v>338263.8</v>
      </c>
    </row>
    <row r="38" spans="1:13" s="2" customFormat="1" ht="16.899999999999999" customHeight="1">
      <c r="A38" s="182"/>
      <c r="B38" s="182"/>
      <c r="C38" s="182"/>
      <c r="D38" s="168"/>
      <c r="E38" s="159"/>
      <c r="F38" s="119" t="s">
        <v>20</v>
      </c>
      <c r="G38" s="62">
        <f t="shared" ref="G38" si="13">+G39</f>
        <v>338263.8</v>
      </c>
    </row>
    <row r="39" spans="1:13" s="2" customFormat="1" ht="16.899999999999999" customHeight="1">
      <c r="A39" s="182"/>
      <c r="B39" s="182"/>
      <c r="C39" s="182"/>
      <c r="D39" s="168"/>
      <c r="E39" s="159"/>
      <c r="F39" s="54" t="s">
        <v>65</v>
      </c>
      <c r="G39" s="105">
        <f t="shared" ref="G39" si="14">G40</f>
        <v>338263.8</v>
      </c>
    </row>
    <row r="40" spans="1:13" s="2" customFormat="1" ht="34.5">
      <c r="A40" s="182"/>
      <c r="B40" s="182"/>
      <c r="C40" s="182"/>
      <c r="D40" s="168"/>
      <c r="E40" s="159"/>
      <c r="F40" s="54" t="s">
        <v>66</v>
      </c>
      <c r="G40" s="43">
        <f t="shared" ref="G40" si="15">G41</f>
        <v>338263.8</v>
      </c>
    </row>
    <row r="41" spans="1:13" s="2" customFormat="1">
      <c r="A41" s="183"/>
      <c r="B41" s="183"/>
      <c r="C41" s="183"/>
      <c r="D41" s="197"/>
      <c r="E41" s="160"/>
      <c r="F41" s="54" t="s">
        <v>67</v>
      </c>
      <c r="G41" s="93">
        <f>'Havelvats 1'!D25</f>
        <v>338263.8</v>
      </c>
    </row>
    <row r="42" spans="1:13" s="101" customFormat="1" ht="34.9" customHeight="1">
      <c r="A42" s="49"/>
      <c r="B42" s="49"/>
      <c r="C42" s="49"/>
      <c r="D42" s="64"/>
      <c r="E42" s="64"/>
      <c r="F42" s="37" t="s">
        <v>70</v>
      </c>
      <c r="G42" s="100">
        <f t="shared" ref="G42" si="16">+G43</f>
        <v>0</v>
      </c>
    </row>
    <row r="43" spans="1:13" ht="34.5">
      <c r="A43" s="178" t="s">
        <v>76</v>
      </c>
      <c r="B43" s="196"/>
      <c r="C43" s="184"/>
      <c r="D43" s="184"/>
      <c r="E43" s="184"/>
      <c r="F43" s="37" t="s">
        <v>77</v>
      </c>
      <c r="G43" s="100">
        <f>+G45</f>
        <v>0</v>
      </c>
    </row>
    <row r="44" spans="1:13">
      <c r="A44" s="179"/>
      <c r="B44" s="196"/>
      <c r="C44" s="184"/>
      <c r="D44" s="184"/>
      <c r="E44" s="184"/>
      <c r="F44" s="54" t="s">
        <v>18</v>
      </c>
      <c r="G44" s="99"/>
    </row>
    <row r="45" spans="1:13" ht="34.5">
      <c r="A45" s="179"/>
      <c r="B45" s="178" t="s">
        <v>78</v>
      </c>
      <c r="C45" s="196"/>
      <c r="D45" s="184"/>
      <c r="E45" s="184"/>
      <c r="F45" s="37" t="s">
        <v>79</v>
      </c>
      <c r="G45" s="100">
        <f t="shared" ref="G45" si="17">+G47</f>
        <v>0</v>
      </c>
    </row>
    <row r="46" spans="1:13">
      <c r="A46" s="179"/>
      <c r="B46" s="179"/>
      <c r="C46" s="196"/>
      <c r="D46" s="184"/>
      <c r="E46" s="184"/>
      <c r="F46" s="54" t="s">
        <v>18</v>
      </c>
      <c r="G46" s="99"/>
    </row>
    <row r="47" spans="1:13">
      <c r="A47" s="179"/>
      <c r="B47" s="179"/>
      <c r="C47" s="178" t="s">
        <v>78</v>
      </c>
      <c r="D47" s="196"/>
      <c r="E47" s="184"/>
      <c r="F47" s="108" t="s">
        <v>71</v>
      </c>
      <c r="G47" s="100">
        <f>G49</f>
        <v>0</v>
      </c>
    </row>
    <row r="48" spans="1:13">
      <c r="A48" s="179"/>
      <c r="B48" s="179"/>
      <c r="C48" s="179"/>
      <c r="D48" s="196"/>
      <c r="E48" s="184"/>
      <c r="F48" s="54" t="s">
        <v>18</v>
      </c>
      <c r="G48" s="99"/>
    </row>
    <row r="49" spans="1:7">
      <c r="A49" s="179"/>
      <c r="B49" s="179"/>
      <c r="C49" s="179"/>
      <c r="D49" s="196"/>
      <c r="E49" s="184"/>
      <c r="F49" s="54" t="s">
        <v>80</v>
      </c>
      <c r="G49" s="100">
        <f>+G51</f>
        <v>0</v>
      </c>
    </row>
    <row r="50" spans="1:7">
      <c r="A50" s="179"/>
      <c r="B50" s="179"/>
      <c r="C50" s="179"/>
      <c r="D50" s="196"/>
      <c r="E50" s="184"/>
      <c r="F50" s="54" t="s">
        <v>18</v>
      </c>
      <c r="G50" s="99"/>
    </row>
    <row r="51" spans="1:7">
      <c r="A51" s="179"/>
      <c r="B51" s="179"/>
      <c r="C51" s="179"/>
      <c r="D51" s="178" t="s">
        <v>81</v>
      </c>
      <c r="E51" s="185" t="s">
        <v>82</v>
      </c>
      <c r="F51" s="185" t="s">
        <v>71</v>
      </c>
      <c r="G51" s="100">
        <f>+G60+G68</f>
        <v>0</v>
      </c>
    </row>
    <row r="52" spans="1:7">
      <c r="A52" s="179"/>
      <c r="B52" s="179"/>
      <c r="C52" s="179"/>
      <c r="D52" s="179"/>
      <c r="E52" s="102"/>
      <c r="F52" s="54" t="s">
        <v>18</v>
      </c>
      <c r="G52" s="99"/>
    </row>
    <row r="53" spans="1:7">
      <c r="A53" s="179"/>
      <c r="B53" s="179"/>
      <c r="C53" s="179"/>
      <c r="D53" s="179"/>
      <c r="E53" s="103">
        <v>11001</v>
      </c>
      <c r="F53" s="108" t="s">
        <v>71</v>
      </c>
      <c r="G53" s="100">
        <f t="shared" ref="G53" si="18">+G55</f>
        <v>-338263.8</v>
      </c>
    </row>
    <row r="54" spans="1:7">
      <c r="A54" s="179"/>
      <c r="B54" s="179"/>
      <c r="C54" s="179"/>
      <c r="D54" s="179"/>
      <c r="E54" s="177"/>
      <c r="F54" s="54" t="s">
        <v>37</v>
      </c>
      <c r="G54" s="99"/>
    </row>
    <row r="55" spans="1:7">
      <c r="A55" s="179"/>
      <c r="B55" s="179"/>
      <c r="C55" s="179"/>
      <c r="D55" s="179"/>
      <c r="E55" s="177"/>
      <c r="F55" s="39" t="s">
        <v>80</v>
      </c>
      <c r="G55" s="104">
        <f t="shared" ref="G55" si="19">+G57</f>
        <v>-338263.8</v>
      </c>
    </row>
    <row r="56" spans="1:7" ht="34.5">
      <c r="A56" s="179"/>
      <c r="B56" s="179"/>
      <c r="C56" s="179"/>
      <c r="D56" s="179"/>
      <c r="E56" s="177"/>
      <c r="F56" s="54" t="s">
        <v>83</v>
      </c>
      <c r="G56" s="99"/>
    </row>
    <row r="57" spans="1:7">
      <c r="A57" s="179"/>
      <c r="B57" s="179"/>
      <c r="C57" s="179"/>
      <c r="D57" s="179"/>
      <c r="E57" s="177"/>
      <c r="F57" s="56" t="s">
        <v>19</v>
      </c>
      <c r="G57" s="105">
        <f t="shared" ref="G57:G59" si="20">+G58</f>
        <v>-338263.8</v>
      </c>
    </row>
    <row r="58" spans="1:7">
      <c r="A58" s="179"/>
      <c r="B58" s="179"/>
      <c r="C58" s="179"/>
      <c r="D58" s="179"/>
      <c r="E58" s="177"/>
      <c r="F58" s="54" t="s">
        <v>20</v>
      </c>
      <c r="G58" s="105">
        <f t="shared" si="20"/>
        <v>-338263.8</v>
      </c>
    </row>
    <row r="59" spans="1:7">
      <c r="A59" s="179"/>
      <c r="B59" s="179"/>
      <c r="C59" s="179"/>
      <c r="D59" s="179"/>
      <c r="E59" s="177"/>
      <c r="F59" s="54" t="s">
        <v>84</v>
      </c>
      <c r="G59" s="105">
        <f t="shared" si="20"/>
        <v>-338263.8</v>
      </c>
    </row>
    <row r="60" spans="1:7">
      <c r="A60" s="179"/>
      <c r="B60" s="179"/>
      <c r="C60" s="179"/>
      <c r="D60" s="179"/>
      <c r="E60" s="177"/>
      <c r="F60" s="54" t="s">
        <v>85</v>
      </c>
      <c r="G60" s="105">
        <f>'Havelvats 1'!D38</f>
        <v>-338263.8</v>
      </c>
    </row>
    <row r="61" spans="1:7">
      <c r="A61" s="179"/>
      <c r="B61" s="179"/>
      <c r="C61" s="179"/>
      <c r="D61" s="179"/>
      <c r="E61" s="103">
        <v>11001</v>
      </c>
      <c r="F61" s="143" t="s">
        <v>71</v>
      </c>
      <c r="G61" s="100">
        <f t="shared" ref="G61" si="21">+G63</f>
        <v>338263.8</v>
      </c>
    </row>
    <row r="62" spans="1:7">
      <c r="A62" s="179"/>
      <c r="B62" s="179"/>
      <c r="C62" s="179"/>
      <c r="D62" s="179"/>
      <c r="E62" s="177"/>
      <c r="F62" s="54" t="s">
        <v>37</v>
      </c>
      <c r="G62" s="99"/>
    </row>
    <row r="63" spans="1:7">
      <c r="A63" s="179"/>
      <c r="B63" s="179"/>
      <c r="C63" s="179"/>
      <c r="D63" s="179"/>
      <c r="E63" s="177"/>
      <c r="F63" s="39" t="s">
        <v>80</v>
      </c>
      <c r="G63" s="104">
        <f t="shared" ref="G63" si="22">+G65</f>
        <v>338263.8</v>
      </c>
    </row>
    <row r="64" spans="1:7" ht="34.5">
      <c r="A64" s="179"/>
      <c r="B64" s="179"/>
      <c r="C64" s="179"/>
      <c r="D64" s="179"/>
      <c r="E64" s="177"/>
      <c r="F64" s="54" t="s">
        <v>83</v>
      </c>
      <c r="G64" s="99"/>
    </row>
    <row r="65" spans="1:7">
      <c r="A65" s="179"/>
      <c r="B65" s="179"/>
      <c r="C65" s="179"/>
      <c r="D65" s="179"/>
      <c r="E65" s="177"/>
      <c r="F65" s="145" t="s">
        <v>19</v>
      </c>
      <c r="G65" s="105">
        <f t="shared" ref="G65:G67" si="23">+G66</f>
        <v>338263.8</v>
      </c>
    </row>
    <row r="66" spans="1:7">
      <c r="A66" s="179"/>
      <c r="B66" s="179"/>
      <c r="C66" s="179"/>
      <c r="D66" s="179"/>
      <c r="E66" s="177"/>
      <c r="F66" s="54" t="s">
        <v>20</v>
      </c>
      <c r="G66" s="105">
        <f t="shared" si="23"/>
        <v>338263.8</v>
      </c>
    </row>
    <row r="67" spans="1:7">
      <c r="A67" s="179"/>
      <c r="B67" s="179"/>
      <c r="C67" s="179"/>
      <c r="D67" s="179"/>
      <c r="E67" s="177"/>
      <c r="F67" s="54" t="s">
        <v>84</v>
      </c>
      <c r="G67" s="105">
        <f t="shared" si="23"/>
        <v>338263.8</v>
      </c>
    </row>
    <row r="68" spans="1:7">
      <c r="A68" s="180"/>
      <c r="B68" s="180"/>
      <c r="C68" s="180"/>
      <c r="D68" s="180"/>
      <c r="E68" s="177"/>
      <c r="F68" s="54" t="s">
        <v>85</v>
      </c>
      <c r="G68" s="105">
        <f>'Havelvats 1'!D44</f>
        <v>338263.8</v>
      </c>
    </row>
  </sheetData>
  <mergeCells count="31">
    <mergeCell ref="B43:B44"/>
    <mergeCell ref="C43:C46"/>
    <mergeCell ref="D43:D50"/>
    <mergeCell ref="B16:B41"/>
    <mergeCell ref="D22:D41"/>
    <mergeCell ref="C18:C41"/>
    <mergeCell ref="E11:E13"/>
    <mergeCell ref="A5:G5"/>
    <mergeCell ref="F9:F10"/>
    <mergeCell ref="A9:C9"/>
    <mergeCell ref="D9:E9"/>
    <mergeCell ref="D11:D13"/>
    <mergeCell ref="A11:A13"/>
    <mergeCell ref="B11:B13"/>
    <mergeCell ref="C11:C13"/>
    <mergeCell ref="E62:E68"/>
    <mergeCell ref="E25:E32"/>
    <mergeCell ref="A43:A68"/>
    <mergeCell ref="B45:B68"/>
    <mergeCell ref="C47:C68"/>
    <mergeCell ref="D51:D68"/>
    <mergeCell ref="A14:A41"/>
    <mergeCell ref="E43:E50"/>
    <mergeCell ref="E51:F51"/>
    <mergeCell ref="E54:E60"/>
    <mergeCell ref="E34:E41"/>
    <mergeCell ref="E22:F22"/>
    <mergeCell ref="E14:E21"/>
    <mergeCell ref="B14:B15"/>
    <mergeCell ref="C14:C17"/>
    <mergeCell ref="D14:D21"/>
  </mergeCells>
  <pageMargins left="0.7" right="0.7" top="0.75" bottom="0.75" header="0.3" footer="0.3"/>
  <pageSetup paperSize="9" scale="45" orientation="portrait" r:id="rId1"/>
  <ignoredErrors>
    <ignoredError sqref="D14 D11" numberStoredAsText="1"/>
    <ignoredError sqref="G38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5"/>
  <sheetViews>
    <sheetView tabSelected="1" topLeftCell="A7" zoomScale="85" zoomScaleNormal="85" zoomScaleSheetLayoutView="100" workbookViewId="0">
      <selection activeCell="F14" sqref="F14"/>
    </sheetView>
  </sheetViews>
  <sheetFormatPr defaultColWidth="9.140625" defaultRowHeight="17.25"/>
  <cols>
    <col min="1" max="1" width="14.5703125" style="77" customWidth="1"/>
    <col min="2" max="2" width="17.7109375" style="77" customWidth="1"/>
    <col min="3" max="3" width="8" style="77" customWidth="1"/>
    <col min="4" max="4" width="7.85546875" style="91" customWidth="1"/>
    <col min="5" max="5" width="28.28515625" style="91" customWidth="1"/>
    <col min="6" max="6" width="62.42578125" style="91" customWidth="1"/>
    <col min="7" max="7" width="30" style="77" customWidth="1"/>
    <col min="8" max="8" width="23.140625" style="76" customWidth="1"/>
    <col min="9" max="9" width="24" style="76" bestFit="1" customWidth="1"/>
    <col min="10" max="10" width="9.140625" style="77"/>
    <col min="11" max="11" width="12.140625" style="77" customWidth="1"/>
    <col min="12" max="16384" width="9.140625" style="77"/>
  </cols>
  <sheetData>
    <row r="1" spans="1:43" s="67" customFormat="1" ht="36.75" customHeight="1">
      <c r="F1" s="217" t="s">
        <v>64</v>
      </c>
      <c r="G1" s="217"/>
      <c r="H1" s="68"/>
      <c r="I1" s="68"/>
      <c r="AB1" s="218"/>
      <c r="AC1" s="218"/>
      <c r="AD1" s="218"/>
    </row>
    <row r="2" spans="1:43" s="67" customFormat="1" ht="17.45" customHeight="1">
      <c r="A2" s="69"/>
      <c r="B2" s="69"/>
      <c r="C2" s="69"/>
      <c r="D2" s="69"/>
      <c r="E2" s="69"/>
      <c r="F2" s="218" t="s">
        <v>54</v>
      </c>
      <c r="G2" s="218"/>
      <c r="H2" s="68"/>
      <c r="I2" s="68"/>
      <c r="Y2" s="69"/>
      <c r="Z2" s="69"/>
      <c r="AA2" s="218"/>
      <c r="AB2" s="218"/>
      <c r="AC2" s="218"/>
      <c r="AD2" s="218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</row>
    <row r="3" spans="1:43" s="67" customFormat="1" ht="17.45" customHeight="1">
      <c r="A3" s="69"/>
      <c r="B3" s="69"/>
      <c r="C3" s="69"/>
      <c r="D3" s="69"/>
      <c r="E3" s="69"/>
      <c r="F3" s="218" t="s">
        <v>8</v>
      </c>
      <c r="G3" s="218"/>
      <c r="H3" s="68"/>
      <c r="I3" s="68"/>
      <c r="Y3" s="218"/>
      <c r="Z3" s="218"/>
      <c r="AA3" s="218"/>
      <c r="AB3" s="218"/>
      <c r="AC3" s="218"/>
      <c r="AD3" s="218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</row>
    <row r="4" spans="1:43" s="67" customFormat="1">
      <c r="F4" s="71"/>
      <c r="G4" s="71"/>
      <c r="H4" s="72"/>
      <c r="I4" s="68"/>
    </row>
    <row r="5" spans="1:43" s="67" customFormat="1" ht="15.95" customHeight="1">
      <c r="F5" s="71"/>
      <c r="G5" s="71"/>
      <c r="H5" s="72"/>
      <c r="I5" s="68"/>
    </row>
    <row r="6" spans="1:43" s="67" customFormat="1" ht="67.5" customHeight="1">
      <c r="A6" s="201" t="s">
        <v>97</v>
      </c>
      <c r="B6" s="201"/>
      <c r="C6" s="201"/>
      <c r="D6" s="201"/>
      <c r="E6" s="201"/>
      <c r="F6" s="201"/>
      <c r="G6" s="201"/>
      <c r="H6" s="73"/>
      <c r="I6" s="68"/>
    </row>
    <row r="7" spans="1:43" s="67" customFormat="1" ht="40.5" customHeight="1">
      <c r="B7" s="74"/>
      <c r="C7" s="74"/>
      <c r="D7" s="74"/>
      <c r="E7" s="74"/>
      <c r="F7" s="74"/>
      <c r="G7" s="147" t="s">
        <v>104</v>
      </c>
      <c r="H7" s="73"/>
      <c r="I7" s="68"/>
    </row>
    <row r="8" spans="1:43" ht="114.75" customHeight="1">
      <c r="A8" s="202" t="s">
        <v>12</v>
      </c>
      <c r="B8" s="202"/>
      <c r="C8" s="203" t="s">
        <v>68</v>
      </c>
      <c r="D8" s="204"/>
      <c r="E8" s="205"/>
      <c r="F8" s="209" t="s">
        <v>69</v>
      </c>
      <c r="G8" s="75" t="s">
        <v>109</v>
      </c>
    </row>
    <row r="9" spans="1:43" ht="37.5" customHeight="1">
      <c r="A9" s="75" t="s">
        <v>35</v>
      </c>
      <c r="B9" s="75" t="s">
        <v>16</v>
      </c>
      <c r="C9" s="206"/>
      <c r="D9" s="207"/>
      <c r="E9" s="208"/>
      <c r="F9" s="210"/>
      <c r="G9" s="75" t="s">
        <v>14</v>
      </c>
    </row>
    <row r="10" spans="1:43" ht="24" customHeight="1">
      <c r="A10" s="211" t="s">
        <v>32</v>
      </c>
      <c r="B10" s="212"/>
      <c r="C10" s="212"/>
      <c r="D10" s="212"/>
      <c r="E10" s="212"/>
      <c r="F10" s="213"/>
      <c r="G10" s="78">
        <f>+G11</f>
        <v>0</v>
      </c>
    </row>
    <row r="11" spans="1:43" ht="35.450000000000003" customHeight="1">
      <c r="A11" s="79">
        <v>1041</v>
      </c>
      <c r="B11" s="214" t="s">
        <v>58</v>
      </c>
      <c r="C11" s="215"/>
      <c r="D11" s="215"/>
      <c r="E11" s="216"/>
      <c r="F11" s="80"/>
      <c r="G11" s="81">
        <f>+G12+G14</f>
        <v>0</v>
      </c>
    </row>
    <row r="12" spans="1:43" ht="122.25" customHeight="1">
      <c r="A12" s="82"/>
      <c r="B12" s="117">
        <v>11044</v>
      </c>
      <c r="C12" s="198" t="s">
        <v>101</v>
      </c>
      <c r="D12" s="199"/>
      <c r="E12" s="200"/>
      <c r="F12" s="83" t="s">
        <v>32</v>
      </c>
      <c r="G12" s="78">
        <f>SUM(G13:G13)</f>
        <v>338263.8</v>
      </c>
    </row>
    <row r="13" spans="1:43" s="90" customFormat="1" ht="36.75" customHeight="1">
      <c r="A13" s="84"/>
      <c r="B13" s="85"/>
      <c r="C13" s="86"/>
      <c r="D13" s="87"/>
      <c r="E13" s="87"/>
      <c r="F13" s="113" t="s">
        <v>95</v>
      </c>
      <c r="G13" s="88">
        <f>'Havelvats 1'!D25</f>
        <v>338263.8</v>
      </c>
      <c r="H13" s="89"/>
      <c r="I13" s="89"/>
    </row>
    <row r="14" spans="1:43" ht="100.7" customHeight="1">
      <c r="A14" s="82"/>
      <c r="B14" s="79">
        <v>11041</v>
      </c>
      <c r="C14" s="198" t="s">
        <v>105</v>
      </c>
      <c r="D14" s="199"/>
      <c r="E14" s="200"/>
      <c r="F14" s="83" t="s">
        <v>32</v>
      </c>
      <c r="G14" s="78">
        <f>+G15</f>
        <v>-338263.8</v>
      </c>
      <c r="H14" s="153"/>
      <c r="I14" s="77"/>
    </row>
    <row r="15" spans="1:43" ht="36.200000000000003" customHeight="1">
      <c r="A15" s="82"/>
      <c r="B15" s="154"/>
      <c r="C15" s="155"/>
      <c r="D15" s="156"/>
      <c r="E15" s="156"/>
      <c r="F15" s="113" t="s">
        <v>107</v>
      </c>
      <c r="G15" s="157">
        <f>'Havelvats 1'!D19</f>
        <v>-338263.8</v>
      </c>
      <c r="H15" s="77"/>
      <c r="I15" s="77"/>
    </row>
  </sheetData>
  <mergeCells count="14">
    <mergeCell ref="F1:G1"/>
    <mergeCell ref="AB1:AD1"/>
    <mergeCell ref="F2:G2"/>
    <mergeCell ref="AA2:AD2"/>
    <mergeCell ref="F3:G3"/>
    <mergeCell ref="Y3:AD3"/>
    <mergeCell ref="C14:E14"/>
    <mergeCell ref="C12:E12"/>
    <mergeCell ref="A6:G6"/>
    <mergeCell ref="A8:B8"/>
    <mergeCell ref="C8:E9"/>
    <mergeCell ref="F8:F9"/>
    <mergeCell ref="A10:F10"/>
    <mergeCell ref="B11:E11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6" zoomScaleNormal="100" zoomScaleSheetLayoutView="100" workbookViewId="0">
      <selection activeCell="C19" sqref="C19"/>
    </sheetView>
  </sheetViews>
  <sheetFormatPr defaultColWidth="9.140625" defaultRowHeight="17.25"/>
  <cols>
    <col min="1" max="1" width="5.28515625" style="7" customWidth="1"/>
    <col min="2" max="2" width="27.140625" style="7" customWidth="1"/>
    <col min="3" max="3" width="81.7109375" style="7" customWidth="1"/>
    <col min="4" max="4" width="30.42578125" style="9" customWidth="1"/>
    <col min="5" max="5" width="20.140625" style="9" customWidth="1"/>
    <col min="6" max="6" width="22" style="7" customWidth="1"/>
    <col min="7" max="16384" width="9.140625" style="7"/>
  </cols>
  <sheetData>
    <row r="1" spans="1:6" ht="37.5" customHeight="1">
      <c r="A1" s="227" t="s">
        <v>41</v>
      </c>
      <c r="B1" s="227"/>
      <c r="C1" s="227"/>
      <c r="D1" s="227"/>
      <c r="E1" s="58"/>
      <c r="F1" s="58"/>
    </row>
    <row r="2" spans="1:6" ht="17.25" customHeight="1">
      <c r="A2" s="227" t="s">
        <v>54</v>
      </c>
      <c r="B2" s="227"/>
      <c r="C2" s="227"/>
      <c r="D2" s="227"/>
      <c r="E2" s="58"/>
      <c r="F2" s="58"/>
    </row>
    <row r="3" spans="1:6" ht="17.25" customHeight="1">
      <c r="A3" s="227" t="s">
        <v>8</v>
      </c>
      <c r="B3" s="227"/>
      <c r="C3" s="227"/>
      <c r="D3" s="227"/>
      <c r="E3" s="58"/>
      <c r="F3" s="58"/>
    </row>
    <row r="5" spans="1:6" ht="59.25" customHeight="1">
      <c r="A5" s="8"/>
      <c r="B5" s="201" t="s">
        <v>90</v>
      </c>
      <c r="C5" s="201"/>
      <c r="D5" s="201"/>
      <c r="E5" s="8"/>
      <c r="F5" s="8"/>
    </row>
    <row r="6" spans="1:6" ht="23.25" customHeight="1"/>
    <row r="7" spans="1:6" ht="21.75" customHeight="1">
      <c r="A7" s="231" t="s">
        <v>49</v>
      </c>
      <c r="B7" s="231"/>
      <c r="C7" s="231"/>
      <c r="D7" s="231"/>
      <c r="E7" s="57"/>
      <c r="F7" s="57"/>
    </row>
    <row r="8" spans="1:6" ht="38.65" customHeight="1">
      <c r="C8" s="10" t="s">
        <v>43</v>
      </c>
      <c r="D8" s="11"/>
      <c r="E8" s="11"/>
    </row>
    <row r="9" spans="1:6">
      <c r="B9" s="44" t="s">
        <v>10</v>
      </c>
      <c r="C9" s="45"/>
      <c r="D9" s="96"/>
      <c r="E9" s="7"/>
    </row>
    <row r="10" spans="1:6" s="12" customFormat="1">
      <c r="B10" s="13"/>
      <c r="C10" s="13"/>
      <c r="D10" s="14"/>
      <c r="E10" s="14"/>
    </row>
    <row r="11" spans="1:6">
      <c r="B11" s="1"/>
      <c r="C11" s="35"/>
      <c r="D11" s="32"/>
      <c r="E11" s="32"/>
    </row>
    <row r="12" spans="1:6">
      <c r="B12" s="15" t="s">
        <v>1</v>
      </c>
      <c r="C12" s="186" t="s">
        <v>2</v>
      </c>
      <c r="D12" s="187"/>
      <c r="E12" s="32"/>
    </row>
    <row r="13" spans="1:6">
      <c r="B13" s="16">
        <v>1041</v>
      </c>
      <c r="C13" s="94" t="s">
        <v>62</v>
      </c>
      <c r="D13" s="97"/>
      <c r="E13" s="32"/>
    </row>
    <row r="14" spans="1:6" ht="26.25" customHeight="1">
      <c r="D14" s="125"/>
      <c r="E14" s="31"/>
    </row>
    <row r="15" spans="1:6" s="17" customFormat="1">
      <c r="B15" s="228" t="s">
        <v>3</v>
      </c>
      <c r="C15" s="229"/>
      <c r="D15" s="33"/>
      <c r="E15" s="128"/>
    </row>
    <row r="16" spans="1:6" s="17" customFormat="1" ht="66" customHeight="1">
      <c r="B16" s="18" t="s">
        <v>4</v>
      </c>
      <c r="C16" s="6">
        <v>1041</v>
      </c>
      <c r="D16" s="126" t="s">
        <v>53</v>
      </c>
      <c r="E16" s="129"/>
    </row>
    <row r="17" spans="2:7" s="17" customFormat="1">
      <c r="B17" s="18" t="s">
        <v>5</v>
      </c>
      <c r="C17" s="6">
        <v>11044</v>
      </c>
      <c r="D17" s="56" t="s">
        <v>11</v>
      </c>
      <c r="E17" s="130"/>
      <c r="G17" s="13"/>
    </row>
    <row r="18" spans="2:7" s="17" customFormat="1" ht="40.5" customHeight="1">
      <c r="B18" s="18" t="s">
        <v>6</v>
      </c>
      <c r="C18" s="138" t="s">
        <v>101</v>
      </c>
      <c r="D18" s="219"/>
      <c r="E18" s="220"/>
      <c r="G18" s="13"/>
    </row>
    <row r="19" spans="2:7" s="17" customFormat="1" ht="36.75" customHeight="1">
      <c r="B19" s="18" t="s">
        <v>9</v>
      </c>
      <c r="C19" s="54" t="s">
        <v>102</v>
      </c>
      <c r="D19" s="219"/>
      <c r="E19" s="220"/>
    </row>
    <row r="20" spans="2:7" s="17" customFormat="1">
      <c r="B20" s="18" t="s">
        <v>7</v>
      </c>
      <c r="C20" s="65" t="s">
        <v>63</v>
      </c>
      <c r="D20" s="219"/>
      <c r="E20" s="220"/>
    </row>
    <row r="21" spans="2:7" s="17" customFormat="1" ht="51.75" customHeight="1">
      <c r="B21" s="18" t="s">
        <v>57</v>
      </c>
      <c r="C21" s="110" t="s">
        <v>98</v>
      </c>
      <c r="D21" s="219"/>
      <c r="E21" s="220"/>
    </row>
    <row r="22" spans="2:7" s="17" customFormat="1" ht="21.75" customHeight="1">
      <c r="B22" s="223" t="s">
        <v>0</v>
      </c>
      <c r="C22" s="224"/>
      <c r="D22" s="219"/>
      <c r="E22" s="220"/>
    </row>
    <row r="23" spans="2:7" ht="17.25" customHeight="1">
      <c r="B23" s="223" t="s">
        <v>96</v>
      </c>
      <c r="C23" s="230"/>
      <c r="D23" s="115">
        <v>1</v>
      </c>
      <c r="E23" s="131"/>
    </row>
    <row r="24" spans="2:7" ht="17.25" customHeight="1">
      <c r="B24" s="223" t="s">
        <v>103</v>
      </c>
      <c r="C24" s="230"/>
      <c r="D24" s="115">
        <v>81</v>
      </c>
      <c r="E24" s="131"/>
    </row>
    <row r="25" spans="2:7" s="17" customFormat="1">
      <c r="B25" s="225" t="s">
        <v>100</v>
      </c>
      <c r="C25" s="226"/>
      <c r="D25" s="114">
        <f>'Havelvats 1'!D25</f>
        <v>338263.8</v>
      </c>
      <c r="E25" s="132"/>
    </row>
    <row r="26" spans="2:7" s="17" customFormat="1">
      <c r="D26" s="20"/>
      <c r="E26" s="20"/>
    </row>
    <row r="27" spans="2:7" s="17" customFormat="1">
      <c r="B27" s="198" t="s">
        <v>3</v>
      </c>
      <c r="C27" s="222"/>
      <c r="D27" s="33"/>
      <c r="E27" s="128"/>
    </row>
    <row r="28" spans="2:7" s="17" customFormat="1" ht="66" customHeight="1">
      <c r="B28" s="46" t="s">
        <v>4</v>
      </c>
      <c r="C28" s="39">
        <v>1041</v>
      </c>
      <c r="D28" s="126" t="s">
        <v>89</v>
      </c>
      <c r="E28" s="129"/>
    </row>
    <row r="29" spans="2:7" s="17" customFormat="1">
      <c r="B29" s="46" t="s">
        <v>5</v>
      </c>
      <c r="C29" s="39">
        <v>11041</v>
      </c>
      <c r="D29" s="145" t="s">
        <v>11</v>
      </c>
      <c r="E29" s="144"/>
      <c r="G29" s="13"/>
    </row>
    <row r="30" spans="2:7" s="17" customFormat="1" ht="69" customHeight="1">
      <c r="B30" s="46" t="s">
        <v>6</v>
      </c>
      <c r="C30" s="34" t="s">
        <v>105</v>
      </c>
      <c r="D30" s="219"/>
      <c r="E30" s="220"/>
      <c r="G30" s="13"/>
    </row>
    <row r="31" spans="2:7" s="17" customFormat="1" ht="75" customHeight="1">
      <c r="B31" s="46" t="s">
        <v>9</v>
      </c>
      <c r="C31" s="34" t="s">
        <v>106</v>
      </c>
      <c r="D31" s="219"/>
      <c r="E31" s="220"/>
    </row>
    <row r="32" spans="2:7" s="17" customFormat="1">
      <c r="B32" s="46" t="s">
        <v>7</v>
      </c>
      <c r="C32" s="146" t="s">
        <v>63</v>
      </c>
      <c r="D32" s="219"/>
      <c r="E32" s="220"/>
    </row>
    <row r="33" spans="1:6" s="17" customFormat="1" ht="51.75" customHeight="1">
      <c r="B33" s="46" t="s">
        <v>57</v>
      </c>
      <c r="C33" s="146" t="s">
        <v>98</v>
      </c>
      <c r="D33" s="219"/>
      <c r="E33" s="220"/>
    </row>
    <row r="34" spans="1:6" s="17" customFormat="1" ht="21.75" customHeight="1">
      <c r="B34" s="223" t="s">
        <v>0</v>
      </c>
      <c r="C34" s="224"/>
      <c r="D34" s="219"/>
      <c r="E34" s="220"/>
    </row>
    <row r="35" spans="1:6">
      <c r="B35" s="225" t="s">
        <v>108</v>
      </c>
      <c r="C35" s="226"/>
      <c r="D35" s="114">
        <v>-3</v>
      </c>
      <c r="E35" s="131"/>
    </row>
    <row r="36" spans="1:6" s="17" customFormat="1">
      <c r="B36" s="225" t="s">
        <v>100</v>
      </c>
      <c r="C36" s="226"/>
      <c r="D36" s="114">
        <f>'Havelvats 1'!D19</f>
        <v>-338263.8</v>
      </c>
      <c r="E36" s="132"/>
    </row>
    <row r="38" spans="1:6" ht="17.25" customHeight="1">
      <c r="A38" s="231" t="s">
        <v>86</v>
      </c>
      <c r="B38" s="231"/>
      <c r="C38" s="231"/>
      <c r="D38" s="231"/>
      <c r="E38" s="57"/>
      <c r="F38" s="57"/>
    </row>
    <row r="39" spans="1:6">
      <c r="C39" s="10" t="s">
        <v>87</v>
      </c>
      <c r="D39" s="11"/>
      <c r="E39" s="7"/>
    </row>
    <row r="40" spans="1:6">
      <c r="B40" s="44" t="s">
        <v>10</v>
      </c>
      <c r="C40" s="44"/>
      <c r="D40" s="106"/>
      <c r="E40" s="7"/>
    </row>
    <row r="41" spans="1:6">
      <c r="B41" s="13"/>
      <c r="C41" s="13"/>
      <c r="D41" s="14"/>
      <c r="E41" s="7"/>
    </row>
    <row r="42" spans="1:6">
      <c r="B42" s="13"/>
      <c r="C42" s="13"/>
      <c r="D42" s="31"/>
      <c r="E42" s="7"/>
    </row>
    <row r="43" spans="1:6">
      <c r="B43" s="33" t="s">
        <v>1</v>
      </c>
      <c r="C43" s="33" t="s">
        <v>2</v>
      </c>
      <c r="D43" s="31"/>
      <c r="E43" s="7"/>
    </row>
    <row r="44" spans="1:6">
      <c r="B44" s="54">
        <v>1139</v>
      </c>
      <c r="C44" s="34" t="s">
        <v>82</v>
      </c>
      <c r="D44" s="32"/>
      <c r="E44" s="7"/>
    </row>
    <row r="45" spans="1:6">
      <c r="B45" s="1"/>
      <c r="C45" s="35"/>
      <c r="D45" s="32"/>
      <c r="E45" s="7"/>
    </row>
    <row r="46" spans="1:6">
      <c r="B46" s="169" t="s">
        <v>3</v>
      </c>
      <c r="C46" s="169"/>
      <c r="D46" s="136"/>
      <c r="E46" s="133"/>
    </row>
    <row r="47" spans="1:6" s="17" customFormat="1" ht="69.75" customHeight="1">
      <c r="B47" s="46" t="s">
        <v>4</v>
      </c>
      <c r="C47" s="39">
        <v>1139</v>
      </c>
      <c r="D47" s="126" t="s">
        <v>89</v>
      </c>
      <c r="E47" s="129"/>
    </row>
    <row r="48" spans="1:6" ht="34.5" customHeight="1">
      <c r="B48" s="47" t="s">
        <v>5</v>
      </c>
      <c r="C48" s="48">
        <v>11001</v>
      </c>
      <c r="D48" s="56" t="s">
        <v>11</v>
      </c>
      <c r="E48" s="134"/>
    </row>
    <row r="49" spans="2:5" ht="34.5">
      <c r="B49" s="47" t="s">
        <v>6</v>
      </c>
      <c r="C49" s="54" t="s">
        <v>82</v>
      </c>
      <c r="D49" s="219"/>
      <c r="E49" s="220"/>
    </row>
    <row r="50" spans="2:5" ht="69">
      <c r="B50" s="47" t="s">
        <v>9</v>
      </c>
      <c r="C50" s="54" t="s">
        <v>88</v>
      </c>
      <c r="D50" s="219"/>
      <c r="E50" s="220"/>
    </row>
    <row r="51" spans="2:5">
      <c r="B51" s="47" t="s">
        <v>7</v>
      </c>
      <c r="C51" s="54" t="s">
        <v>51</v>
      </c>
      <c r="D51" s="219"/>
      <c r="E51" s="220"/>
    </row>
    <row r="52" spans="2:5" ht="51.75">
      <c r="B52" s="49" t="s">
        <v>52</v>
      </c>
      <c r="C52" s="54" t="s">
        <v>87</v>
      </c>
      <c r="D52" s="219"/>
      <c r="E52" s="220"/>
    </row>
    <row r="53" spans="2:5">
      <c r="B53" s="50"/>
      <c r="C53" s="51" t="s">
        <v>0</v>
      </c>
      <c r="D53" s="219"/>
      <c r="E53" s="220"/>
    </row>
    <row r="54" spans="2:5">
      <c r="B54" s="221" t="s">
        <v>100</v>
      </c>
      <c r="C54" s="221"/>
      <c r="D54" s="107">
        <f>'Havelvats 1'!D38</f>
        <v>-338263.8</v>
      </c>
      <c r="E54" s="135"/>
    </row>
    <row r="56" spans="2:5">
      <c r="B56" s="169" t="s">
        <v>3</v>
      </c>
      <c r="C56" s="169"/>
      <c r="D56" s="136"/>
      <c r="E56" s="133"/>
    </row>
    <row r="57" spans="2:5" s="17" customFormat="1" ht="69.75" customHeight="1">
      <c r="B57" s="46" t="s">
        <v>4</v>
      </c>
      <c r="C57" s="39">
        <v>1139</v>
      </c>
      <c r="D57" s="126" t="s">
        <v>53</v>
      </c>
      <c r="E57" s="129"/>
    </row>
    <row r="58" spans="2:5" ht="34.5" customHeight="1">
      <c r="B58" s="47" t="s">
        <v>5</v>
      </c>
      <c r="C58" s="48">
        <v>11001</v>
      </c>
      <c r="D58" s="145" t="s">
        <v>11</v>
      </c>
      <c r="E58" s="134"/>
    </row>
    <row r="59" spans="2:5" ht="34.5">
      <c r="B59" s="47" t="s">
        <v>6</v>
      </c>
      <c r="C59" s="54" t="s">
        <v>82</v>
      </c>
      <c r="D59" s="219"/>
      <c r="E59" s="220"/>
    </row>
    <row r="60" spans="2:5" ht="69">
      <c r="B60" s="47" t="s">
        <v>9</v>
      </c>
      <c r="C60" s="54" t="s">
        <v>88</v>
      </c>
      <c r="D60" s="219"/>
      <c r="E60" s="220"/>
    </row>
    <row r="61" spans="2:5">
      <c r="B61" s="47" t="s">
        <v>7</v>
      </c>
      <c r="C61" s="54" t="s">
        <v>51</v>
      </c>
      <c r="D61" s="219"/>
      <c r="E61" s="220"/>
    </row>
    <row r="62" spans="2:5" ht="51.75">
      <c r="B62" s="49" t="s">
        <v>52</v>
      </c>
      <c r="C62" s="54" t="s">
        <v>87</v>
      </c>
      <c r="D62" s="219"/>
      <c r="E62" s="220"/>
    </row>
    <row r="63" spans="2:5">
      <c r="B63" s="50"/>
      <c r="C63" s="51" t="s">
        <v>0</v>
      </c>
      <c r="D63" s="219"/>
      <c r="E63" s="220"/>
    </row>
    <row r="64" spans="2:5">
      <c r="B64" s="221" t="s">
        <v>100</v>
      </c>
      <c r="C64" s="221"/>
      <c r="D64" s="107">
        <f>'Havelvats 1'!D44</f>
        <v>338263.8</v>
      </c>
      <c r="E64" s="135"/>
    </row>
  </sheetData>
  <mergeCells count="28">
    <mergeCell ref="B25:C25"/>
    <mergeCell ref="B46:C46"/>
    <mergeCell ref="B54:C54"/>
    <mergeCell ref="E49:E53"/>
    <mergeCell ref="D49:D53"/>
    <mergeCell ref="A38:D38"/>
    <mergeCell ref="E18:E22"/>
    <mergeCell ref="D18:D22"/>
    <mergeCell ref="B23:C23"/>
    <mergeCell ref="B24:C24"/>
    <mergeCell ref="A7:D7"/>
    <mergeCell ref="B22:C22"/>
    <mergeCell ref="B5:D5"/>
    <mergeCell ref="A1:D1"/>
    <mergeCell ref="A2:D2"/>
    <mergeCell ref="A3:D3"/>
    <mergeCell ref="B15:C15"/>
    <mergeCell ref="C12:D12"/>
    <mergeCell ref="B56:C56"/>
    <mergeCell ref="D59:D63"/>
    <mergeCell ref="E59:E63"/>
    <mergeCell ref="B64:C64"/>
    <mergeCell ref="B27:C27"/>
    <mergeCell ref="D30:D34"/>
    <mergeCell ref="E30:E34"/>
    <mergeCell ref="B34:C34"/>
    <mergeCell ref="B35:C35"/>
    <mergeCell ref="B36:C36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opLeftCell="A13" zoomScaleNormal="100" zoomScaleSheetLayoutView="100" workbookViewId="0">
      <selection activeCell="C18" sqref="C18"/>
    </sheetView>
  </sheetViews>
  <sheetFormatPr defaultColWidth="9.140625" defaultRowHeight="17.25"/>
  <cols>
    <col min="1" max="1" width="5.28515625" style="7" customWidth="1"/>
    <col min="2" max="2" width="29.140625" style="7" customWidth="1"/>
    <col min="3" max="3" width="78.5703125" style="7" customWidth="1"/>
    <col min="4" max="4" width="26.28515625" style="9" customWidth="1"/>
    <col min="5" max="5" width="14.5703125" style="9" customWidth="1"/>
    <col min="6" max="6" width="14.5703125" style="7" customWidth="1"/>
    <col min="7" max="16384" width="9.140625" style="7"/>
  </cols>
  <sheetData>
    <row r="1" spans="1:9" ht="37.5" customHeight="1">
      <c r="E1" s="55" t="s">
        <v>50</v>
      </c>
    </row>
    <row r="2" spans="1:9" ht="17.25" customHeight="1">
      <c r="D2" s="58" t="s">
        <v>54</v>
      </c>
      <c r="G2" s="58"/>
      <c r="H2" s="58"/>
      <c r="I2" s="58"/>
    </row>
    <row r="3" spans="1:9" ht="17.25" customHeight="1">
      <c r="D3" s="232" t="s">
        <v>8</v>
      </c>
      <c r="E3" s="232"/>
    </row>
    <row r="4" spans="1:9">
      <c r="D4" s="7"/>
    </row>
    <row r="5" spans="1:9" ht="59.25" customHeight="1">
      <c r="A5" s="8"/>
      <c r="B5" s="201" t="s">
        <v>92</v>
      </c>
      <c r="C5" s="201"/>
      <c r="D5" s="201"/>
      <c r="E5" s="8"/>
      <c r="F5" s="8"/>
    </row>
    <row r="6" spans="1:9" ht="23.25" customHeight="1"/>
    <row r="7" spans="1:9" ht="21.75" customHeight="1">
      <c r="A7" s="231" t="s">
        <v>56</v>
      </c>
      <c r="B7" s="231"/>
      <c r="C7" s="231"/>
      <c r="D7" s="231"/>
      <c r="E7" s="57"/>
      <c r="F7" s="57"/>
    </row>
    <row r="8" spans="1:9" ht="21.75" customHeight="1">
      <c r="A8" s="63"/>
      <c r="B8" s="63"/>
      <c r="C8" s="63"/>
      <c r="D8" s="63"/>
      <c r="E8" s="57"/>
    </row>
    <row r="9" spans="1:9" ht="38.65" customHeight="1">
      <c r="C9" s="10" t="s">
        <v>43</v>
      </c>
      <c r="D9" s="11"/>
      <c r="E9" s="11"/>
    </row>
    <row r="10" spans="1:9">
      <c r="B10" s="44" t="s">
        <v>99</v>
      </c>
      <c r="C10" s="137"/>
      <c r="D10" s="7"/>
      <c r="E10" s="7"/>
    </row>
    <row r="11" spans="1:9" s="12" customFormat="1">
      <c r="B11" s="13"/>
      <c r="C11" s="13"/>
      <c r="D11" s="125"/>
      <c r="E11" s="14"/>
    </row>
    <row r="12" spans="1:9">
      <c r="B12" s="15" t="s">
        <v>1</v>
      </c>
      <c r="C12" s="186" t="s">
        <v>2</v>
      </c>
      <c r="D12" s="187"/>
      <c r="E12" s="32"/>
    </row>
    <row r="13" spans="1:9">
      <c r="B13" s="16">
        <v>1041</v>
      </c>
      <c r="C13" s="94" t="s">
        <v>62</v>
      </c>
      <c r="D13" s="97"/>
      <c r="E13" s="32"/>
    </row>
    <row r="14" spans="1:9" ht="26.25" customHeight="1">
      <c r="E14" s="31"/>
    </row>
    <row r="15" spans="1:9" s="17" customFormat="1">
      <c r="B15" s="228" t="s">
        <v>3</v>
      </c>
      <c r="C15" s="229"/>
      <c r="D15" s="33"/>
      <c r="E15" s="128"/>
    </row>
    <row r="16" spans="1:9" s="17" customFormat="1" ht="66" customHeight="1">
      <c r="B16" s="18" t="s">
        <v>4</v>
      </c>
      <c r="C16" s="6">
        <v>1041</v>
      </c>
      <c r="D16" s="126" t="s">
        <v>53</v>
      </c>
      <c r="E16" s="129"/>
    </row>
    <row r="17" spans="2:7" s="17" customFormat="1">
      <c r="B17" s="18" t="s">
        <v>5</v>
      </c>
      <c r="C17" s="6">
        <v>11044</v>
      </c>
      <c r="D17" s="140" t="s">
        <v>11</v>
      </c>
      <c r="E17" s="139"/>
      <c r="G17" s="13"/>
    </row>
    <row r="18" spans="2:7" s="17" customFormat="1" ht="40.5" customHeight="1">
      <c r="B18" s="18" t="s">
        <v>6</v>
      </c>
      <c r="C18" s="138" t="s">
        <v>101</v>
      </c>
      <c r="D18" s="219"/>
      <c r="E18" s="220"/>
      <c r="G18" s="13"/>
    </row>
    <row r="19" spans="2:7" s="17" customFormat="1" ht="36.75" customHeight="1">
      <c r="B19" s="18" t="s">
        <v>9</v>
      </c>
      <c r="C19" s="54" t="s">
        <v>102</v>
      </c>
      <c r="D19" s="219"/>
      <c r="E19" s="220"/>
    </row>
    <row r="20" spans="2:7" s="17" customFormat="1">
      <c r="B20" s="18" t="s">
        <v>7</v>
      </c>
      <c r="C20" s="141" t="s">
        <v>63</v>
      </c>
      <c r="D20" s="219"/>
      <c r="E20" s="220"/>
    </row>
    <row r="21" spans="2:7" s="17" customFormat="1" ht="51.75" customHeight="1">
      <c r="B21" s="18" t="s">
        <v>57</v>
      </c>
      <c r="C21" s="141" t="s">
        <v>98</v>
      </c>
      <c r="D21" s="219"/>
      <c r="E21" s="220"/>
    </row>
    <row r="22" spans="2:7" s="17" customFormat="1" ht="21.75" customHeight="1">
      <c r="B22" s="223" t="s">
        <v>0</v>
      </c>
      <c r="C22" s="224"/>
      <c r="D22" s="219"/>
      <c r="E22" s="220"/>
    </row>
    <row r="23" spans="2:7" ht="17.25" customHeight="1">
      <c r="B23" s="223" t="s">
        <v>96</v>
      </c>
      <c r="C23" s="230"/>
      <c r="D23" s="115">
        <v>1</v>
      </c>
      <c r="E23" s="131"/>
    </row>
    <row r="24" spans="2:7" ht="17.25" customHeight="1">
      <c r="B24" s="223" t="s">
        <v>103</v>
      </c>
      <c r="C24" s="230"/>
      <c r="D24" s="115">
        <v>81</v>
      </c>
      <c r="E24" s="131"/>
    </row>
    <row r="25" spans="2:7" s="17" customFormat="1">
      <c r="B25" s="225" t="s">
        <v>100</v>
      </c>
      <c r="C25" s="226"/>
      <c r="D25" s="114">
        <f>'Havelvats 1'!D25</f>
        <v>338263.8</v>
      </c>
      <c r="E25" s="132"/>
    </row>
    <row r="26" spans="2:7" s="17" customFormat="1">
      <c r="D26" s="20"/>
      <c r="E26" s="20"/>
    </row>
    <row r="27" spans="2:7" s="17" customFormat="1">
      <c r="B27" s="198" t="s">
        <v>3</v>
      </c>
      <c r="C27" s="222"/>
      <c r="D27" s="33"/>
      <c r="E27" s="128"/>
    </row>
    <row r="28" spans="2:7" s="17" customFormat="1" ht="66" customHeight="1">
      <c r="B28" s="46" t="s">
        <v>4</v>
      </c>
      <c r="C28" s="39">
        <v>1041</v>
      </c>
      <c r="D28" s="126" t="s">
        <v>89</v>
      </c>
      <c r="E28" s="129"/>
    </row>
    <row r="29" spans="2:7" s="17" customFormat="1">
      <c r="B29" s="46" t="s">
        <v>5</v>
      </c>
      <c r="C29" s="39">
        <v>11041</v>
      </c>
      <c r="D29" s="145" t="s">
        <v>11</v>
      </c>
      <c r="E29" s="144"/>
      <c r="G29" s="13"/>
    </row>
    <row r="30" spans="2:7" s="17" customFormat="1" ht="69" customHeight="1">
      <c r="B30" s="46" t="s">
        <v>6</v>
      </c>
      <c r="C30" s="34" t="s">
        <v>105</v>
      </c>
      <c r="D30" s="219"/>
      <c r="E30" s="220"/>
      <c r="G30" s="13"/>
    </row>
    <row r="31" spans="2:7" s="17" customFormat="1" ht="75" customHeight="1">
      <c r="B31" s="46" t="s">
        <v>9</v>
      </c>
      <c r="C31" s="34" t="s">
        <v>106</v>
      </c>
      <c r="D31" s="219"/>
      <c r="E31" s="220"/>
    </row>
    <row r="32" spans="2:7" s="17" customFormat="1">
      <c r="B32" s="46" t="s">
        <v>7</v>
      </c>
      <c r="C32" s="146" t="s">
        <v>63</v>
      </c>
      <c r="D32" s="219"/>
      <c r="E32" s="220"/>
    </row>
    <row r="33" spans="1:6" s="17" customFormat="1" ht="51.75" customHeight="1">
      <c r="B33" s="46" t="s">
        <v>57</v>
      </c>
      <c r="C33" s="146" t="s">
        <v>98</v>
      </c>
      <c r="D33" s="219"/>
      <c r="E33" s="220"/>
    </row>
    <row r="34" spans="1:6" s="17" customFormat="1" ht="21.75" customHeight="1">
      <c r="B34" s="223" t="s">
        <v>0</v>
      </c>
      <c r="C34" s="224"/>
      <c r="D34" s="219"/>
      <c r="E34" s="220"/>
    </row>
    <row r="35" spans="1:6">
      <c r="B35" s="225" t="s">
        <v>108</v>
      </c>
      <c r="C35" s="226"/>
      <c r="D35" s="114">
        <v>-3</v>
      </c>
      <c r="E35" s="131"/>
    </row>
    <row r="36" spans="1:6" s="17" customFormat="1">
      <c r="B36" s="225" t="s">
        <v>100</v>
      </c>
      <c r="C36" s="226"/>
      <c r="D36" s="114">
        <f>'Havelvats 1'!D19</f>
        <v>-338263.8</v>
      </c>
      <c r="E36" s="132"/>
    </row>
    <row r="37" spans="1:6" s="17" customFormat="1">
      <c r="B37" s="52"/>
      <c r="C37" s="52"/>
      <c r="D37" s="53"/>
      <c r="E37" s="53"/>
    </row>
    <row r="38" spans="1:6">
      <c r="B38" s="111"/>
      <c r="C38" s="111"/>
      <c r="D38" s="112"/>
      <c r="E38" s="112"/>
      <c r="F38" s="112"/>
    </row>
    <row r="39" spans="1:6" ht="17.25" customHeight="1">
      <c r="A39" s="231" t="s">
        <v>91</v>
      </c>
      <c r="B39" s="231"/>
      <c r="C39" s="231"/>
      <c r="D39" s="231"/>
      <c r="E39" s="57"/>
      <c r="F39" s="57"/>
    </row>
    <row r="40" spans="1:6">
      <c r="C40" s="10" t="s">
        <v>87</v>
      </c>
      <c r="D40" s="11"/>
      <c r="E40" s="7"/>
    </row>
    <row r="41" spans="1:6">
      <c r="B41" s="44" t="s">
        <v>99</v>
      </c>
      <c r="C41" s="44"/>
      <c r="D41" s="106"/>
      <c r="E41" s="7"/>
    </row>
    <row r="42" spans="1:6">
      <c r="B42" s="13"/>
      <c r="C42" s="13"/>
      <c r="D42" s="14"/>
      <c r="E42" s="7"/>
    </row>
    <row r="43" spans="1:6">
      <c r="B43" s="13"/>
      <c r="C43" s="13"/>
      <c r="D43" s="31"/>
      <c r="E43" s="7"/>
    </row>
    <row r="44" spans="1:6">
      <c r="B44" s="33" t="s">
        <v>1</v>
      </c>
      <c r="C44" s="33" t="s">
        <v>2</v>
      </c>
      <c r="D44" s="31"/>
      <c r="E44" s="7"/>
    </row>
    <row r="45" spans="1:6">
      <c r="B45" s="54">
        <v>1139</v>
      </c>
      <c r="C45" s="34" t="s">
        <v>82</v>
      </c>
      <c r="D45" s="32"/>
      <c r="E45" s="7"/>
    </row>
    <row r="46" spans="1:6">
      <c r="B46" s="1"/>
      <c r="C46" s="35"/>
      <c r="D46" s="32"/>
      <c r="E46" s="7"/>
    </row>
    <row r="47" spans="1:6" ht="34.5" customHeight="1">
      <c r="B47" s="169" t="s">
        <v>3</v>
      </c>
      <c r="C47" s="169"/>
      <c r="D47" s="136"/>
      <c r="E47" s="133"/>
    </row>
    <row r="48" spans="1:6" s="17" customFormat="1" ht="69.75" customHeight="1">
      <c r="B48" s="46" t="s">
        <v>4</v>
      </c>
      <c r="C48" s="39">
        <v>1139</v>
      </c>
      <c r="D48" s="126" t="s">
        <v>89</v>
      </c>
      <c r="E48" s="129"/>
    </row>
    <row r="49" spans="2:5">
      <c r="B49" s="47" t="s">
        <v>5</v>
      </c>
      <c r="C49" s="48">
        <v>11001</v>
      </c>
      <c r="D49" s="56" t="s">
        <v>11</v>
      </c>
      <c r="E49" s="134"/>
    </row>
    <row r="50" spans="2:5" ht="34.5">
      <c r="B50" s="47" t="s">
        <v>6</v>
      </c>
      <c r="C50" s="54" t="s">
        <v>82</v>
      </c>
      <c r="D50" s="219"/>
      <c r="E50" s="220"/>
    </row>
    <row r="51" spans="2:5" ht="69">
      <c r="B51" s="47" t="s">
        <v>9</v>
      </c>
      <c r="C51" s="54" t="s">
        <v>88</v>
      </c>
      <c r="D51" s="219"/>
      <c r="E51" s="220"/>
    </row>
    <row r="52" spans="2:5">
      <c r="B52" s="47" t="s">
        <v>7</v>
      </c>
      <c r="C52" s="54" t="s">
        <v>51</v>
      </c>
      <c r="D52" s="219"/>
      <c r="E52" s="220"/>
    </row>
    <row r="53" spans="2:5" ht="51.75">
      <c r="B53" s="49" t="s">
        <v>52</v>
      </c>
      <c r="C53" s="54" t="s">
        <v>87</v>
      </c>
      <c r="D53" s="219"/>
      <c r="E53" s="220"/>
    </row>
    <row r="54" spans="2:5">
      <c r="B54" s="50"/>
      <c r="C54" s="51" t="s">
        <v>0</v>
      </c>
      <c r="D54" s="219"/>
      <c r="E54" s="220"/>
    </row>
    <row r="55" spans="2:5">
      <c r="B55" s="221" t="s">
        <v>100</v>
      </c>
      <c r="C55" s="221"/>
      <c r="D55" s="107">
        <f>'Havelvats 4'!D54</f>
        <v>-338263.8</v>
      </c>
      <c r="E55" s="135"/>
    </row>
    <row r="57" spans="2:5">
      <c r="B57" s="169" t="s">
        <v>3</v>
      </c>
      <c r="C57" s="169"/>
      <c r="D57" s="136"/>
      <c r="E57" s="133"/>
    </row>
    <row r="58" spans="2:5" s="17" customFormat="1" ht="69.75" customHeight="1">
      <c r="B58" s="46" t="s">
        <v>4</v>
      </c>
      <c r="C58" s="39">
        <v>1139</v>
      </c>
      <c r="D58" s="126" t="s">
        <v>53</v>
      </c>
      <c r="E58" s="129"/>
    </row>
    <row r="59" spans="2:5" ht="34.5" customHeight="1">
      <c r="B59" s="47" t="s">
        <v>5</v>
      </c>
      <c r="C59" s="48">
        <v>11001</v>
      </c>
      <c r="D59" s="145" t="s">
        <v>11</v>
      </c>
      <c r="E59" s="134"/>
    </row>
    <row r="60" spans="2:5" ht="34.5">
      <c r="B60" s="47" t="s">
        <v>6</v>
      </c>
      <c r="C60" s="54" t="s">
        <v>82</v>
      </c>
      <c r="D60" s="219"/>
      <c r="E60" s="220"/>
    </row>
    <row r="61" spans="2:5" ht="69">
      <c r="B61" s="47" t="s">
        <v>9</v>
      </c>
      <c r="C61" s="54" t="s">
        <v>88</v>
      </c>
      <c r="D61" s="219"/>
      <c r="E61" s="220"/>
    </row>
    <row r="62" spans="2:5">
      <c r="B62" s="47" t="s">
        <v>7</v>
      </c>
      <c r="C62" s="54" t="s">
        <v>51</v>
      </c>
      <c r="D62" s="219"/>
      <c r="E62" s="220"/>
    </row>
    <row r="63" spans="2:5" ht="51.75">
      <c r="B63" s="49" t="s">
        <v>52</v>
      </c>
      <c r="C63" s="54" t="s">
        <v>87</v>
      </c>
      <c r="D63" s="219"/>
      <c r="E63" s="220"/>
    </row>
    <row r="64" spans="2:5">
      <c r="B64" s="50"/>
      <c r="C64" s="51" t="s">
        <v>0</v>
      </c>
      <c r="D64" s="219"/>
      <c r="E64" s="220"/>
    </row>
    <row r="65" spans="2:5">
      <c r="B65" s="221" t="s">
        <v>100</v>
      </c>
      <c r="C65" s="221"/>
      <c r="D65" s="107">
        <f>'Havelvats 4'!D64</f>
        <v>338263.8</v>
      </c>
      <c r="E65" s="135"/>
    </row>
    <row r="160" spans="4:5" s="17" customFormat="1">
      <c r="D160" s="20"/>
      <c r="E160" s="20"/>
    </row>
  </sheetData>
  <mergeCells count="26">
    <mergeCell ref="D3:E3"/>
    <mergeCell ref="C12:D12"/>
    <mergeCell ref="A7:D7"/>
    <mergeCell ref="B5:D5"/>
    <mergeCell ref="B55:C55"/>
    <mergeCell ref="E50:E54"/>
    <mergeCell ref="B25:C25"/>
    <mergeCell ref="D50:D54"/>
    <mergeCell ref="E18:E22"/>
    <mergeCell ref="D18:D22"/>
    <mergeCell ref="B15:C15"/>
    <mergeCell ref="B47:C47"/>
    <mergeCell ref="A39:D39"/>
    <mergeCell ref="B22:C22"/>
    <mergeCell ref="B23:C23"/>
    <mergeCell ref="B24:C24"/>
    <mergeCell ref="B27:C27"/>
    <mergeCell ref="D30:D34"/>
    <mergeCell ref="E30:E34"/>
    <mergeCell ref="B34:C34"/>
    <mergeCell ref="B35:C35"/>
    <mergeCell ref="B36:C36"/>
    <mergeCell ref="B57:C57"/>
    <mergeCell ref="D60:D64"/>
    <mergeCell ref="E60:E64"/>
    <mergeCell ref="B65:C65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Havelvats 2 </vt:lpstr>
      <vt:lpstr>Havelvac 3</vt:lpstr>
      <vt:lpstr>Havelvats 4</vt:lpstr>
      <vt:lpstr>Havelvats 5</vt:lpstr>
      <vt:lpstr>'Havelvats 1'!Print_Area</vt:lpstr>
      <vt:lpstr>'Havelvats 2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https://mul2.gov.am/tasks/877241/oneclick/havelvacner_B_new.xlsx?token=cee6e2678be594e9f49dfdc835ebe11e</cp:keywords>
  <cp:lastModifiedBy>Philips</cp:lastModifiedBy>
  <cp:lastPrinted>2023-01-25T10:30:56Z</cp:lastPrinted>
  <dcterms:created xsi:type="dcterms:W3CDTF">2021-08-23T10:50:47Z</dcterms:created>
  <dcterms:modified xsi:type="dcterms:W3CDTF">2023-11-06T12:09:53Z</dcterms:modified>
</cp:coreProperties>
</file>