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80"/>
  </bookViews>
  <sheets>
    <sheet name="havelvac 1" sheetId="1" r:id="rId1"/>
    <sheet name="havelvac 2" sheetId="2" r:id="rId2"/>
    <sheet name="havelvac3" sheetId="11" r:id="rId3"/>
    <sheet name="havelvac4" sheetId="6" r:id="rId4"/>
    <sheet name="havelvac5" sheetId="9" r:id="rId5"/>
  </sheets>
  <definedNames>
    <definedName name="_xlnm._FilterDatabase" localSheetId="2" hidden="1">havelvac3!$A$7:$G$13</definedName>
    <definedName name="_xlnm._FilterDatabase" localSheetId="3" hidden="1">havelvac4!$A$1:$A$35</definedName>
    <definedName name="a">#REF!</definedName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HAVELVAC10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58" i="6" l="1"/>
  <c r="D431" i="9" s="1"/>
  <c r="D30" i="1" l="1"/>
  <c r="G169" i="2" l="1"/>
  <c r="D407" i="9" l="1"/>
  <c r="B393" i="9"/>
  <c r="B377" i="9"/>
  <c r="B361" i="9"/>
  <c r="B345" i="9"/>
  <c r="B329" i="9"/>
  <c r="B313" i="9"/>
  <c r="B297" i="9"/>
  <c r="B281" i="9"/>
  <c r="B265" i="9"/>
  <c r="B249" i="9"/>
  <c r="G134" i="2" l="1"/>
  <c r="G133" i="2" s="1"/>
  <c r="G132" i="2" s="1"/>
  <c r="G131" i="2" s="1"/>
  <c r="G129" i="2" s="1"/>
  <c r="D279" i="9" s="1"/>
  <c r="D391" i="9"/>
  <c r="B233" i="9"/>
  <c r="G190" i="2"/>
  <c r="G189" i="2" s="1"/>
  <c r="G188" i="2" s="1"/>
  <c r="G187" i="2" s="1"/>
  <c r="G185" i="2" s="1"/>
  <c r="G176" i="2"/>
  <c r="G175" i="2" s="1"/>
  <c r="G174" i="2" s="1"/>
  <c r="G173" i="2" s="1"/>
  <c r="G171" i="2" s="1"/>
  <c r="D375" i="9" s="1"/>
  <c r="G168" i="2"/>
  <c r="G167" i="2" s="1"/>
  <c r="G166" i="2" s="1"/>
  <c r="G164" i="2" s="1"/>
  <c r="D359" i="9" s="1"/>
  <c r="G162" i="2"/>
  <c r="G161" i="2" s="1"/>
  <c r="G160" i="2" s="1"/>
  <c r="G159" i="2" s="1"/>
  <c r="G157" i="2" s="1"/>
  <c r="D343" i="9" s="1"/>
  <c r="G155" i="2"/>
  <c r="G154" i="2" s="1"/>
  <c r="G153" i="2" s="1"/>
  <c r="G152" i="2" s="1"/>
  <c r="G150" i="2" s="1"/>
  <c r="D327" i="9" s="1"/>
  <c r="G141" i="2"/>
  <c r="G140" i="2" s="1"/>
  <c r="G139" i="2" s="1"/>
  <c r="G138" i="2" s="1"/>
  <c r="G136" i="2" s="1"/>
  <c r="D295" i="9" s="1"/>
  <c r="G127" i="2"/>
  <c r="G126" i="2" s="1"/>
  <c r="G125" i="2" s="1"/>
  <c r="G124" i="2" s="1"/>
  <c r="G122" i="2" s="1"/>
  <c r="D263" i="9" s="1"/>
  <c r="G120" i="2"/>
  <c r="G119" i="2" s="1"/>
  <c r="G118" i="2" s="1"/>
  <c r="G117" i="2" s="1"/>
  <c r="G115" i="2" s="1"/>
  <c r="B28" i="9"/>
  <c r="G104" i="2"/>
  <c r="G103" i="2" s="1"/>
  <c r="G102" i="2" s="1"/>
  <c r="G101" i="2" s="1"/>
  <c r="G27" i="2"/>
  <c r="G26" i="2" s="1"/>
  <c r="G25" i="2" s="1"/>
  <c r="G24" i="2" s="1"/>
  <c r="G22" i="2" s="1"/>
  <c r="G41" i="2"/>
  <c r="G40" i="2" s="1"/>
  <c r="G39" i="2" s="1"/>
  <c r="G38" i="2" s="1"/>
  <c r="G36" i="2" s="1"/>
  <c r="D61" i="9" s="1"/>
  <c r="G48" i="2"/>
  <c r="G47" i="2" s="1"/>
  <c r="G46" i="2" s="1"/>
  <c r="G45" i="2" s="1"/>
  <c r="G43" i="2" s="1"/>
  <c r="D78" i="9" s="1"/>
  <c r="G34" i="2"/>
  <c r="G33" i="2" s="1"/>
  <c r="G32" i="2" s="1"/>
  <c r="G31" i="2" s="1"/>
  <c r="G29" i="2" s="1"/>
  <c r="D26" i="9"/>
  <c r="B216" i="9"/>
  <c r="B199" i="9"/>
  <c r="B182" i="9"/>
  <c r="B165" i="9"/>
  <c r="B148" i="9"/>
  <c r="B131" i="9"/>
  <c r="B114" i="9"/>
  <c r="B97" i="9"/>
  <c r="B80" i="9"/>
  <c r="B63" i="9"/>
  <c r="B46" i="9"/>
  <c r="B8" i="9"/>
  <c r="G14" i="11" l="1"/>
  <c r="G13" i="11" s="1"/>
  <c r="G12" i="11" s="1"/>
  <c r="G11" i="11" s="1"/>
  <c r="G10" i="11" s="1"/>
  <c r="G9" i="11" s="1"/>
  <c r="G99" i="2"/>
  <c r="D214" i="9" s="1"/>
  <c r="D247" i="9"/>
  <c r="G183" i="2"/>
  <c r="G182" i="2" s="1"/>
  <c r="G181" i="2" s="1"/>
  <c r="G180" i="2" s="1"/>
  <c r="G178" i="2" s="1"/>
  <c r="G148" i="2"/>
  <c r="G147" i="2" s="1"/>
  <c r="G146" i="2" s="1"/>
  <c r="G145" i="2" s="1"/>
  <c r="G143" i="2" s="1"/>
  <c r="D311" i="9" s="1"/>
  <c r="D44" i="9"/>
  <c r="G113" i="2" l="1"/>
  <c r="G111" i="2"/>
  <c r="G110" i="2" s="1"/>
  <c r="G109" i="2" s="1"/>
  <c r="G108" i="2" s="1"/>
  <c r="G97" i="2"/>
  <c r="G96" i="2" s="1"/>
  <c r="G95" i="2" s="1"/>
  <c r="G94" i="2" s="1"/>
  <c r="G92" i="2" s="1"/>
  <c r="D197" i="9" s="1"/>
  <c r="G62" i="2"/>
  <c r="G61" i="2" s="1"/>
  <c r="G60" i="2" s="1"/>
  <c r="G59" i="2" s="1"/>
  <c r="G57" i="2" s="1"/>
  <c r="D112" i="9" s="1"/>
  <c r="G55" i="2"/>
  <c r="G54" i="2" s="1"/>
  <c r="G53" i="2" s="1"/>
  <c r="G52" i="2" s="1"/>
  <c r="G50" i="2" s="1"/>
  <c r="G76" i="2"/>
  <c r="G75" i="2" s="1"/>
  <c r="G74" i="2" s="1"/>
  <c r="G69" i="2"/>
  <c r="G68" i="2" s="1"/>
  <c r="G67" i="2" s="1"/>
  <c r="G66" i="2" s="1"/>
  <c r="G64" i="2" s="1"/>
  <c r="D129" i="9" s="1"/>
  <c r="G90" i="2"/>
  <c r="G89" i="2" s="1"/>
  <c r="G88" i="2" s="1"/>
  <c r="G87" i="2" s="1"/>
  <c r="G85" i="2" s="1"/>
  <c r="D180" i="9" s="1"/>
  <c r="G83" i="2"/>
  <c r="G82" i="2" s="1"/>
  <c r="G81" i="2" s="1"/>
  <c r="G80" i="2" s="1"/>
  <c r="G78" i="2" s="1"/>
  <c r="D163" i="9" s="1"/>
  <c r="C35" i="6" l="1"/>
  <c r="D28" i="1"/>
  <c r="D95" i="9"/>
  <c r="G73" i="2"/>
  <c r="G71" i="2" s="1"/>
  <c r="D146" i="9" s="1"/>
  <c r="G106" i="2"/>
  <c r="D231" i="9" s="1"/>
  <c r="G20" i="2" l="1"/>
  <c r="D22" i="1" s="1"/>
  <c r="D11" i="1" s="1"/>
  <c r="D9" i="1" s="1"/>
  <c r="D8" i="1" s="1"/>
  <c r="G18" i="2"/>
  <c r="G207" i="2" l="1"/>
  <c r="G208" i="2" s="1"/>
  <c r="C24" i="6"/>
  <c r="G16" i="2"/>
  <c r="G14" i="2" s="1"/>
  <c r="G12" i="2" s="1"/>
  <c r="G10" i="2" s="1"/>
  <c r="G206" i="2" l="1"/>
  <c r="G205" i="2" l="1"/>
  <c r="G204" i="2" s="1"/>
  <c r="G202" i="2" l="1"/>
  <c r="G200" i="2" s="1"/>
  <c r="G198" i="2" s="1"/>
  <c r="G196" i="2" s="1"/>
  <c r="G194" i="2" s="1"/>
  <c r="G192" i="2" s="1"/>
  <c r="G8" i="2" l="1"/>
</calcChain>
</file>

<file path=xl/sharedStrings.xml><?xml version="1.0" encoding="utf-8"?>
<sst xmlns="http://schemas.openxmlformats.org/spreadsheetml/2006/main" count="900" uniqueCount="167">
  <si>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</si>
  <si>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</si>
  <si>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</si>
  <si>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</si>
  <si>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</si>
  <si>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</si>
  <si>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</si>
  <si>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</si>
  <si>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</si>
  <si>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</si>
  <si>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</si>
  <si>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</si>
  <si>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</si>
  <si>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</si>
  <si>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</si>
  <si>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</si>
  <si>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</si>
  <si>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</si>
  <si>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</si>
  <si>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</si>
  <si>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</si>
  <si>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</si>
  <si>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</si>
  <si>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</si>
  <si>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</si>
  <si>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</si>
  <si>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</si>
  <si>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</si>
  <si>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</si>
  <si>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</si>
  <si>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</si>
  <si>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</si>
  <si>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</si>
  <si>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</si>
  <si>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</si>
  <si>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</si>
  <si>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</si>
  <si>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09</t>
  </si>
  <si>
    <t xml:space="preserve"> Ծառայությունների մատուցում</t>
  </si>
  <si>
    <t>այդ թվում`</t>
  </si>
  <si>
    <t>01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</si>
  <si>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</si>
  <si>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</si>
  <si>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</si>
  <si>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</si>
  <si>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</si>
  <si>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</si>
  <si>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</si>
  <si>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</si>
  <si>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Արդյունքի չափորոշիչներ</t>
  </si>
  <si>
    <t xml:space="preserve">ՀՀ Կրթության, գիտության, մշակույթի և սպորտի նախարարություն </t>
  </si>
  <si>
    <t xml:space="preserve"> ԿՐԹՈՒԹՅՈՒՆ</t>
  </si>
  <si>
    <t xml:space="preserve"> Տարի </t>
  </si>
  <si>
    <t xml:space="preserve">ՀՀ կառավարության  2023 թվականի 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</si>
  <si>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</si>
  <si>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</si>
  <si>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Տրանսֆերտների տրամադրում</t>
  </si>
  <si>
    <t xml:space="preserve"> ՀՀ տարածքային կառավարման և ենթակառուցվածքների նախարարություն</t>
  </si>
  <si>
    <t xml:space="preserve"> ՍՈՑԻԱԼԱԿԱՆ ՆՊԱՍՏՆԵՐ ԵՎ ԿԵՆՍԱԹՈՇԱԿՆԵՐ</t>
  </si>
  <si>
    <t xml:space="preserve"> ՀՀ  Արարատի  մարզպետարան</t>
  </si>
  <si>
    <t xml:space="preserve"> ՀՀ  Արմավիրի մարզպետարան</t>
  </si>
  <si>
    <t xml:space="preserve"> ՀՀ Գեղարքունիքի մարզպետարան</t>
  </si>
  <si>
    <t xml:space="preserve"> ՀՀ Լոռու մարզպետարան</t>
  </si>
  <si>
    <t xml:space="preserve"> ՀՀ Կոտայքի մարզպետարան</t>
  </si>
  <si>
    <t xml:space="preserve"> ՀՀ Շիրակի մարզպետարան</t>
  </si>
  <si>
    <t xml:space="preserve"> ՀՀ Սյունիքի մարզպետարան</t>
  </si>
  <si>
    <t xml:space="preserve"> ՀՀ Տավուշի մարզպետարան</t>
  </si>
  <si>
    <t>Ցուցանիշների փոփոխություն (ավելացումները նշված են դրական նշանով, իսկ  նվազեցումները՝ փակագծերում)</t>
  </si>
  <si>
    <t>Հավելված N 4</t>
  </si>
  <si>
    <t xml:space="preserve"> ՄԱՍ 1. ՊԵՏԱԿԱՆ ՄԱՐՄՆԻ ԳԾՈՎ ԱՐԴՅՈՒՆՔԱՅԻՆ (ԿԱՏԱՐՈՂԱԿԱՆ) ՑՈՒՑԱՆԻՇՆԵՐԸ </t>
  </si>
  <si>
    <t>ՀԱՅԱՍՏԱՆԻ ՀԱՆՐԱՊԵՏՈՒԹՅԱՆ ԿԱՌԱՎԱՐՈՒԹՅԱՆ 2022 ԹՎԱԿԱՆԻ ԴԵԿՏԵՄԲԵՐԻ 29-Ի N 2111-Ն ՈՐՈՇՄԱՆ N 3 ԵՎ N 4  ՀԱՎԵԼՎԱԾՆԵՐՈՒՄ  ԿԱՏԱՐՎՈՂ   ՓՈՓՈԽՈՒԹՅՈՒՆՆԵՐԸ ԵՎ ԼՐԱՑՈՒՄՆԵՐ</t>
  </si>
  <si>
    <t>Ցուցանիշների փոփոխությունը 
(նվազեցումները նշված են փակագծերում)</t>
  </si>
  <si>
    <t>Ցուցանիշների փոփոխությունը (ավելացումները նշված են դրական նշանով, իսկ նվազեցումները՝ փակագծերում)</t>
  </si>
  <si>
    <t xml:space="preserve"> Միջնակարգ ընդհանուր կրթություն</t>
  </si>
  <si>
    <t>02</t>
  </si>
  <si>
    <t xml:space="preserve"> Հիմնական ընդհանուր կրթություն</t>
  </si>
  <si>
    <t xml:space="preserve"> ՀՀ  պետական հանրակրթական բոլոր ուսումնական հաստատություններում ԲՏՃՄ ոլորտի (բացառությամբ մաթեմատիկայի) դասավանդող ուսուցիչների համար վարձատրության բարձրացված հստակ չափաքանակի սահմանում	</t>
  </si>
  <si>
    <t xml:space="preserve"> Հանրակրթության ծրագիր</t>
  </si>
  <si>
    <t xml:space="preserve"> ՀՀ  կրթության , գիտության, մշակույթի և սպորտի նախարարություն</t>
  </si>
  <si>
    <t xml:space="preserve"> ՍՈՑԻԱԼԱԿԱՆ  ՆՊԱՍՏՆԵՐ ԵՎ ԿԵՆՍԱԹՈՇԱԿՆԵՐ</t>
  </si>
  <si>
    <t xml:space="preserve"> ՀՀ Արագածոտնի  մարզպետարան</t>
  </si>
  <si>
    <t xml:space="preserve"> ՀՀ Վայոց ձորի մարզպետարան</t>
  </si>
  <si>
    <t xml:space="preserve"> 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</si>
  <si>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</si>
  <si>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ՀՀ  պետական հանրակրթական բոլոր ուսումնական հաստատություններում ԲՏՃՄ ոլորտի (բացառությամբ մաթեմատիկայի) դասավանդող ուսուցիչներին հավելավճարի տրամադրում</t>
  </si>
  <si>
    <t>Հավելված N 3</t>
  </si>
  <si>
    <t xml:space="preserve">                                   
«ՀԱՅԱՍՏԱՆԻ ՀԱՆՐԱՊԵՏՈՒԹՅԱՆ 2023 ԹՎԱԿԱՆԻ ՊԵՏԱԿԱՆ ԲՅՈՒՋԵԻ ՄԱՍԻՆ» ՕՐԵՆՔԻ N 1 ՀԱՎԵԼՎԱԾԻ N 2 ԱՂՅՈՒՍԱԿՈՒՄ ԿԱՏԱՐՎՈՂ ՎԵՐԱԲԱՇԽՈՒՄԸ  ԵՎ ՀԱՅԱՍՏԱՆԻ ՀԱՆՐԱՊԵՏՈՒԹՅԱՆ ԿԱՌԱՎԱՐՈՒԹՅԱՆ 2022 ԹՎԱԿԱՆԻ ԴԵԿՏԵՄԲԵՐԻ 29-Ի  N  2111-Ն ՈՐՈՇՄԱՆ  N 5 ՀԱՎԵԼՎԱԾԻ N 1 ԱՂՅՈՒՍԱԿՈՒՄ ԿԱՏԱՐՎՈՂ  ՓՈՓՈԽՈՒԹՅՈՒՆՆԵՐԸ  ԵՎ  ԼՐԱՑՈՒՄՆԵՐԸ</t>
  </si>
  <si>
    <t xml:space="preserve"> ՀՀ  պետական հանրակրթական բոլոր ուսումնական հաստատություններում ԲՏՃՄ ոլորտի (բացառությամբ մաթեմատիկայի) դասավանդող ուսուցիչների համար վարձատրության բարձրացված հստակ չափաքանակի սահմանում	 </t>
  </si>
  <si>
    <t xml:space="preserve"> ՀՀ  պետական հանրակրթական բոլոր ուսումնական հաստատություններում ԲՏՃՄ ոլորտի (բացառությամբ մաթեմատիկայի) դասավանդող ուսուցիչներին հավելավճարի տրամադրում </t>
  </si>
  <si>
    <t xml:space="preserve"> Տրանսֆերտների տրամադրում </t>
  </si>
  <si>
    <t xml:space="preserve"> ԲՏՃՄ ոլորտի (բացառությամբ մաթեմատիկայի) դասավանդող ուսուցիչներ </t>
  </si>
  <si>
    <t xml:space="preserve"> Շահառուների ընտրության չափորոշիչները՛ </t>
  </si>
  <si>
    <t xml:space="preserve"> ՀՀ բոլոր ուսումնական հաստատություններում ԲՏՃՄ առարկաներ դասավանդող ուսուցիչների թիվը </t>
  </si>
  <si>
    <t xml:space="preserve"> 12015 </t>
  </si>
  <si>
    <t xml:space="preserve">ՀՀ  պաշտպանության  նախարարություն </t>
  </si>
  <si>
    <t xml:space="preserve"> 12016</t>
  </si>
  <si>
    <t xml:space="preserve"> ՀՀ գյուղական բնակավայրերում մինչև 100 աշակերտ ունեցող պետական ուսումնական հաստատություններում դասավանդող ուսուցիչներին հավելավճարի սահմանում	</t>
  </si>
  <si>
    <t xml:space="preserve"> ՀՀ գյուղական բնակավայրերում մինչև 100 աշակերտ ունեցող պետական ուսումնական հաստատություններում դասավանդող ուսուցիչներին հավելավճարի տրամադրում</t>
  </si>
  <si>
    <t xml:space="preserve"> 12016 </t>
  </si>
  <si>
    <t xml:space="preserve"> ՀՀ գյուղական բնակավայրերում մինչև 100 աշակերտ ունեցող պետական ուսումնական հաստատություններում դասավանդող ուսուցիչներին հավելավճարի տրամադրում </t>
  </si>
  <si>
    <t xml:space="preserve"> ՀՀ գյուղական բնակավայրերում մինչև 100 աշակերտ ունեցող պետական ուսումնական հաստատություններում դասավանդող ուսուցիչներ </t>
  </si>
  <si>
    <t xml:space="preserve"> Մինչև 100 աշակերտ ունեցող դպրոցներում ուսուցիչների թիվը </t>
  </si>
  <si>
    <t xml:space="preserve"> Հավելավճարի չափը, դրամ </t>
  </si>
  <si>
    <t xml:space="preserve">ՀՀ գյուղական բնակավայրերում մինչև 100 աշակերտ ունեցող պետական ուսումնական հաստատություններում դասավանդող ուսուցիչներին հավելավճարի սահմանում	 </t>
  </si>
  <si>
    <t xml:space="preserve">ՀՀ  պետական հանրակրթական բոլոր ուսումնական հաստատություններում ԲՏՃՄ ոլորտի (բացառությամբ մաթեմատիկայի) դասավանդող ուսուցիչներին հավելավճարի տրամադրում </t>
  </si>
  <si>
    <t xml:space="preserve"> 1146 </t>
  </si>
  <si>
    <t xml:space="preserve">ՀՀ գյուղական բնակավայրերում մինչև 100 աշակերտ ունեցող պետական ուսումնական հաստատություններում դասավանդող ուսուցիչներ </t>
  </si>
  <si>
    <t xml:space="preserve">ՀՀ գյուղական բնակավայրերում մինչև 100 աշակերտ ունեցող պետական ուսումնական հաստատություններում դասավանդող ուսուցիչներին հավելավճարի տրամադրում </t>
  </si>
  <si>
    <t>Ցուցանիշների փոփոխությունը 
(ավելացումները նշված են դրական նշանով)</t>
  </si>
  <si>
    <t xml:space="preserve">ՀՀ գյուղական բնակավայրերում մինչև 100 աշակերտ ունեցող պետական ուսումնական հաստատություններում դասավանդող ուսուցիչներին հավելավճարի սահմանում	</t>
  </si>
  <si>
    <t>Ցուցանիշների փոփոխությունը (նվազեցումները նշված են փակագծերում, ավելացումները նշված են դրական նշանով)</t>
  </si>
  <si>
    <t xml:space="preserve">ՀՀ  պետական հանրակրթական բոլոր ուսումնական հաստատություններում ԲՏՃՄ ոլորտի (բացառությամբ մաթեմատիկայի) դասավանդող ուսուցիչների համար վարձատրության բարձրացված հստակ չափաքանակի սահմանում	</t>
  </si>
  <si>
    <t>Ցուցանիշների փոփոխությունը (ավելացումները նշված են դրական նշանով)</t>
  </si>
  <si>
    <t xml:space="preserve">ԲՏՃՄ ոլորտի (բացառությամբ մաթեմատիկայի) դասավանդող ուսուցիչներ </t>
  </si>
  <si>
    <t xml:space="preserve">ՀՀ  պետական հանրակրթական բոլոր ուսումնական հաստատություններում ԲՏՃՄ ոլորտի (բացառությամբ մաթեմատիկայի) դասավանդող ուսուցիչների համար վարձատրության բարձրացված հստակ չափաքանակի սահմանում	 </t>
  </si>
  <si>
    <t xml:space="preserve"> 01</t>
  </si>
  <si>
    <t xml:space="preserve"> Վարձատրության բարձրացված հստակ չափաքանակ, տոկոս</t>
  </si>
  <si>
    <t xml:space="preserve">ՀՀ բոլոր ուսումնական հաստատություններում ԲՏՃՄ առարկաներ դասավանդող ուսուցիչների թիվը </t>
  </si>
  <si>
    <t xml:space="preserve"> ՀՀ Վայոց Ձորի մարզպետարան</t>
  </si>
  <si>
    <t>Հանրակրթության ծրագիր</t>
  </si>
  <si>
    <t xml:space="preserve"> 1146</t>
  </si>
  <si>
    <t xml:space="preserve"> 02</t>
  </si>
  <si>
    <t>Հիմնական ընդհանուր կրթություն</t>
  </si>
  <si>
    <t>Միջնակարգ ընդհանուր կրթություն</t>
  </si>
  <si>
    <t>ԿՐԹՈՒԹՅՈՒՆ</t>
  </si>
  <si>
    <t xml:space="preserve"> 09</t>
  </si>
  <si>
    <t xml:space="preserve"> Միջոցա ռում</t>
  </si>
  <si>
    <t xml:space="preserve"> Ծրագիր</t>
  </si>
  <si>
    <t xml:space="preserve"> Խումբ</t>
  </si>
  <si>
    <t xml:space="preserve"> Բաժին</t>
  </si>
  <si>
    <t>ՀԱՅԱՍՏԱՆԻ ՀԱՆՐԱՊԵՏՈՒԹՅԱՆ ԿԱՌԱՎԱՐՈՒԹՅԱՆ 2022 ԹՎԱԿԱՆԻ ԴԵԿՏԵՄԲԵՐԻ 29-Ի N 2111-Ն ՈՐՈՇՄԱՆ N 8  ՀԱՎԵԼՎԱԾՈՒՄ  ԿԱՏԱՐՎՈՂ   ՓՈՓՈԽՈՒԹՅՈՒՆՆԵՐԸ ԵՎ ԼՐԱՑՈՒՄՆԵՐ</t>
  </si>
  <si>
    <t>Ցուցանիշների փոփոխություն (ավելացումները նշված են դրական նշանով)</t>
  </si>
  <si>
    <t xml:space="preserve">Բյուջետային հատկացումների գլխավոր կարգադրիչներ, ծրագրերի, միջոցառումների և միջոցառումներն իրականացնող պետական մարմինների անվանումները </t>
  </si>
  <si>
    <t>/հազար դրամ/</t>
  </si>
  <si>
    <t>Հավելված N 5</t>
  </si>
  <si>
    <t xml:space="preserve"> 1162</t>
  </si>
  <si>
    <t xml:space="preserve"> Գիտական և գիտատեխնիկական հետազոտությունների ծրագիր</t>
  </si>
  <si>
    <t xml:space="preserve"> 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ապահովում£</t>
  </si>
  <si>
    <t xml:space="preserve"> 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</si>
  <si>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 xml:space="preserve"> Գիտական և գիտատեխնիկական պայմանագրային (թեմատիկ) հետազոտություններ</t>
  </si>
  <si>
    <t xml:space="preserve"> Գիտական և գիտատեխնիկական գործունեության պայմանագրային (թեմատիկ) հետազոտություններ</t>
  </si>
  <si>
    <t xml:space="preserve"> ԸՆԴՀԱՆՈՒՐ ԲՆՈՒՅԹԻ ՀԱՆՐԱՅԻՆ ԾԱՌԱՅՈՒԹՅՈՒՆՆԵՐ</t>
  </si>
  <si>
    <t xml:space="preserve"> Ընդհանուր բնույթի հանրային ծառայությունների գծով հետազոտական և նախագծային աշխատանքներ</t>
  </si>
  <si>
    <t>05</t>
  </si>
  <si>
    <t xml:space="preserve"> ՀՀ կրթության, գիտության, մշակույթի և սպորտի  նախարարության գիտության կոմիտե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</si>
  <si>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</si>
  <si>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</si>
  <si>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</si>
  <si>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11005 </t>
  </si>
  <si>
    <t xml:space="preserve"> Գիտական և գիտատեխնիկական պայմանագրային (թեմատիկ) հետազոտություններ </t>
  </si>
  <si>
    <t xml:space="preserve"> Գիտական և գիտատեխնիկական գործունեության պայմանագրային (թեմատիկ) հետազոտություններ </t>
  </si>
  <si>
    <t xml:space="preserve"> Ծառայությունների մատուցում </t>
  </si>
  <si>
    <t xml:space="preserve"> Միջոցառումն իրականացնողի անվանումը՛ </t>
  </si>
  <si>
    <t xml:space="preserve"> ՀՀ կառավարության 2001 թ. նոյեմբերի 17-ի Գիտական և գիտատեխնիկական գործունեության պայմանագրային (թեմատիկ) ֆինանսավորման կարգը հաստատելու մասին N1122 որոշման համաձայն մրցույթային կարգով ընտրված գիտական թեմաների ղեկավարներ </t>
  </si>
  <si>
    <t xml:space="preserve"> Թեմաների թիվ, հատ, այդ թվում՛ </t>
  </si>
  <si>
    <t xml:space="preserve"> Թեմաներում ներգրավված կանանց  թվաքանակ, մարդ </t>
  </si>
  <si>
    <t xml:space="preserve"> Կին ղեկավարների առաջխաղացմանն ուղղված թեմաների թիվ, հատ </t>
  </si>
  <si>
    <t xml:space="preserve"> Բարձր արդյունավետությամբ աշխատող գիտաշխատողների թվաքանակ, մարդ, այդ թվում՛ </t>
  </si>
  <si>
    <t xml:space="preserve"> կանանց թվաքանակ, մարդ </t>
  </si>
  <si>
    <t xml:space="preserve"> Հետազոտական խմբերի միջին թվաքանակ, մարդ </t>
  </si>
  <si>
    <t xml:space="preserve"> Միջազգային գիտական ծրագրերի թիվ, հատ, այդ թվում՛ </t>
  </si>
  <si>
    <t xml:space="preserve"> Միջազգային գիտական ծրագրերում կանանց, թվաքանակ, մարդ </t>
  </si>
  <si>
    <t xml:space="preserve">Գիտական և գիտատեխնիկական հետազոտությունների ծրագիր </t>
  </si>
  <si>
    <t xml:space="preserve"> ՀԱՅԱՍՏԱՆԻ ՀԱՆՐԱՊԵՏՈՒԹՅԱՆ ԿԱՌԱՎԱՐՈՒԹՅԱՆ 2022 ԹՎԱԿԱՆԻ ԴԵԿՏԵՄԲԵՐԻ 29-Ի N 2111-Ն ՈՐՈՇՄԱՆ N 9 ՀԱՎԵԼՎԱԾԻ  
NN 9.13 ԱՂՅՈՒՍԱԿՈՒՄ ԿԱՏԱՐՎՈՂ  ՓՈՓՈԽՈՒԹՅՈՒՆՆԵՐԸ ԵՎ ԼՐԱՑՈՒՄՆԵՐԸ</t>
  </si>
  <si>
    <t>ՀԱՅԱՍՏԱՆԻ ՀԱՆՐԱՊԵՏՈՒԹՅԱՆ ԿԱՌԱՎԱՐՈՒԹՅԱՆ 2022 ԹՎԱԿԱՆԻ ԴԵԿՏԵՄԲԵՐԻ 29-Ի N 2111-Ն ՈՐՈՇՄԱՆ N 9.1 ՀԱՎԵԼՎԱԾԻ  NN 9.1.7, 9.1.13, 9.1.14, 9.1.28, 9.1.48, 9.1.49, 9.1.50, 9.1.51, 9.1.52, 9.1.53, 9.1.54, 9.1.55, 9.1.56 ԵՎ 9.1.57  ԱՂՅՈՒՍԱԿՆԵՐՈՒՄ ԿԱՏԱՐՎՈՂ ՓՈՓՈԽՈՒԹՅՈՒՆՆԵՐԸ ԵՎ ԼՐԱՑՈՒՄՆԵՐԸ</t>
  </si>
  <si>
    <t xml:space="preserve"> ՀՀ կրթության, գիտության, մշակույթի և սպորտի  նախարարության գիտության կոմիտե </t>
  </si>
  <si>
    <t xml:space="preserve"> Վարձատրության բարձրացված հստակ չափաքանակ, 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</si>
</sst>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-;\-* #,##0.00_-;_-* &quot;-&quot;??_-;_-@_-"/>
    <numFmt numFmtId="167" formatCode="##,##0;\(##,##0\);\-"/>
    <numFmt numFmtId="168" formatCode="##,##0.00;\(##,##0.00\);\-"/>
    <numFmt numFmtId="169" formatCode="0.0"/>
    <numFmt numFmtId="170" formatCode="#,##0.0_);\(#,##0.0\)"/>
    <numFmt numFmtId="171" formatCode="0.0_);\(0.0\)"/>
  </numFmts>
  <fonts count="44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i/>
      <sz val="8"/>
      <name val="GHEA Grapalat"/>
      <family val="2"/>
    </font>
    <font>
      <b/>
      <sz val="14"/>
      <name val="GHEA Grapalat"/>
      <family val="2"/>
    </font>
    <font>
      <i/>
      <sz val="12"/>
      <color rgb="FFFF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6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164" fontId="22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5" fillId="0" borderId="0"/>
    <xf numFmtId="166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7" fillId="0" borderId="0"/>
    <xf numFmtId="0" fontId="24" fillId="0" borderId="0"/>
    <xf numFmtId="0" fontId="22" fillId="0" borderId="0">
      <alignment horizontal="left" vertical="top" wrapText="1"/>
    </xf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22" fillId="0" borderId="0">
      <alignment horizontal="left" vertical="top" wrapText="1"/>
    </xf>
    <xf numFmtId="0" fontId="4" fillId="0" borderId="0"/>
    <xf numFmtId="0" fontId="4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7" fillId="0" borderId="0"/>
    <xf numFmtId="9" fontId="2" fillId="0" borderId="0" applyFont="0" applyFill="0" applyBorder="0" applyAlignment="0" applyProtection="0"/>
    <xf numFmtId="0" fontId="26" fillId="0" borderId="0"/>
    <xf numFmtId="0" fontId="26" fillId="0" borderId="0"/>
    <xf numFmtId="0" fontId="1" fillId="0" borderId="0"/>
    <xf numFmtId="0" fontId="3" fillId="0" borderId="0"/>
    <xf numFmtId="0" fontId="38" fillId="0" borderId="0"/>
    <xf numFmtId="43" fontId="3" fillId="0" borderId="0" applyFont="0" applyFill="0" applyBorder="0" applyAlignment="0" applyProtection="0"/>
    <xf numFmtId="164" fontId="39" fillId="0" borderId="0" applyFill="0" applyBorder="0" applyProtection="0">
      <alignment horizontal="right" vertical="top"/>
    </xf>
    <xf numFmtId="0" fontId="40" fillId="0" borderId="0"/>
  </cellStyleXfs>
  <cellXfs count="192">
    <xf numFmtId="0" fontId="0" fillId="0" borderId="0" xfId="0">
      <alignment horizontal="left" vertical="top" wrapText="1"/>
    </xf>
    <xf numFmtId="0" fontId="28" fillId="0" borderId="0" xfId="0" applyFont="1">
      <alignment horizontal="left" vertical="top" wrapText="1"/>
    </xf>
    <xf numFmtId="0" fontId="28" fillId="0" borderId="0" xfId="0" applyFont="1" applyAlignment="1"/>
    <xf numFmtId="0" fontId="30" fillId="0" borderId="0" xfId="0" applyFont="1" applyAlignment="1">
      <alignment horizontal="center" vertical="top" wrapText="1"/>
    </xf>
    <xf numFmtId="0" fontId="28" fillId="0" borderId="0" xfId="0" applyFont="1" applyAlignment="1">
      <alignment wrapText="1"/>
    </xf>
    <xf numFmtId="0" fontId="31" fillId="0" borderId="10" xfId="0" applyFont="1" applyBorder="1" applyAlignment="1">
      <alignment horizontal="center" vertical="center" wrapText="1"/>
    </xf>
    <xf numFmtId="0" fontId="33" fillId="0" borderId="10" xfId="0" applyFont="1" applyBorder="1">
      <alignment horizontal="left" vertical="top" wrapText="1"/>
    </xf>
    <xf numFmtId="0" fontId="29" fillId="0" borderId="0" xfId="0" applyFont="1">
      <alignment horizontal="left" vertical="top" wrapText="1"/>
    </xf>
    <xf numFmtId="0" fontId="29" fillId="0" borderId="0" xfId="0" applyFont="1" applyAlignment="1"/>
    <xf numFmtId="0" fontId="29" fillId="0" borderId="10" xfId="43" applyFont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165" fontId="28" fillId="0" borderId="0" xfId="53" applyNumberFormat="1" applyFont="1" applyFill="1" applyAlignment="1">
      <alignment horizontal="left" vertical="top" wrapText="1"/>
    </xf>
    <xf numFmtId="0" fontId="29" fillId="33" borderId="0" xfId="0" applyFont="1" applyFill="1" applyAlignment="1">
      <alignment horizontal="left" vertical="top"/>
    </xf>
    <xf numFmtId="164" fontId="29" fillId="0" borderId="0" xfId="42" applyFont="1" applyBorder="1">
      <alignment horizontal="right" vertical="top"/>
    </xf>
    <xf numFmtId="0" fontId="32" fillId="33" borderId="10" xfId="0" applyFont="1" applyFill="1" applyBorder="1" applyAlignment="1">
      <alignment vertical="top" wrapText="1"/>
    </xf>
    <xf numFmtId="0" fontId="29" fillId="33" borderId="10" xfId="0" applyFont="1" applyFill="1" applyBorder="1" applyAlignment="1">
      <alignment vertical="top" wrapText="1"/>
    </xf>
    <xf numFmtId="0" fontId="32" fillId="0" borderId="0" xfId="0" applyFont="1" applyAlignment="1">
      <alignment horizontal="center" wrapText="1"/>
    </xf>
    <xf numFmtId="164" fontId="29" fillId="0" borderId="10" xfId="42" applyFont="1" applyFill="1" applyBorder="1" applyAlignment="1">
      <alignment horizontal="right" vertical="center"/>
    </xf>
    <xf numFmtId="0" fontId="31" fillId="0" borderId="10" xfId="0" applyFont="1" applyBorder="1" applyAlignment="1">
      <alignment vertical="center"/>
    </xf>
    <xf numFmtId="0" fontId="29" fillId="0" borderId="10" xfId="0" applyFont="1" applyBorder="1">
      <alignment horizontal="left" vertical="top" wrapText="1"/>
    </xf>
    <xf numFmtId="0" fontId="36" fillId="0" borderId="10" xfId="0" applyFont="1" applyBorder="1" applyAlignment="1">
      <alignment vertical="center" wrapText="1"/>
    </xf>
    <xf numFmtId="0" fontId="35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center" vertical="center" wrapText="1"/>
    </xf>
    <xf numFmtId="0" fontId="34" fillId="0" borderId="10" xfId="0" applyFont="1" applyBorder="1">
      <alignment horizontal="left" vertical="top" wrapText="1"/>
    </xf>
    <xf numFmtId="0" fontId="32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vertical="center"/>
    </xf>
    <xf numFmtId="0" fontId="37" fillId="0" borderId="10" xfId="0" applyFont="1" applyBorder="1" applyAlignment="1">
      <alignment vertical="center" wrapText="1"/>
    </xf>
    <xf numFmtId="0" fontId="29" fillId="0" borderId="10" xfId="0" applyFont="1" applyBorder="1" applyAlignment="1">
      <alignment horizontal="left" vertical="center" wrapText="1"/>
    </xf>
    <xf numFmtId="0" fontId="32" fillId="0" borderId="10" xfId="60" applyFont="1" applyBorder="1" applyAlignment="1">
      <alignment horizontal="left" vertical="center" wrapText="1"/>
    </xf>
    <xf numFmtId="0" fontId="32" fillId="0" borderId="10" xfId="0" applyFont="1" applyBorder="1" applyAlignment="1">
      <alignment vertical="center" wrapText="1"/>
    </xf>
    <xf numFmtId="0" fontId="32" fillId="0" borderId="11" xfId="0" applyFont="1" applyBorder="1" applyAlignment="1">
      <alignment vertical="center" wrapText="1"/>
    </xf>
    <xf numFmtId="0" fontId="32" fillId="0" borderId="14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vertical="center" wrapText="1"/>
    </xf>
    <xf numFmtId="0" fontId="37" fillId="0" borderId="10" xfId="0" applyFont="1" applyBorder="1" applyAlignment="1">
      <alignment horizontal="left" vertical="center" wrapText="1"/>
    </xf>
    <xf numFmtId="49" fontId="32" fillId="0" borderId="10" xfId="0" applyNumberFormat="1" applyFont="1" applyBorder="1" applyAlignment="1">
      <alignment vertical="center" wrapText="1"/>
    </xf>
    <xf numFmtId="49" fontId="36" fillId="0" borderId="10" xfId="0" applyNumberFormat="1" applyFont="1" applyBorder="1" applyAlignment="1">
      <alignment vertical="center" wrapText="1"/>
    </xf>
    <xf numFmtId="0" fontId="36" fillId="0" borderId="10" xfId="0" applyFont="1" applyBorder="1" applyAlignment="1">
      <alignment horizontal="left" vertical="center" wrapText="1"/>
    </xf>
    <xf numFmtId="49" fontId="35" fillId="0" borderId="10" xfId="0" applyNumberFormat="1" applyFont="1" applyBorder="1" applyAlignment="1">
      <alignment vertical="center"/>
    </xf>
    <xf numFmtId="0" fontId="37" fillId="0" borderId="0" xfId="0" applyFont="1">
      <alignment horizontal="left" vertical="top" wrapText="1"/>
    </xf>
    <xf numFmtId="0" fontId="29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vertical="top" wrapText="1"/>
    </xf>
    <xf numFmtId="0" fontId="33" fillId="0" borderId="10" xfId="0" applyFont="1" applyBorder="1" applyAlignment="1">
      <alignment vertical="top" wrapText="1"/>
    </xf>
    <xf numFmtId="0" fontId="37" fillId="33" borderId="10" xfId="0" applyFont="1" applyFill="1" applyBorder="1" applyAlignment="1">
      <alignment vertical="top" wrapText="1"/>
    </xf>
    <xf numFmtId="0" fontId="29" fillId="33" borderId="10" xfId="0" applyFont="1" applyFill="1" applyBorder="1" applyAlignment="1">
      <alignment horizontal="center" vertical="center" wrapText="1"/>
    </xf>
    <xf numFmtId="0" fontId="32" fillId="33" borderId="11" xfId="0" applyFont="1" applyFill="1" applyBorder="1" applyAlignment="1">
      <alignment vertical="center"/>
    </xf>
    <xf numFmtId="0" fontId="32" fillId="33" borderId="19" xfId="0" applyFont="1" applyFill="1" applyBorder="1" applyAlignment="1">
      <alignment vertical="center"/>
    </xf>
    <xf numFmtId="0" fontId="32" fillId="33" borderId="14" xfId="0" applyFont="1" applyFill="1" applyBorder="1" applyAlignment="1">
      <alignment vertical="center"/>
    </xf>
    <xf numFmtId="0" fontId="28" fillId="0" borderId="0" xfId="0" applyFont="1" applyAlignment="1">
      <alignment horizontal="left" vertical="center" wrapText="1"/>
    </xf>
    <xf numFmtId="0" fontId="32" fillId="33" borderId="10" xfId="0" applyFont="1" applyFill="1" applyBorder="1" applyAlignment="1">
      <alignment vertical="center" wrapText="1"/>
    </xf>
    <xf numFmtId="0" fontId="32" fillId="0" borderId="0" xfId="0" applyFont="1" applyAlignment="1">
      <alignment wrapText="1"/>
    </xf>
    <xf numFmtId="0" fontId="29" fillId="33" borderId="0" xfId="0" applyFont="1" applyFill="1" applyAlignment="1"/>
    <xf numFmtId="0" fontId="32" fillId="33" borderId="11" xfId="0" applyFont="1" applyFill="1" applyBorder="1" applyAlignment="1"/>
    <xf numFmtId="0" fontId="32" fillId="33" borderId="19" xfId="0" applyFont="1" applyFill="1" applyBorder="1" applyAlignment="1"/>
    <xf numFmtId="0" fontId="32" fillId="33" borderId="14" xfId="0" applyFont="1" applyFill="1" applyBorder="1" applyAlignment="1"/>
    <xf numFmtId="0" fontId="32" fillId="0" borderId="10" xfId="0" applyFont="1" applyBorder="1" applyAlignment="1">
      <alignment vertical="top" wrapText="1"/>
    </xf>
    <xf numFmtId="0" fontId="29" fillId="33" borderId="10" xfId="0" applyFont="1" applyFill="1" applyBorder="1" applyAlignment="1">
      <alignment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168" fontId="29" fillId="0" borderId="10" xfId="42" applyNumberFormat="1" applyFont="1" applyBorder="1">
      <alignment horizontal="right" vertical="top"/>
    </xf>
    <xf numFmtId="39" fontId="32" fillId="0" borderId="10" xfId="43" applyNumberFormat="1" applyFont="1" applyBorder="1" applyAlignment="1">
      <alignment horizontal="right" vertical="center" wrapText="1"/>
    </xf>
    <xf numFmtId="39" fontId="29" fillId="0" borderId="10" xfId="0" applyNumberFormat="1" applyFont="1" applyBorder="1" applyAlignment="1">
      <alignment horizontal="right" vertical="center" wrapText="1"/>
    </xf>
    <xf numFmtId="39" fontId="32" fillId="0" borderId="10" xfId="53" applyNumberFormat="1" applyFont="1" applyFill="1" applyBorder="1" applyAlignment="1">
      <alignment horizontal="right" vertical="center" wrapText="1"/>
    </xf>
    <xf numFmtId="39" fontId="29" fillId="0" borderId="10" xfId="53" applyNumberFormat="1" applyFont="1" applyFill="1" applyBorder="1" applyAlignment="1">
      <alignment horizontal="right" vertical="center" wrapText="1"/>
    </xf>
    <xf numFmtId="39" fontId="33" fillId="0" borderId="10" xfId="53" applyNumberFormat="1" applyFont="1" applyFill="1" applyBorder="1" applyAlignment="1">
      <alignment horizontal="right" vertical="center" wrapText="1"/>
    </xf>
    <xf numFmtId="39" fontId="32" fillId="0" borderId="10" xfId="58" applyNumberFormat="1" applyFont="1" applyFill="1" applyBorder="1" applyAlignment="1">
      <alignment horizontal="right" vertical="center" wrapText="1"/>
    </xf>
    <xf numFmtId="39" fontId="29" fillId="0" borderId="10" xfId="0" applyNumberFormat="1" applyFont="1" applyBorder="1" applyAlignment="1">
      <alignment vertical="center"/>
    </xf>
    <xf numFmtId="2" fontId="32" fillId="0" borderId="10" xfId="0" applyNumberFormat="1" applyFont="1" applyBorder="1" applyAlignment="1">
      <alignment horizontal="left" vertical="center" wrapText="1"/>
    </xf>
    <xf numFmtId="2" fontId="29" fillId="0" borderId="10" xfId="0" applyNumberFormat="1" applyFont="1" applyBorder="1" applyAlignment="1">
      <alignment vertical="center"/>
    </xf>
    <xf numFmtId="39" fontId="29" fillId="0" borderId="10" xfId="48" applyNumberFormat="1" applyFont="1" applyBorder="1" applyAlignment="1">
      <alignment horizontal="left" vertical="center" wrapText="1"/>
    </xf>
    <xf numFmtId="0" fontId="28" fillId="0" borderId="10" xfId="0" applyFont="1" applyBorder="1">
      <alignment horizontal="left" vertical="top" wrapText="1"/>
    </xf>
    <xf numFmtId="167" fontId="29" fillId="0" borderId="10" xfId="42" applyNumberFormat="1" applyFont="1" applyFill="1" applyBorder="1">
      <alignment horizontal="right" vertical="top"/>
    </xf>
    <xf numFmtId="0" fontId="29" fillId="0" borderId="21" xfId="0" applyFont="1" applyBorder="1" applyAlignment="1">
      <alignment horizontal="right" vertical="top" wrapText="1"/>
    </xf>
    <xf numFmtId="0" fontId="32" fillId="0" borderId="10" xfId="0" applyFont="1" applyBorder="1">
      <alignment horizontal="left" vertical="top" wrapText="1"/>
    </xf>
    <xf numFmtId="0" fontId="29" fillId="0" borderId="11" xfId="0" applyFont="1" applyBorder="1" applyAlignment="1">
      <alignment horizontal="left" vertical="center" wrapText="1"/>
    </xf>
    <xf numFmtId="168" fontId="29" fillId="0" borderId="0" xfId="42" applyNumberFormat="1" applyFont="1" applyBorder="1">
      <alignment horizontal="right" vertical="top"/>
    </xf>
    <xf numFmtId="168" fontId="29" fillId="0" borderId="14" xfId="42" applyNumberFormat="1" applyFont="1" applyBorder="1">
      <alignment horizontal="right" vertical="top"/>
    </xf>
    <xf numFmtId="0" fontId="32" fillId="0" borderId="11" xfId="0" applyFont="1" applyBorder="1" applyAlignment="1">
      <alignment vertical="center"/>
    </xf>
    <xf numFmtId="169" fontId="32" fillId="0" borderId="10" xfId="0" applyNumberFormat="1" applyFont="1" applyBorder="1" applyAlignment="1">
      <alignment horizontal="center" vertical="center" wrapText="1"/>
    </xf>
    <xf numFmtId="170" fontId="32" fillId="0" borderId="10" xfId="0" applyNumberFormat="1" applyFont="1" applyBorder="1" applyAlignment="1">
      <alignment horizontal="center" vertical="center" wrapText="1"/>
    </xf>
    <xf numFmtId="170" fontId="29" fillId="0" borderId="10" xfId="48" applyNumberFormat="1" applyFont="1" applyBorder="1" applyAlignment="1">
      <alignment horizontal="left" vertical="center" wrapText="1"/>
    </xf>
    <xf numFmtId="0" fontId="29" fillId="0" borderId="19" xfId="0" applyFont="1" applyBorder="1" applyAlignment="1">
      <alignment horizontal="left" vertical="center" wrapText="1"/>
    </xf>
    <xf numFmtId="165" fontId="32" fillId="0" borderId="10" xfId="53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164" fontId="29" fillId="0" borderId="10" xfId="42" applyFont="1" applyBorder="1">
      <alignment horizontal="right" vertical="top"/>
    </xf>
    <xf numFmtId="167" fontId="29" fillId="0" borderId="10" xfId="42" applyNumberFormat="1" applyFont="1" applyBorder="1">
      <alignment horizontal="right" vertical="top"/>
    </xf>
    <xf numFmtId="170" fontId="33" fillId="0" borderId="10" xfId="53" applyNumberFormat="1" applyFont="1" applyFill="1" applyBorder="1" applyAlignment="1">
      <alignment horizontal="right" vertical="center" wrapText="1"/>
    </xf>
    <xf numFmtId="170" fontId="29" fillId="0" borderId="10" xfId="53" applyNumberFormat="1" applyFont="1" applyFill="1" applyBorder="1" applyAlignment="1">
      <alignment horizontal="right" vertical="center" wrapText="1"/>
    </xf>
    <xf numFmtId="164" fontId="29" fillId="0" borderId="14" xfId="42" applyFont="1" applyBorder="1">
      <alignment horizontal="right" vertical="top"/>
    </xf>
    <xf numFmtId="170" fontId="32" fillId="0" borderId="10" xfId="53" applyNumberFormat="1" applyFont="1" applyFill="1" applyBorder="1" applyAlignment="1">
      <alignment horizontal="right" vertical="center" wrapText="1"/>
    </xf>
    <xf numFmtId="0" fontId="29" fillId="0" borderId="0" xfId="0" applyFont="1" applyAlignment="1">
      <alignment horizontal="center" vertical="top" wrapText="1"/>
    </xf>
    <xf numFmtId="0" fontId="32" fillId="0" borderId="0" xfId="75" applyFont="1" applyAlignment="1">
      <alignment vertical="center"/>
    </xf>
    <xf numFmtId="0" fontId="29" fillId="0" borderId="0" xfId="0" applyFont="1" applyAlignment="1">
      <alignment vertical="top" wrapText="1"/>
    </xf>
    <xf numFmtId="0" fontId="32" fillId="0" borderId="10" xfId="0" applyFont="1" applyBorder="1" applyAlignment="1">
      <alignment horizontal="center" vertical="top" wrapText="1"/>
    </xf>
    <xf numFmtId="0" fontId="29" fillId="0" borderId="10" xfId="0" applyFont="1" applyBorder="1" applyAlignment="1">
      <alignment horizontal="center" vertical="top" wrapText="1"/>
    </xf>
    <xf numFmtId="164" fontId="32" fillId="0" borderId="10" xfId="74" applyFont="1" applyBorder="1">
      <alignment horizontal="right" vertical="top"/>
    </xf>
    <xf numFmtId="0" fontId="29" fillId="0" borderId="10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top" wrapText="1"/>
    </xf>
    <xf numFmtId="171" fontId="32" fillId="0" borderId="10" xfId="0" applyNumberFormat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right" vertical="center" wrapText="1"/>
    </xf>
    <xf numFmtId="0" fontId="41" fillId="0" borderId="0" xfId="0" applyFont="1" applyAlignment="1">
      <alignment vertical="top" wrapText="1"/>
    </xf>
    <xf numFmtId="171" fontId="32" fillId="0" borderId="10" xfId="0" applyNumberFormat="1" applyFont="1" applyBorder="1" applyAlignment="1">
      <alignment horizontal="right" vertical="center" wrapText="1"/>
    </xf>
    <xf numFmtId="167" fontId="29" fillId="0" borderId="10" xfId="0" applyNumberFormat="1" applyFont="1" applyBorder="1" applyAlignment="1"/>
    <xf numFmtId="0" fontId="33" fillId="0" borderId="0" xfId="0" applyFont="1" applyBorder="1" applyAlignment="1">
      <alignment horizontal="left" vertical="center" wrapText="1"/>
    </xf>
    <xf numFmtId="0" fontId="32" fillId="0" borderId="0" xfId="0" applyFont="1" applyBorder="1" applyAlignment="1">
      <alignment horizontal="left" vertical="center" wrapText="1"/>
    </xf>
    <xf numFmtId="0" fontId="32" fillId="0" borderId="13" xfId="0" applyFont="1" applyBorder="1" applyAlignment="1">
      <alignment vertical="top" wrapText="1"/>
    </xf>
    <xf numFmtId="0" fontId="42" fillId="0" borderId="0" xfId="0" applyFont="1" applyAlignment="1">
      <alignment vertical="top"/>
    </xf>
    <xf numFmtId="171" fontId="29" fillId="0" borderId="10" xfId="0" applyNumberFormat="1" applyFont="1" applyBorder="1" applyAlignment="1">
      <alignment horizontal="right" vertical="center" wrapText="1"/>
    </xf>
    <xf numFmtId="0" fontId="29" fillId="0" borderId="10" xfId="0" applyFont="1" applyBorder="1" applyAlignment="1">
      <alignment horizontal="left" vertical="center" wrapText="1"/>
    </xf>
    <xf numFmtId="0" fontId="29" fillId="0" borderId="10" xfId="0" applyFont="1" applyBorder="1">
      <alignment horizontal="left" vertical="top" wrapText="1"/>
    </xf>
    <xf numFmtId="0" fontId="28" fillId="0" borderId="10" xfId="0" applyFont="1" applyBorder="1" applyAlignment="1">
      <alignment horizontal="center" vertical="top" wrapText="1"/>
    </xf>
    <xf numFmtId="0" fontId="29" fillId="0" borderId="0" xfId="0" applyFont="1" applyAlignment="1">
      <alignment horizontal="right"/>
    </xf>
    <xf numFmtId="0" fontId="29" fillId="0" borderId="18" xfId="60" applyFont="1" applyBorder="1" applyAlignment="1">
      <alignment horizontal="center" vertical="center"/>
    </xf>
    <xf numFmtId="0" fontId="29" fillId="0" borderId="0" xfId="60" applyFont="1" applyAlignment="1">
      <alignment horizontal="center" vertical="center"/>
    </xf>
    <xf numFmtId="0" fontId="29" fillId="0" borderId="20" xfId="6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top" wrapText="1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 vertical="top" wrapText="1"/>
    </xf>
    <xf numFmtId="0" fontId="28" fillId="0" borderId="11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9" fillId="0" borderId="0" xfId="0" applyFont="1" applyAlignment="1">
      <alignment horizontal="right" vertical="top" wrapText="1"/>
    </xf>
    <xf numFmtId="0" fontId="35" fillId="0" borderId="10" xfId="0" applyFont="1" applyBorder="1" applyAlignment="1">
      <alignment horizontal="center" vertical="top"/>
    </xf>
    <xf numFmtId="49" fontId="35" fillId="0" borderId="12" xfId="0" applyNumberFormat="1" applyFont="1" applyBorder="1" applyAlignment="1">
      <alignment horizontal="center" vertical="top"/>
    </xf>
    <xf numFmtId="49" fontId="35" fillId="0" borderId="22" xfId="0" applyNumberFormat="1" applyFont="1" applyBorder="1" applyAlignment="1">
      <alignment horizontal="center" vertical="top"/>
    </xf>
    <xf numFmtId="49" fontId="35" fillId="0" borderId="13" xfId="0" applyNumberFormat="1" applyFont="1" applyBorder="1" applyAlignment="1">
      <alignment horizontal="center" vertical="top"/>
    </xf>
    <xf numFmtId="0" fontId="32" fillId="0" borderId="0" xfId="0" applyFont="1" applyAlignment="1">
      <alignment horizontal="center" vertical="center" wrapText="1"/>
    </xf>
    <xf numFmtId="0" fontId="29" fillId="0" borderId="15" xfId="43" applyFont="1" applyBorder="1" applyAlignment="1">
      <alignment horizontal="center" vertical="center" wrapText="1"/>
    </xf>
    <xf numFmtId="0" fontId="29" fillId="0" borderId="17" xfId="43" applyFont="1" applyBorder="1" applyAlignment="1">
      <alignment horizontal="center" vertical="center" wrapText="1"/>
    </xf>
    <xf numFmtId="0" fontId="29" fillId="0" borderId="16" xfId="43" applyFont="1" applyBorder="1" applyAlignment="1">
      <alignment horizontal="center" vertical="center" wrapText="1"/>
    </xf>
    <xf numFmtId="0" fontId="29" fillId="0" borderId="12" xfId="43" applyFont="1" applyBorder="1" applyAlignment="1">
      <alignment horizontal="center" vertical="center" wrapText="1"/>
    </xf>
    <xf numFmtId="0" fontId="29" fillId="0" borderId="13" xfId="43" applyFont="1" applyBorder="1" applyAlignment="1">
      <alignment horizontal="center" vertical="center" wrapText="1"/>
    </xf>
    <xf numFmtId="0" fontId="29" fillId="0" borderId="0" xfId="75" applyFont="1" applyAlignment="1">
      <alignment horizontal="center" vertical="center"/>
    </xf>
    <xf numFmtId="0" fontId="29" fillId="0" borderId="10" xfId="0" applyFont="1" applyBorder="1" applyAlignment="1">
      <alignment horizontal="center" vertical="top" wrapText="1"/>
    </xf>
    <xf numFmtId="0" fontId="29" fillId="0" borderId="10" xfId="54" applyFont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32" fillId="0" borderId="0" xfId="0" applyFont="1" applyBorder="1" applyAlignment="1">
      <alignment horizontal="left" vertical="top" wrapText="1"/>
    </xf>
    <xf numFmtId="0" fontId="29" fillId="0" borderId="19" xfId="0" applyFont="1" applyBorder="1" applyAlignment="1">
      <alignment horizontal="center"/>
    </xf>
    <xf numFmtId="0" fontId="30" fillId="0" borderId="10" xfId="0" applyFont="1" applyBorder="1" applyAlignment="1">
      <alignment horizontal="center" vertical="center"/>
    </xf>
    <xf numFmtId="0" fontId="32" fillId="33" borderId="11" xfId="0" applyFont="1" applyFill="1" applyBorder="1" applyAlignment="1">
      <alignment horizontal="left" vertical="center" wrapText="1"/>
    </xf>
    <xf numFmtId="0" fontId="32" fillId="33" borderId="14" xfId="0" applyFont="1" applyFill="1" applyBorder="1" applyAlignment="1">
      <alignment horizontal="left" vertical="center" wrapText="1"/>
    </xf>
    <xf numFmtId="0" fontId="32" fillId="0" borderId="11" xfId="0" applyFont="1" applyBorder="1">
      <alignment horizontal="left" vertical="top" wrapText="1"/>
    </xf>
    <xf numFmtId="0" fontId="32" fillId="0" borderId="19" xfId="0" applyFont="1" applyBorder="1">
      <alignment horizontal="left" vertical="top" wrapText="1"/>
    </xf>
    <xf numFmtId="0" fontId="32" fillId="0" borderId="14" xfId="0" applyFont="1" applyBorder="1">
      <alignment horizontal="left" vertical="top" wrapText="1"/>
    </xf>
    <xf numFmtId="0" fontId="29" fillId="33" borderId="11" xfId="0" applyFont="1" applyFill="1" applyBorder="1" applyAlignment="1">
      <alignment horizontal="center" vertical="top" wrapText="1"/>
    </xf>
    <xf numFmtId="0" fontId="29" fillId="33" borderId="19" xfId="0" applyFont="1" applyFill="1" applyBorder="1" applyAlignment="1">
      <alignment horizontal="center" vertical="top" wrapText="1"/>
    </xf>
    <xf numFmtId="0" fontId="29" fillId="33" borderId="14" xfId="0" applyFont="1" applyFill="1" applyBorder="1" applyAlignment="1">
      <alignment horizontal="center" vertical="top" wrapText="1"/>
    </xf>
    <xf numFmtId="0" fontId="32" fillId="0" borderId="11" xfId="0" applyFont="1" applyBorder="1" applyAlignment="1">
      <alignment horizontal="center" vertical="top" wrapText="1"/>
    </xf>
    <xf numFmtId="0" fontId="32" fillId="0" borderId="19" xfId="0" applyFont="1" applyBorder="1" applyAlignment="1">
      <alignment horizontal="center" vertical="top" wrapText="1"/>
    </xf>
    <xf numFmtId="0" fontId="32" fillId="0" borderId="14" xfId="0" applyFont="1" applyBorder="1" applyAlignment="1">
      <alignment horizontal="center" vertical="top" wrapText="1"/>
    </xf>
    <xf numFmtId="0" fontId="30" fillId="0" borderId="0" xfId="0" applyFont="1" applyAlignment="1">
      <alignment horizontal="center" vertical="center" wrapText="1"/>
    </xf>
    <xf numFmtId="165" fontId="28" fillId="0" borderId="0" xfId="53" applyNumberFormat="1" applyFont="1" applyFill="1" applyAlignment="1">
      <alignment horizontal="right" vertical="center"/>
    </xf>
    <xf numFmtId="0" fontId="32" fillId="34" borderId="0" xfId="0" applyFont="1" applyFill="1" applyAlignment="1">
      <alignment horizontal="center" vertical="center" wrapText="1"/>
    </xf>
    <xf numFmtId="0" fontId="29" fillId="0" borderId="10" xfId="0" applyFont="1" applyBorder="1">
      <alignment horizontal="left" vertical="top" wrapText="1"/>
    </xf>
    <xf numFmtId="0" fontId="32" fillId="33" borderId="11" xfId="0" applyFont="1" applyFill="1" applyBorder="1">
      <alignment horizontal="left" vertical="top" wrapText="1"/>
    </xf>
    <xf numFmtId="0" fontId="32" fillId="33" borderId="14" xfId="0" applyFont="1" applyFill="1" applyBorder="1">
      <alignment horizontal="left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19" xfId="0" applyFont="1" applyBorder="1" applyAlignment="1">
      <alignment horizontal="center" vertical="top" wrapText="1"/>
    </xf>
    <xf numFmtId="0" fontId="28" fillId="0" borderId="14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165" fontId="28" fillId="0" borderId="0" xfId="53" applyNumberFormat="1" applyFont="1" applyFill="1" applyAlignment="1">
      <alignment horizontal="right" vertical="top" wrapText="1"/>
    </xf>
    <xf numFmtId="165" fontId="28" fillId="0" borderId="0" xfId="53" applyNumberFormat="1" applyFont="1" applyFill="1" applyAlignment="1">
      <alignment horizontal="right"/>
    </xf>
    <xf numFmtId="0" fontId="29" fillId="33" borderId="11" xfId="0" applyFont="1" applyFill="1" applyBorder="1" applyAlignment="1">
      <alignment horizontal="center" vertical="center" wrapText="1"/>
    </xf>
    <xf numFmtId="0" fontId="29" fillId="33" borderId="14" xfId="0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/>
    </xf>
    <xf numFmtId="0" fontId="29" fillId="0" borderId="14" xfId="0" applyFont="1" applyBorder="1" applyAlignment="1">
      <alignment horizontal="center"/>
    </xf>
    <xf numFmtId="0" fontId="30" fillId="0" borderId="10" xfId="0" applyFont="1" applyBorder="1">
      <alignment horizontal="left" vertical="top" wrapText="1"/>
    </xf>
    <xf numFmtId="0" fontId="32" fillId="0" borderId="10" xfId="0" applyFont="1" applyBorder="1" applyAlignment="1">
      <alignment horizontal="center" vertical="top" wrapText="1"/>
    </xf>
    <xf numFmtId="0" fontId="37" fillId="0" borderId="11" xfId="0" applyFont="1" applyBorder="1" applyAlignment="1">
      <alignment horizontal="center" vertical="top" wrapText="1"/>
    </xf>
    <xf numFmtId="0" fontId="37" fillId="0" borderId="19" xfId="0" applyFont="1" applyBorder="1" applyAlignment="1">
      <alignment horizontal="center" vertical="top" wrapText="1"/>
    </xf>
    <xf numFmtId="0" fontId="37" fillId="0" borderId="14" xfId="0" applyFont="1" applyBorder="1" applyAlignment="1">
      <alignment horizontal="center" vertical="top" wrapText="1"/>
    </xf>
    <xf numFmtId="49" fontId="32" fillId="0" borderId="12" xfId="0" applyNumberFormat="1" applyFont="1" applyBorder="1" applyAlignment="1">
      <alignment horizontal="left" vertical="center" wrapText="1"/>
    </xf>
    <xf numFmtId="49" fontId="29" fillId="0" borderId="0" xfId="0" applyNumberFormat="1" applyFont="1" applyAlignment="1">
      <alignment horizontal="left" vertical="center" wrapText="1"/>
    </xf>
    <xf numFmtId="49" fontId="43" fillId="0" borderId="12" xfId="0" applyNumberFormat="1" applyFont="1" applyBorder="1" applyAlignment="1">
      <alignment horizontal="left" vertical="center"/>
    </xf>
    <xf numFmtId="49" fontId="29" fillId="0" borderId="10" xfId="0" applyNumberFormat="1" applyFont="1" applyBorder="1" applyAlignment="1">
      <alignment horizontal="left" vertical="center" wrapText="1"/>
    </xf>
    <xf numFmtId="49" fontId="37" fillId="0" borderId="10" xfId="0" applyNumberFormat="1" applyFont="1" applyBorder="1" applyAlignment="1">
      <alignment horizontal="left" vertical="center" wrapText="1"/>
    </xf>
    <xf numFmtId="49" fontId="32" fillId="0" borderId="10" xfId="0" applyNumberFormat="1" applyFont="1" applyBorder="1" applyAlignment="1">
      <alignment horizontal="left" vertical="center" wrapText="1"/>
    </xf>
    <xf numFmtId="0" fontId="36" fillId="0" borderId="10" xfId="0" applyFont="1" applyBorder="1" applyAlignment="1">
      <alignment vertical="center"/>
    </xf>
    <xf numFmtId="0" fontId="33" fillId="0" borderId="14" xfId="60" applyFont="1" applyBorder="1" applyAlignment="1">
      <alignment horizontal="left" vertical="center" wrapText="1"/>
    </xf>
    <xf numFmtId="0" fontId="33" fillId="34" borderId="10" xfId="0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167" fontId="29" fillId="0" borderId="0" xfId="0" applyNumberFormat="1" applyFont="1" applyAlignment="1"/>
  </cellXfs>
  <cellStyles count="7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2" xfId="52"/>
    <cellStyle name="Comma 2 3" xfId="51"/>
    <cellStyle name="Comma 2 5" xfId="73"/>
    <cellStyle name="Comma 3" xfId="65"/>
    <cellStyle name="Comma 4" xfId="45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1 2" xfId="44"/>
    <cellStyle name="Normal 12" xfId="60"/>
    <cellStyle name="Normal 18 2" xfId="72"/>
    <cellStyle name="Normal 2" xfId="48"/>
    <cellStyle name="Normal 2 2 2" xfId="66"/>
    <cellStyle name="Normal 2 4" xfId="46"/>
    <cellStyle name="Normal 2 6" xfId="71"/>
    <cellStyle name="Normal 3" xfId="55"/>
    <cellStyle name="Normal 4" xfId="56"/>
    <cellStyle name="Normal 4 2" xfId="49"/>
    <cellStyle name="Normal 5" xfId="54"/>
    <cellStyle name="Normal 6" xfId="64"/>
    <cellStyle name="Normal 7" xfId="70"/>
    <cellStyle name="Normal 8" xfId="43"/>
    <cellStyle name="Normal 8 2" xfId="75"/>
    <cellStyle name="Note" xfId="15" builtinId="10" customBuiltin="1"/>
    <cellStyle name="Output" xfId="10" builtinId="21" customBuiltin="1"/>
    <cellStyle name="Percent 2" xfId="67"/>
    <cellStyle name="SN_241" xfId="42"/>
    <cellStyle name="SN_b" xfId="74"/>
    <cellStyle name="Title" xfId="1" builtinId="15" customBuiltin="1"/>
    <cellStyle name="Total" xfId="17" builtinId="25" customBuiltin="1"/>
    <cellStyle name="Warning Text" xfId="14" builtinId="11" customBuiltin="1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6" xfId="57"/>
    <cellStyle name="Обычный 7" xfId="59"/>
    <cellStyle name="Финансовый 16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4" zoomScaleNormal="100" zoomScaleSheetLayoutView="115" workbookViewId="0">
      <selection activeCell="D40" sqref="D40"/>
    </sheetView>
  </sheetViews>
  <sheetFormatPr defaultColWidth="9.140625" defaultRowHeight="17.25" x14ac:dyDescent="0.25"/>
  <cols>
    <col min="1" max="1" width="10.7109375" style="1" customWidth="1"/>
    <col min="2" max="2" width="15" style="1" customWidth="1"/>
    <col min="3" max="3" width="78.85546875" style="1" customWidth="1"/>
    <col min="4" max="4" width="42.5703125" style="1" customWidth="1"/>
    <col min="5" max="5" width="23" style="1" customWidth="1"/>
    <col min="6" max="6" width="23.42578125" style="1" customWidth="1"/>
    <col min="7" max="8" width="9.5703125" style="1" bestFit="1" customWidth="1"/>
    <col min="9" max="16384" width="9.140625" style="1"/>
  </cols>
  <sheetData>
    <row r="1" spans="1:8" ht="18" customHeight="1" x14ac:dyDescent="0.3">
      <c r="C1" s="128" t="s">
        <v>9</v>
      </c>
      <c r="D1" s="128"/>
      <c r="F1" s="121"/>
      <c r="G1" s="121"/>
      <c r="H1" s="8"/>
    </row>
    <row r="2" spans="1:8" x14ac:dyDescent="0.3">
      <c r="C2" s="114" t="s">
        <v>53</v>
      </c>
      <c r="D2" s="114"/>
      <c r="E2" s="2"/>
      <c r="F2" s="122"/>
      <c r="G2" s="122"/>
      <c r="H2" s="122"/>
    </row>
    <row r="3" spans="1:8" x14ac:dyDescent="0.3">
      <c r="C3" s="114" t="s">
        <v>20</v>
      </c>
      <c r="D3" s="114"/>
      <c r="E3" s="8"/>
      <c r="F3" s="8"/>
      <c r="G3" s="8"/>
      <c r="H3" s="8"/>
    </row>
    <row r="4" spans="1:8" ht="93" customHeight="1" x14ac:dyDescent="0.25">
      <c r="A4" s="123" t="s">
        <v>86</v>
      </c>
      <c r="B4" s="123"/>
      <c r="C4" s="123"/>
      <c r="D4" s="123"/>
    </row>
    <row r="5" spans="1:8" ht="20.45" customHeight="1" x14ac:dyDescent="0.25">
      <c r="A5" s="3"/>
      <c r="B5" s="3"/>
      <c r="C5" s="3"/>
      <c r="D5" s="73" t="s">
        <v>133</v>
      </c>
    </row>
    <row r="6" spans="1:8" s="2" customFormat="1" ht="71.25" customHeight="1" x14ac:dyDescent="0.3">
      <c r="A6" s="124" t="s">
        <v>10</v>
      </c>
      <c r="B6" s="125"/>
      <c r="C6" s="126" t="s">
        <v>11</v>
      </c>
      <c r="D6" s="23" t="s">
        <v>72</v>
      </c>
      <c r="E6" s="4"/>
    </row>
    <row r="7" spans="1:8" s="2" customFormat="1" ht="36" customHeight="1" x14ac:dyDescent="0.3">
      <c r="A7" s="23" t="s">
        <v>12</v>
      </c>
      <c r="B7" s="23" t="s">
        <v>13</v>
      </c>
      <c r="C7" s="127"/>
      <c r="D7" s="5" t="s">
        <v>16</v>
      </c>
      <c r="E7" s="4"/>
    </row>
    <row r="8" spans="1:8" x14ac:dyDescent="0.25">
      <c r="A8" s="11"/>
      <c r="B8" s="11"/>
      <c r="C8" s="25" t="s">
        <v>1</v>
      </c>
      <c r="D8" s="79">
        <f>D9+D40</f>
        <v>0</v>
      </c>
    </row>
    <row r="9" spans="1:8" ht="18" customHeight="1" x14ac:dyDescent="0.25">
      <c r="A9" s="118" t="s">
        <v>50</v>
      </c>
      <c r="B9" s="119"/>
      <c r="C9" s="120"/>
      <c r="D9" s="79">
        <f>D11</f>
        <v>215354.69999999992</v>
      </c>
    </row>
    <row r="10" spans="1:8" ht="28.5" customHeight="1" x14ac:dyDescent="0.25">
      <c r="A10" s="100">
        <v>1146</v>
      </c>
      <c r="B10" s="27"/>
      <c r="C10" s="10" t="s">
        <v>2</v>
      </c>
      <c r="D10" s="79"/>
    </row>
    <row r="11" spans="1:8" ht="28.5" customHeight="1" x14ac:dyDescent="0.25">
      <c r="A11" s="38"/>
      <c r="B11" s="27"/>
      <c r="C11" s="32" t="s">
        <v>77</v>
      </c>
      <c r="D11" s="79">
        <f>D22+D28</f>
        <v>215354.69999999992</v>
      </c>
    </row>
    <row r="12" spans="1:8" ht="28.5" customHeight="1" x14ac:dyDescent="0.25">
      <c r="A12" s="38"/>
      <c r="B12" s="27"/>
      <c r="C12" s="24" t="s">
        <v>3</v>
      </c>
      <c r="D12" s="68"/>
    </row>
    <row r="13" spans="1:8" ht="28.5" customHeight="1" x14ac:dyDescent="0.25">
      <c r="A13" s="38"/>
      <c r="B13" s="27"/>
      <c r="C13" s="32" t="s">
        <v>82</v>
      </c>
      <c r="D13" s="69"/>
    </row>
    <row r="14" spans="1:8" ht="28.5" customHeight="1" x14ac:dyDescent="0.25">
      <c r="A14" s="38"/>
      <c r="B14" s="27"/>
      <c r="C14" s="24" t="s">
        <v>4</v>
      </c>
      <c r="D14" s="69"/>
    </row>
    <row r="15" spans="1:8" ht="74.45" customHeight="1" x14ac:dyDescent="0.25">
      <c r="A15" s="38"/>
      <c r="B15" s="27"/>
      <c r="C15" s="71" t="s">
        <v>83</v>
      </c>
      <c r="D15" s="69"/>
    </row>
    <row r="16" spans="1:8" ht="18" customHeight="1" x14ac:dyDescent="0.25">
      <c r="A16" s="115" t="s">
        <v>5</v>
      </c>
      <c r="B16" s="116"/>
      <c r="C16" s="116"/>
      <c r="D16" s="117"/>
    </row>
    <row r="17" spans="1:4" ht="17.25" customHeight="1" x14ac:dyDescent="0.25">
      <c r="A17" s="26"/>
      <c r="B17" s="100">
        <v>12015</v>
      </c>
      <c r="C17" s="24" t="s">
        <v>6</v>
      </c>
      <c r="D17" s="18"/>
    </row>
    <row r="18" spans="1:4" ht="84.75" customHeight="1" x14ac:dyDescent="0.25">
      <c r="A18" s="26"/>
      <c r="B18" s="27"/>
      <c r="C18" s="29" t="s">
        <v>111</v>
      </c>
      <c r="D18" s="79"/>
    </row>
    <row r="19" spans="1:4" ht="25.5" customHeight="1" x14ac:dyDescent="0.25">
      <c r="A19" s="26"/>
      <c r="B19" s="27"/>
      <c r="C19" s="24" t="s">
        <v>7</v>
      </c>
      <c r="D19" s="70"/>
    </row>
    <row r="20" spans="1:4" ht="80.25" customHeight="1" x14ac:dyDescent="0.25">
      <c r="A20" s="26"/>
      <c r="B20" s="27"/>
      <c r="C20" s="71" t="s">
        <v>84</v>
      </c>
      <c r="D20" s="70"/>
    </row>
    <row r="21" spans="1:4" ht="26.25" customHeight="1" x14ac:dyDescent="0.25">
      <c r="A21" s="26"/>
      <c r="B21" s="27"/>
      <c r="C21" s="24" t="s">
        <v>8</v>
      </c>
      <c r="D21" s="70"/>
    </row>
    <row r="22" spans="1:4" ht="20.25" customHeight="1" x14ac:dyDescent="0.25">
      <c r="A22" s="26"/>
      <c r="B22" s="27"/>
      <c r="C22" s="71" t="s">
        <v>56</v>
      </c>
      <c r="D22" s="79">
        <f>'havelvac 2'!G20</f>
        <v>100069.29999999994</v>
      </c>
    </row>
    <row r="23" spans="1:4" ht="17.25" customHeight="1" x14ac:dyDescent="0.25">
      <c r="A23" s="78"/>
      <c r="B23" s="100" t="s">
        <v>95</v>
      </c>
      <c r="C23" s="24" t="s">
        <v>6</v>
      </c>
      <c r="D23" s="70"/>
    </row>
    <row r="24" spans="1:4" ht="61.9" customHeight="1" x14ac:dyDescent="0.25">
      <c r="A24" s="78"/>
      <c r="B24" s="71"/>
      <c r="C24" s="29" t="s">
        <v>96</v>
      </c>
      <c r="D24" s="80"/>
    </row>
    <row r="25" spans="1:4" ht="17.25" customHeight="1" x14ac:dyDescent="0.25">
      <c r="A25" s="78"/>
      <c r="B25" s="71"/>
      <c r="C25" s="24" t="s">
        <v>7</v>
      </c>
      <c r="D25" s="81"/>
    </row>
    <row r="26" spans="1:4" ht="57.6" customHeight="1" x14ac:dyDescent="0.25">
      <c r="A26" s="78"/>
      <c r="B26" s="71"/>
      <c r="C26" s="71" t="s">
        <v>97</v>
      </c>
      <c r="D26" s="81"/>
    </row>
    <row r="27" spans="1:4" ht="17.25" customHeight="1" x14ac:dyDescent="0.25">
      <c r="A27" s="78"/>
      <c r="B27" s="71"/>
      <c r="C27" s="24" t="s">
        <v>8</v>
      </c>
      <c r="D27" s="81"/>
    </row>
    <row r="28" spans="1:4" ht="17.25" customHeight="1" x14ac:dyDescent="0.25">
      <c r="A28" s="78"/>
      <c r="B28" s="71"/>
      <c r="C28" s="71" t="s">
        <v>56</v>
      </c>
      <c r="D28" s="80">
        <f>'havelvac 2'!G113</f>
        <v>115285.39999999998</v>
      </c>
    </row>
    <row r="29" spans="1:4" x14ac:dyDescent="0.25">
      <c r="A29" s="113" t="s">
        <v>135</v>
      </c>
      <c r="B29" s="113"/>
      <c r="C29" s="24" t="s">
        <v>2</v>
      </c>
      <c r="D29" s="71"/>
    </row>
    <row r="30" spans="1:4" ht="31.5" customHeight="1" x14ac:dyDescent="0.25">
      <c r="A30" s="113"/>
      <c r="B30" s="113"/>
      <c r="C30" s="29" t="s">
        <v>136</v>
      </c>
      <c r="D30" s="99">
        <f>D40</f>
        <v>-215354.7</v>
      </c>
    </row>
    <row r="31" spans="1:4" x14ac:dyDescent="0.25">
      <c r="A31" s="113"/>
      <c r="B31" s="113"/>
      <c r="C31" s="24" t="s">
        <v>3</v>
      </c>
      <c r="D31" s="71"/>
    </row>
    <row r="32" spans="1:4" ht="86.25" x14ac:dyDescent="0.25">
      <c r="A32" s="113"/>
      <c r="B32" s="113"/>
      <c r="C32" s="98" t="s">
        <v>137</v>
      </c>
      <c r="D32" s="71"/>
    </row>
    <row r="33" spans="1:4" x14ac:dyDescent="0.25">
      <c r="A33" s="113"/>
      <c r="B33" s="113"/>
      <c r="C33" s="24" t="s">
        <v>4</v>
      </c>
      <c r="D33" s="71"/>
    </row>
    <row r="34" spans="1:4" ht="51.75" x14ac:dyDescent="0.25">
      <c r="A34" s="113"/>
      <c r="B34" s="113"/>
      <c r="C34" s="98" t="s">
        <v>138</v>
      </c>
      <c r="D34" s="71"/>
    </row>
    <row r="35" spans="1:4" x14ac:dyDescent="0.25">
      <c r="A35" s="113"/>
      <c r="B35" s="25">
        <v>11005</v>
      </c>
      <c r="C35" s="24" t="s">
        <v>6</v>
      </c>
      <c r="D35" s="71"/>
    </row>
    <row r="36" spans="1:4" ht="34.5" x14ac:dyDescent="0.25">
      <c r="A36" s="113"/>
      <c r="B36" s="71"/>
      <c r="C36" s="29" t="s">
        <v>139</v>
      </c>
      <c r="D36" s="71"/>
    </row>
    <row r="37" spans="1:4" x14ac:dyDescent="0.25">
      <c r="A37" s="113"/>
      <c r="B37" s="71"/>
      <c r="C37" s="24" t="s">
        <v>7</v>
      </c>
      <c r="D37" s="71"/>
    </row>
    <row r="38" spans="1:4" ht="34.5" x14ac:dyDescent="0.25">
      <c r="A38" s="113"/>
      <c r="B38" s="71"/>
      <c r="C38" s="98" t="s">
        <v>140</v>
      </c>
      <c r="D38" s="71"/>
    </row>
    <row r="39" spans="1:4" x14ac:dyDescent="0.25">
      <c r="A39" s="113"/>
      <c r="B39" s="71"/>
      <c r="C39" s="24" t="s">
        <v>8</v>
      </c>
      <c r="D39" s="71"/>
    </row>
    <row r="40" spans="1:4" x14ac:dyDescent="0.25">
      <c r="A40" s="113"/>
      <c r="B40" s="71"/>
      <c r="C40" s="98" t="s">
        <v>38</v>
      </c>
      <c r="D40" s="99">
        <v>-215354.7</v>
      </c>
    </row>
  </sheetData>
  <mergeCells count="13">
    <mergeCell ref="F1:G1"/>
    <mergeCell ref="F2:H2"/>
    <mergeCell ref="A4:D4"/>
    <mergeCell ref="A6:B6"/>
    <mergeCell ref="C6:C7"/>
    <mergeCell ref="C1:D1"/>
    <mergeCell ref="A29:A34"/>
    <mergeCell ref="B29:B34"/>
    <mergeCell ref="A35:A40"/>
    <mergeCell ref="C2:D2"/>
    <mergeCell ref="C3:D3"/>
    <mergeCell ref="A16:D16"/>
    <mergeCell ref="A9:C9"/>
  </mergeCells>
  <pageMargins left="0.5" right="0.25" top="1" bottom="0.75" header="0.5" footer="0.5"/>
  <pageSetup paperSize="9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"/>
  <sheetViews>
    <sheetView zoomScaleNormal="100" workbookViewId="0">
      <selection activeCell="D16" sqref="D16"/>
    </sheetView>
  </sheetViews>
  <sheetFormatPr defaultColWidth="9.140625" defaultRowHeight="17.25" x14ac:dyDescent="0.25"/>
  <cols>
    <col min="1" max="1" width="9.42578125" style="7" customWidth="1"/>
    <col min="2" max="2" width="9.5703125" style="7" customWidth="1"/>
    <col min="3" max="3" width="7.5703125" style="7" customWidth="1"/>
    <col min="4" max="4" width="11.140625" style="7" customWidth="1"/>
    <col min="5" max="5" width="14.85546875" style="7" customWidth="1"/>
    <col min="6" max="6" width="81.140625" style="7" customWidth="1"/>
    <col min="7" max="7" width="45.42578125" style="7" customWidth="1"/>
    <col min="8" max="16384" width="9.140625" style="7"/>
  </cols>
  <sheetData>
    <row r="1" spans="1:7" s="8" customFormat="1" ht="18" customHeight="1" x14ac:dyDescent="0.3">
      <c r="F1" s="128" t="s">
        <v>27</v>
      </c>
      <c r="G1" s="128"/>
    </row>
    <row r="2" spans="1:7" s="8" customFormat="1" x14ac:dyDescent="0.3">
      <c r="F2" s="128" t="s">
        <v>53</v>
      </c>
      <c r="G2" s="128"/>
    </row>
    <row r="3" spans="1:7" s="8" customFormat="1" x14ac:dyDescent="0.3">
      <c r="F3" s="128" t="s">
        <v>20</v>
      </c>
      <c r="G3" s="128"/>
    </row>
    <row r="4" spans="1:7" s="8" customFormat="1" ht="51" customHeight="1" x14ac:dyDescent="0.3">
      <c r="A4" s="133" t="s">
        <v>70</v>
      </c>
      <c r="B4" s="133"/>
      <c r="C4" s="133"/>
      <c r="D4" s="133"/>
      <c r="E4" s="133"/>
      <c r="F4" s="133"/>
      <c r="G4" s="133"/>
    </row>
    <row r="5" spans="1:7" s="8" customFormat="1" ht="19.149999999999999" customHeight="1" x14ac:dyDescent="0.3">
      <c r="A5" s="17"/>
      <c r="B5" s="17"/>
      <c r="C5" s="17"/>
      <c r="D5" s="17"/>
      <c r="E5" s="17"/>
      <c r="F5" s="17"/>
      <c r="G5" s="73" t="s">
        <v>133</v>
      </c>
    </row>
    <row r="6" spans="1:7" ht="72.599999999999994" customHeight="1" x14ac:dyDescent="0.25">
      <c r="A6" s="134" t="s">
        <v>14</v>
      </c>
      <c r="B6" s="135"/>
      <c r="C6" s="136"/>
      <c r="D6" s="134" t="s">
        <v>0</v>
      </c>
      <c r="E6" s="136"/>
      <c r="F6" s="137" t="s">
        <v>15</v>
      </c>
      <c r="G6" s="9" t="s">
        <v>67</v>
      </c>
    </row>
    <row r="7" spans="1:7" ht="29.25" customHeight="1" x14ac:dyDescent="0.25">
      <c r="A7" s="9" t="s">
        <v>21</v>
      </c>
      <c r="B7" s="9" t="s">
        <v>22</v>
      </c>
      <c r="C7" s="9" t="s">
        <v>17</v>
      </c>
      <c r="D7" s="9" t="s">
        <v>23</v>
      </c>
      <c r="E7" s="9" t="s">
        <v>36</v>
      </c>
      <c r="F7" s="138"/>
      <c r="G7" s="5" t="s">
        <v>16</v>
      </c>
    </row>
    <row r="8" spans="1:7" ht="18" customHeight="1" x14ac:dyDescent="0.25">
      <c r="A8" s="9"/>
      <c r="B8" s="9"/>
      <c r="C8" s="9"/>
      <c r="D8" s="9"/>
      <c r="E8" s="9"/>
      <c r="F8" s="25" t="s">
        <v>1</v>
      </c>
      <c r="G8" s="61">
        <f>G14+G192</f>
        <v>0</v>
      </c>
    </row>
    <row r="9" spans="1:7" x14ac:dyDescent="0.25">
      <c r="A9" s="111"/>
      <c r="B9" s="111"/>
      <c r="C9" s="111"/>
      <c r="D9" s="111"/>
      <c r="E9" s="111"/>
      <c r="F9" s="111" t="s">
        <v>19</v>
      </c>
      <c r="G9" s="62"/>
    </row>
    <row r="10" spans="1:7" x14ac:dyDescent="0.25">
      <c r="A10" s="30"/>
      <c r="B10" s="30"/>
      <c r="C10" s="30"/>
      <c r="D10" s="30"/>
      <c r="E10" s="30"/>
      <c r="F10" s="31" t="s">
        <v>50</v>
      </c>
      <c r="G10" s="63">
        <f>G12</f>
        <v>215354.69999999992</v>
      </c>
    </row>
    <row r="11" spans="1:7" x14ac:dyDescent="0.25">
      <c r="A11" s="30"/>
      <c r="B11" s="30"/>
      <c r="C11" s="30"/>
      <c r="D11" s="30"/>
      <c r="E11" s="30"/>
      <c r="F11" s="111" t="s">
        <v>19</v>
      </c>
      <c r="G11" s="63"/>
    </row>
    <row r="12" spans="1:7" x14ac:dyDescent="0.25">
      <c r="A12" s="36" t="s">
        <v>37</v>
      </c>
      <c r="B12" s="27"/>
      <c r="C12" s="27"/>
      <c r="D12" s="21"/>
      <c r="E12" s="27"/>
      <c r="F12" s="32" t="s">
        <v>51</v>
      </c>
      <c r="G12" s="61">
        <f>G14</f>
        <v>215354.69999999992</v>
      </c>
    </row>
    <row r="13" spans="1:7" x14ac:dyDescent="0.25">
      <c r="A13" s="36"/>
      <c r="B13" s="27"/>
      <c r="C13" s="27"/>
      <c r="D13" s="21"/>
      <c r="E13" s="27"/>
      <c r="F13" s="112" t="s">
        <v>19</v>
      </c>
      <c r="G13" s="63"/>
    </row>
    <row r="14" spans="1:7" x14ac:dyDescent="0.25">
      <c r="A14" s="36"/>
      <c r="B14" s="180" t="s">
        <v>74</v>
      </c>
      <c r="C14" s="181"/>
      <c r="D14" s="182"/>
      <c r="E14" s="182"/>
      <c r="F14" s="74" t="s">
        <v>73</v>
      </c>
      <c r="G14" s="63">
        <f t="shared" ref="G14" si="0">G16</f>
        <v>215354.69999999992</v>
      </c>
    </row>
    <row r="15" spans="1:7" x14ac:dyDescent="0.25">
      <c r="A15" s="36"/>
      <c r="B15" s="183"/>
      <c r="C15" s="183"/>
      <c r="D15" s="184"/>
      <c r="E15" s="184"/>
      <c r="F15" s="112" t="s">
        <v>19</v>
      </c>
      <c r="G15" s="63"/>
    </row>
    <row r="16" spans="1:7" x14ac:dyDescent="0.25">
      <c r="A16" s="36"/>
      <c r="B16" s="183"/>
      <c r="C16" s="185" t="s">
        <v>40</v>
      </c>
      <c r="D16" s="184"/>
      <c r="E16" s="184"/>
      <c r="F16" s="74" t="s">
        <v>75</v>
      </c>
      <c r="G16" s="63">
        <f t="shared" ref="G16" si="1">G18</f>
        <v>215354.69999999992</v>
      </c>
    </row>
    <row r="17" spans="1:7" x14ac:dyDescent="0.25">
      <c r="A17" s="36"/>
      <c r="B17" s="184"/>
      <c r="C17" s="184"/>
      <c r="D17" s="184"/>
      <c r="E17" s="184"/>
      <c r="F17" s="112" t="s">
        <v>19</v>
      </c>
      <c r="G17" s="63"/>
    </row>
    <row r="18" spans="1:7" ht="18" customHeight="1" x14ac:dyDescent="0.25">
      <c r="A18" s="36"/>
      <c r="B18" s="35"/>
      <c r="C18" s="35"/>
      <c r="D18" s="25">
        <v>1146</v>
      </c>
      <c r="E18" s="35"/>
      <c r="F18" s="32" t="s">
        <v>77</v>
      </c>
      <c r="G18" s="63">
        <f>+G20+G113</f>
        <v>215354.69999999992</v>
      </c>
    </row>
    <row r="19" spans="1:7" ht="18" customHeight="1" x14ac:dyDescent="0.25">
      <c r="A19" s="36"/>
      <c r="B19" s="37"/>
      <c r="C19" s="37"/>
      <c r="D19" s="38"/>
      <c r="E19" s="186"/>
      <c r="F19" s="187" t="s">
        <v>19</v>
      </c>
      <c r="G19" s="63"/>
    </row>
    <row r="20" spans="1:7" ht="73.900000000000006" customHeight="1" x14ac:dyDescent="0.25">
      <c r="A20" s="36"/>
      <c r="B20" s="36"/>
      <c r="C20" s="36"/>
      <c r="D20" s="30"/>
      <c r="E20" s="25">
        <v>12015</v>
      </c>
      <c r="F20" s="112" t="s">
        <v>76</v>
      </c>
      <c r="G20" s="63">
        <f>G22+G29+G36+G43+G50+G57+G64+G71+G78+G85+G92+G99+G106</f>
        <v>100069.29999999994</v>
      </c>
    </row>
    <row r="21" spans="1:7" ht="18" customHeight="1" x14ac:dyDescent="0.25">
      <c r="A21" s="36"/>
      <c r="B21" s="36"/>
      <c r="C21" s="36"/>
      <c r="D21" s="30"/>
      <c r="E21" s="111"/>
      <c r="F21" s="111" t="s">
        <v>24</v>
      </c>
      <c r="G21" s="64"/>
    </row>
    <row r="22" spans="1:7" ht="43.15" customHeight="1" x14ac:dyDescent="0.25">
      <c r="A22" s="36"/>
      <c r="B22" s="36"/>
      <c r="C22" s="36"/>
      <c r="D22" s="30"/>
      <c r="E22" s="111"/>
      <c r="F22" s="188" t="s">
        <v>57</v>
      </c>
      <c r="G22" s="64">
        <f>G24</f>
        <v>93141.6</v>
      </c>
    </row>
    <row r="23" spans="1:7" ht="36" customHeight="1" x14ac:dyDescent="0.25">
      <c r="A23" s="36"/>
      <c r="B23" s="36"/>
      <c r="C23" s="36"/>
      <c r="D23" s="30"/>
      <c r="E23" s="111"/>
      <c r="F23" s="111" t="s">
        <v>25</v>
      </c>
      <c r="G23" s="64"/>
    </row>
    <row r="24" spans="1:7" ht="36" customHeight="1" x14ac:dyDescent="0.25">
      <c r="A24" s="36"/>
      <c r="B24" s="36"/>
      <c r="C24" s="36"/>
      <c r="D24" s="30"/>
      <c r="E24" s="111"/>
      <c r="F24" s="111" t="s">
        <v>18</v>
      </c>
      <c r="G24" s="64">
        <f>G25</f>
        <v>93141.6</v>
      </c>
    </row>
    <row r="25" spans="1:7" ht="36" customHeight="1" x14ac:dyDescent="0.25">
      <c r="A25" s="36"/>
      <c r="B25" s="36"/>
      <c r="C25" s="36"/>
      <c r="D25" s="30"/>
      <c r="E25" s="111"/>
      <c r="F25" s="111" t="s">
        <v>26</v>
      </c>
      <c r="G25" s="64">
        <f>G26</f>
        <v>93141.6</v>
      </c>
    </row>
    <row r="26" spans="1:7" ht="36" customHeight="1" x14ac:dyDescent="0.25">
      <c r="A26" s="36"/>
      <c r="B26" s="36"/>
      <c r="C26" s="36"/>
      <c r="D26" s="30"/>
      <c r="E26" s="111"/>
      <c r="F26" s="111" t="s">
        <v>58</v>
      </c>
      <c r="G26" s="64">
        <f>G27</f>
        <v>93141.6</v>
      </c>
    </row>
    <row r="27" spans="1:7" ht="36" customHeight="1" x14ac:dyDescent="0.25">
      <c r="A27" s="36"/>
      <c r="B27" s="36"/>
      <c r="C27" s="36"/>
      <c r="D27" s="30"/>
      <c r="E27" s="111"/>
      <c r="F27" s="111" t="s">
        <v>54</v>
      </c>
      <c r="G27" s="64">
        <f>G28</f>
        <v>93141.6</v>
      </c>
    </row>
    <row r="28" spans="1:7" ht="36" customHeight="1" x14ac:dyDescent="0.25">
      <c r="A28" s="36"/>
      <c r="B28" s="36"/>
      <c r="C28" s="36"/>
      <c r="D28" s="30"/>
      <c r="E28" s="111"/>
      <c r="F28" s="111" t="s">
        <v>55</v>
      </c>
      <c r="G28" s="64">
        <v>93141.6</v>
      </c>
    </row>
    <row r="29" spans="1:7" ht="36" customHeight="1" x14ac:dyDescent="0.25">
      <c r="A29" s="36"/>
      <c r="B29" s="36"/>
      <c r="C29" s="36"/>
      <c r="D29" s="30"/>
      <c r="E29" s="111"/>
      <c r="F29" s="188" t="s">
        <v>78</v>
      </c>
      <c r="G29" s="65">
        <f t="shared" ref="G29" si="2">G31</f>
        <v>-429932.4</v>
      </c>
    </row>
    <row r="30" spans="1:7" ht="36" customHeight="1" x14ac:dyDescent="0.25">
      <c r="A30" s="36"/>
      <c r="B30" s="36"/>
      <c r="C30" s="36"/>
      <c r="D30" s="30"/>
      <c r="E30" s="111"/>
      <c r="F30" s="111" t="s">
        <v>25</v>
      </c>
      <c r="G30" s="64"/>
    </row>
    <row r="31" spans="1:7" ht="36" customHeight="1" x14ac:dyDescent="0.25">
      <c r="A31" s="36"/>
      <c r="B31" s="36"/>
      <c r="C31" s="36"/>
      <c r="D31" s="30"/>
      <c r="E31" s="111"/>
      <c r="F31" s="111" t="s">
        <v>18</v>
      </c>
      <c r="G31" s="64">
        <f t="shared" ref="G31:G33" si="3">+G32</f>
        <v>-429932.4</v>
      </c>
    </row>
    <row r="32" spans="1:7" ht="36" customHeight="1" x14ac:dyDescent="0.25">
      <c r="A32" s="36"/>
      <c r="B32" s="36"/>
      <c r="C32" s="36"/>
      <c r="D32" s="30"/>
      <c r="E32" s="111"/>
      <c r="F32" s="111" t="s">
        <v>26</v>
      </c>
      <c r="G32" s="64">
        <f t="shared" si="3"/>
        <v>-429932.4</v>
      </c>
    </row>
    <row r="33" spans="1:7" ht="36" customHeight="1" x14ac:dyDescent="0.25">
      <c r="A33" s="36"/>
      <c r="B33" s="36"/>
      <c r="C33" s="36"/>
      <c r="D33" s="30"/>
      <c r="E33" s="111"/>
      <c r="F33" s="111" t="s">
        <v>79</v>
      </c>
      <c r="G33" s="64">
        <f t="shared" si="3"/>
        <v>-429932.4</v>
      </c>
    </row>
    <row r="34" spans="1:7" ht="36" customHeight="1" x14ac:dyDescent="0.25">
      <c r="A34" s="36"/>
      <c r="B34" s="36"/>
      <c r="C34" s="36"/>
      <c r="D34" s="30"/>
      <c r="E34" s="111"/>
      <c r="F34" s="111" t="s">
        <v>54</v>
      </c>
      <c r="G34" s="64">
        <f t="shared" ref="G34" si="4">G35</f>
        <v>-429932.4</v>
      </c>
    </row>
    <row r="35" spans="1:7" ht="36" customHeight="1" x14ac:dyDescent="0.25">
      <c r="A35" s="36"/>
      <c r="B35" s="36"/>
      <c r="C35" s="36"/>
      <c r="D35" s="30"/>
      <c r="E35" s="111"/>
      <c r="F35" s="111" t="s">
        <v>55</v>
      </c>
      <c r="G35" s="64">
        <v>-429932.4</v>
      </c>
    </row>
    <row r="36" spans="1:7" ht="36" customHeight="1" x14ac:dyDescent="0.25">
      <c r="A36" s="36"/>
      <c r="B36" s="36"/>
      <c r="C36" s="36"/>
      <c r="D36" s="30"/>
      <c r="E36" s="111"/>
      <c r="F36" s="188" t="s">
        <v>94</v>
      </c>
      <c r="G36" s="64">
        <f>G38</f>
        <v>2206.6</v>
      </c>
    </row>
    <row r="37" spans="1:7" ht="36" customHeight="1" x14ac:dyDescent="0.25">
      <c r="A37" s="36"/>
      <c r="B37" s="36"/>
      <c r="C37" s="36"/>
      <c r="D37" s="30"/>
      <c r="E37" s="111"/>
      <c r="F37" s="111" t="s">
        <v>25</v>
      </c>
      <c r="G37" s="64"/>
    </row>
    <row r="38" spans="1:7" ht="36" customHeight="1" x14ac:dyDescent="0.25">
      <c r="A38" s="36"/>
      <c r="B38" s="36"/>
      <c r="C38" s="36"/>
      <c r="D38" s="30"/>
      <c r="E38" s="111"/>
      <c r="F38" s="111" t="s">
        <v>18</v>
      </c>
      <c r="G38" s="64">
        <f>G39</f>
        <v>2206.6</v>
      </c>
    </row>
    <row r="39" spans="1:7" ht="36" customHeight="1" x14ac:dyDescent="0.25">
      <c r="A39" s="36"/>
      <c r="B39" s="36"/>
      <c r="C39" s="36"/>
      <c r="D39" s="30"/>
      <c r="E39" s="111"/>
      <c r="F39" s="111" t="s">
        <v>26</v>
      </c>
      <c r="G39" s="64">
        <f>G40</f>
        <v>2206.6</v>
      </c>
    </row>
    <row r="40" spans="1:7" ht="36" customHeight="1" x14ac:dyDescent="0.25">
      <c r="A40" s="36"/>
      <c r="B40" s="36"/>
      <c r="C40" s="36"/>
      <c r="D40" s="30"/>
      <c r="E40" s="111"/>
      <c r="F40" s="111" t="s">
        <v>79</v>
      </c>
      <c r="G40" s="64">
        <f>G41</f>
        <v>2206.6</v>
      </c>
    </row>
    <row r="41" spans="1:7" ht="36" customHeight="1" x14ac:dyDescent="0.25">
      <c r="A41" s="36"/>
      <c r="B41" s="36"/>
      <c r="C41" s="36"/>
      <c r="D41" s="30"/>
      <c r="E41" s="111"/>
      <c r="F41" s="111" t="s">
        <v>54</v>
      </c>
      <c r="G41" s="64">
        <f>G42</f>
        <v>2206.6</v>
      </c>
    </row>
    <row r="42" spans="1:7" ht="36" customHeight="1" x14ac:dyDescent="0.25">
      <c r="A42" s="36"/>
      <c r="B42" s="36"/>
      <c r="C42" s="36"/>
      <c r="D42" s="30"/>
      <c r="E42" s="111"/>
      <c r="F42" s="111" t="s">
        <v>55</v>
      </c>
      <c r="G42" s="64">
        <v>2206.6</v>
      </c>
    </row>
    <row r="43" spans="1:7" ht="39" customHeight="1" x14ac:dyDescent="0.25">
      <c r="A43" s="36"/>
      <c r="B43" s="36"/>
      <c r="C43" s="36"/>
      <c r="D43" s="30"/>
      <c r="E43" s="111"/>
      <c r="F43" s="188" t="s">
        <v>80</v>
      </c>
      <c r="G43" s="64">
        <f>G45</f>
        <v>39470.6</v>
      </c>
    </row>
    <row r="44" spans="1:7" ht="39" customHeight="1" x14ac:dyDescent="0.25">
      <c r="A44" s="36"/>
      <c r="B44" s="36"/>
      <c r="C44" s="36"/>
      <c r="D44" s="30"/>
      <c r="E44" s="111"/>
      <c r="F44" s="111" t="s">
        <v>25</v>
      </c>
      <c r="G44" s="64"/>
    </row>
    <row r="45" spans="1:7" ht="39" customHeight="1" x14ac:dyDescent="0.25">
      <c r="A45" s="36"/>
      <c r="B45" s="36"/>
      <c r="C45" s="36"/>
      <c r="D45" s="30"/>
      <c r="E45" s="111"/>
      <c r="F45" s="111" t="s">
        <v>18</v>
      </c>
      <c r="G45" s="64">
        <f>G46</f>
        <v>39470.6</v>
      </c>
    </row>
    <row r="46" spans="1:7" ht="39" customHeight="1" x14ac:dyDescent="0.25">
      <c r="A46" s="36"/>
      <c r="B46" s="36"/>
      <c r="C46" s="36"/>
      <c r="D46" s="30"/>
      <c r="E46" s="111"/>
      <c r="F46" s="111" t="s">
        <v>26</v>
      </c>
      <c r="G46" s="64">
        <f>G47</f>
        <v>39470.6</v>
      </c>
    </row>
    <row r="47" spans="1:7" ht="39" customHeight="1" x14ac:dyDescent="0.25">
      <c r="A47" s="36"/>
      <c r="B47" s="36"/>
      <c r="C47" s="36"/>
      <c r="D47" s="30"/>
      <c r="E47" s="111"/>
      <c r="F47" s="111" t="s">
        <v>58</v>
      </c>
      <c r="G47" s="64">
        <f>G48</f>
        <v>39470.6</v>
      </c>
    </row>
    <row r="48" spans="1:7" ht="39" customHeight="1" x14ac:dyDescent="0.25">
      <c r="A48" s="36"/>
      <c r="B48" s="36"/>
      <c r="C48" s="36"/>
      <c r="D48" s="30"/>
      <c r="E48" s="111"/>
      <c r="F48" s="111" t="s">
        <v>54</v>
      </c>
      <c r="G48" s="64">
        <f>G49</f>
        <v>39470.6</v>
      </c>
    </row>
    <row r="49" spans="1:7" ht="39" customHeight="1" x14ac:dyDescent="0.25">
      <c r="A49" s="36"/>
      <c r="B49" s="36"/>
      <c r="C49" s="36"/>
      <c r="D49" s="30"/>
      <c r="E49" s="111"/>
      <c r="F49" s="111" t="s">
        <v>55</v>
      </c>
      <c r="G49" s="64">
        <v>39470.6</v>
      </c>
    </row>
    <row r="50" spans="1:7" ht="31.9" customHeight="1" x14ac:dyDescent="0.25">
      <c r="A50" s="36"/>
      <c r="B50" s="25"/>
      <c r="C50" s="111"/>
      <c r="D50" s="111"/>
      <c r="E50" s="111"/>
      <c r="F50" s="188" t="s">
        <v>59</v>
      </c>
      <c r="G50" s="64">
        <f>G52</f>
        <v>53451.4</v>
      </c>
    </row>
    <row r="51" spans="1:7" s="40" customFormat="1" ht="39" customHeight="1" x14ac:dyDescent="0.25">
      <c r="A51" s="37"/>
      <c r="B51" s="37"/>
      <c r="C51" s="37"/>
      <c r="D51" s="21"/>
      <c r="E51" s="35"/>
      <c r="F51" s="111" t="s">
        <v>25</v>
      </c>
      <c r="G51" s="64"/>
    </row>
    <row r="52" spans="1:7" s="40" customFormat="1" ht="18" customHeight="1" x14ac:dyDescent="0.25">
      <c r="A52" s="37"/>
      <c r="B52" s="37"/>
      <c r="C52" s="37"/>
      <c r="D52" s="21"/>
      <c r="E52" s="35"/>
      <c r="F52" s="111" t="s">
        <v>18</v>
      </c>
      <c r="G52" s="64">
        <f t="shared" ref="G52:G54" si="5">+G53</f>
        <v>53451.4</v>
      </c>
    </row>
    <row r="53" spans="1:7" s="40" customFormat="1" ht="18" customHeight="1" x14ac:dyDescent="0.25">
      <c r="A53" s="37"/>
      <c r="B53" s="37"/>
      <c r="C53" s="37"/>
      <c r="D53" s="21"/>
      <c r="E53" s="35"/>
      <c r="F53" s="111" t="s">
        <v>26</v>
      </c>
      <c r="G53" s="64">
        <f t="shared" si="5"/>
        <v>53451.4</v>
      </c>
    </row>
    <row r="54" spans="1:7" s="40" customFormat="1" ht="18" customHeight="1" x14ac:dyDescent="0.25">
      <c r="A54" s="37"/>
      <c r="B54" s="37"/>
      <c r="C54" s="37"/>
      <c r="D54" s="21"/>
      <c r="E54" s="35"/>
      <c r="F54" s="111" t="s">
        <v>58</v>
      </c>
      <c r="G54" s="64">
        <f t="shared" si="5"/>
        <v>53451.4</v>
      </c>
    </row>
    <row r="55" spans="1:7" s="40" customFormat="1" ht="39" customHeight="1" x14ac:dyDescent="0.25">
      <c r="A55" s="37"/>
      <c r="B55" s="37"/>
      <c r="C55" s="37"/>
      <c r="D55" s="21"/>
      <c r="E55" s="35"/>
      <c r="F55" s="111" t="s">
        <v>54</v>
      </c>
      <c r="G55" s="64">
        <f t="shared" ref="G55" si="6">G56</f>
        <v>53451.4</v>
      </c>
    </row>
    <row r="56" spans="1:7" s="40" customFormat="1" ht="18" customHeight="1" x14ac:dyDescent="0.25">
      <c r="A56" s="37"/>
      <c r="B56" s="37"/>
      <c r="C56" s="37"/>
      <c r="D56" s="21"/>
      <c r="E56" s="35"/>
      <c r="F56" s="111" t="s">
        <v>55</v>
      </c>
      <c r="G56" s="64">
        <v>53451.4</v>
      </c>
    </row>
    <row r="57" spans="1:7" ht="18" customHeight="1" x14ac:dyDescent="0.25">
      <c r="A57" s="36"/>
      <c r="B57" s="25"/>
      <c r="C57" s="111"/>
      <c r="D57" s="111"/>
      <c r="E57" s="111"/>
      <c r="F57" s="188" t="s">
        <v>60</v>
      </c>
      <c r="G57" s="64">
        <f>G59</f>
        <v>48517</v>
      </c>
    </row>
    <row r="58" spans="1:7" s="40" customFormat="1" ht="39" customHeight="1" x14ac:dyDescent="0.25">
      <c r="A58" s="37"/>
      <c r="B58" s="37"/>
      <c r="C58" s="37"/>
      <c r="D58" s="21"/>
      <c r="E58" s="35"/>
      <c r="F58" s="111" t="s">
        <v>25</v>
      </c>
      <c r="G58" s="64"/>
    </row>
    <row r="59" spans="1:7" s="40" customFormat="1" ht="18" customHeight="1" x14ac:dyDescent="0.25">
      <c r="A59" s="37"/>
      <c r="B59" s="37"/>
      <c r="C59" s="37"/>
      <c r="D59" s="21"/>
      <c r="E59" s="35"/>
      <c r="F59" s="111" t="s">
        <v>18</v>
      </c>
      <c r="G59" s="64">
        <f t="shared" ref="G59:G61" si="7">+G60</f>
        <v>48517</v>
      </c>
    </row>
    <row r="60" spans="1:7" s="40" customFormat="1" ht="18" customHeight="1" x14ac:dyDescent="0.25">
      <c r="A60" s="37"/>
      <c r="B60" s="37"/>
      <c r="C60" s="37"/>
      <c r="D60" s="21"/>
      <c r="E60" s="35"/>
      <c r="F60" s="111" t="s">
        <v>26</v>
      </c>
      <c r="G60" s="64">
        <f t="shared" si="7"/>
        <v>48517</v>
      </c>
    </row>
    <row r="61" spans="1:7" s="40" customFormat="1" ht="18" customHeight="1" x14ac:dyDescent="0.25">
      <c r="A61" s="37"/>
      <c r="B61" s="37"/>
      <c r="C61" s="37"/>
      <c r="D61" s="21"/>
      <c r="E61" s="35"/>
      <c r="F61" s="111" t="s">
        <v>58</v>
      </c>
      <c r="G61" s="64">
        <f t="shared" si="7"/>
        <v>48517</v>
      </c>
    </row>
    <row r="62" spans="1:7" s="40" customFormat="1" ht="39" customHeight="1" x14ac:dyDescent="0.25">
      <c r="A62" s="37"/>
      <c r="B62" s="37"/>
      <c r="C62" s="37"/>
      <c r="D62" s="21"/>
      <c r="E62" s="35"/>
      <c r="F62" s="111" t="s">
        <v>54</v>
      </c>
      <c r="G62" s="64">
        <f t="shared" ref="G62" si="8">G63</f>
        <v>48517</v>
      </c>
    </row>
    <row r="63" spans="1:7" s="40" customFormat="1" ht="18" customHeight="1" x14ac:dyDescent="0.25">
      <c r="A63" s="37"/>
      <c r="B63" s="37"/>
      <c r="C63" s="37"/>
      <c r="D63" s="21"/>
      <c r="E63" s="35"/>
      <c r="F63" s="111" t="s">
        <v>55</v>
      </c>
      <c r="G63" s="64">
        <v>48517</v>
      </c>
    </row>
    <row r="64" spans="1:7" ht="18" customHeight="1" x14ac:dyDescent="0.25">
      <c r="A64" s="36"/>
      <c r="B64" s="25"/>
      <c r="C64" s="111"/>
      <c r="D64" s="111"/>
      <c r="E64" s="111"/>
      <c r="F64" s="188" t="s">
        <v>61</v>
      </c>
      <c r="G64" s="64">
        <f t="shared" ref="G64" si="9">G66</f>
        <v>49431.8</v>
      </c>
    </row>
    <row r="65" spans="1:7" s="40" customFormat="1" ht="39" customHeight="1" x14ac:dyDescent="0.25">
      <c r="A65" s="37"/>
      <c r="B65" s="37"/>
      <c r="C65" s="37"/>
      <c r="D65" s="21"/>
      <c r="E65" s="35"/>
      <c r="F65" s="111" t="s">
        <v>25</v>
      </c>
      <c r="G65" s="64"/>
    </row>
    <row r="66" spans="1:7" s="40" customFormat="1" ht="18" customHeight="1" x14ac:dyDescent="0.25">
      <c r="A66" s="37"/>
      <c r="B66" s="37"/>
      <c r="C66" s="37"/>
      <c r="D66" s="21"/>
      <c r="E66" s="35"/>
      <c r="F66" s="111" t="s">
        <v>18</v>
      </c>
      <c r="G66" s="64">
        <f t="shared" ref="G66:G68" si="10">+G67</f>
        <v>49431.8</v>
      </c>
    </row>
    <row r="67" spans="1:7" s="40" customFormat="1" ht="18" customHeight="1" x14ac:dyDescent="0.25">
      <c r="A67" s="37"/>
      <c r="B67" s="37"/>
      <c r="C67" s="37"/>
      <c r="D67" s="21"/>
      <c r="E67" s="35"/>
      <c r="F67" s="111" t="s">
        <v>26</v>
      </c>
      <c r="G67" s="64">
        <f t="shared" si="10"/>
        <v>49431.8</v>
      </c>
    </row>
    <row r="68" spans="1:7" s="40" customFormat="1" ht="18" customHeight="1" x14ac:dyDescent="0.25">
      <c r="A68" s="37"/>
      <c r="B68" s="37"/>
      <c r="C68" s="37"/>
      <c r="D68" s="21"/>
      <c r="E68" s="35"/>
      <c r="F68" s="111" t="s">
        <v>58</v>
      </c>
      <c r="G68" s="64">
        <f t="shared" si="10"/>
        <v>49431.8</v>
      </c>
    </row>
    <row r="69" spans="1:7" s="40" customFormat="1" ht="39" customHeight="1" x14ac:dyDescent="0.25">
      <c r="A69" s="37"/>
      <c r="B69" s="37"/>
      <c r="C69" s="37"/>
      <c r="D69" s="21"/>
      <c r="E69" s="35"/>
      <c r="F69" s="111" t="s">
        <v>54</v>
      </c>
      <c r="G69" s="64">
        <f t="shared" ref="G69" si="11">G70</f>
        <v>49431.8</v>
      </c>
    </row>
    <row r="70" spans="1:7" s="40" customFormat="1" ht="18" customHeight="1" x14ac:dyDescent="0.25">
      <c r="A70" s="37"/>
      <c r="B70" s="37"/>
      <c r="C70" s="37"/>
      <c r="D70" s="21"/>
      <c r="E70" s="35"/>
      <c r="F70" s="111" t="s">
        <v>55</v>
      </c>
      <c r="G70" s="64">
        <v>49431.8</v>
      </c>
    </row>
    <row r="71" spans="1:7" ht="18" customHeight="1" x14ac:dyDescent="0.25">
      <c r="A71" s="36"/>
      <c r="B71" s="25"/>
      <c r="C71" s="111"/>
      <c r="D71" s="111"/>
      <c r="E71" s="111"/>
      <c r="F71" s="188" t="s">
        <v>62</v>
      </c>
      <c r="G71" s="64">
        <f>G73</f>
        <v>54011.7</v>
      </c>
    </row>
    <row r="72" spans="1:7" s="40" customFormat="1" ht="39" customHeight="1" x14ac:dyDescent="0.25">
      <c r="A72" s="37"/>
      <c r="B72" s="37"/>
      <c r="C72" s="37"/>
      <c r="D72" s="21"/>
      <c r="E72" s="35"/>
      <c r="F72" s="111" t="s">
        <v>25</v>
      </c>
      <c r="G72" s="64"/>
    </row>
    <row r="73" spans="1:7" s="40" customFormat="1" ht="18" customHeight="1" x14ac:dyDescent="0.25">
      <c r="A73" s="37"/>
      <c r="B73" s="37"/>
      <c r="C73" s="37"/>
      <c r="D73" s="21"/>
      <c r="E73" s="35"/>
      <c r="F73" s="111" t="s">
        <v>18</v>
      </c>
      <c r="G73" s="64">
        <f t="shared" ref="G73:G75" si="12">+G74</f>
        <v>54011.7</v>
      </c>
    </row>
    <row r="74" spans="1:7" s="40" customFormat="1" ht="18" customHeight="1" x14ac:dyDescent="0.25">
      <c r="A74" s="37"/>
      <c r="B74" s="37"/>
      <c r="C74" s="37"/>
      <c r="D74" s="21"/>
      <c r="E74" s="35"/>
      <c r="F74" s="111" t="s">
        <v>26</v>
      </c>
      <c r="G74" s="64">
        <f t="shared" si="12"/>
        <v>54011.7</v>
      </c>
    </row>
    <row r="75" spans="1:7" s="40" customFormat="1" ht="18" customHeight="1" x14ac:dyDescent="0.25">
      <c r="A75" s="37"/>
      <c r="B75" s="37"/>
      <c r="C75" s="37"/>
      <c r="D75" s="21"/>
      <c r="E75" s="35"/>
      <c r="F75" s="111" t="s">
        <v>58</v>
      </c>
      <c r="G75" s="64">
        <f t="shared" si="12"/>
        <v>54011.7</v>
      </c>
    </row>
    <row r="76" spans="1:7" s="40" customFormat="1" ht="39" customHeight="1" x14ac:dyDescent="0.25">
      <c r="A76" s="37"/>
      <c r="B76" s="37"/>
      <c r="C76" s="37"/>
      <c r="D76" s="21"/>
      <c r="E76" s="35"/>
      <c r="F76" s="111" t="s">
        <v>54</v>
      </c>
      <c r="G76" s="64">
        <f t="shared" ref="G76" si="13">G77</f>
        <v>54011.7</v>
      </c>
    </row>
    <row r="77" spans="1:7" s="40" customFormat="1" ht="18" customHeight="1" x14ac:dyDescent="0.25">
      <c r="A77" s="37"/>
      <c r="B77" s="37"/>
      <c r="C77" s="37"/>
      <c r="D77" s="21"/>
      <c r="E77" s="35"/>
      <c r="F77" s="111" t="s">
        <v>55</v>
      </c>
      <c r="G77" s="64">
        <v>54011.7</v>
      </c>
    </row>
    <row r="78" spans="1:7" ht="18" customHeight="1" x14ac:dyDescent="0.25">
      <c r="A78" s="36"/>
      <c r="B78" s="25"/>
      <c r="C78" s="111"/>
      <c r="D78" s="111"/>
      <c r="E78" s="111"/>
      <c r="F78" s="188" t="s">
        <v>63</v>
      </c>
      <c r="G78" s="64">
        <f>G80</f>
        <v>44775.3</v>
      </c>
    </row>
    <row r="79" spans="1:7" s="40" customFormat="1" ht="39" customHeight="1" x14ac:dyDescent="0.25">
      <c r="A79" s="37"/>
      <c r="B79" s="37"/>
      <c r="C79" s="37"/>
      <c r="D79" s="21"/>
      <c r="E79" s="35"/>
      <c r="F79" s="111" t="s">
        <v>25</v>
      </c>
      <c r="G79" s="64"/>
    </row>
    <row r="80" spans="1:7" s="40" customFormat="1" ht="18" customHeight="1" x14ac:dyDescent="0.25">
      <c r="A80" s="37"/>
      <c r="B80" s="37"/>
      <c r="C80" s="37"/>
      <c r="D80" s="21"/>
      <c r="E80" s="35"/>
      <c r="F80" s="111" t="s">
        <v>18</v>
      </c>
      <c r="G80" s="64">
        <f t="shared" ref="G80:G82" si="14">+G81</f>
        <v>44775.3</v>
      </c>
    </row>
    <row r="81" spans="1:7" s="40" customFormat="1" ht="18" customHeight="1" x14ac:dyDescent="0.25">
      <c r="A81" s="37"/>
      <c r="B81" s="37"/>
      <c r="C81" s="37"/>
      <c r="D81" s="21"/>
      <c r="E81" s="35"/>
      <c r="F81" s="111" t="s">
        <v>26</v>
      </c>
      <c r="G81" s="64">
        <f t="shared" si="14"/>
        <v>44775.3</v>
      </c>
    </row>
    <row r="82" spans="1:7" s="40" customFormat="1" ht="18" customHeight="1" x14ac:dyDescent="0.25">
      <c r="A82" s="37"/>
      <c r="B82" s="37"/>
      <c r="C82" s="37"/>
      <c r="D82" s="21"/>
      <c r="E82" s="35"/>
      <c r="F82" s="111" t="s">
        <v>58</v>
      </c>
      <c r="G82" s="64">
        <f t="shared" si="14"/>
        <v>44775.3</v>
      </c>
    </row>
    <row r="83" spans="1:7" s="40" customFormat="1" ht="39" customHeight="1" x14ac:dyDescent="0.25">
      <c r="A83" s="37"/>
      <c r="B83" s="37"/>
      <c r="C83" s="37"/>
      <c r="D83" s="21"/>
      <c r="E83" s="35"/>
      <c r="F83" s="111" t="s">
        <v>54</v>
      </c>
      <c r="G83" s="64">
        <f t="shared" ref="G83" si="15">G84</f>
        <v>44775.3</v>
      </c>
    </row>
    <row r="84" spans="1:7" s="40" customFormat="1" ht="18" customHeight="1" x14ac:dyDescent="0.25">
      <c r="A84" s="37"/>
      <c r="B84" s="37"/>
      <c r="C84" s="37"/>
      <c r="D84" s="21"/>
      <c r="E84" s="35"/>
      <c r="F84" s="111" t="s">
        <v>55</v>
      </c>
      <c r="G84" s="64">
        <v>44775.3</v>
      </c>
    </row>
    <row r="85" spans="1:7" ht="18" customHeight="1" x14ac:dyDescent="0.25">
      <c r="A85" s="36"/>
      <c r="B85" s="25"/>
      <c r="C85" s="111"/>
      <c r="D85" s="111"/>
      <c r="E85" s="111"/>
      <c r="F85" s="188" t="s">
        <v>64</v>
      </c>
      <c r="G85" s="64">
        <f>G87</f>
        <v>56417.900000000038</v>
      </c>
    </row>
    <row r="86" spans="1:7" s="40" customFormat="1" ht="39" customHeight="1" x14ac:dyDescent="0.25">
      <c r="A86" s="37"/>
      <c r="B86" s="37"/>
      <c r="C86" s="37"/>
      <c r="D86" s="21"/>
      <c r="E86" s="35"/>
      <c r="F86" s="111" t="s">
        <v>25</v>
      </c>
      <c r="G86" s="64"/>
    </row>
    <row r="87" spans="1:7" s="40" customFormat="1" ht="18" customHeight="1" x14ac:dyDescent="0.25">
      <c r="A87" s="37"/>
      <c r="B87" s="37"/>
      <c r="C87" s="37"/>
      <c r="D87" s="21"/>
      <c r="E87" s="35"/>
      <c r="F87" s="111" t="s">
        <v>18</v>
      </c>
      <c r="G87" s="64">
        <f t="shared" ref="G87:G89" si="16">+G88</f>
        <v>56417.900000000038</v>
      </c>
    </row>
    <row r="88" spans="1:7" s="40" customFormat="1" ht="18" customHeight="1" x14ac:dyDescent="0.25">
      <c r="A88" s="37"/>
      <c r="B88" s="37"/>
      <c r="C88" s="37"/>
      <c r="D88" s="21"/>
      <c r="E88" s="35"/>
      <c r="F88" s="111" t="s">
        <v>26</v>
      </c>
      <c r="G88" s="64">
        <f t="shared" si="16"/>
        <v>56417.900000000038</v>
      </c>
    </row>
    <row r="89" spans="1:7" s="40" customFormat="1" ht="18" customHeight="1" x14ac:dyDescent="0.25">
      <c r="A89" s="37"/>
      <c r="B89" s="37"/>
      <c r="C89" s="37"/>
      <c r="D89" s="21"/>
      <c r="E89" s="35"/>
      <c r="F89" s="111" t="s">
        <v>58</v>
      </c>
      <c r="G89" s="64">
        <f t="shared" si="16"/>
        <v>56417.900000000038</v>
      </c>
    </row>
    <row r="90" spans="1:7" s="40" customFormat="1" ht="39" customHeight="1" x14ac:dyDescent="0.25">
      <c r="A90" s="37"/>
      <c r="B90" s="37"/>
      <c r="C90" s="37"/>
      <c r="D90" s="21"/>
      <c r="E90" s="35"/>
      <c r="F90" s="111" t="s">
        <v>54</v>
      </c>
      <c r="G90" s="64">
        <f t="shared" ref="G90" si="17">G91</f>
        <v>56417.900000000038</v>
      </c>
    </row>
    <row r="91" spans="1:7" s="40" customFormat="1" ht="18" customHeight="1" x14ac:dyDescent="0.25">
      <c r="A91" s="37"/>
      <c r="B91" s="37"/>
      <c r="C91" s="37"/>
      <c r="D91" s="21"/>
      <c r="E91" s="35"/>
      <c r="F91" s="111" t="s">
        <v>55</v>
      </c>
      <c r="G91" s="64">
        <v>56417.900000000038</v>
      </c>
    </row>
    <row r="92" spans="1:7" ht="18" customHeight="1" x14ac:dyDescent="0.25">
      <c r="A92" s="36"/>
      <c r="B92" s="25"/>
      <c r="C92" s="111"/>
      <c r="D92" s="111"/>
      <c r="E92" s="111"/>
      <c r="F92" s="188" t="s">
        <v>65</v>
      </c>
      <c r="G92" s="64">
        <f t="shared" ref="G92" si="18">G94</f>
        <v>37233.1</v>
      </c>
    </row>
    <row r="93" spans="1:7" s="40" customFormat="1" ht="39" customHeight="1" x14ac:dyDescent="0.25">
      <c r="A93" s="37"/>
      <c r="B93" s="37"/>
      <c r="C93" s="37"/>
      <c r="D93" s="21"/>
      <c r="E93" s="35"/>
      <c r="F93" s="111" t="s">
        <v>25</v>
      </c>
      <c r="G93" s="64"/>
    </row>
    <row r="94" spans="1:7" s="40" customFormat="1" ht="18" customHeight="1" x14ac:dyDescent="0.25">
      <c r="A94" s="37"/>
      <c r="B94" s="37"/>
      <c r="C94" s="37"/>
      <c r="D94" s="21"/>
      <c r="E94" s="35"/>
      <c r="F94" s="111" t="s">
        <v>18</v>
      </c>
      <c r="G94" s="64">
        <f t="shared" ref="G94:G96" si="19">+G95</f>
        <v>37233.1</v>
      </c>
    </row>
    <row r="95" spans="1:7" s="40" customFormat="1" ht="18" customHeight="1" x14ac:dyDescent="0.25">
      <c r="A95" s="37"/>
      <c r="B95" s="37"/>
      <c r="C95" s="37"/>
      <c r="D95" s="21"/>
      <c r="E95" s="35"/>
      <c r="F95" s="111" t="s">
        <v>26</v>
      </c>
      <c r="G95" s="64">
        <f t="shared" si="19"/>
        <v>37233.1</v>
      </c>
    </row>
    <row r="96" spans="1:7" s="40" customFormat="1" ht="18" customHeight="1" x14ac:dyDescent="0.25">
      <c r="A96" s="37"/>
      <c r="B96" s="37"/>
      <c r="C96" s="37"/>
      <c r="D96" s="21"/>
      <c r="E96" s="35"/>
      <c r="F96" s="111" t="s">
        <v>58</v>
      </c>
      <c r="G96" s="64">
        <f t="shared" si="19"/>
        <v>37233.1</v>
      </c>
    </row>
    <row r="97" spans="1:7" s="40" customFormat="1" ht="39" customHeight="1" x14ac:dyDescent="0.25">
      <c r="A97" s="37"/>
      <c r="B97" s="37"/>
      <c r="C97" s="37"/>
      <c r="D97" s="21"/>
      <c r="E97" s="35"/>
      <c r="F97" s="111" t="s">
        <v>54</v>
      </c>
      <c r="G97" s="64">
        <f t="shared" ref="G97" si="20">G98</f>
        <v>37233.1</v>
      </c>
    </row>
    <row r="98" spans="1:7" s="40" customFormat="1" ht="18" customHeight="1" x14ac:dyDescent="0.25">
      <c r="A98" s="37"/>
      <c r="B98" s="37"/>
      <c r="C98" s="37"/>
      <c r="D98" s="21"/>
      <c r="E98" s="35"/>
      <c r="F98" s="111" t="s">
        <v>55</v>
      </c>
      <c r="G98" s="64">
        <v>37233.1</v>
      </c>
    </row>
    <row r="99" spans="1:7" s="40" customFormat="1" ht="18" customHeight="1" x14ac:dyDescent="0.25">
      <c r="A99" s="37"/>
      <c r="B99" s="37"/>
      <c r="C99" s="37"/>
      <c r="D99" s="21"/>
      <c r="E99" s="35"/>
      <c r="F99" s="188" t="s">
        <v>118</v>
      </c>
      <c r="G99" s="64">
        <f>G101</f>
        <v>14140.499999999989</v>
      </c>
    </row>
    <row r="100" spans="1:7" s="40" customFormat="1" ht="33.6" customHeight="1" x14ac:dyDescent="0.25">
      <c r="A100" s="37"/>
      <c r="B100" s="37"/>
      <c r="C100" s="37"/>
      <c r="D100" s="21"/>
      <c r="E100" s="35"/>
      <c r="F100" s="111" t="s">
        <v>25</v>
      </c>
      <c r="G100" s="64"/>
    </row>
    <row r="101" spans="1:7" s="40" customFormat="1" ht="33.6" customHeight="1" x14ac:dyDescent="0.25">
      <c r="A101" s="37"/>
      <c r="B101" s="37"/>
      <c r="C101" s="37"/>
      <c r="D101" s="21"/>
      <c r="E101" s="35"/>
      <c r="F101" s="111" t="s">
        <v>18</v>
      </c>
      <c r="G101" s="64">
        <f t="shared" ref="G101:G104" si="21">G102</f>
        <v>14140.499999999989</v>
      </c>
    </row>
    <row r="102" spans="1:7" s="40" customFormat="1" ht="33.6" customHeight="1" x14ac:dyDescent="0.25">
      <c r="A102" s="37"/>
      <c r="B102" s="37"/>
      <c r="C102" s="37"/>
      <c r="D102" s="21"/>
      <c r="E102" s="35"/>
      <c r="F102" s="111" t="s">
        <v>26</v>
      </c>
      <c r="G102" s="64">
        <f t="shared" si="21"/>
        <v>14140.499999999989</v>
      </c>
    </row>
    <row r="103" spans="1:7" s="40" customFormat="1" ht="33.6" customHeight="1" x14ac:dyDescent="0.25">
      <c r="A103" s="37"/>
      <c r="B103" s="37"/>
      <c r="C103" s="37"/>
      <c r="D103" s="21"/>
      <c r="E103" s="35"/>
      <c r="F103" s="111" t="s">
        <v>58</v>
      </c>
      <c r="G103" s="64">
        <f t="shared" si="21"/>
        <v>14140.499999999989</v>
      </c>
    </row>
    <row r="104" spans="1:7" s="40" customFormat="1" ht="33.6" customHeight="1" x14ac:dyDescent="0.25">
      <c r="A104" s="37"/>
      <c r="B104" s="37"/>
      <c r="C104" s="37"/>
      <c r="D104" s="21"/>
      <c r="E104" s="35"/>
      <c r="F104" s="111" t="s">
        <v>54</v>
      </c>
      <c r="G104" s="64">
        <f t="shared" si="21"/>
        <v>14140.499999999989</v>
      </c>
    </row>
    <row r="105" spans="1:7" s="40" customFormat="1" ht="33.6" customHeight="1" x14ac:dyDescent="0.25">
      <c r="A105" s="37"/>
      <c r="B105" s="37"/>
      <c r="C105" s="37"/>
      <c r="D105" s="21"/>
      <c r="E105" s="35"/>
      <c r="F105" s="111" t="s">
        <v>55</v>
      </c>
      <c r="G105" s="64">
        <v>14140.499999999989</v>
      </c>
    </row>
    <row r="106" spans="1:7" ht="18" customHeight="1" x14ac:dyDescent="0.25">
      <c r="A106" s="36"/>
      <c r="B106" s="25"/>
      <c r="C106" s="111"/>
      <c r="D106" s="111"/>
      <c r="E106" s="111"/>
      <c r="F106" s="188" t="s">
        <v>66</v>
      </c>
      <c r="G106" s="64">
        <f t="shared" ref="G106" si="22">G108</f>
        <v>37204.199999999997</v>
      </c>
    </row>
    <row r="107" spans="1:7" s="40" customFormat="1" ht="39" customHeight="1" x14ac:dyDescent="0.25">
      <c r="A107" s="37"/>
      <c r="B107" s="37"/>
      <c r="C107" s="37"/>
      <c r="D107" s="21"/>
      <c r="E107" s="35"/>
      <c r="F107" s="111" t="s">
        <v>25</v>
      </c>
      <c r="G107" s="64"/>
    </row>
    <row r="108" spans="1:7" s="40" customFormat="1" ht="18" customHeight="1" x14ac:dyDescent="0.25">
      <c r="A108" s="37"/>
      <c r="B108" s="37"/>
      <c r="C108" s="37"/>
      <c r="D108" s="21"/>
      <c r="E108" s="35"/>
      <c r="F108" s="111" t="s">
        <v>18</v>
      </c>
      <c r="G108" s="64">
        <f t="shared" ref="G108:G110" si="23">+G109</f>
        <v>37204.199999999997</v>
      </c>
    </row>
    <row r="109" spans="1:7" s="40" customFormat="1" ht="18" customHeight="1" x14ac:dyDescent="0.25">
      <c r="A109" s="37"/>
      <c r="B109" s="37"/>
      <c r="C109" s="37"/>
      <c r="D109" s="21"/>
      <c r="E109" s="35"/>
      <c r="F109" s="111" t="s">
        <v>26</v>
      </c>
      <c r="G109" s="64">
        <f t="shared" si="23"/>
        <v>37204.199999999997</v>
      </c>
    </row>
    <row r="110" spans="1:7" s="40" customFormat="1" ht="18" customHeight="1" x14ac:dyDescent="0.25">
      <c r="A110" s="37"/>
      <c r="B110" s="37"/>
      <c r="C110" s="37"/>
      <c r="D110" s="21"/>
      <c r="E110" s="35"/>
      <c r="F110" s="111" t="s">
        <v>58</v>
      </c>
      <c r="G110" s="64">
        <f t="shared" si="23"/>
        <v>37204.199999999997</v>
      </c>
    </row>
    <row r="111" spans="1:7" s="40" customFormat="1" ht="39" customHeight="1" x14ac:dyDescent="0.25">
      <c r="A111" s="37"/>
      <c r="B111" s="37"/>
      <c r="C111" s="37"/>
      <c r="D111" s="21"/>
      <c r="E111" s="35"/>
      <c r="F111" s="111" t="s">
        <v>54</v>
      </c>
      <c r="G111" s="64">
        <f t="shared" ref="G111" si="24">G112</f>
        <v>37204.199999999997</v>
      </c>
    </row>
    <row r="112" spans="1:7" s="40" customFormat="1" ht="25.5" customHeight="1" x14ac:dyDescent="0.25">
      <c r="A112" s="37"/>
      <c r="B112" s="37"/>
      <c r="C112" s="37"/>
      <c r="D112" s="21"/>
      <c r="E112" s="35"/>
      <c r="F112" s="111" t="s">
        <v>55</v>
      </c>
      <c r="G112" s="64">
        <v>37204.199999999997</v>
      </c>
    </row>
    <row r="113" spans="1:7" s="40" customFormat="1" ht="54.75" customHeight="1" x14ac:dyDescent="0.25">
      <c r="A113" s="36"/>
      <c r="B113" s="36"/>
      <c r="C113" s="36"/>
      <c r="D113" s="30"/>
      <c r="E113" s="25">
        <v>12016</v>
      </c>
      <c r="F113" s="112" t="s">
        <v>109</v>
      </c>
      <c r="G113" s="90">
        <f>G115+G122+G129+G136+G143+G150+G157+G164+G171+G178+G185</f>
        <v>115285.39999999998</v>
      </c>
    </row>
    <row r="114" spans="1:7" s="40" customFormat="1" ht="31.9" customHeight="1" x14ac:dyDescent="0.25">
      <c r="A114" s="36"/>
      <c r="B114" s="36"/>
      <c r="C114" s="36"/>
      <c r="D114" s="30"/>
      <c r="E114" s="111"/>
      <c r="F114" s="111" t="s">
        <v>24</v>
      </c>
      <c r="G114" s="64"/>
    </row>
    <row r="115" spans="1:7" s="40" customFormat="1" ht="31.9" customHeight="1" x14ac:dyDescent="0.25">
      <c r="A115" s="36"/>
      <c r="B115" s="36"/>
      <c r="C115" s="36"/>
      <c r="D115" s="30"/>
      <c r="E115" s="111"/>
      <c r="F115" s="188" t="s">
        <v>78</v>
      </c>
      <c r="G115" s="87">
        <f t="shared" ref="G115" si="25">G117</f>
        <v>-389505.1</v>
      </c>
    </row>
    <row r="116" spans="1:7" s="40" customFormat="1" ht="31.9" customHeight="1" x14ac:dyDescent="0.25">
      <c r="A116" s="36"/>
      <c r="B116" s="36"/>
      <c r="C116" s="36"/>
      <c r="D116" s="30"/>
      <c r="E116" s="111"/>
      <c r="F116" s="111" t="s">
        <v>25</v>
      </c>
      <c r="G116" s="88"/>
    </row>
    <row r="117" spans="1:7" s="40" customFormat="1" ht="31.9" customHeight="1" x14ac:dyDescent="0.25">
      <c r="A117" s="36"/>
      <c r="B117" s="36"/>
      <c r="C117" s="36"/>
      <c r="D117" s="30"/>
      <c r="E117" s="111"/>
      <c r="F117" s="111" t="s">
        <v>18</v>
      </c>
      <c r="G117" s="88">
        <f t="shared" ref="G117:G119" si="26">+G118</f>
        <v>-389505.1</v>
      </c>
    </row>
    <row r="118" spans="1:7" s="40" customFormat="1" ht="31.9" customHeight="1" x14ac:dyDescent="0.25">
      <c r="A118" s="36"/>
      <c r="B118" s="36"/>
      <c r="C118" s="36"/>
      <c r="D118" s="30"/>
      <c r="E118" s="111"/>
      <c r="F118" s="111" t="s">
        <v>26</v>
      </c>
      <c r="G118" s="88">
        <f t="shared" si="26"/>
        <v>-389505.1</v>
      </c>
    </row>
    <row r="119" spans="1:7" s="40" customFormat="1" ht="31.9" customHeight="1" x14ac:dyDescent="0.25">
      <c r="A119" s="36"/>
      <c r="B119" s="36"/>
      <c r="C119" s="36"/>
      <c r="D119" s="30"/>
      <c r="E119" s="111"/>
      <c r="F119" s="111" t="s">
        <v>79</v>
      </c>
      <c r="G119" s="88">
        <f t="shared" si="26"/>
        <v>-389505.1</v>
      </c>
    </row>
    <row r="120" spans="1:7" s="40" customFormat="1" ht="38.25" customHeight="1" x14ac:dyDescent="0.25">
      <c r="A120" s="36"/>
      <c r="B120" s="36"/>
      <c r="C120" s="36"/>
      <c r="D120" s="30"/>
      <c r="E120" s="111"/>
      <c r="F120" s="111" t="s">
        <v>54</v>
      </c>
      <c r="G120" s="88">
        <f t="shared" ref="G120" si="27">G121</f>
        <v>-389505.1</v>
      </c>
    </row>
    <row r="121" spans="1:7" s="40" customFormat="1" ht="31.9" customHeight="1" x14ac:dyDescent="0.25">
      <c r="A121" s="36"/>
      <c r="B121" s="36"/>
      <c r="C121" s="36"/>
      <c r="D121" s="30"/>
      <c r="E121" s="111"/>
      <c r="F121" s="111" t="s">
        <v>55</v>
      </c>
      <c r="G121" s="88">
        <v>-389505.1</v>
      </c>
    </row>
    <row r="122" spans="1:7" s="40" customFormat="1" ht="31.9" customHeight="1" x14ac:dyDescent="0.25">
      <c r="A122" s="36"/>
      <c r="B122" s="36"/>
      <c r="C122" s="36"/>
      <c r="D122" s="30"/>
      <c r="E122" s="111"/>
      <c r="F122" s="188" t="s">
        <v>80</v>
      </c>
      <c r="G122" s="64">
        <f>G124</f>
        <v>97564.800000000003</v>
      </c>
    </row>
    <row r="123" spans="1:7" s="40" customFormat="1" ht="31.9" customHeight="1" x14ac:dyDescent="0.25">
      <c r="A123" s="36"/>
      <c r="B123" s="36"/>
      <c r="C123" s="36"/>
      <c r="D123" s="30"/>
      <c r="E123" s="111"/>
      <c r="F123" s="111" t="s">
        <v>25</v>
      </c>
      <c r="G123" s="64"/>
    </row>
    <row r="124" spans="1:7" s="40" customFormat="1" ht="31.9" customHeight="1" x14ac:dyDescent="0.25">
      <c r="A124" s="36"/>
      <c r="B124" s="36"/>
      <c r="C124" s="36"/>
      <c r="D124" s="30"/>
      <c r="E124" s="111"/>
      <c r="F124" s="111" t="s">
        <v>18</v>
      </c>
      <c r="G124" s="64">
        <f>G125</f>
        <v>97564.800000000003</v>
      </c>
    </row>
    <row r="125" spans="1:7" s="40" customFormat="1" ht="31.9" customHeight="1" x14ac:dyDescent="0.25">
      <c r="A125" s="36"/>
      <c r="B125" s="36"/>
      <c r="C125" s="36"/>
      <c r="D125" s="30"/>
      <c r="E125" s="111"/>
      <c r="F125" s="111" t="s">
        <v>26</v>
      </c>
      <c r="G125" s="64">
        <f>G126</f>
        <v>97564.800000000003</v>
      </c>
    </row>
    <row r="126" spans="1:7" s="40" customFormat="1" ht="31.9" customHeight="1" x14ac:dyDescent="0.25">
      <c r="A126" s="36"/>
      <c r="B126" s="36"/>
      <c r="C126" s="36"/>
      <c r="D126" s="30"/>
      <c r="E126" s="111"/>
      <c r="F126" s="111" t="s">
        <v>58</v>
      </c>
      <c r="G126" s="64">
        <f>G127</f>
        <v>97564.800000000003</v>
      </c>
    </row>
    <row r="127" spans="1:7" s="40" customFormat="1" ht="31.9" customHeight="1" x14ac:dyDescent="0.25">
      <c r="A127" s="36"/>
      <c r="B127" s="36"/>
      <c r="C127" s="36"/>
      <c r="D127" s="30"/>
      <c r="E127" s="111"/>
      <c r="F127" s="111" t="s">
        <v>54</v>
      </c>
      <c r="G127" s="64">
        <f>G128</f>
        <v>97564.800000000003</v>
      </c>
    </row>
    <row r="128" spans="1:7" s="40" customFormat="1" ht="31.9" customHeight="1" x14ac:dyDescent="0.25">
      <c r="A128" s="36"/>
      <c r="B128" s="36"/>
      <c r="C128" s="36"/>
      <c r="D128" s="30"/>
      <c r="E128" s="111"/>
      <c r="F128" s="111" t="s">
        <v>55</v>
      </c>
      <c r="G128" s="64">
        <v>97564.800000000003</v>
      </c>
    </row>
    <row r="129" spans="1:7" s="40" customFormat="1" ht="31.9" customHeight="1" x14ac:dyDescent="0.25">
      <c r="A129" s="36"/>
      <c r="B129" s="25"/>
      <c r="C129" s="111"/>
      <c r="D129" s="111"/>
      <c r="E129" s="111"/>
      <c r="F129" s="188" t="s">
        <v>59</v>
      </c>
      <c r="G129" s="64">
        <f>G131</f>
        <v>8641.5</v>
      </c>
    </row>
    <row r="130" spans="1:7" s="40" customFormat="1" ht="31.9" customHeight="1" x14ac:dyDescent="0.25">
      <c r="A130" s="37"/>
      <c r="B130" s="37"/>
      <c r="C130" s="37"/>
      <c r="D130" s="21"/>
      <c r="E130" s="35"/>
      <c r="F130" s="111" t="s">
        <v>25</v>
      </c>
      <c r="G130" s="64"/>
    </row>
    <row r="131" spans="1:7" s="40" customFormat="1" ht="31.9" customHeight="1" x14ac:dyDescent="0.25">
      <c r="A131" s="37"/>
      <c r="B131" s="37"/>
      <c r="C131" s="37"/>
      <c r="D131" s="21"/>
      <c r="E131" s="35"/>
      <c r="F131" s="111" t="s">
        <v>18</v>
      </c>
      <c r="G131" s="64">
        <f t="shared" ref="G131:G133" si="28">+G132</f>
        <v>8641.5</v>
      </c>
    </row>
    <row r="132" spans="1:7" s="40" customFormat="1" ht="31.9" customHeight="1" x14ac:dyDescent="0.25">
      <c r="A132" s="37"/>
      <c r="B132" s="37"/>
      <c r="C132" s="37"/>
      <c r="D132" s="21"/>
      <c r="E132" s="35"/>
      <c r="F132" s="111" t="s">
        <v>26</v>
      </c>
      <c r="G132" s="64">
        <f t="shared" si="28"/>
        <v>8641.5</v>
      </c>
    </row>
    <row r="133" spans="1:7" s="40" customFormat="1" ht="31.9" customHeight="1" x14ac:dyDescent="0.25">
      <c r="A133" s="37"/>
      <c r="B133" s="37"/>
      <c r="C133" s="37"/>
      <c r="D133" s="21"/>
      <c r="E133" s="35"/>
      <c r="F133" s="111" t="s">
        <v>58</v>
      </c>
      <c r="G133" s="64">
        <f t="shared" si="28"/>
        <v>8641.5</v>
      </c>
    </row>
    <row r="134" spans="1:7" s="40" customFormat="1" ht="31.9" customHeight="1" x14ac:dyDescent="0.25">
      <c r="A134" s="37"/>
      <c r="B134" s="37"/>
      <c r="C134" s="37"/>
      <c r="D134" s="21"/>
      <c r="E134" s="35"/>
      <c r="F134" s="111" t="s">
        <v>54</v>
      </c>
      <c r="G134" s="64">
        <f t="shared" ref="G134" si="29">G135</f>
        <v>8641.5</v>
      </c>
    </row>
    <row r="135" spans="1:7" s="40" customFormat="1" ht="31.9" customHeight="1" x14ac:dyDescent="0.25">
      <c r="A135" s="37"/>
      <c r="B135" s="37"/>
      <c r="C135" s="37"/>
      <c r="D135" s="21"/>
      <c r="E135" s="35"/>
      <c r="F135" s="111" t="s">
        <v>55</v>
      </c>
      <c r="G135" s="64">
        <v>8641.5</v>
      </c>
    </row>
    <row r="136" spans="1:7" s="40" customFormat="1" ht="31.9" customHeight="1" x14ac:dyDescent="0.25">
      <c r="A136" s="36"/>
      <c r="B136" s="25"/>
      <c r="C136" s="111"/>
      <c r="D136" s="111"/>
      <c r="E136" s="111"/>
      <c r="F136" s="188" t="s">
        <v>60</v>
      </c>
      <c r="G136" s="64">
        <f>G138</f>
        <v>17085.599999999999</v>
      </c>
    </row>
    <row r="137" spans="1:7" s="40" customFormat="1" ht="31.9" customHeight="1" x14ac:dyDescent="0.25">
      <c r="A137" s="37"/>
      <c r="B137" s="37"/>
      <c r="C137" s="37"/>
      <c r="D137" s="21"/>
      <c r="E137" s="35"/>
      <c r="F137" s="111" t="s">
        <v>25</v>
      </c>
      <c r="G137" s="64"/>
    </row>
    <row r="138" spans="1:7" s="40" customFormat="1" ht="31.9" customHeight="1" x14ac:dyDescent="0.25">
      <c r="A138" s="37"/>
      <c r="B138" s="37"/>
      <c r="C138" s="37"/>
      <c r="D138" s="21"/>
      <c r="E138" s="35"/>
      <c r="F138" s="111" t="s">
        <v>18</v>
      </c>
      <c r="G138" s="64">
        <f t="shared" ref="G138:G140" si="30">+G139</f>
        <v>17085.599999999999</v>
      </c>
    </row>
    <row r="139" spans="1:7" s="40" customFormat="1" ht="31.9" customHeight="1" x14ac:dyDescent="0.25">
      <c r="A139" s="37"/>
      <c r="B139" s="37"/>
      <c r="C139" s="37"/>
      <c r="D139" s="21"/>
      <c r="E139" s="35"/>
      <c r="F139" s="111" t="s">
        <v>26</v>
      </c>
      <c r="G139" s="64">
        <f t="shared" si="30"/>
        <v>17085.599999999999</v>
      </c>
    </row>
    <row r="140" spans="1:7" s="40" customFormat="1" ht="31.9" customHeight="1" x14ac:dyDescent="0.25">
      <c r="A140" s="37"/>
      <c r="B140" s="37"/>
      <c r="C140" s="37"/>
      <c r="D140" s="21"/>
      <c r="E140" s="35"/>
      <c r="F140" s="111" t="s">
        <v>58</v>
      </c>
      <c r="G140" s="64">
        <f t="shared" si="30"/>
        <v>17085.599999999999</v>
      </c>
    </row>
    <row r="141" spans="1:7" s="40" customFormat="1" ht="31.9" customHeight="1" x14ac:dyDescent="0.25">
      <c r="A141" s="37"/>
      <c r="B141" s="37"/>
      <c r="C141" s="37"/>
      <c r="D141" s="21"/>
      <c r="E141" s="35"/>
      <c r="F141" s="111" t="s">
        <v>54</v>
      </c>
      <c r="G141" s="64">
        <f t="shared" ref="G141" si="31">G142</f>
        <v>17085.599999999999</v>
      </c>
    </row>
    <row r="142" spans="1:7" s="40" customFormat="1" ht="31.9" customHeight="1" x14ac:dyDescent="0.25">
      <c r="A142" s="37"/>
      <c r="B142" s="37"/>
      <c r="C142" s="37"/>
      <c r="D142" s="21"/>
      <c r="E142" s="35"/>
      <c r="F142" s="111" t="s">
        <v>55</v>
      </c>
      <c r="G142" s="64">
        <v>17085.599999999999</v>
      </c>
    </row>
    <row r="143" spans="1:7" s="40" customFormat="1" ht="31.9" customHeight="1" x14ac:dyDescent="0.25">
      <c r="A143" s="36"/>
      <c r="B143" s="25"/>
      <c r="C143" s="111"/>
      <c r="D143" s="111"/>
      <c r="E143" s="111"/>
      <c r="F143" s="188" t="s">
        <v>61</v>
      </c>
      <c r="G143" s="64">
        <f t="shared" ref="G143" si="32">G145</f>
        <v>45491.3</v>
      </c>
    </row>
    <row r="144" spans="1:7" s="40" customFormat="1" ht="31.9" customHeight="1" x14ac:dyDescent="0.25">
      <c r="A144" s="37"/>
      <c r="B144" s="37"/>
      <c r="C144" s="37"/>
      <c r="D144" s="21"/>
      <c r="E144" s="35"/>
      <c r="F144" s="111" t="s">
        <v>25</v>
      </c>
      <c r="G144" s="64"/>
    </row>
    <row r="145" spans="1:7" s="40" customFormat="1" ht="31.9" customHeight="1" x14ac:dyDescent="0.25">
      <c r="A145" s="37"/>
      <c r="B145" s="37"/>
      <c r="C145" s="37"/>
      <c r="D145" s="21"/>
      <c r="E145" s="35"/>
      <c r="F145" s="111" t="s">
        <v>18</v>
      </c>
      <c r="G145" s="64">
        <f t="shared" ref="G145:G147" si="33">+G146</f>
        <v>45491.3</v>
      </c>
    </row>
    <row r="146" spans="1:7" s="40" customFormat="1" ht="31.9" customHeight="1" x14ac:dyDescent="0.25">
      <c r="A146" s="37"/>
      <c r="B146" s="37"/>
      <c r="C146" s="37"/>
      <c r="D146" s="21"/>
      <c r="E146" s="35"/>
      <c r="F146" s="111" t="s">
        <v>26</v>
      </c>
      <c r="G146" s="64">
        <f t="shared" si="33"/>
        <v>45491.3</v>
      </c>
    </row>
    <row r="147" spans="1:7" s="40" customFormat="1" ht="31.9" customHeight="1" x14ac:dyDescent="0.25">
      <c r="A147" s="37"/>
      <c r="B147" s="37"/>
      <c r="C147" s="37"/>
      <c r="D147" s="21"/>
      <c r="E147" s="35"/>
      <c r="F147" s="111" t="s">
        <v>58</v>
      </c>
      <c r="G147" s="64">
        <f t="shared" si="33"/>
        <v>45491.3</v>
      </c>
    </row>
    <row r="148" spans="1:7" s="40" customFormat="1" ht="31.9" customHeight="1" x14ac:dyDescent="0.25">
      <c r="A148" s="37"/>
      <c r="B148" s="37"/>
      <c r="C148" s="37"/>
      <c r="D148" s="21"/>
      <c r="E148" s="35"/>
      <c r="F148" s="111" t="s">
        <v>54</v>
      </c>
      <c r="G148" s="64">
        <f t="shared" ref="G148" si="34">G149</f>
        <v>45491.3</v>
      </c>
    </row>
    <row r="149" spans="1:7" s="40" customFormat="1" ht="31.9" customHeight="1" x14ac:dyDescent="0.25">
      <c r="A149" s="37"/>
      <c r="B149" s="37"/>
      <c r="C149" s="37"/>
      <c r="D149" s="21"/>
      <c r="E149" s="35"/>
      <c r="F149" s="111" t="s">
        <v>55</v>
      </c>
      <c r="G149" s="64">
        <v>45491.3</v>
      </c>
    </row>
    <row r="150" spans="1:7" s="40" customFormat="1" ht="31.9" customHeight="1" x14ac:dyDescent="0.25">
      <c r="A150" s="36"/>
      <c r="B150" s="25"/>
      <c r="C150" s="111"/>
      <c r="D150" s="111"/>
      <c r="E150" s="111"/>
      <c r="F150" s="188" t="s">
        <v>62</v>
      </c>
      <c r="G150" s="64">
        <f>G152</f>
        <v>78052.7</v>
      </c>
    </row>
    <row r="151" spans="1:7" s="40" customFormat="1" ht="31.9" customHeight="1" x14ac:dyDescent="0.25">
      <c r="A151" s="37"/>
      <c r="B151" s="37"/>
      <c r="C151" s="37"/>
      <c r="D151" s="21"/>
      <c r="E151" s="35"/>
      <c r="F151" s="111" t="s">
        <v>25</v>
      </c>
      <c r="G151" s="64"/>
    </row>
    <row r="152" spans="1:7" s="40" customFormat="1" ht="31.9" customHeight="1" x14ac:dyDescent="0.25">
      <c r="A152" s="37"/>
      <c r="B152" s="37"/>
      <c r="C152" s="37"/>
      <c r="D152" s="21"/>
      <c r="E152" s="35"/>
      <c r="F152" s="111" t="s">
        <v>18</v>
      </c>
      <c r="G152" s="64">
        <f t="shared" ref="G152:G154" si="35">+G153</f>
        <v>78052.7</v>
      </c>
    </row>
    <row r="153" spans="1:7" s="40" customFormat="1" ht="31.9" customHeight="1" x14ac:dyDescent="0.25">
      <c r="A153" s="37"/>
      <c r="B153" s="37"/>
      <c r="C153" s="37"/>
      <c r="D153" s="21"/>
      <c r="E153" s="35"/>
      <c r="F153" s="111" t="s">
        <v>26</v>
      </c>
      <c r="G153" s="64">
        <f t="shared" si="35"/>
        <v>78052.7</v>
      </c>
    </row>
    <row r="154" spans="1:7" s="40" customFormat="1" ht="31.9" customHeight="1" x14ac:dyDescent="0.25">
      <c r="A154" s="37"/>
      <c r="B154" s="37"/>
      <c r="C154" s="37"/>
      <c r="D154" s="21"/>
      <c r="E154" s="35"/>
      <c r="F154" s="111" t="s">
        <v>58</v>
      </c>
      <c r="G154" s="64">
        <f t="shared" si="35"/>
        <v>78052.7</v>
      </c>
    </row>
    <row r="155" spans="1:7" s="40" customFormat="1" ht="31.9" customHeight="1" x14ac:dyDescent="0.25">
      <c r="A155" s="37"/>
      <c r="B155" s="37"/>
      <c r="C155" s="37"/>
      <c r="D155" s="21"/>
      <c r="E155" s="35"/>
      <c r="F155" s="111" t="s">
        <v>54</v>
      </c>
      <c r="G155" s="64">
        <f t="shared" ref="G155" si="36">G156</f>
        <v>78052.7</v>
      </c>
    </row>
    <row r="156" spans="1:7" s="40" customFormat="1" ht="31.9" customHeight="1" x14ac:dyDescent="0.25">
      <c r="A156" s="37"/>
      <c r="B156" s="37"/>
      <c r="C156" s="37"/>
      <c r="D156" s="21"/>
      <c r="E156" s="35"/>
      <c r="F156" s="111" t="s">
        <v>55</v>
      </c>
      <c r="G156" s="64">
        <v>78052.7</v>
      </c>
    </row>
    <row r="157" spans="1:7" s="40" customFormat="1" ht="31.9" customHeight="1" x14ac:dyDescent="0.25">
      <c r="A157" s="36"/>
      <c r="B157" s="25"/>
      <c r="C157" s="111"/>
      <c r="D157" s="111"/>
      <c r="E157" s="111"/>
      <c r="F157" s="188" t="s">
        <v>63</v>
      </c>
      <c r="G157" s="64">
        <f>G159</f>
        <v>27121.7</v>
      </c>
    </row>
    <row r="158" spans="1:7" s="40" customFormat="1" ht="31.9" customHeight="1" x14ac:dyDescent="0.25">
      <c r="A158" s="37"/>
      <c r="B158" s="37"/>
      <c r="C158" s="37"/>
      <c r="D158" s="21"/>
      <c r="E158" s="35"/>
      <c r="F158" s="111" t="s">
        <v>25</v>
      </c>
      <c r="G158" s="64"/>
    </row>
    <row r="159" spans="1:7" s="40" customFormat="1" ht="31.9" customHeight="1" x14ac:dyDescent="0.25">
      <c r="A159" s="37"/>
      <c r="B159" s="37"/>
      <c r="C159" s="37"/>
      <c r="D159" s="21"/>
      <c r="E159" s="35"/>
      <c r="F159" s="111" t="s">
        <v>18</v>
      </c>
      <c r="G159" s="64">
        <f t="shared" ref="G159:G161" si="37">+G160</f>
        <v>27121.7</v>
      </c>
    </row>
    <row r="160" spans="1:7" s="40" customFormat="1" ht="31.9" customHeight="1" x14ac:dyDescent="0.25">
      <c r="A160" s="37"/>
      <c r="B160" s="37"/>
      <c r="C160" s="37"/>
      <c r="D160" s="21"/>
      <c r="E160" s="35"/>
      <c r="F160" s="111" t="s">
        <v>26</v>
      </c>
      <c r="G160" s="64">
        <f t="shared" si="37"/>
        <v>27121.7</v>
      </c>
    </row>
    <row r="161" spans="1:7" s="40" customFormat="1" ht="31.9" customHeight="1" x14ac:dyDescent="0.25">
      <c r="A161" s="37"/>
      <c r="B161" s="37"/>
      <c r="C161" s="37"/>
      <c r="D161" s="21"/>
      <c r="E161" s="35"/>
      <c r="F161" s="111" t="s">
        <v>58</v>
      </c>
      <c r="G161" s="64">
        <f t="shared" si="37"/>
        <v>27121.7</v>
      </c>
    </row>
    <row r="162" spans="1:7" s="40" customFormat="1" ht="31.9" customHeight="1" x14ac:dyDescent="0.25">
      <c r="A162" s="37"/>
      <c r="B162" s="37"/>
      <c r="C162" s="37"/>
      <c r="D162" s="21"/>
      <c r="E162" s="35"/>
      <c r="F162" s="111" t="s">
        <v>54</v>
      </c>
      <c r="G162" s="64">
        <f t="shared" ref="G162" si="38">G163</f>
        <v>27121.7</v>
      </c>
    </row>
    <row r="163" spans="1:7" s="40" customFormat="1" ht="31.9" customHeight="1" x14ac:dyDescent="0.25">
      <c r="A163" s="37"/>
      <c r="B163" s="37"/>
      <c r="C163" s="37"/>
      <c r="D163" s="21"/>
      <c r="E163" s="35"/>
      <c r="F163" s="111" t="s">
        <v>55</v>
      </c>
      <c r="G163" s="64">
        <v>27121.7</v>
      </c>
    </row>
    <row r="164" spans="1:7" s="40" customFormat="1" ht="31.9" customHeight="1" x14ac:dyDescent="0.25">
      <c r="A164" s="36"/>
      <c r="B164" s="25"/>
      <c r="C164" s="111"/>
      <c r="D164" s="111"/>
      <c r="E164" s="111"/>
      <c r="F164" s="188" t="s">
        <v>64</v>
      </c>
      <c r="G164" s="64">
        <f>G166</f>
        <v>86560.3</v>
      </c>
    </row>
    <row r="165" spans="1:7" s="40" customFormat="1" ht="31.9" customHeight="1" x14ac:dyDescent="0.25">
      <c r="A165" s="37"/>
      <c r="B165" s="37"/>
      <c r="C165" s="37"/>
      <c r="D165" s="21"/>
      <c r="E165" s="35"/>
      <c r="F165" s="111" t="s">
        <v>25</v>
      </c>
      <c r="G165" s="64"/>
    </row>
    <row r="166" spans="1:7" s="40" customFormat="1" ht="31.9" customHeight="1" x14ac:dyDescent="0.25">
      <c r="A166" s="37"/>
      <c r="B166" s="37"/>
      <c r="C166" s="37"/>
      <c r="D166" s="21"/>
      <c r="E166" s="35"/>
      <c r="F166" s="111" t="s">
        <v>18</v>
      </c>
      <c r="G166" s="64">
        <f t="shared" ref="G166:G168" si="39">+G167</f>
        <v>86560.3</v>
      </c>
    </row>
    <row r="167" spans="1:7" s="40" customFormat="1" ht="31.9" customHeight="1" x14ac:dyDescent="0.25">
      <c r="A167" s="37"/>
      <c r="B167" s="37"/>
      <c r="C167" s="37"/>
      <c r="D167" s="21"/>
      <c r="E167" s="35"/>
      <c r="F167" s="111" t="s">
        <v>26</v>
      </c>
      <c r="G167" s="64">
        <f t="shared" si="39"/>
        <v>86560.3</v>
      </c>
    </row>
    <row r="168" spans="1:7" s="40" customFormat="1" ht="31.9" customHeight="1" x14ac:dyDescent="0.25">
      <c r="A168" s="37"/>
      <c r="B168" s="37"/>
      <c r="C168" s="37"/>
      <c r="D168" s="21"/>
      <c r="E168" s="35"/>
      <c r="F168" s="111" t="s">
        <v>58</v>
      </c>
      <c r="G168" s="64">
        <f t="shared" si="39"/>
        <v>86560.3</v>
      </c>
    </row>
    <row r="169" spans="1:7" s="40" customFormat="1" ht="31.9" customHeight="1" x14ac:dyDescent="0.25">
      <c r="A169" s="37"/>
      <c r="B169" s="37"/>
      <c r="C169" s="37"/>
      <c r="D169" s="21"/>
      <c r="E169" s="35"/>
      <c r="F169" s="111" t="s">
        <v>54</v>
      </c>
      <c r="G169" s="64">
        <f>G170</f>
        <v>86560.3</v>
      </c>
    </row>
    <row r="170" spans="1:7" s="40" customFormat="1" ht="31.9" customHeight="1" x14ac:dyDescent="0.25">
      <c r="A170" s="37"/>
      <c r="B170" s="37"/>
      <c r="C170" s="37"/>
      <c r="D170" s="21"/>
      <c r="E170" s="35"/>
      <c r="F170" s="111" t="s">
        <v>55</v>
      </c>
      <c r="G170" s="64">
        <v>86560.3</v>
      </c>
    </row>
    <row r="171" spans="1:7" s="40" customFormat="1" ht="31.9" customHeight="1" x14ac:dyDescent="0.25">
      <c r="A171" s="36"/>
      <c r="B171" s="25"/>
      <c r="C171" s="111"/>
      <c r="D171" s="111"/>
      <c r="E171" s="111"/>
      <c r="F171" s="188" t="s">
        <v>65</v>
      </c>
      <c r="G171" s="64">
        <f t="shared" ref="G171" si="40">G173</f>
        <v>69767.8</v>
      </c>
    </row>
    <row r="172" spans="1:7" s="40" customFormat="1" ht="31.9" customHeight="1" x14ac:dyDescent="0.25">
      <c r="A172" s="37"/>
      <c r="B172" s="37"/>
      <c r="C172" s="37"/>
      <c r="D172" s="21"/>
      <c r="E172" s="35"/>
      <c r="F172" s="111" t="s">
        <v>25</v>
      </c>
      <c r="G172" s="64"/>
    </row>
    <row r="173" spans="1:7" s="40" customFormat="1" ht="31.9" customHeight="1" x14ac:dyDescent="0.25">
      <c r="A173" s="37"/>
      <c r="B173" s="37"/>
      <c r="C173" s="37"/>
      <c r="D173" s="21"/>
      <c r="E173" s="35"/>
      <c r="F173" s="111" t="s">
        <v>18</v>
      </c>
      <c r="G173" s="64">
        <f t="shared" ref="G173:G175" si="41">+G174</f>
        <v>69767.8</v>
      </c>
    </row>
    <row r="174" spans="1:7" s="40" customFormat="1" ht="31.9" customHeight="1" x14ac:dyDescent="0.25">
      <c r="A174" s="37"/>
      <c r="B174" s="37"/>
      <c r="C174" s="37"/>
      <c r="D174" s="21"/>
      <c r="E174" s="35"/>
      <c r="F174" s="111" t="s">
        <v>26</v>
      </c>
      <c r="G174" s="64">
        <f t="shared" si="41"/>
        <v>69767.8</v>
      </c>
    </row>
    <row r="175" spans="1:7" s="40" customFormat="1" ht="31.9" customHeight="1" x14ac:dyDescent="0.25">
      <c r="A175" s="37"/>
      <c r="B175" s="37"/>
      <c r="C175" s="37"/>
      <c r="D175" s="21"/>
      <c r="E175" s="35"/>
      <c r="F175" s="111" t="s">
        <v>58</v>
      </c>
      <c r="G175" s="64">
        <f t="shared" si="41"/>
        <v>69767.8</v>
      </c>
    </row>
    <row r="176" spans="1:7" s="40" customFormat="1" ht="31.9" customHeight="1" x14ac:dyDescent="0.25">
      <c r="A176" s="37"/>
      <c r="B176" s="37"/>
      <c r="C176" s="37"/>
      <c r="D176" s="21"/>
      <c r="E176" s="35"/>
      <c r="F176" s="111" t="s">
        <v>54</v>
      </c>
      <c r="G176" s="64">
        <f t="shared" ref="G176" si="42">G177</f>
        <v>69767.8</v>
      </c>
    </row>
    <row r="177" spans="1:7" s="40" customFormat="1" ht="31.9" customHeight="1" x14ac:dyDescent="0.25">
      <c r="A177" s="37"/>
      <c r="B177" s="37"/>
      <c r="C177" s="37"/>
      <c r="D177" s="21"/>
      <c r="E177" s="35"/>
      <c r="F177" s="111" t="s">
        <v>55</v>
      </c>
      <c r="G177" s="64">
        <v>69767.8</v>
      </c>
    </row>
    <row r="178" spans="1:7" s="40" customFormat="1" ht="31.9" customHeight="1" x14ac:dyDescent="0.25">
      <c r="A178" s="37"/>
      <c r="B178" s="37"/>
      <c r="C178" s="37"/>
      <c r="D178" s="21"/>
      <c r="E178" s="35"/>
      <c r="F178" s="188" t="s">
        <v>81</v>
      </c>
      <c r="G178" s="64">
        <f>G180</f>
        <v>34490.599999999984</v>
      </c>
    </row>
    <row r="179" spans="1:7" s="40" customFormat="1" ht="31.9" customHeight="1" x14ac:dyDescent="0.25">
      <c r="A179" s="37"/>
      <c r="B179" s="37"/>
      <c r="C179" s="37"/>
      <c r="D179" s="21"/>
      <c r="E179" s="35"/>
      <c r="F179" s="111" t="s">
        <v>25</v>
      </c>
      <c r="G179" s="64"/>
    </row>
    <row r="180" spans="1:7" s="40" customFormat="1" ht="31.9" customHeight="1" x14ac:dyDescent="0.25">
      <c r="A180" s="37"/>
      <c r="B180" s="37"/>
      <c r="C180" s="37"/>
      <c r="D180" s="21"/>
      <c r="E180" s="35"/>
      <c r="F180" s="111" t="s">
        <v>18</v>
      </c>
      <c r="G180" s="64">
        <f t="shared" ref="G180:G183" si="43">G181</f>
        <v>34490.599999999984</v>
      </c>
    </row>
    <row r="181" spans="1:7" s="40" customFormat="1" ht="31.9" customHeight="1" x14ac:dyDescent="0.25">
      <c r="A181" s="37"/>
      <c r="B181" s="37"/>
      <c r="C181" s="37"/>
      <c r="D181" s="21"/>
      <c r="E181" s="35"/>
      <c r="F181" s="111" t="s">
        <v>26</v>
      </c>
      <c r="G181" s="64">
        <f t="shared" si="43"/>
        <v>34490.599999999984</v>
      </c>
    </row>
    <row r="182" spans="1:7" s="40" customFormat="1" ht="31.9" customHeight="1" x14ac:dyDescent="0.25">
      <c r="A182" s="37"/>
      <c r="B182" s="37"/>
      <c r="C182" s="37"/>
      <c r="D182" s="21"/>
      <c r="E182" s="35"/>
      <c r="F182" s="111" t="s">
        <v>58</v>
      </c>
      <c r="G182" s="64">
        <f t="shared" si="43"/>
        <v>34490.599999999984</v>
      </c>
    </row>
    <row r="183" spans="1:7" s="40" customFormat="1" ht="31.9" customHeight="1" x14ac:dyDescent="0.25">
      <c r="A183" s="37"/>
      <c r="B183" s="37"/>
      <c r="C183" s="37"/>
      <c r="D183" s="21"/>
      <c r="E183" s="35"/>
      <c r="F183" s="111" t="s">
        <v>54</v>
      </c>
      <c r="G183" s="64">
        <f t="shared" si="43"/>
        <v>34490.599999999984</v>
      </c>
    </row>
    <row r="184" spans="1:7" s="40" customFormat="1" ht="31.9" customHeight="1" x14ac:dyDescent="0.25">
      <c r="A184" s="37"/>
      <c r="B184" s="37"/>
      <c r="C184" s="37"/>
      <c r="D184" s="21"/>
      <c r="E184" s="35"/>
      <c r="F184" s="111" t="s">
        <v>55</v>
      </c>
      <c r="G184" s="64">
        <v>34490.599999999984</v>
      </c>
    </row>
    <row r="185" spans="1:7" s="40" customFormat="1" ht="31.9" customHeight="1" x14ac:dyDescent="0.25">
      <c r="A185" s="36"/>
      <c r="B185" s="25"/>
      <c r="C185" s="111"/>
      <c r="D185" s="111"/>
      <c r="E185" s="111"/>
      <c r="F185" s="188" t="s">
        <v>66</v>
      </c>
      <c r="G185" s="64">
        <f t="shared" ref="G185" si="44">G187</f>
        <v>40014.199999999997</v>
      </c>
    </row>
    <row r="186" spans="1:7" s="40" customFormat="1" ht="31.9" customHeight="1" x14ac:dyDescent="0.25">
      <c r="A186" s="37"/>
      <c r="B186" s="37"/>
      <c r="C186" s="37"/>
      <c r="D186" s="21"/>
      <c r="E186" s="35"/>
      <c r="F186" s="111" t="s">
        <v>25</v>
      </c>
      <c r="G186" s="64"/>
    </row>
    <row r="187" spans="1:7" s="40" customFormat="1" ht="31.9" customHeight="1" x14ac:dyDescent="0.25">
      <c r="A187" s="37"/>
      <c r="B187" s="37"/>
      <c r="C187" s="37"/>
      <c r="D187" s="21"/>
      <c r="E187" s="35"/>
      <c r="F187" s="111" t="s">
        <v>18</v>
      </c>
      <c r="G187" s="64">
        <f t="shared" ref="G187:G189" si="45">+G188</f>
        <v>40014.199999999997</v>
      </c>
    </row>
    <row r="188" spans="1:7" s="40" customFormat="1" ht="31.9" customHeight="1" x14ac:dyDescent="0.25">
      <c r="A188" s="37"/>
      <c r="B188" s="37"/>
      <c r="C188" s="37"/>
      <c r="D188" s="21"/>
      <c r="E188" s="35"/>
      <c r="F188" s="111" t="s">
        <v>26</v>
      </c>
      <c r="G188" s="64">
        <f t="shared" si="45"/>
        <v>40014.199999999997</v>
      </c>
    </row>
    <row r="189" spans="1:7" s="40" customFormat="1" ht="31.9" customHeight="1" x14ac:dyDescent="0.25">
      <c r="A189" s="37"/>
      <c r="B189" s="37"/>
      <c r="C189" s="37"/>
      <c r="D189" s="21"/>
      <c r="E189" s="35"/>
      <c r="F189" s="111" t="s">
        <v>58</v>
      </c>
      <c r="G189" s="64">
        <f t="shared" si="45"/>
        <v>40014.199999999997</v>
      </c>
    </row>
    <row r="190" spans="1:7" s="40" customFormat="1" ht="31.9" customHeight="1" x14ac:dyDescent="0.25">
      <c r="A190" s="37"/>
      <c r="B190" s="37"/>
      <c r="C190" s="37"/>
      <c r="D190" s="21"/>
      <c r="E190" s="35"/>
      <c r="F190" s="111" t="s">
        <v>54</v>
      </c>
      <c r="G190" s="64">
        <f t="shared" ref="G190" si="46">G191</f>
        <v>40014.199999999997</v>
      </c>
    </row>
    <row r="191" spans="1:7" s="40" customFormat="1" ht="31.9" customHeight="1" x14ac:dyDescent="0.25">
      <c r="A191" s="37"/>
      <c r="B191" s="37"/>
      <c r="C191" s="37"/>
      <c r="D191" s="21"/>
      <c r="E191" s="35"/>
      <c r="F191" s="111" t="s">
        <v>55</v>
      </c>
      <c r="G191" s="64">
        <v>40014.199999999997</v>
      </c>
    </row>
    <row r="192" spans="1:7" s="8" customFormat="1" ht="25.5" customHeight="1" x14ac:dyDescent="0.3">
      <c r="A192" s="130" t="s">
        <v>40</v>
      </c>
      <c r="B192" s="39"/>
      <c r="C192" s="39"/>
      <c r="D192" s="19"/>
      <c r="E192" s="19"/>
      <c r="F192" s="189" t="s">
        <v>141</v>
      </c>
      <c r="G192" s="66">
        <f>+G194</f>
        <v>-215354.69999999992</v>
      </c>
    </row>
    <row r="193" spans="1:7" s="8" customFormat="1" ht="22.5" customHeight="1" x14ac:dyDescent="0.3">
      <c r="A193" s="131"/>
      <c r="B193" s="39"/>
      <c r="C193" s="39"/>
      <c r="D193" s="19"/>
      <c r="E193" s="19"/>
      <c r="F193" s="190" t="s">
        <v>19</v>
      </c>
      <c r="G193" s="66"/>
    </row>
    <row r="194" spans="1:7" s="8" customFormat="1" ht="39.75" customHeight="1" x14ac:dyDescent="0.3">
      <c r="A194" s="131"/>
      <c r="B194" s="130" t="s">
        <v>143</v>
      </c>
      <c r="C194" s="39"/>
      <c r="D194" s="19"/>
      <c r="E194" s="19"/>
      <c r="F194" s="189" t="s">
        <v>142</v>
      </c>
      <c r="G194" s="66">
        <f>+G196</f>
        <v>-215354.69999999992</v>
      </c>
    </row>
    <row r="195" spans="1:7" s="8" customFormat="1" ht="21.75" customHeight="1" x14ac:dyDescent="0.3">
      <c r="A195" s="131"/>
      <c r="B195" s="131"/>
      <c r="C195" s="39"/>
      <c r="D195" s="19"/>
      <c r="E195" s="19"/>
      <c r="F195" s="190" t="s">
        <v>19</v>
      </c>
      <c r="G195" s="66"/>
    </row>
    <row r="196" spans="1:7" s="8" customFormat="1" ht="36.75" customHeight="1" x14ac:dyDescent="0.3">
      <c r="A196" s="131"/>
      <c r="B196" s="131"/>
      <c r="C196" s="130" t="s">
        <v>40</v>
      </c>
      <c r="D196" s="19"/>
      <c r="E196" s="19"/>
      <c r="F196" s="189" t="s">
        <v>142</v>
      </c>
      <c r="G196" s="66">
        <f>+G198</f>
        <v>-215354.69999999992</v>
      </c>
    </row>
    <row r="197" spans="1:7" s="8" customFormat="1" ht="15" customHeight="1" x14ac:dyDescent="0.3">
      <c r="A197" s="131"/>
      <c r="B197" s="131"/>
      <c r="C197" s="131"/>
      <c r="D197" s="19"/>
      <c r="E197" s="19"/>
      <c r="F197" s="111" t="s">
        <v>39</v>
      </c>
      <c r="G197" s="66"/>
    </row>
    <row r="198" spans="1:7" s="8" customFormat="1" ht="29.25" customHeight="1" x14ac:dyDescent="0.3">
      <c r="A198" s="131"/>
      <c r="B198" s="131"/>
      <c r="C198" s="131"/>
      <c r="D198" s="129">
        <v>1162</v>
      </c>
      <c r="E198" s="22"/>
      <c r="F198" s="189" t="s">
        <v>136</v>
      </c>
      <c r="G198" s="66">
        <f>G200</f>
        <v>-215354.69999999992</v>
      </c>
    </row>
    <row r="199" spans="1:7" s="8" customFormat="1" ht="18" customHeight="1" x14ac:dyDescent="0.3">
      <c r="A199" s="131"/>
      <c r="B199" s="131"/>
      <c r="C199" s="131"/>
      <c r="D199" s="129"/>
      <c r="E199" s="101"/>
      <c r="F199" s="111" t="s">
        <v>19</v>
      </c>
      <c r="G199" s="67"/>
    </row>
    <row r="200" spans="1:7" s="8" customFormat="1" ht="36" customHeight="1" x14ac:dyDescent="0.3">
      <c r="A200" s="131"/>
      <c r="B200" s="131"/>
      <c r="C200" s="131"/>
      <c r="D200" s="129"/>
      <c r="E200" s="129">
        <v>11005</v>
      </c>
      <c r="F200" s="189" t="s">
        <v>139</v>
      </c>
      <c r="G200" s="63">
        <f t="shared" ref="G200" si="47">+G202</f>
        <v>-215354.69999999992</v>
      </c>
    </row>
    <row r="201" spans="1:7" s="8" customFormat="1" ht="18" customHeight="1" x14ac:dyDescent="0.3">
      <c r="A201" s="131"/>
      <c r="B201" s="131"/>
      <c r="C201" s="131"/>
      <c r="D201" s="129"/>
      <c r="E201" s="129"/>
      <c r="F201" s="190" t="s">
        <v>24</v>
      </c>
      <c r="G201" s="67"/>
    </row>
    <row r="202" spans="1:7" s="8" customFormat="1" ht="43.5" customHeight="1" x14ac:dyDescent="0.3">
      <c r="A202" s="131"/>
      <c r="B202" s="131"/>
      <c r="C202" s="131"/>
      <c r="D202" s="129"/>
      <c r="E202" s="129"/>
      <c r="F202" s="188" t="s">
        <v>144</v>
      </c>
      <c r="G202" s="64">
        <f t="shared" ref="G202" si="48">+G204</f>
        <v>-215354.69999999992</v>
      </c>
    </row>
    <row r="203" spans="1:7" s="8" customFormat="1" ht="39" customHeight="1" x14ac:dyDescent="0.3">
      <c r="A203" s="131"/>
      <c r="B203" s="131"/>
      <c r="C203" s="131"/>
      <c r="D203" s="129"/>
      <c r="E203" s="129"/>
      <c r="F203" s="111" t="s">
        <v>25</v>
      </c>
      <c r="G203" s="67"/>
    </row>
    <row r="204" spans="1:7" s="8" customFormat="1" ht="18" customHeight="1" x14ac:dyDescent="0.3">
      <c r="A204" s="131"/>
      <c r="B204" s="131"/>
      <c r="C204" s="131"/>
      <c r="D204" s="129"/>
      <c r="E204" s="129"/>
      <c r="F204" s="190" t="s">
        <v>18</v>
      </c>
      <c r="G204" s="64">
        <f t="shared" ref="G204" si="49">+G205</f>
        <v>-215354.69999999992</v>
      </c>
    </row>
    <row r="205" spans="1:7" s="8" customFormat="1" ht="18" customHeight="1" x14ac:dyDescent="0.3">
      <c r="A205" s="131"/>
      <c r="B205" s="131"/>
      <c r="C205" s="131"/>
      <c r="D205" s="129"/>
      <c r="E205" s="129"/>
      <c r="F205" s="190" t="s">
        <v>26</v>
      </c>
      <c r="G205" s="64">
        <f t="shared" ref="G205" si="50">+G206</f>
        <v>-215354.69999999992</v>
      </c>
    </row>
    <row r="206" spans="1:7" s="8" customFormat="1" ht="18" customHeight="1" x14ac:dyDescent="0.3">
      <c r="A206" s="131"/>
      <c r="B206" s="131"/>
      <c r="C206" s="131"/>
      <c r="D206" s="129"/>
      <c r="E206" s="129"/>
      <c r="F206" s="190" t="s">
        <v>145</v>
      </c>
      <c r="G206" s="64">
        <f t="shared" ref="G206" si="51">G207</f>
        <v>-215354.69999999992</v>
      </c>
    </row>
    <row r="207" spans="1:7" s="8" customFormat="1" ht="24.75" customHeight="1" x14ac:dyDescent="0.3">
      <c r="A207" s="131"/>
      <c r="B207" s="131"/>
      <c r="C207" s="131"/>
      <c r="D207" s="129"/>
      <c r="E207" s="129"/>
      <c r="F207" s="190" t="s">
        <v>146</v>
      </c>
      <c r="G207" s="64">
        <f>-(G20+G113)</f>
        <v>-215354.69999999992</v>
      </c>
    </row>
    <row r="208" spans="1:7" x14ac:dyDescent="0.25">
      <c r="A208" s="132"/>
      <c r="B208" s="132"/>
      <c r="C208" s="132"/>
      <c r="D208" s="129"/>
      <c r="E208" s="129"/>
      <c r="F208" s="190" t="s">
        <v>147</v>
      </c>
      <c r="G208" s="64">
        <f>G207</f>
        <v>-215354.69999999992</v>
      </c>
    </row>
  </sheetData>
  <mergeCells count="12">
    <mergeCell ref="A4:G4"/>
    <mergeCell ref="A6:C6"/>
    <mergeCell ref="D6:E6"/>
    <mergeCell ref="F6:F7"/>
    <mergeCell ref="F1:G1"/>
    <mergeCell ref="F2:G2"/>
    <mergeCell ref="F3:G3"/>
    <mergeCell ref="E200:E208"/>
    <mergeCell ref="D198:D208"/>
    <mergeCell ref="C196:C208"/>
    <mergeCell ref="B194:B208"/>
    <mergeCell ref="A192:A208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>
      <selection activeCell="G12" sqref="G12"/>
    </sheetView>
  </sheetViews>
  <sheetFormatPr defaultColWidth="9" defaultRowHeight="17.25" x14ac:dyDescent="0.25"/>
  <cols>
    <col min="1" max="5" width="13.5703125" style="7" customWidth="1"/>
    <col min="6" max="6" width="66.7109375" style="7" customWidth="1"/>
    <col min="7" max="7" width="37.85546875" style="7" customWidth="1"/>
    <col min="8" max="16384" width="9" style="7"/>
  </cols>
  <sheetData>
    <row r="1" spans="1:9" ht="22.9" customHeight="1" x14ac:dyDescent="0.25">
      <c r="F1" s="128" t="s">
        <v>85</v>
      </c>
      <c r="G1" s="128"/>
      <c r="H1" s="93"/>
    </row>
    <row r="2" spans="1:9" ht="22.9" customHeight="1" x14ac:dyDescent="0.25">
      <c r="F2" s="128" t="s">
        <v>53</v>
      </c>
      <c r="G2" s="128"/>
      <c r="H2" s="93"/>
    </row>
    <row r="3" spans="1:9" ht="22.9" customHeight="1" x14ac:dyDescent="0.25">
      <c r="F3" s="128" t="s">
        <v>20</v>
      </c>
      <c r="G3" s="128"/>
      <c r="H3" s="93"/>
    </row>
    <row r="4" spans="1:9" ht="13.5" customHeight="1" x14ac:dyDescent="0.25">
      <c r="A4" s="139"/>
      <c r="B4" s="139"/>
      <c r="C4" s="139"/>
      <c r="D4" s="139"/>
      <c r="E4" s="139"/>
      <c r="F4" s="139"/>
      <c r="G4" s="139"/>
      <c r="H4" s="92"/>
      <c r="I4" s="92"/>
    </row>
    <row r="5" spans="1:9" ht="63" customHeight="1" x14ac:dyDescent="0.25">
      <c r="A5" s="133" t="s">
        <v>130</v>
      </c>
      <c r="B5" s="133"/>
      <c r="C5" s="133"/>
      <c r="D5" s="133"/>
      <c r="E5" s="133"/>
      <c r="F5" s="133"/>
      <c r="G5" s="133"/>
    </row>
    <row r="6" spans="1:9" x14ac:dyDescent="0.25">
      <c r="A6" s="93"/>
      <c r="B6" s="93"/>
      <c r="C6" s="93"/>
      <c r="D6" s="91"/>
      <c r="E6" s="91"/>
      <c r="F6" s="91"/>
      <c r="G6" s="73" t="s">
        <v>133</v>
      </c>
    </row>
    <row r="7" spans="1:9" ht="24.95" customHeight="1" x14ac:dyDescent="0.25">
      <c r="A7" s="140" t="s">
        <v>14</v>
      </c>
      <c r="B7" s="140"/>
      <c r="C7" s="140"/>
      <c r="D7" s="140" t="s">
        <v>0</v>
      </c>
      <c r="E7" s="140"/>
      <c r="F7" s="141" t="s">
        <v>132</v>
      </c>
      <c r="G7" s="140" t="s">
        <v>131</v>
      </c>
    </row>
    <row r="8" spans="1:9" ht="46.15" customHeight="1" x14ac:dyDescent="0.25">
      <c r="A8" s="95" t="s">
        <v>129</v>
      </c>
      <c r="B8" s="95" t="s">
        <v>128</v>
      </c>
      <c r="C8" s="95" t="s">
        <v>17</v>
      </c>
      <c r="D8" s="95" t="s">
        <v>127</v>
      </c>
      <c r="E8" s="95" t="s">
        <v>126</v>
      </c>
      <c r="F8" s="141"/>
      <c r="G8" s="140"/>
    </row>
    <row r="9" spans="1:9" x14ac:dyDescent="0.25">
      <c r="A9" s="20"/>
      <c r="B9" s="20"/>
      <c r="C9" s="20"/>
      <c r="D9" s="20"/>
      <c r="E9" s="20"/>
      <c r="F9" s="74" t="s">
        <v>18</v>
      </c>
      <c r="G9" s="96">
        <f>G10</f>
        <v>93141.6</v>
      </c>
    </row>
    <row r="10" spans="1:9" ht="27.6" customHeight="1" x14ac:dyDescent="0.25">
      <c r="A10" s="94" t="s">
        <v>125</v>
      </c>
      <c r="B10" s="20"/>
      <c r="C10" s="20"/>
      <c r="D10" s="20"/>
      <c r="E10" s="20"/>
      <c r="F10" s="74" t="s">
        <v>124</v>
      </c>
      <c r="G10" s="96">
        <f>G11</f>
        <v>93141.6</v>
      </c>
    </row>
    <row r="11" spans="1:9" ht="27.6" customHeight="1" x14ac:dyDescent="0.25">
      <c r="A11" s="20"/>
      <c r="B11" s="94" t="s">
        <v>121</v>
      </c>
      <c r="C11" s="20"/>
      <c r="D11" s="20"/>
      <c r="E11" s="20"/>
      <c r="F11" s="74" t="s">
        <v>123</v>
      </c>
      <c r="G11" s="96">
        <f>G12</f>
        <v>93141.6</v>
      </c>
    </row>
    <row r="12" spans="1:9" ht="27.6" customHeight="1" x14ac:dyDescent="0.25">
      <c r="A12" s="20"/>
      <c r="B12" s="20"/>
      <c r="C12" s="94" t="s">
        <v>115</v>
      </c>
      <c r="D12" s="20"/>
      <c r="E12" s="20"/>
      <c r="F12" s="74" t="s">
        <v>122</v>
      </c>
      <c r="G12" s="96">
        <f>+G13</f>
        <v>93141.6</v>
      </c>
    </row>
    <row r="13" spans="1:9" ht="27.6" customHeight="1" x14ac:dyDescent="0.25">
      <c r="A13" s="20"/>
      <c r="B13" s="20"/>
      <c r="C13" s="94"/>
      <c r="D13" s="95" t="s">
        <v>120</v>
      </c>
      <c r="E13" s="20"/>
      <c r="F13" s="28" t="s">
        <v>119</v>
      </c>
      <c r="G13" s="96">
        <f>G14</f>
        <v>93141.6</v>
      </c>
    </row>
    <row r="14" spans="1:9" ht="86.25" x14ac:dyDescent="0.25">
      <c r="A14" s="20"/>
      <c r="B14" s="20"/>
      <c r="C14" s="20"/>
      <c r="D14" s="20"/>
      <c r="E14" s="25">
        <v>12015</v>
      </c>
      <c r="F14" s="20" t="s">
        <v>76</v>
      </c>
      <c r="G14" s="88">
        <f>'havelvac 2'!G22</f>
        <v>93141.6</v>
      </c>
    </row>
  </sheetData>
  <mergeCells count="9">
    <mergeCell ref="F1:G1"/>
    <mergeCell ref="F2:G2"/>
    <mergeCell ref="F3:G3"/>
    <mergeCell ref="A4:G4"/>
    <mergeCell ref="A7:C7"/>
    <mergeCell ref="D7:E7"/>
    <mergeCell ref="F7:F8"/>
    <mergeCell ref="G7:G8"/>
    <mergeCell ref="A5:G5"/>
  </mergeCells>
  <pageMargins left="0.18" right="0.22" top="0.24" bottom="0.2" header="0.16" footer="0.16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zoomScale="85" zoomScaleNormal="85" workbookViewId="0"/>
  </sheetViews>
  <sheetFormatPr defaultColWidth="9.140625" defaultRowHeight="17.25" x14ac:dyDescent="0.25"/>
  <cols>
    <col min="1" max="1" width="31.42578125" style="1" customWidth="1"/>
    <col min="2" max="2" width="75.42578125" style="1" customWidth="1"/>
    <col min="3" max="3" width="60.42578125" style="12" customWidth="1"/>
    <col min="4" max="6" width="14" style="1" customWidth="1"/>
    <col min="7" max="16384" width="9.140625" style="1"/>
  </cols>
  <sheetData>
    <row r="1" spans="1:3" x14ac:dyDescent="0.25">
      <c r="B1" s="160" t="s">
        <v>68</v>
      </c>
      <c r="C1" s="160"/>
    </row>
    <row r="2" spans="1:3" s="2" customFormat="1" x14ac:dyDescent="0.3">
      <c r="B2" s="160" t="s">
        <v>53</v>
      </c>
      <c r="C2" s="160"/>
    </row>
    <row r="3" spans="1:3" s="2" customFormat="1" ht="17.25" customHeight="1" x14ac:dyDescent="0.3">
      <c r="B3" s="160" t="s">
        <v>20</v>
      </c>
      <c r="C3" s="160"/>
    </row>
    <row r="4" spans="1:3" s="2" customFormat="1" x14ac:dyDescent="0.3">
      <c r="A4" s="159"/>
      <c r="B4" s="159"/>
      <c r="C4" s="159"/>
    </row>
    <row r="5" spans="1:3" ht="61.15" customHeight="1" x14ac:dyDescent="0.25">
      <c r="A5" s="159" t="s">
        <v>163</v>
      </c>
      <c r="B5" s="159"/>
      <c r="C5" s="159"/>
    </row>
    <row r="6" spans="1:3" ht="18" customHeight="1" x14ac:dyDescent="0.25">
      <c r="A6" s="147" t="s">
        <v>35</v>
      </c>
      <c r="B6" s="147"/>
      <c r="C6" s="147"/>
    </row>
    <row r="7" spans="1:3" s="49" customFormat="1" ht="22.9" customHeight="1" x14ac:dyDescent="0.25">
      <c r="A7" s="46" t="s">
        <v>41</v>
      </c>
      <c r="B7" s="47"/>
      <c r="C7" s="48"/>
    </row>
    <row r="8" spans="1:3" ht="12" customHeight="1" x14ac:dyDescent="0.25">
      <c r="A8" s="13"/>
      <c r="B8" s="13"/>
      <c r="C8" s="14"/>
    </row>
    <row r="9" spans="1:3" ht="20.25" customHeight="1" x14ac:dyDescent="0.25">
      <c r="A9" s="50" t="s">
        <v>42</v>
      </c>
      <c r="B9" s="148" t="s">
        <v>43</v>
      </c>
      <c r="C9" s="149"/>
    </row>
    <row r="10" spans="1:3" ht="20.25" customHeight="1" x14ac:dyDescent="0.25">
      <c r="A10" s="25">
        <v>1146</v>
      </c>
      <c r="B10" s="143" t="s">
        <v>77</v>
      </c>
      <c r="C10" s="143"/>
    </row>
    <row r="11" spans="1:3" ht="13.9" customHeight="1" x14ac:dyDescent="0.3">
      <c r="A11" s="146"/>
      <c r="B11" s="146"/>
      <c r="C11" s="146"/>
    </row>
    <row r="12" spans="1:3" ht="24" customHeight="1" x14ac:dyDescent="0.25">
      <c r="A12" s="150" t="s">
        <v>44</v>
      </c>
      <c r="B12" s="151"/>
      <c r="C12" s="152"/>
    </row>
    <row r="13" spans="1:3" ht="16.149999999999999" customHeight="1" x14ac:dyDescent="0.25">
      <c r="A13" s="156"/>
      <c r="B13" s="157"/>
      <c r="C13" s="158"/>
    </row>
    <row r="14" spans="1:3" ht="60" customHeight="1" x14ac:dyDescent="0.25">
      <c r="A14" s="16" t="s">
        <v>45</v>
      </c>
      <c r="B14" s="74">
        <v>1146</v>
      </c>
      <c r="C14" s="83" t="s">
        <v>112</v>
      </c>
    </row>
    <row r="15" spans="1:3" ht="39" customHeight="1" x14ac:dyDescent="0.25">
      <c r="A15" s="16" t="s">
        <v>46</v>
      </c>
      <c r="B15" s="74">
        <v>12015</v>
      </c>
      <c r="C15" s="84" t="s">
        <v>52</v>
      </c>
    </row>
    <row r="16" spans="1:3" ht="89.45" customHeight="1" x14ac:dyDescent="0.25">
      <c r="A16" s="20" t="s">
        <v>47</v>
      </c>
      <c r="B16" s="33" t="s">
        <v>114</v>
      </c>
      <c r="C16" s="16"/>
    </row>
    <row r="17" spans="1:8" ht="90" customHeight="1" x14ac:dyDescent="0.25">
      <c r="A17" s="20" t="s">
        <v>48</v>
      </c>
      <c r="B17" s="28" t="s">
        <v>104</v>
      </c>
      <c r="C17" s="16"/>
    </row>
    <row r="18" spans="1:8" ht="22.5" customHeight="1" x14ac:dyDescent="0.25">
      <c r="A18" s="20" t="s">
        <v>32</v>
      </c>
      <c r="B18" s="28" t="s">
        <v>89</v>
      </c>
      <c r="C18" s="44"/>
    </row>
    <row r="19" spans="1:8" ht="57" customHeight="1" x14ac:dyDescent="0.25">
      <c r="A19" s="20" t="s">
        <v>91</v>
      </c>
      <c r="B19" s="28" t="s">
        <v>113</v>
      </c>
      <c r="C19" s="44"/>
    </row>
    <row r="20" spans="1:8" ht="26.25" customHeight="1" x14ac:dyDescent="0.25">
      <c r="A20" s="153" t="s">
        <v>49</v>
      </c>
      <c r="B20" s="154"/>
      <c r="C20" s="155"/>
    </row>
    <row r="21" spans="1:8" s="8" customFormat="1" ht="37.15" customHeight="1" x14ac:dyDescent="0.3">
      <c r="A21" s="144" t="s">
        <v>92</v>
      </c>
      <c r="B21" s="144"/>
      <c r="C21" s="72">
        <v>4052</v>
      </c>
      <c r="D21" s="1"/>
      <c r="E21" s="1"/>
      <c r="F21" s="1"/>
      <c r="G21" s="1"/>
      <c r="H21" s="1"/>
    </row>
    <row r="22" spans="1:8" s="8" customFormat="1" ht="27" customHeight="1" x14ac:dyDescent="0.3">
      <c r="A22" s="144" t="s">
        <v>166</v>
      </c>
      <c r="B22" s="144"/>
      <c r="C22" s="72">
        <v>-30000</v>
      </c>
      <c r="D22" s="1"/>
      <c r="E22" s="1"/>
      <c r="F22" s="1"/>
      <c r="G22" s="1"/>
      <c r="H22" s="1"/>
    </row>
    <row r="23" spans="1:8" ht="24.6" customHeight="1" x14ac:dyDescent="0.25">
      <c r="A23" s="144" t="s">
        <v>116</v>
      </c>
      <c r="B23" s="144"/>
      <c r="C23" s="86">
        <v>25</v>
      </c>
    </row>
    <row r="24" spans="1:8" ht="24.6" customHeight="1" x14ac:dyDescent="0.25">
      <c r="A24" s="144" t="s">
        <v>34</v>
      </c>
      <c r="B24" s="144"/>
      <c r="C24" s="60">
        <f>'havelvac 2'!G20</f>
        <v>100069.29999999994</v>
      </c>
    </row>
    <row r="25" spans="1:8" ht="24.6" customHeight="1" x14ac:dyDescent="0.25">
      <c r="A25" s="75"/>
      <c r="B25" s="82"/>
      <c r="C25" s="77"/>
    </row>
    <row r="26" spans="1:8" ht="65.25" customHeight="1" x14ac:dyDescent="0.25">
      <c r="A26" s="16" t="s">
        <v>45</v>
      </c>
      <c r="B26" s="74">
        <v>1146</v>
      </c>
      <c r="C26" s="83" t="s">
        <v>110</v>
      </c>
    </row>
    <row r="27" spans="1:8" ht="37.9" customHeight="1" x14ac:dyDescent="0.25">
      <c r="A27" s="16" t="s">
        <v>29</v>
      </c>
      <c r="B27" s="74" t="s">
        <v>98</v>
      </c>
      <c r="C27" s="84" t="s">
        <v>52</v>
      </c>
    </row>
    <row r="28" spans="1:8" ht="67.150000000000006" customHeight="1" x14ac:dyDescent="0.25">
      <c r="A28" s="16" t="s">
        <v>30</v>
      </c>
      <c r="B28" s="33" t="s">
        <v>103</v>
      </c>
      <c r="C28" s="77"/>
    </row>
    <row r="29" spans="1:8" ht="60.6" customHeight="1" x14ac:dyDescent="0.25">
      <c r="A29" s="16" t="s">
        <v>31</v>
      </c>
      <c r="B29" s="28" t="s">
        <v>99</v>
      </c>
      <c r="C29" s="77"/>
    </row>
    <row r="30" spans="1:8" ht="37.9" customHeight="1" x14ac:dyDescent="0.25">
      <c r="A30" s="16" t="s">
        <v>32</v>
      </c>
      <c r="B30" s="28" t="s">
        <v>89</v>
      </c>
      <c r="C30" s="77"/>
    </row>
    <row r="31" spans="1:8" ht="55.15" customHeight="1" x14ac:dyDescent="0.25">
      <c r="A31" s="16" t="s">
        <v>91</v>
      </c>
      <c r="B31" s="28" t="s">
        <v>100</v>
      </c>
      <c r="C31" s="77"/>
    </row>
    <row r="32" spans="1:8" ht="24.6" customHeight="1" x14ac:dyDescent="0.25">
      <c r="A32" s="153" t="s">
        <v>33</v>
      </c>
      <c r="B32" s="154"/>
      <c r="C32" s="155"/>
    </row>
    <row r="33" spans="1:6" ht="24.6" customHeight="1" x14ac:dyDescent="0.25">
      <c r="A33" s="144" t="s">
        <v>101</v>
      </c>
      <c r="B33" s="144"/>
      <c r="C33" s="89">
        <v>-323</v>
      </c>
    </row>
    <row r="34" spans="1:6" ht="24.6" customHeight="1" x14ac:dyDescent="0.25">
      <c r="A34" s="144" t="s">
        <v>102</v>
      </c>
      <c r="B34" s="144"/>
      <c r="C34" s="77"/>
    </row>
    <row r="35" spans="1:6" ht="24.6" customHeight="1" x14ac:dyDescent="0.25">
      <c r="A35" s="144" t="s">
        <v>34</v>
      </c>
      <c r="B35" s="144"/>
      <c r="C35" s="89">
        <f>'havelvac 2'!G113</f>
        <v>115285.39999999998</v>
      </c>
    </row>
    <row r="37" spans="1:6" ht="31.5" customHeight="1" x14ac:dyDescent="0.25">
      <c r="A37" s="161" t="s">
        <v>165</v>
      </c>
      <c r="B37" s="161"/>
      <c r="C37" s="161"/>
    </row>
    <row r="39" spans="1:6" ht="27" customHeight="1" x14ac:dyDescent="0.25">
      <c r="A39" s="50" t="s">
        <v>42</v>
      </c>
      <c r="B39" s="142" t="s">
        <v>43</v>
      </c>
      <c r="C39" s="142"/>
    </row>
    <row r="40" spans="1:6" ht="33.75" customHeight="1" x14ac:dyDescent="0.25">
      <c r="A40" s="25">
        <v>1162</v>
      </c>
      <c r="B40" s="143" t="s">
        <v>162</v>
      </c>
      <c r="C40" s="143"/>
      <c r="D40" s="103"/>
      <c r="E40" s="103"/>
      <c r="F40" s="103"/>
    </row>
    <row r="41" spans="1:6" ht="18" customHeight="1" x14ac:dyDescent="0.25">
      <c r="A41" s="107"/>
      <c r="B41" s="106"/>
      <c r="C41" s="106"/>
      <c r="D41" s="103"/>
      <c r="E41" s="103"/>
      <c r="F41" s="103"/>
    </row>
    <row r="42" spans="1:6" ht="26.25" customHeight="1" x14ac:dyDescent="0.25">
      <c r="A42" s="145" t="s">
        <v>44</v>
      </c>
      <c r="B42" s="145"/>
    </row>
    <row r="43" spans="1:6" x14ac:dyDescent="0.25">
      <c r="A43" s="108"/>
    </row>
    <row r="44" spans="1:6" ht="48" customHeight="1" x14ac:dyDescent="0.25">
      <c r="A44" s="34" t="s">
        <v>29</v>
      </c>
      <c r="B44" s="34" t="s">
        <v>148</v>
      </c>
      <c r="C44" s="83" t="s">
        <v>112</v>
      </c>
    </row>
    <row r="45" spans="1:6" ht="44.25" customHeight="1" x14ac:dyDescent="0.25">
      <c r="A45" s="34" t="s">
        <v>30</v>
      </c>
      <c r="B45" s="34" t="s">
        <v>149</v>
      </c>
      <c r="C45" s="97"/>
    </row>
    <row r="46" spans="1:6" ht="44.25" customHeight="1" x14ac:dyDescent="0.25">
      <c r="A46" s="34" t="s">
        <v>31</v>
      </c>
      <c r="B46" s="34" t="s">
        <v>150</v>
      </c>
      <c r="C46" s="97"/>
    </row>
    <row r="47" spans="1:6" ht="57.75" customHeight="1" x14ac:dyDescent="0.25">
      <c r="A47" s="34" t="s">
        <v>32</v>
      </c>
      <c r="B47" s="34" t="s">
        <v>151</v>
      </c>
      <c r="C47" s="97"/>
    </row>
    <row r="48" spans="1:6" ht="94.5" customHeight="1" x14ac:dyDescent="0.25">
      <c r="A48" s="34" t="s">
        <v>152</v>
      </c>
      <c r="B48" s="34" t="s">
        <v>153</v>
      </c>
      <c r="C48" s="97"/>
    </row>
    <row r="49" spans="1:3" ht="32.25" customHeight="1" x14ac:dyDescent="0.25">
      <c r="A49" s="118" t="s">
        <v>33</v>
      </c>
      <c r="B49" s="119"/>
      <c r="C49" s="120"/>
    </row>
    <row r="50" spans="1:3" ht="33" customHeight="1" x14ac:dyDescent="0.25">
      <c r="A50" s="144" t="s">
        <v>154</v>
      </c>
      <c r="B50" s="144"/>
      <c r="C50" s="110">
        <v>-16</v>
      </c>
    </row>
    <row r="51" spans="1:3" ht="33" customHeight="1" x14ac:dyDescent="0.25">
      <c r="A51" s="144" t="s">
        <v>155</v>
      </c>
      <c r="B51" s="144"/>
      <c r="C51" s="110">
        <v>-32</v>
      </c>
    </row>
    <row r="52" spans="1:3" ht="33" customHeight="1" x14ac:dyDescent="0.25">
      <c r="A52" s="144" t="s">
        <v>156</v>
      </c>
      <c r="B52" s="144"/>
      <c r="C52" s="110"/>
    </row>
    <row r="53" spans="1:3" ht="33" customHeight="1" x14ac:dyDescent="0.25">
      <c r="A53" s="144" t="s">
        <v>157</v>
      </c>
      <c r="B53" s="144"/>
      <c r="C53" s="110"/>
    </row>
    <row r="54" spans="1:3" ht="33" customHeight="1" x14ac:dyDescent="0.25">
      <c r="A54" s="144" t="s">
        <v>158</v>
      </c>
      <c r="B54" s="144"/>
      <c r="C54" s="110"/>
    </row>
    <row r="55" spans="1:3" ht="33" customHeight="1" x14ac:dyDescent="0.25">
      <c r="A55" s="144" t="s">
        <v>159</v>
      </c>
      <c r="B55" s="144"/>
      <c r="C55" s="110"/>
    </row>
    <row r="56" spans="1:3" ht="33" customHeight="1" x14ac:dyDescent="0.25">
      <c r="A56" s="144" t="s">
        <v>160</v>
      </c>
      <c r="B56" s="144"/>
      <c r="C56" s="110">
        <v>-11</v>
      </c>
    </row>
    <row r="57" spans="1:3" ht="33" customHeight="1" x14ac:dyDescent="0.25">
      <c r="A57" s="144" t="s">
        <v>161</v>
      </c>
      <c r="B57" s="144"/>
      <c r="C57" s="102"/>
    </row>
    <row r="58" spans="1:3" ht="33" customHeight="1" x14ac:dyDescent="0.25">
      <c r="A58" s="144" t="s">
        <v>34</v>
      </c>
      <c r="B58" s="144"/>
      <c r="C58" s="104">
        <f>'havelvac 1'!D40</f>
        <v>-215354.7</v>
      </c>
    </row>
  </sheetData>
  <mergeCells count="34">
    <mergeCell ref="A37:C37"/>
    <mergeCell ref="A24:B24"/>
    <mergeCell ref="A35:B35"/>
    <mergeCell ref="A32:C32"/>
    <mergeCell ref="A33:B33"/>
    <mergeCell ref="A34:B34"/>
    <mergeCell ref="A4:C4"/>
    <mergeCell ref="A5:C5"/>
    <mergeCell ref="B1:C1"/>
    <mergeCell ref="B2:C2"/>
    <mergeCell ref="B3:C3"/>
    <mergeCell ref="A11:C11"/>
    <mergeCell ref="A23:B23"/>
    <mergeCell ref="A6:C6"/>
    <mergeCell ref="B10:C10"/>
    <mergeCell ref="B9:C9"/>
    <mergeCell ref="A12:C12"/>
    <mergeCell ref="A20:C20"/>
    <mergeCell ref="A13:C13"/>
    <mergeCell ref="A21:B21"/>
    <mergeCell ref="A22:B22"/>
    <mergeCell ref="A56:B56"/>
    <mergeCell ref="A57:B57"/>
    <mergeCell ref="A58:B58"/>
    <mergeCell ref="A50:B50"/>
    <mergeCell ref="A51:B51"/>
    <mergeCell ref="A52:B52"/>
    <mergeCell ref="A53:B53"/>
    <mergeCell ref="A49:C49"/>
    <mergeCell ref="B39:C39"/>
    <mergeCell ref="B40:C40"/>
    <mergeCell ref="A54:B54"/>
    <mergeCell ref="A55:B55"/>
    <mergeCell ref="A42:B42"/>
  </mergeCells>
  <pageMargins left="0.7" right="0.7" top="0.75" bottom="0.75" header="0.3" footer="0.3"/>
  <pageSetup scale="8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31"/>
  <sheetViews>
    <sheetView zoomScale="85" zoomScaleNormal="85" workbookViewId="0"/>
  </sheetViews>
  <sheetFormatPr defaultColWidth="8.85546875" defaultRowHeight="17.25" x14ac:dyDescent="0.3"/>
  <cols>
    <col min="1" max="1" width="4.28515625" style="8" customWidth="1"/>
    <col min="2" max="2" width="31" style="8" customWidth="1"/>
    <col min="3" max="3" width="85.28515625" style="8" customWidth="1"/>
    <col min="4" max="4" width="48.5703125" style="8" customWidth="1"/>
    <col min="5" max="16384" width="8.85546875" style="8"/>
  </cols>
  <sheetData>
    <row r="2" spans="1:4" ht="17.25" customHeight="1" x14ac:dyDescent="0.3">
      <c r="A2" s="169" t="s">
        <v>134</v>
      </c>
      <c r="B2" s="169"/>
      <c r="C2" s="169"/>
      <c r="D2" s="169"/>
    </row>
    <row r="3" spans="1:4" x14ac:dyDescent="0.3">
      <c r="A3" s="170" t="s">
        <v>53</v>
      </c>
      <c r="B3" s="170"/>
      <c r="C3" s="170"/>
      <c r="D3" s="170"/>
    </row>
    <row r="4" spans="1:4" x14ac:dyDescent="0.3">
      <c r="A4" s="170" t="s">
        <v>20</v>
      </c>
      <c r="B4" s="170"/>
      <c r="C4" s="170"/>
      <c r="D4" s="170"/>
    </row>
    <row r="6" spans="1:4" ht="61.5" customHeight="1" x14ac:dyDescent="0.3">
      <c r="A6" s="51"/>
      <c r="B6" s="133" t="s">
        <v>164</v>
      </c>
      <c r="C6" s="133"/>
      <c r="D6" s="133"/>
    </row>
    <row r="8" spans="1:4" ht="17.25" customHeight="1" x14ac:dyDescent="0.3">
      <c r="B8" s="161" t="str">
        <f>'havelvac 2'!F22</f>
        <v xml:space="preserve"> ՀՀ տարածքային կառավարման և ենթակառուցվածքների նախարարություն</v>
      </c>
      <c r="C8" s="161"/>
      <c r="D8" s="161"/>
    </row>
    <row r="9" spans="1:4" ht="18" customHeight="1" x14ac:dyDescent="0.3">
      <c r="B9" s="52"/>
      <c r="C9" s="52"/>
      <c r="D9" s="52"/>
    </row>
    <row r="10" spans="1:4" ht="18" customHeight="1" x14ac:dyDescent="0.3">
      <c r="B10" s="175" t="s">
        <v>69</v>
      </c>
      <c r="C10" s="175"/>
      <c r="D10" s="175"/>
    </row>
    <row r="11" spans="1:4" ht="18" customHeight="1" x14ac:dyDescent="0.3">
      <c r="B11" s="53"/>
      <c r="C11" s="54"/>
      <c r="D11" s="55"/>
    </row>
    <row r="12" spans="1:4" ht="23.25" customHeight="1" x14ac:dyDescent="0.3">
      <c r="B12" s="13"/>
      <c r="C12" s="13"/>
      <c r="D12" s="14"/>
    </row>
    <row r="13" spans="1:4" ht="18" customHeight="1" x14ac:dyDescent="0.3">
      <c r="B13" s="15" t="s">
        <v>42</v>
      </c>
      <c r="C13" s="163" t="s">
        <v>43</v>
      </c>
      <c r="D13" s="164"/>
    </row>
    <row r="14" spans="1:4" ht="18" customHeight="1" x14ac:dyDescent="0.3">
      <c r="B14" s="6">
        <v>1146</v>
      </c>
      <c r="C14" s="143" t="s">
        <v>77</v>
      </c>
      <c r="D14" s="143"/>
    </row>
    <row r="15" spans="1:4" ht="18" customHeight="1" x14ac:dyDescent="0.3"/>
    <row r="16" spans="1:4" ht="38.25" customHeight="1" x14ac:dyDescent="0.3">
      <c r="B16" s="56" t="s">
        <v>44</v>
      </c>
      <c r="C16" s="173"/>
      <c r="D16" s="174"/>
    </row>
    <row r="17" spans="2:4" ht="60.75" customHeight="1" x14ac:dyDescent="0.3">
      <c r="B17" s="16" t="s">
        <v>45</v>
      </c>
      <c r="C17" s="6">
        <v>1146</v>
      </c>
      <c r="D17" s="83" t="s">
        <v>108</v>
      </c>
    </row>
    <row r="18" spans="2:4" s="58" customFormat="1" ht="41.25" customHeight="1" x14ac:dyDescent="0.25">
      <c r="B18" s="57" t="s">
        <v>46</v>
      </c>
      <c r="C18" s="6" t="s">
        <v>93</v>
      </c>
      <c r="D18" s="45" t="s">
        <v>52</v>
      </c>
    </row>
    <row r="19" spans="2:4" ht="76.150000000000006" customHeight="1" x14ac:dyDescent="0.3">
      <c r="B19" s="16" t="s">
        <v>47</v>
      </c>
      <c r="C19" s="33" t="s">
        <v>87</v>
      </c>
      <c r="D19" s="16"/>
    </row>
    <row r="20" spans="2:4" ht="76.150000000000006" customHeight="1" x14ac:dyDescent="0.3">
      <c r="B20" s="16" t="s">
        <v>48</v>
      </c>
      <c r="C20" s="11" t="s">
        <v>88</v>
      </c>
      <c r="D20" s="16"/>
    </row>
    <row r="21" spans="2:4" s="58" customFormat="1" ht="24" customHeight="1" x14ac:dyDescent="0.25">
      <c r="B21" s="11" t="s">
        <v>32</v>
      </c>
      <c r="C21" s="11" t="s">
        <v>89</v>
      </c>
      <c r="D21" s="57"/>
    </row>
    <row r="22" spans="2:4" ht="55.5" customHeight="1" x14ac:dyDescent="0.3">
      <c r="B22" s="16" t="s">
        <v>91</v>
      </c>
      <c r="C22" s="11" t="s">
        <v>90</v>
      </c>
      <c r="D22" s="16"/>
    </row>
    <row r="23" spans="2:4" s="59" customFormat="1" ht="24" customHeight="1" x14ac:dyDescent="0.25">
      <c r="B23" s="171" t="s">
        <v>49</v>
      </c>
      <c r="C23" s="172"/>
      <c r="D23" s="45"/>
    </row>
    <row r="24" spans="2:4" ht="27.6" customHeight="1" x14ac:dyDescent="0.3">
      <c r="B24" s="162" t="s">
        <v>92</v>
      </c>
      <c r="C24" s="162"/>
      <c r="D24" s="72">
        <v>1291</v>
      </c>
    </row>
    <row r="25" spans="2:4" ht="27.6" customHeight="1" x14ac:dyDescent="0.3">
      <c r="B25" s="162" t="s">
        <v>116</v>
      </c>
      <c r="C25" s="162"/>
      <c r="D25" s="86">
        <v>25</v>
      </c>
    </row>
    <row r="26" spans="2:4" ht="27.6" customHeight="1" x14ac:dyDescent="0.3">
      <c r="B26" s="162" t="s">
        <v>34</v>
      </c>
      <c r="C26" s="162"/>
      <c r="D26" s="60">
        <f>'havelvac 2'!G28</f>
        <v>93141.6</v>
      </c>
    </row>
    <row r="27" spans="2:4" ht="27.6" customHeight="1" x14ac:dyDescent="0.3">
      <c r="B27" s="7"/>
      <c r="C27" s="7"/>
      <c r="D27" s="76"/>
    </row>
    <row r="28" spans="2:4" ht="23.25" customHeight="1" x14ac:dyDescent="0.3">
      <c r="B28" s="161" t="str">
        <f>'havelvac 2'!F29</f>
        <v xml:space="preserve"> ՀՀ  կրթության , գիտության, մշակույթի և սպորտի նախարարություն</v>
      </c>
      <c r="C28" s="161"/>
      <c r="D28" s="161"/>
    </row>
    <row r="29" spans="2:4" ht="18" customHeight="1" x14ac:dyDescent="0.3"/>
    <row r="30" spans="2:4" ht="18" customHeight="1" x14ac:dyDescent="0.3">
      <c r="B30" s="15" t="s">
        <v>42</v>
      </c>
      <c r="C30" s="163" t="s">
        <v>43</v>
      </c>
      <c r="D30" s="164"/>
    </row>
    <row r="31" spans="2:4" ht="18" customHeight="1" x14ac:dyDescent="0.3">
      <c r="B31" s="6">
        <v>1146</v>
      </c>
      <c r="C31" s="143" t="s">
        <v>77</v>
      </c>
      <c r="D31" s="143"/>
    </row>
    <row r="32" spans="2:4" ht="18" customHeight="1" x14ac:dyDescent="0.3"/>
    <row r="33" spans="2:6" ht="45" customHeight="1" x14ac:dyDescent="0.3">
      <c r="B33" s="56" t="s">
        <v>44</v>
      </c>
      <c r="C33" s="173"/>
      <c r="D33" s="174"/>
    </row>
    <row r="34" spans="2:6" ht="63.6" customHeight="1" x14ac:dyDescent="0.3">
      <c r="B34" s="16" t="s">
        <v>45</v>
      </c>
      <c r="C34" s="6">
        <v>1146</v>
      </c>
      <c r="D34" s="83" t="s">
        <v>71</v>
      </c>
    </row>
    <row r="35" spans="2:6" ht="18" customHeight="1" x14ac:dyDescent="0.3">
      <c r="B35" s="57" t="s">
        <v>46</v>
      </c>
      <c r="C35" s="6" t="s">
        <v>93</v>
      </c>
      <c r="D35" s="45" t="s">
        <v>52</v>
      </c>
    </row>
    <row r="36" spans="2:6" ht="78.599999999999994" customHeight="1" x14ac:dyDescent="0.3">
      <c r="B36" s="16" t="s">
        <v>47</v>
      </c>
      <c r="C36" s="33" t="s">
        <v>87</v>
      </c>
      <c r="D36" s="16"/>
    </row>
    <row r="37" spans="2:6" ht="78.599999999999994" customHeight="1" x14ac:dyDescent="0.3">
      <c r="B37" s="16" t="s">
        <v>48</v>
      </c>
      <c r="C37" s="11" t="s">
        <v>88</v>
      </c>
      <c r="D37" s="16"/>
    </row>
    <row r="38" spans="2:6" ht="35.25" customHeight="1" x14ac:dyDescent="0.3">
      <c r="B38" s="11" t="s">
        <v>32</v>
      </c>
      <c r="C38" s="11" t="s">
        <v>89</v>
      </c>
      <c r="D38" s="57"/>
    </row>
    <row r="39" spans="2:6" ht="72" customHeight="1" x14ac:dyDescent="0.3">
      <c r="B39" s="16" t="s">
        <v>91</v>
      </c>
      <c r="C39" s="11" t="s">
        <v>90</v>
      </c>
      <c r="D39" s="16"/>
    </row>
    <row r="40" spans="2:6" ht="56.25" customHeight="1" x14ac:dyDescent="0.3">
      <c r="B40" s="171" t="s">
        <v>49</v>
      </c>
      <c r="C40" s="172"/>
      <c r="D40" s="45"/>
    </row>
    <row r="41" spans="2:6" ht="24" customHeight="1" x14ac:dyDescent="0.3">
      <c r="B41" s="162" t="s">
        <v>92</v>
      </c>
      <c r="C41" s="162"/>
      <c r="D41" s="72">
        <v>-3466</v>
      </c>
      <c r="F41" s="191"/>
    </row>
    <row r="42" spans="2:6" ht="24" customHeight="1" x14ac:dyDescent="0.3">
      <c r="B42" s="162" t="s">
        <v>166</v>
      </c>
      <c r="C42" s="162"/>
      <c r="D42" s="72">
        <v>-30000</v>
      </c>
    </row>
    <row r="43" spans="2:6" ht="28.5" customHeight="1" x14ac:dyDescent="0.3">
      <c r="B43" s="162" t="s">
        <v>116</v>
      </c>
      <c r="C43" s="162"/>
      <c r="D43" s="86">
        <v>25</v>
      </c>
    </row>
    <row r="44" spans="2:6" ht="24" customHeight="1" x14ac:dyDescent="0.3">
      <c r="B44" s="162" t="s">
        <v>34</v>
      </c>
      <c r="C44" s="162"/>
      <c r="D44" s="60">
        <f>'havelvac 2'!G29</f>
        <v>-429932.4</v>
      </c>
    </row>
    <row r="45" spans="2:6" ht="18" customHeight="1" x14ac:dyDescent="0.3"/>
    <row r="46" spans="2:6" ht="23.25" customHeight="1" x14ac:dyDescent="0.3">
      <c r="B46" s="161" t="str">
        <f>'havelvac 2'!F36</f>
        <v xml:space="preserve">ՀՀ  պաշտպանության  նախարարություն </v>
      </c>
      <c r="C46" s="161"/>
      <c r="D46" s="161"/>
    </row>
    <row r="47" spans="2:6" ht="18" customHeight="1" x14ac:dyDescent="0.3"/>
    <row r="48" spans="2:6" ht="24" customHeight="1" x14ac:dyDescent="0.3">
      <c r="B48" s="15" t="s">
        <v>42</v>
      </c>
      <c r="C48" s="163" t="s">
        <v>43</v>
      </c>
      <c r="D48" s="164"/>
    </row>
    <row r="49" spans="2:4" ht="24" customHeight="1" x14ac:dyDescent="0.3">
      <c r="B49" s="6">
        <v>1146</v>
      </c>
      <c r="C49" s="143" t="s">
        <v>77</v>
      </c>
      <c r="D49" s="143"/>
    </row>
    <row r="50" spans="2:4" ht="18" customHeight="1" x14ac:dyDescent="0.3"/>
    <row r="51" spans="2:4" ht="42.75" customHeight="1" x14ac:dyDescent="0.3">
      <c r="B51" s="56" t="s">
        <v>44</v>
      </c>
      <c r="C51" s="173"/>
      <c r="D51" s="174"/>
    </row>
    <row r="52" spans="2:4" ht="58.5" customHeight="1" x14ac:dyDescent="0.3">
      <c r="B52" s="16" t="s">
        <v>45</v>
      </c>
      <c r="C52" s="6">
        <v>1146</v>
      </c>
      <c r="D52" s="83" t="s">
        <v>108</v>
      </c>
    </row>
    <row r="53" spans="2:4" ht="42" customHeight="1" x14ac:dyDescent="0.3">
      <c r="B53" s="57" t="s">
        <v>46</v>
      </c>
      <c r="C53" s="6" t="s">
        <v>93</v>
      </c>
      <c r="D53" s="45" t="s">
        <v>52</v>
      </c>
    </row>
    <row r="54" spans="2:4" ht="72" customHeight="1" x14ac:dyDescent="0.3">
      <c r="B54" s="16" t="s">
        <v>47</v>
      </c>
      <c r="C54" s="33" t="s">
        <v>87</v>
      </c>
      <c r="D54" s="16"/>
    </row>
    <row r="55" spans="2:4" ht="56.25" customHeight="1" x14ac:dyDescent="0.3">
      <c r="B55" s="16" t="s">
        <v>48</v>
      </c>
      <c r="C55" s="11" t="s">
        <v>88</v>
      </c>
      <c r="D55" s="16"/>
    </row>
    <row r="56" spans="2:4" ht="24" customHeight="1" x14ac:dyDescent="0.3">
      <c r="B56" s="11" t="s">
        <v>32</v>
      </c>
      <c r="C56" s="11" t="s">
        <v>89</v>
      </c>
      <c r="D56" s="57"/>
    </row>
    <row r="57" spans="2:4" ht="54.75" customHeight="1" x14ac:dyDescent="0.3">
      <c r="B57" s="16" t="s">
        <v>91</v>
      </c>
      <c r="C57" s="11" t="s">
        <v>90</v>
      </c>
      <c r="D57" s="16"/>
    </row>
    <row r="58" spans="2:4" ht="24" customHeight="1" x14ac:dyDescent="0.3">
      <c r="B58" s="171" t="s">
        <v>49</v>
      </c>
      <c r="C58" s="172"/>
      <c r="D58" s="45"/>
    </row>
    <row r="59" spans="2:4" ht="42.75" customHeight="1" x14ac:dyDescent="0.3">
      <c r="B59" s="162" t="s">
        <v>92</v>
      </c>
      <c r="C59" s="162"/>
      <c r="D59" s="72">
        <v>6</v>
      </c>
    </row>
    <row r="60" spans="2:4" ht="26.25" customHeight="1" x14ac:dyDescent="0.3">
      <c r="B60" s="162" t="s">
        <v>116</v>
      </c>
      <c r="C60" s="162"/>
      <c r="D60" s="86">
        <v>25</v>
      </c>
    </row>
    <row r="61" spans="2:4" ht="24" customHeight="1" x14ac:dyDescent="0.3">
      <c r="B61" s="162" t="s">
        <v>34</v>
      </c>
      <c r="C61" s="162"/>
      <c r="D61" s="60">
        <f>'havelvac 2'!G36</f>
        <v>2206.6</v>
      </c>
    </row>
    <row r="62" spans="2:4" ht="18" customHeight="1" x14ac:dyDescent="0.3"/>
    <row r="63" spans="2:4" ht="23.25" customHeight="1" x14ac:dyDescent="0.3">
      <c r="B63" s="161" t="str">
        <f>'havelvac 2'!F43</f>
        <v xml:space="preserve"> ՀՀ Արագածոտնի  մարզպետարան</v>
      </c>
      <c r="C63" s="161"/>
      <c r="D63" s="161"/>
    </row>
    <row r="64" spans="2:4" ht="18" customHeight="1" x14ac:dyDescent="0.3"/>
    <row r="65" spans="2:4" ht="24" customHeight="1" x14ac:dyDescent="0.3">
      <c r="B65" s="15" t="s">
        <v>42</v>
      </c>
      <c r="C65" s="163" t="s">
        <v>43</v>
      </c>
      <c r="D65" s="164"/>
    </row>
    <row r="66" spans="2:4" ht="24" customHeight="1" x14ac:dyDescent="0.3">
      <c r="B66" s="6">
        <v>1146</v>
      </c>
      <c r="C66" s="143" t="s">
        <v>77</v>
      </c>
      <c r="D66" s="143"/>
    </row>
    <row r="67" spans="2:4" ht="18" customHeight="1" x14ac:dyDescent="0.3"/>
    <row r="68" spans="2:4" ht="42.75" customHeight="1" x14ac:dyDescent="0.3">
      <c r="B68" s="56" t="s">
        <v>44</v>
      </c>
      <c r="C68" s="173"/>
      <c r="D68" s="174"/>
    </row>
    <row r="69" spans="2:4" ht="68.25" customHeight="1" x14ac:dyDescent="0.3">
      <c r="B69" s="16" t="s">
        <v>45</v>
      </c>
      <c r="C69" s="6">
        <v>1146</v>
      </c>
      <c r="D69" s="83" t="s">
        <v>108</v>
      </c>
    </row>
    <row r="70" spans="2:4" ht="42.75" customHeight="1" x14ac:dyDescent="0.3">
      <c r="B70" s="57" t="s">
        <v>46</v>
      </c>
      <c r="C70" s="6" t="s">
        <v>93</v>
      </c>
      <c r="D70" s="45" t="s">
        <v>52</v>
      </c>
    </row>
    <row r="71" spans="2:4" ht="72" customHeight="1" x14ac:dyDescent="0.3">
      <c r="B71" s="16" t="s">
        <v>47</v>
      </c>
      <c r="C71" s="33" t="s">
        <v>87</v>
      </c>
      <c r="D71" s="16"/>
    </row>
    <row r="72" spans="2:4" ht="56.25" customHeight="1" x14ac:dyDescent="0.3">
      <c r="B72" s="16" t="s">
        <v>48</v>
      </c>
      <c r="C72" s="11" t="s">
        <v>88</v>
      </c>
      <c r="D72" s="16"/>
    </row>
    <row r="73" spans="2:4" ht="24" customHeight="1" x14ac:dyDescent="0.3">
      <c r="B73" s="11" t="s">
        <v>32</v>
      </c>
      <c r="C73" s="11" t="s">
        <v>89</v>
      </c>
      <c r="D73" s="57"/>
    </row>
    <row r="74" spans="2:4" ht="54.75" customHeight="1" x14ac:dyDescent="0.3">
      <c r="B74" s="16" t="s">
        <v>91</v>
      </c>
      <c r="C74" s="11" t="s">
        <v>90</v>
      </c>
      <c r="D74" s="16"/>
    </row>
    <row r="75" spans="2:4" ht="24" customHeight="1" x14ac:dyDescent="0.3">
      <c r="B75" s="171" t="s">
        <v>49</v>
      </c>
      <c r="C75" s="172"/>
      <c r="D75" s="45"/>
    </row>
    <row r="76" spans="2:4" ht="23.25" customHeight="1" x14ac:dyDescent="0.3">
      <c r="B76" s="162" t="s">
        <v>92</v>
      </c>
      <c r="C76" s="162"/>
      <c r="D76" s="72">
        <v>662</v>
      </c>
    </row>
    <row r="77" spans="2:4" ht="25.5" customHeight="1" x14ac:dyDescent="0.3">
      <c r="B77" s="162" t="s">
        <v>116</v>
      </c>
      <c r="C77" s="162"/>
      <c r="D77" s="86">
        <v>25</v>
      </c>
    </row>
    <row r="78" spans="2:4" ht="24" customHeight="1" x14ac:dyDescent="0.3">
      <c r="B78" s="162" t="s">
        <v>34</v>
      </c>
      <c r="C78" s="162"/>
      <c r="D78" s="60">
        <f>'havelvac 2'!G43</f>
        <v>39470.6</v>
      </c>
    </row>
    <row r="79" spans="2:4" ht="18" customHeight="1" x14ac:dyDescent="0.3">
      <c r="B79" s="13"/>
      <c r="C79" s="13"/>
      <c r="D79" s="14"/>
    </row>
    <row r="80" spans="2:4" ht="23.25" customHeight="1" x14ac:dyDescent="0.3">
      <c r="B80" s="161" t="str">
        <f>'havelvac 2'!F50</f>
        <v xml:space="preserve"> ՀՀ  Արարատի  մարզպետարան</v>
      </c>
      <c r="C80" s="161"/>
      <c r="D80" s="161"/>
    </row>
    <row r="81" spans="2:4" ht="18" customHeight="1" x14ac:dyDescent="0.3"/>
    <row r="82" spans="2:4" ht="24" customHeight="1" x14ac:dyDescent="0.3">
      <c r="B82" s="15" t="s">
        <v>42</v>
      </c>
      <c r="C82" s="163" t="s">
        <v>43</v>
      </c>
      <c r="D82" s="164"/>
    </row>
    <row r="83" spans="2:4" ht="24" customHeight="1" x14ac:dyDescent="0.3">
      <c r="B83" s="6">
        <v>1146</v>
      </c>
      <c r="C83" s="143" t="s">
        <v>77</v>
      </c>
      <c r="D83" s="143"/>
    </row>
    <row r="84" spans="2:4" ht="18" customHeight="1" x14ac:dyDescent="0.3"/>
    <row r="85" spans="2:4" ht="42.75" customHeight="1" x14ac:dyDescent="0.3">
      <c r="B85" s="56" t="s">
        <v>44</v>
      </c>
      <c r="C85" s="173"/>
      <c r="D85" s="174"/>
    </row>
    <row r="86" spans="2:4" ht="69" customHeight="1" x14ac:dyDescent="0.3">
      <c r="B86" s="16" t="s">
        <v>45</v>
      </c>
      <c r="C86" s="6">
        <v>1146</v>
      </c>
      <c r="D86" s="83" t="s">
        <v>108</v>
      </c>
    </row>
    <row r="87" spans="2:4" ht="42.75" customHeight="1" x14ac:dyDescent="0.3">
      <c r="B87" s="57" t="s">
        <v>46</v>
      </c>
      <c r="C87" s="6" t="s">
        <v>93</v>
      </c>
      <c r="D87" s="45" t="s">
        <v>52</v>
      </c>
    </row>
    <row r="88" spans="2:4" ht="72" customHeight="1" x14ac:dyDescent="0.3">
      <c r="B88" s="16" t="s">
        <v>47</v>
      </c>
      <c r="C88" s="33" t="s">
        <v>87</v>
      </c>
      <c r="D88" s="16"/>
    </row>
    <row r="89" spans="2:4" ht="56.25" customHeight="1" x14ac:dyDescent="0.3">
      <c r="B89" s="16" t="s">
        <v>48</v>
      </c>
      <c r="C89" s="11" t="s">
        <v>88</v>
      </c>
      <c r="D89" s="16"/>
    </row>
    <row r="90" spans="2:4" ht="24" customHeight="1" x14ac:dyDescent="0.3">
      <c r="B90" s="11" t="s">
        <v>32</v>
      </c>
      <c r="C90" s="11" t="s">
        <v>89</v>
      </c>
      <c r="D90" s="57"/>
    </row>
    <row r="91" spans="2:4" ht="54.75" customHeight="1" x14ac:dyDescent="0.3">
      <c r="B91" s="16" t="s">
        <v>91</v>
      </c>
      <c r="C91" s="11" t="s">
        <v>90</v>
      </c>
      <c r="D91" s="16"/>
    </row>
    <row r="92" spans="2:4" ht="24" customHeight="1" x14ac:dyDescent="0.3">
      <c r="B92" s="171" t="s">
        <v>49</v>
      </c>
      <c r="C92" s="172"/>
      <c r="D92" s="45"/>
    </row>
    <row r="93" spans="2:4" ht="18" customHeight="1" x14ac:dyDescent="0.3">
      <c r="B93" s="162" t="s">
        <v>92</v>
      </c>
      <c r="C93" s="162"/>
      <c r="D93" s="72">
        <v>705</v>
      </c>
    </row>
    <row r="94" spans="2:4" ht="21.75" customHeight="1" x14ac:dyDescent="0.3">
      <c r="B94" s="162" t="s">
        <v>116</v>
      </c>
      <c r="C94" s="162"/>
      <c r="D94" s="86">
        <v>25</v>
      </c>
    </row>
    <row r="95" spans="2:4" ht="24" customHeight="1" x14ac:dyDescent="0.3">
      <c r="B95" s="162" t="s">
        <v>34</v>
      </c>
      <c r="C95" s="162"/>
      <c r="D95" s="60">
        <f>'havelvac 2'!G50</f>
        <v>53451.4</v>
      </c>
    </row>
    <row r="96" spans="2:4" x14ac:dyDescent="0.3">
      <c r="B96" s="13"/>
      <c r="C96" s="13"/>
      <c r="D96" s="14"/>
    </row>
    <row r="97" spans="2:4" ht="23.25" customHeight="1" x14ac:dyDescent="0.3">
      <c r="B97" s="161" t="str">
        <f>'havelvac 2'!F57</f>
        <v xml:space="preserve"> ՀՀ  Արմավիրի մարզպետարան</v>
      </c>
      <c r="C97" s="161"/>
      <c r="D97" s="161"/>
    </row>
    <row r="98" spans="2:4" ht="18" customHeight="1" x14ac:dyDescent="0.3"/>
    <row r="99" spans="2:4" ht="24" customHeight="1" x14ac:dyDescent="0.3">
      <c r="B99" s="15" t="s">
        <v>42</v>
      </c>
      <c r="C99" s="163" t="s">
        <v>43</v>
      </c>
      <c r="D99" s="164"/>
    </row>
    <row r="100" spans="2:4" ht="24" customHeight="1" x14ac:dyDescent="0.3">
      <c r="B100" s="6">
        <v>1146</v>
      </c>
      <c r="C100" s="143" t="s">
        <v>77</v>
      </c>
      <c r="D100" s="143"/>
    </row>
    <row r="101" spans="2:4" ht="18" customHeight="1" x14ac:dyDescent="0.3"/>
    <row r="102" spans="2:4" ht="42.75" customHeight="1" x14ac:dyDescent="0.3">
      <c r="B102" s="56" t="s">
        <v>44</v>
      </c>
      <c r="C102" s="173"/>
      <c r="D102" s="174"/>
    </row>
    <row r="103" spans="2:4" ht="58.5" customHeight="1" x14ac:dyDescent="0.3">
      <c r="B103" s="16" t="s">
        <v>45</v>
      </c>
      <c r="C103" s="6">
        <v>1146</v>
      </c>
      <c r="D103" s="83" t="s">
        <v>108</v>
      </c>
    </row>
    <row r="104" spans="2:4" ht="42.75" customHeight="1" x14ac:dyDescent="0.3">
      <c r="B104" s="57" t="s">
        <v>46</v>
      </c>
      <c r="C104" s="6" t="s">
        <v>93</v>
      </c>
      <c r="D104" s="45" t="s">
        <v>52</v>
      </c>
    </row>
    <row r="105" spans="2:4" ht="72" customHeight="1" x14ac:dyDescent="0.3">
      <c r="B105" s="16" t="s">
        <v>47</v>
      </c>
      <c r="C105" s="33" t="s">
        <v>87</v>
      </c>
      <c r="D105" s="16"/>
    </row>
    <row r="106" spans="2:4" ht="56.25" customHeight="1" x14ac:dyDescent="0.3">
      <c r="B106" s="16" t="s">
        <v>48</v>
      </c>
      <c r="C106" s="11" t="s">
        <v>88</v>
      </c>
      <c r="D106" s="16"/>
    </row>
    <row r="107" spans="2:4" ht="24" customHeight="1" x14ac:dyDescent="0.3">
      <c r="B107" s="11" t="s">
        <v>32</v>
      </c>
      <c r="C107" s="11" t="s">
        <v>89</v>
      </c>
      <c r="D107" s="57"/>
    </row>
    <row r="108" spans="2:4" ht="54.75" customHeight="1" x14ac:dyDescent="0.3">
      <c r="B108" s="16" t="s">
        <v>91</v>
      </c>
      <c r="C108" s="11" t="s">
        <v>90</v>
      </c>
      <c r="D108" s="16"/>
    </row>
    <row r="109" spans="2:4" ht="24" customHeight="1" x14ac:dyDescent="0.3">
      <c r="B109" s="171" t="s">
        <v>49</v>
      </c>
      <c r="C109" s="172"/>
      <c r="D109" s="45"/>
    </row>
    <row r="110" spans="2:4" ht="27.75" customHeight="1" x14ac:dyDescent="0.3">
      <c r="B110" s="162" t="s">
        <v>117</v>
      </c>
      <c r="C110" s="162"/>
      <c r="D110" s="72">
        <v>695</v>
      </c>
    </row>
    <row r="111" spans="2:4" ht="23.25" customHeight="1" x14ac:dyDescent="0.3">
      <c r="B111" s="162" t="s">
        <v>116</v>
      </c>
      <c r="C111" s="162"/>
      <c r="D111" s="86">
        <v>25</v>
      </c>
    </row>
    <row r="112" spans="2:4" ht="24" customHeight="1" x14ac:dyDescent="0.3">
      <c r="B112" s="162" t="s">
        <v>34</v>
      </c>
      <c r="C112" s="162"/>
      <c r="D112" s="60">
        <f>'havelvac 2'!G57</f>
        <v>48517</v>
      </c>
    </row>
    <row r="114" spans="2:4" ht="23.25" customHeight="1" x14ac:dyDescent="0.3">
      <c r="B114" s="161" t="str">
        <f>'havelvac 2'!F64</f>
        <v xml:space="preserve"> ՀՀ Գեղարքունիքի մարզպետարան</v>
      </c>
      <c r="C114" s="161"/>
      <c r="D114" s="161"/>
    </row>
    <row r="115" spans="2:4" ht="18" customHeight="1" x14ac:dyDescent="0.3"/>
    <row r="116" spans="2:4" ht="24" customHeight="1" x14ac:dyDescent="0.3">
      <c r="B116" s="15" t="s">
        <v>42</v>
      </c>
      <c r="C116" s="163" t="s">
        <v>43</v>
      </c>
      <c r="D116" s="164"/>
    </row>
    <row r="117" spans="2:4" ht="24" customHeight="1" x14ac:dyDescent="0.3">
      <c r="B117" s="6">
        <v>1146</v>
      </c>
      <c r="C117" s="143" t="s">
        <v>77</v>
      </c>
      <c r="D117" s="143"/>
    </row>
    <row r="118" spans="2:4" ht="18" customHeight="1" x14ac:dyDescent="0.3"/>
    <row r="119" spans="2:4" ht="42.75" customHeight="1" x14ac:dyDescent="0.3">
      <c r="B119" s="56" t="s">
        <v>44</v>
      </c>
      <c r="C119" s="173"/>
      <c r="D119" s="174"/>
    </row>
    <row r="120" spans="2:4" ht="58.5" customHeight="1" x14ac:dyDescent="0.3">
      <c r="B120" s="16" t="s">
        <v>45</v>
      </c>
      <c r="C120" s="6">
        <v>1146</v>
      </c>
      <c r="D120" s="83" t="s">
        <v>108</v>
      </c>
    </row>
    <row r="121" spans="2:4" ht="42.75" customHeight="1" x14ac:dyDescent="0.3">
      <c r="B121" s="57" t="s">
        <v>46</v>
      </c>
      <c r="C121" s="6" t="s">
        <v>93</v>
      </c>
      <c r="D121" s="45" t="s">
        <v>52</v>
      </c>
    </row>
    <row r="122" spans="2:4" ht="72" customHeight="1" x14ac:dyDescent="0.3">
      <c r="B122" s="16" t="s">
        <v>47</v>
      </c>
      <c r="C122" s="33" t="s">
        <v>87</v>
      </c>
      <c r="D122" s="16"/>
    </row>
    <row r="123" spans="2:4" ht="56.25" customHeight="1" x14ac:dyDescent="0.3">
      <c r="B123" s="16" t="s">
        <v>48</v>
      </c>
      <c r="C123" s="11" t="s">
        <v>88</v>
      </c>
      <c r="D123" s="16"/>
    </row>
    <row r="124" spans="2:4" ht="24" customHeight="1" x14ac:dyDescent="0.3">
      <c r="B124" s="11" t="s">
        <v>32</v>
      </c>
      <c r="C124" s="11" t="s">
        <v>89</v>
      </c>
      <c r="D124" s="57"/>
    </row>
    <row r="125" spans="2:4" ht="54.75" customHeight="1" x14ac:dyDescent="0.3">
      <c r="B125" s="16" t="s">
        <v>91</v>
      </c>
      <c r="C125" s="11" t="s">
        <v>90</v>
      </c>
      <c r="D125" s="16"/>
    </row>
    <row r="126" spans="2:4" ht="24" customHeight="1" x14ac:dyDescent="0.3">
      <c r="B126" s="171" t="s">
        <v>49</v>
      </c>
      <c r="C126" s="172"/>
      <c r="D126" s="45"/>
    </row>
    <row r="127" spans="2:4" ht="28.5" customHeight="1" x14ac:dyDescent="0.3">
      <c r="B127" s="162" t="s">
        <v>92</v>
      </c>
      <c r="C127" s="162"/>
      <c r="D127" s="72">
        <v>687</v>
      </c>
    </row>
    <row r="128" spans="2:4" ht="23.25" customHeight="1" x14ac:dyDescent="0.3">
      <c r="B128" s="162" t="s">
        <v>116</v>
      </c>
      <c r="C128" s="162"/>
      <c r="D128" s="86">
        <v>25</v>
      </c>
    </row>
    <row r="129" spans="2:4" ht="24" customHeight="1" x14ac:dyDescent="0.3">
      <c r="B129" s="162" t="s">
        <v>34</v>
      </c>
      <c r="C129" s="162"/>
      <c r="D129" s="60">
        <f>'havelvac 2'!G64</f>
        <v>49431.8</v>
      </c>
    </row>
    <row r="131" spans="2:4" ht="23.25" customHeight="1" x14ac:dyDescent="0.3">
      <c r="B131" s="161" t="str">
        <f>'havelvac 2'!F71</f>
        <v xml:space="preserve"> ՀՀ Լոռու մարզպետարան</v>
      </c>
      <c r="C131" s="161"/>
      <c r="D131" s="161"/>
    </row>
    <row r="132" spans="2:4" ht="18" customHeight="1" x14ac:dyDescent="0.3"/>
    <row r="133" spans="2:4" ht="24" customHeight="1" x14ac:dyDescent="0.3">
      <c r="B133" s="15" t="s">
        <v>42</v>
      </c>
      <c r="C133" s="163" t="s">
        <v>43</v>
      </c>
      <c r="D133" s="164"/>
    </row>
    <row r="134" spans="2:4" ht="24" customHeight="1" x14ac:dyDescent="0.3">
      <c r="B134" s="6">
        <v>1146</v>
      </c>
      <c r="C134" s="143" t="s">
        <v>77</v>
      </c>
      <c r="D134" s="143"/>
    </row>
    <row r="135" spans="2:4" ht="18" customHeight="1" x14ac:dyDescent="0.3"/>
    <row r="136" spans="2:4" ht="42.75" customHeight="1" x14ac:dyDescent="0.3">
      <c r="B136" s="56" t="s">
        <v>44</v>
      </c>
      <c r="C136" s="173"/>
      <c r="D136" s="174"/>
    </row>
    <row r="137" spans="2:4" ht="58.5" customHeight="1" x14ac:dyDescent="0.3">
      <c r="B137" s="16" t="s">
        <v>45</v>
      </c>
      <c r="C137" s="6">
        <v>1146</v>
      </c>
      <c r="D137" s="83" t="s">
        <v>108</v>
      </c>
    </row>
    <row r="138" spans="2:4" ht="42.75" customHeight="1" x14ac:dyDescent="0.3">
      <c r="B138" s="57" t="s">
        <v>46</v>
      </c>
      <c r="C138" s="6" t="s">
        <v>93</v>
      </c>
      <c r="D138" s="45" t="s">
        <v>52</v>
      </c>
    </row>
    <row r="139" spans="2:4" ht="72" customHeight="1" x14ac:dyDescent="0.3">
      <c r="B139" s="16" t="s">
        <v>47</v>
      </c>
      <c r="C139" s="33" t="s">
        <v>87</v>
      </c>
      <c r="D139" s="16"/>
    </row>
    <row r="140" spans="2:4" ht="56.25" customHeight="1" x14ac:dyDescent="0.3">
      <c r="B140" s="16" t="s">
        <v>48</v>
      </c>
      <c r="C140" s="11" t="s">
        <v>88</v>
      </c>
      <c r="D140" s="16"/>
    </row>
    <row r="141" spans="2:4" ht="24" customHeight="1" x14ac:dyDescent="0.3">
      <c r="B141" s="11" t="s">
        <v>32</v>
      </c>
      <c r="C141" s="11" t="s">
        <v>89</v>
      </c>
      <c r="D141" s="57"/>
    </row>
    <row r="142" spans="2:4" ht="54.75" customHeight="1" x14ac:dyDescent="0.3">
      <c r="B142" s="16" t="s">
        <v>91</v>
      </c>
      <c r="C142" s="11" t="s">
        <v>90</v>
      </c>
      <c r="D142" s="16"/>
    </row>
    <row r="143" spans="2:4" ht="24" customHeight="1" x14ac:dyDescent="0.3">
      <c r="B143" s="171" t="s">
        <v>49</v>
      </c>
      <c r="C143" s="172"/>
      <c r="D143" s="45"/>
    </row>
    <row r="144" spans="2:4" ht="28.5" customHeight="1" x14ac:dyDescent="0.3">
      <c r="B144" s="162" t="s">
        <v>92</v>
      </c>
      <c r="C144" s="162"/>
      <c r="D144" s="72">
        <v>791</v>
      </c>
    </row>
    <row r="145" spans="2:4" ht="28.5" customHeight="1" x14ac:dyDescent="0.3">
      <c r="B145" s="162" t="s">
        <v>116</v>
      </c>
      <c r="C145" s="162"/>
      <c r="D145" s="86">
        <v>25</v>
      </c>
    </row>
    <row r="146" spans="2:4" ht="24" customHeight="1" x14ac:dyDescent="0.3">
      <c r="B146" s="162" t="s">
        <v>34</v>
      </c>
      <c r="C146" s="162"/>
      <c r="D146" s="60">
        <f>'havelvac 2'!G71</f>
        <v>54011.7</v>
      </c>
    </row>
    <row r="148" spans="2:4" ht="23.25" customHeight="1" x14ac:dyDescent="0.3">
      <c r="B148" s="161" t="str">
        <f>'havelvac 2'!F78</f>
        <v xml:space="preserve"> ՀՀ Կոտայքի մարզպետարան</v>
      </c>
      <c r="C148" s="161"/>
      <c r="D148" s="161"/>
    </row>
    <row r="149" spans="2:4" ht="18" customHeight="1" x14ac:dyDescent="0.3"/>
    <row r="150" spans="2:4" ht="24" customHeight="1" x14ac:dyDescent="0.3">
      <c r="B150" s="15" t="s">
        <v>42</v>
      </c>
      <c r="C150" s="163" t="s">
        <v>43</v>
      </c>
      <c r="D150" s="164"/>
    </row>
    <row r="151" spans="2:4" ht="24" customHeight="1" x14ac:dyDescent="0.3">
      <c r="B151" s="6">
        <v>1146</v>
      </c>
      <c r="C151" s="143" t="s">
        <v>77</v>
      </c>
      <c r="D151" s="143"/>
    </row>
    <row r="152" spans="2:4" ht="18" customHeight="1" x14ac:dyDescent="0.3"/>
    <row r="153" spans="2:4" ht="42.75" customHeight="1" x14ac:dyDescent="0.3">
      <c r="B153" s="56" t="s">
        <v>44</v>
      </c>
      <c r="C153" s="173"/>
      <c r="D153" s="174"/>
    </row>
    <row r="154" spans="2:4" ht="58.5" customHeight="1" x14ac:dyDescent="0.3">
      <c r="B154" s="16" t="s">
        <v>45</v>
      </c>
      <c r="C154" s="6">
        <v>1146</v>
      </c>
      <c r="D154" s="83" t="s">
        <v>108</v>
      </c>
    </row>
    <row r="155" spans="2:4" ht="42.75" customHeight="1" x14ac:dyDescent="0.3">
      <c r="B155" s="57" t="s">
        <v>46</v>
      </c>
      <c r="C155" s="6" t="s">
        <v>93</v>
      </c>
      <c r="D155" s="45" t="s">
        <v>52</v>
      </c>
    </row>
    <row r="156" spans="2:4" ht="72" customHeight="1" x14ac:dyDescent="0.3">
      <c r="B156" s="16" t="s">
        <v>47</v>
      </c>
      <c r="C156" s="33" t="s">
        <v>87</v>
      </c>
      <c r="D156" s="16"/>
    </row>
    <row r="157" spans="2:4" ht="56.25" customHeight="1" x14ac:dyDescent="0.3">
      <c r="B157" s="16" t="s">
        <v>48</v>
      </c>
      <c r="C157" s="11" t="s">
        <v>88</v>
      </c>
      <c r="D157" s="16"/>
    </row>
    <row r="158" spans="2:4" ht="24" customHeight="1" x14ac:dyDescent="0.3">
      <c r="B158" s="11" t="s">
        <v>32</v>
      </c>
      <c r="C158" s="11" t="s">
        <v>89</v>
      </c>
      <c r="D158" s="57"/>
    </row>
    <row r="159" spans="2:4" ht="54.75" customHeight="1" x14ac:dyDescent="0.3">
      <c r="B159" s="16" t="s">
        <v>91</v>
      </c>
      <c r="C159" s="11" t="s">
        <v>90</v>
      </c>
      <c r="D159" s="16"/>
    </row>
    <row r="160" spans="2:4" ht="24" customHeight="1" x14ac:dyDescent="0.3">
      <c r="B160" s="171" t="s">
        <v>49</v>
      </c>
      <c r="C160" s="172"/>
      <c r="D160" s="45"/>
    </row>
    <row r="161" spans="2:4" ht="21.75" customHeight="1" x14ac:dyDescent="0.3">
      <c r="B161" s="162" t="s">
        <v>92</v>
      </c>
      <c r="C161" s="162"/>
      <c r="D161" s="72">
        <v>571</v>
      </c>
    </row>
    <row r="162" spans="2:4" ht="21.75" customHeight="1" x14ac:dyDescent="0.3">
      <c r="B162" s="162" t="s">
        <v>116</v>
      </c>
      <c r="C162" s="162"/>
      <c r="D162" s="86">
        <v>25</v>
      </c>
    </row>
    <row r="163" spans="2:4" ht="24" customHeight="1" x14ac:dyDescent="0.3">
      <c r="B163" s="162" t="s">
        <v>34</v>
      </c>
      <c r="C163" s="162"/>
      <c r="D163" s="60">
        <f>'havelvac 2'!G78</f>
        <v>44775.3</v>
      </c>
    </row>
    <row r="165" spans="2:4" ht="23.25" customHeight="1" x14ac:dyDescent="0.3">
      <c r="B165" s="161" t="str">
        <f>'havelvac 2'!F85</f>
        <v xml:space="preserve"> ՀՀ Շիրակի մարզպետարան</v>
      </c>
      <c r="C165" s="161"/>
      <c r="D165" s="161"/>
    </row>
    <row r="166" spans="2:4" ht="18" customHeight="1" x14ac:dyDescent="0.3"/>
    <row r="167" spans="2:4" ht="24" customHeight="1" x14ac:dyDescent="0.3">
      <c r="B167" s="15" t="s">
        <v>42</v>
      </c>
      <c r="C167" s="163" t="s">
        <v>43</v>
      </c>
      <c r="D167" s="164"/>
    </row>
    <row r="168" spans="2:4" ht="24" customHeight="1" x14ac:dyDescent="0.3">
      <c r="B168" s="6">
        <v>1146</v>
      </c>
      <c r="C168" s="143" t="s">
        <v>77</v>
      </c>
      <c r="D168" s="143"/>
    </row>
    <row r="169" spans="2:4" ht="18" customHeight="1" x14ac:dyDescent="0.3"/>
    <row r="170" spans="2:4" ht="42.75" customHeight="1" x14ac:dyDescent="0.3">
      <c r="B170" s="56" t="s">
        <v>44</v>
      </c>
      <c r="C170" s="173"/>
      <c r="D170" s="174"/>
    </row>
    <row r="171" spans="2:4" ht="58.5" customHeight="1" x14ac:dyDescent="0.3">
      <c r="B171" s="16" t="s">
        <v>45</v>
      </c>
      <c r="C171" s="6">
        <v>1146</v>
      </c>
      <c r="D171" s="83" t="s">
        <v>108</v>
      </c>
    </row>
    <row r="172" spans="2:4" ht="42.75" customHeight="1" x14ac:dyDescent="0.3">
      <c r="B172" s="57" t="s">
        <v>46</v>
      </c>
      <c r="C172" s="6" t="s">
        <v>93</v>
      </c>
      <c r="D172" s="45" t="s">
        <v>52</v>
      </c>
    </row>
    <row r="173" spans="2:4" ht="72" customHeight="1" x14ac:dyDescent="0.3">
      <c r="B173" s="16" t="s">
        <v>47</v>
      </c>
      <c r="C173" s="33" t="s">
        <v>87</v>
      </c>
      <c r="D173" s="16"/>
    </row>
    <row r="174" spans="2:4" ht="56.25" customHeight="1" x14ac:dyDescent="0.3">
      <c r="B174" s="16" t="s">
        <v>48</v>
      </c>
      <c r="C174" s="11" t="s">
        <v>88</v>
      </c>
      <c r="D174" s="16"/>
    </row>
    <row r="175" spans="2:4" ht="24" customHeight="1" x14ac:dyDescent="0.3">
      <c r="B175" s="11" t="s">
        <v>32</v>
      </c>
      <c r="C175" s="11" t="s">
        <v>89</v>
      </c>
      <c r="D175" s="57"/>
    </row>
    <row r="176" spans="2:4" ht="54.75" customHeight="1" x14ac:dyDescent="0.3">
      <c r="B176" s="16" t="s">
        <v>91</v>
      </c>
      <c r="C176" s="11" t="s">
        <v>90</v>
      </c>
      <c r="D176" s="16"/>
    </row>
    <row r="177" spans="2:4" ht="24" customHeight="1" x14ac:dyDescent="0.3">
      <c r="B177" s="171" t="s">
        <v>49</v>
      </c>
      <c r="C177" s="172"/>
      <c r="D177" s="45"/>
    </row>
    <row r="178" spans="2:4" ht="27.75" customHeight="1" x14ac:dyDescent="0.3">
      <c r="B178" s="162" t="s">
        <v>92</v>
      </c>
      <c r="C178" s="162"/>
      <c r="D178" s="72">
        <v>787</v>
      </c>
    </row>
    <row r="179" spans="2:4" ht="27.75" customHeight="1" x14ac:dyDescent="0.3">
      <c r="B179" s="162" t="s">
        <v>116</v>
      </c>
      <c r="C179" s="162"/>
      <c r="D179" s="86">
        <v>25</v>
      </c>
    </row>
    <row r="180" spans="2:4" ht="24" customHeight="1" x14ac:dyDescent="0.3">
      <c r="B180" s="162" t="s">
        <v>34</v>
      </c>
      <c r="C180" s="162"/>
      <c r="D180" s="60">
        <f>'havelvac 2'!G85</f>
        <v>56417.900000000038</v>
      </c>
    </row>
    <row r="182" spans="2:4" ht="23.25" customHeight="1" x14ac:dyDescent="0.3">
      <c r="B182" s="161" t="str">
        <f>'havelvac 2'!F92</f>
        <v xml:space="preserve"> ՀՀ Սյունիքի մարզպետարան</v>
      </c>
      <c r="C182" s="161"/>
      <c r="D182" s="161"/>
    </row>
    <row r="183" spans="2:4" ht="18" customHeight="1" x14ac:dyDescent="0.3"/>
    <row r="184" spans="2:4" ht="24" customHeight="1" x14ac:dyDescent="0.3">
      <c r="B184" s="15" t="s">
        <v>42</v>
      </c>
      <c r="C184" s="163" t="s">
        <v>43</v>
      </c>
      <c r="D184" s="164"/>
    </row>
    <row r="185" spans="2:4" ht="24" customHeight="1" x14ac:dyDescent="0.3">
      <c r="B185" s="6">
        <v>1146</v>
      </c>
      <c r="C185" s="143" t="s">
        <v>77</v>
      </c>
      <c r="D185" s="143"/>
    </row>
    <row r="186" spans="2:4" ht="18" customHeight="1" x14ac:dyDescent="0.3"/>
    <row r="187" spans="2:4" ht="42.75" customHeight="1" x14ac:dyDescent="0.3">
      <c r="B187" s="56" t="s">
        <v>44</v>
      </c>
      <c r="C187" s="173"/>
      <c r="D187" s="174"/>
    </row>
    <row r="188" spans="2:4" ht="58.5" customHeight="1" x14ac:dyDescent="0.3">
      <c r="B188" s="16" t="s">
        <v>45</v>
      </c>
      <c r="C188" s="6">
        <v>1146</v>
      </c>
      <c r="D188" s="83" t="s">
        <v>108</v>
      </c>
    </row>
    <row r="189" spans="2:4" ht="42.75" customHeight="1" x14ac:dyDescent="0.3">
      <c r="B189" s="57" t="s">
        <v>46</v>
      </c>
      <c r="C189" s="6" t="s">
        <v>93</v>
      </c>
      <c r="D189" s="45" t="s">
        <v>52</v>
      </c>
    </row>
    <row r="190" spans="2:4" ht="72" customHeight="1" x14ac:dyDescent="0.3">
      <c r="B190" s="16" t="s">
        <v>47</v>
      </c>
      <c r="C190" s="33" t="s">
        <v>87</v>
      </c>
      <c r="D190" s="16"/>
    </row>
    <row r="191" spans="2:4" ht="56.25" customHeight="1" x14ac:dyDescent="0.3">
      <c r="B191" s="16" t="s">
        <v>48</v>
      </c>
      <c r="C191" s="11" t="s">
        <v>88</v>
      </c>
      <c r="D191" s="16"/>
    </row>
    <row r="192" spans="2:4" ht="24" customHeight="1" x14ac:dyDescent="0.3">
      <c r="B192" s="11" t="s">
        <v>32</v>
      </c>
      <c r="C192" s="11" t="s">
        <v>89</v>
      </c>
      <c r="D192" s="57"/>
    </row>
    <row r="193" spans="2:4" ht="54.75" customHeight="1" x14ac:dyDescent="0.3">
      <c r="B193" s="16" t="s">
        <v>91</v>
      </c>
      <c r="C193" s="11" t="s">
        <v>90</v>
      </c>
      <c r="D193" s="16"/>
    </row>
    <row r="194" spans="2:4" ht="24" customHeight="1" x14ac:dyDescent="0.3">
      <c r="B194" s="171" t="s">
        <v>49</v>
      </c>
      <c r="C194" s="172"/>
      <c r="D194" s="45"/>
    </row>
    <row r="195" spans="2:4" ht="21" customHeight="1" x14ac:dyDescent="0.3">
      <c r="B195" s="162" t="s">
        <v>92</v>
      </c>
      <c r="C195" s="162"/>
      <c r="D195" s="72">
        <v>547</v>
      </c>
    </row>
    <row r="196" spans="2:4" ht="21" customHeight="1" x14ac:dyDescent="0.3">
      <c r="B196" s="162" t="s">
        <v>116</v>
      </c>
      <c r="C196" s="162"/>
      <c r="D196" s="86">
        <v>25</v>
      </c>
    </row>
    <row r="197" spans="2:4" ht="24" customHeight="1" x14ac:dyDescent="0.3">
      <c r="B197" s="162" t="s">
        <v>34</v>
      </c>
      <c r="C197" s="162"/>
      <c r="D197" s="60">
        <f>'havelvac 2'!G92</f>
        <v>37233.1</v>
      </c>
    </row>
    <row r="199" spans="2:4" ht="23.25" customHeight="1" x14ac:dyDescent="0.3">
      <c r="B199" s="161" t="str">
        <f>'havelvac 2'!F99</f>
        <v xml:space="preserve"> ՀՀ Վայոց Ձորի մարզպետարան</v>
      </c>
      <c r="C199" s="161"/>
      <c r="D199" s="161"/>
    </row>
    <row r="200" spans="2:4" ht="18" customHeight="1" x14ac:dyDescent="0.3"/>
    <row r="201" spans="2:4" ht="24" customHeight="1" x14ac:dyDescent="0.3">
      <c r="B201" s="15" t="s">
        <v>42</v>
      </c>
      <c r="C201" s="163" t="s">
        <v>43</v>
      </c>
      <c r="D201" s="164"/>
    </row>
    <row r="202" spans="2:4" ht="24" customHeight="1" x14ac:dyDescent="0.3">
      <c r="B202" s="6">
        <v>1146</v>
      </c>
      <c r="C202" s="143" t="s">
        <v>77</v>
      </c>
      <c r="D202" s="143"/>
    </row>
    <row r="203" spans="2:4" ht="18" customHeight="1" x14ac:dyDescent="0.3"/>
    <row r="204" spans="2:4" ht="42.75" customHeight="1" x14ac:dyDescent="0.3">
      <c r="B204" s="56" t="s">
        <v>44</v>
      </c>
      <c r="C204" s="173"/>
      <c r="D204" s="174"/>
    </row>
    <row r="205" spans="2:4" ht="58.5" customHeight="1" x14ac:dyDescent="0.3">
      <c r="B205" s="16" t="s">
        <v>45</v>
      </c>
      <c r="C205" s="6">
        <v>1146</v>
      </c>
      <c r="D205" s="83" t="s">
        <v>108</v>
      </c>
    </row>
    <row r="206" spans="2:4" ht="42.75" customHeight="1" x14ac:dyDescent="0.3">
      <c r="B206" s="57" t="s">
        <v>46</v>
      </c>
      <c r="C206" s="6" t="s">
        <v>93</v>
      </c>
      <c r="D206" s="45" t="s">
        <v>52</v>
      </c>
    </row>
    <row r="207" spans="2:4" ht="71.25" customHeight="1" x14ac:dyDescent="0.3">
      <c r="B207" s="16" t="s">
        <v>47</v>
      </c>
      <c r="C207" s="33" t="s">
        <v>87</v>
      </c>
      <c r="D207" s="16"/>
    </row>
    <row r="208" spans="2:4" ht="82.15" customHeight="1" x14ac:dyDescent="0.3">
      <c r="B208" s="16" t="s">
        <v>48</v>
      </c>
      <c r="C208" s="11" t="s">
        <v>88</v>
      </c>
      <c r="D208" s="16"/>
    </row>
    <row r="209" spans="2:4" ht="24" customHeight="1" x14ac:dyDescent="0.3">
      <c r="B209" s="11" t="s">
        <v>32</v>
      </c>
      <c r="C209" s="11" t="s">
        <v>89</v>
      </c>
      <c r="D209" s="57"/>
    </row>
    <row r="210" spans="2:4" ht="54.75" customHeight="1" x14ac:dyDescent="0.3">
      <c r="B210" s="16" t="s">
        <v>91</v>
      </c>
      <c r="C210" s="11" t="s">
        <v>90</v>
      </c>
      <c r="D210" s="16"/>
    </row>
    <row r="211" spans="2:4" ht="24" customHeight="1" x14ac:dyDescent="0.3">
      <c r="B211" s="171" t="s">
        <v>49</v>
      </c>
      <c r="C211" s="172"/>
      <c r="D211" s="45"/>
    </row>
    <row r="212" spans="2:4" ht="24" customHeight="1" x14ac:dyDescent="0.3">
      <c r="B212" s="162" t="s">
        <v>92</v>
      </c>
      <c r="C212" s="162"/>
      <c r="D212" s="72">
        <v>225</v>
      </c>
    </row>
    <row r="213" spans="2:4" ht="24" customHeight="1" x14ac:dyDescent="0.3">
      <c r="B213" s="162" t="s">
        <v>116</v>
      </c>
      <c r="C213" s="162"/>
      <c r="D213" s="86">
        <v>25</v>
      </c>
    </row>
    <row r="214" spans="2:4" x14ac:dyDescent="0.3">
      <c r="B214" s="162" t="s">
        <v>34</v>
      </c>
      <c r="C214" s="162"/>
      <c r="D214" s="60">
        <f>'havelvac 2'!G99</f>
        <v>14140.499999999989</v>
      </c>
    </row>
    <row r="216" spans="2:4" ht="23.25" customHeight="1" x14ac:dyDescent="0.3">
      <c r="B216" s="161" t="str">
        <f>'havelvac 2'!F106</f>
        <v xml:space="preserve"> ՀՀ Տավուշի մարզպետարան</v>
      </c>
      <c r="C216" s="161"/>
      <c r="D216" s="161"/>
    </row>
    <row r="217" spans="2:4" ht="18" customHeight="1" x14ac:dyDescent="0.3"/>
    <row r="218" spans="2:4" ht="24" customHeight="1" x14ac:dyDescent="0.3">
      <c r="B218" s="15" t="s">
        <v>42</v>
      </c>
      <c r="C218" s="163" t="s">
        <v>43</v>
      </c>
      <c r="D218" s="164"/>
    </row>
    <row r="219" spans="2:4" ht="24" customHeight="1" x14ac:dyDescent="0.3">
      <c r="B219" s="6">
        <v>1146</v>
      </c>
      <c r="C219" s="143" t="s">
        <v>77</v>
      </c>
      <c r="D219" s="143"/>
    </row>
    <row r="220" spans="2:4" ht="18" customHeight="1" x14ac:dyDescent="0.3"/>
    <row r="221" spans="2:4" ht="42.75" customHeight="1" x14ac:dyDescent="0.3">
      <c r="B221" s="56" t="s">
        <v>44</v>
      </c>
      <c r="C221" s="173"/>
      <c r="D221" s="174"/>
    </row>
    <row r="222" spans="2:4" ht="58.5" customHeight="1" x14ac:dyDescent="0.3">
      <c r="B222" s="16" t="s">
        <v>45</v>
      </c>
      <c r="C222" s="6">
        <v>1146</v>
      </c>
      <c r="D222" s="83" t="s">
        <v>108</v>
      </c>
    </row>
    <row r="223" spans="2:4" ht="42.75" customHeight="1" x14ac:dyDescent="0.3">
      <c r="B223" s="57" t="s">
        <v>46</v>
      </c>
      <c r="C223" s="6" t="s">
        <v>93</v>
      </c>
      <c r="D223" s="45" t="s">
        <v>52</v>
      </c>
    </row>
    <row r="224" spans="2:4" ht="75.599999999999994" customHeight="1" x14ac:dyDescent="0.3">
      <c r="B224" s="16" t="s">
        <v>47</v>
      </c>
      <c r="C224" s="33" t="s">
        <v>87</v>
      </c>
      <c r="D224" s="16"/>
    </row>
    <row r="225" spans="2:4" ht="76.900000000000006" customHeight="1" x14ac:dyDescent="0.3">
      <c r="B225" s="16" t="s">
        <v>48</v>
      </c>
      <c r="C225" s="11" t="s">
        <v>88</v>
      </c>
      <c r="D225" s="16"/>
    </row>
    <row r="226" spans="2:4" ht="24" customHeight="1" x14ac:dyDescent="0.3">
      <c r="B226" s="11" t="s">
        <v>32</v>
      </c>
      <c r="C226" s="11" t="s">
        <v>89</v>
      </c>
      <c r="D226" s="57"/>
    </row>
    <row r="227" spans="2:4" ht="54.75" customHeight="1" x14ac:dyDescent="0.3">
      <c r="B227" s="16" t="s">
        <v>91</v>
      </c>
      <c r="C227" s="11" t="s">
        <v>90</v>
      </c>
      <c r="D227" s="16"/>
    </row>
    <row r="228" spans="2:4" ht="24" customHeight="1" x14ac:dyDescent="0.3">
      <c r="B228" s="171" t="s">
        <v>49</v>
      </c>
      <c r="C228" s="172"/>
      <c r="D228" s="45"/>
    </row>
    <row r="229" spans="2:4" ht="24" customHeight="1" x14ac:dyDescent="0.3">
      <c r="B229" s="162" t="s">
        <v>92</v>
      </c>
      <c r="C229" s="162"/>
      <c r="D229" s="72">
        <v>551</v>
      </c>
    </row>
    <row r="230" spans="2:4" ht="24" customHeight="1" x14ac:dyDescent="0.3">
      <c r="B230" s="162" t="s">
        <v>116</v>
      </c>
      <c r="C230" s="162"/>
      <c r="D230" s="86">
        <v>25</v>
      </c>
    </row>
    <row r="231" spans="2:4" x14ac:dyDescent="0.3">
      <c r="B231" s="162" t="s">
        <v>34</v>
      </c>
      <c r="C231" s="162"/>
      <c r="D231" s="60">
        <f>'havelvac 2'!G106</f>
        <v>37204.199999999997</v>
      </c>
    </row>
    <row r="232" spans="2:4" x14ac:dyDescent="0.3">
      <c r="B232" s="7"/>
      <c r="C232" s="7"/>
      <c r="D232" s="76"/>
    </row>
    <row r="233" spans="2:4" x14ac:dyDescent="0.3">
      <c r="B233" s="161" t="str">
        <f>'havelvac 2'!F115</f>
        <v xml:space="preserve"> ՀՀ  կրթության , գիտության, մշակույթի և սպորտի նախարարություն</v>
      </c>
      <c r="C233" s="161"/>
      <c r="D233" s="161"/>
    </row>
    <row r="234" spans="2:4" x14ac:dyDescent="0.3">
      <c r="B234" s="7"/>
      <c r="C234" s="7"/>
      <c r="D234" s="76"/>
    </row>
    <row r="235" spans="2:4" x14ac:dyDescent="0.3">
      <c r="B235" s="15" t="s">
        <v>42</v>
      </c>
      <c r="C235" s="163" t="s">
        <v>43</v>
      </c>
      <c r="D235" s="164"/>
    </row>
    <row r="236" spans="2:4" x14ac:dyDescent="0.3">
      <c r="B236" s="6">
        <v>1146</v>
      </c>
      <c r="C236" s="143" t="s">
        <v>77</v>
      </c>
      <c r="D236" s="143"/>
    </row>
    <row r="237" spans="2:4" x14ac:dyDescent="0.3">
      <c r="B237" s="7"/>
      <c r="C237" s="7"/>
      <c r="D237" s="76"/>
    </row>
    <row r="238" spans="2:4" ht="51.75" x14ac:dyDescent="0.3">
      <c r="B238" s="16" t="s">
        <v>28</v>
      </c>
      <c r="C238" s="6" t="s">
        <v>105</v>
      </c>
      <c r="D238" s="83" t="s">
        <v>71</v>
      </c>
    </row>
    <row r="239" spans="2:4" ht="30" customHeight="1" x14ac:dyDescent="0.3">
      <c r="B239" s="16" t="s">
        <v>29</v>
      </c>
      <c r="C239" s="6" t="s">
        <v>98</v>
      </c>
      <c r="D239" s="84" t="s">
        <v>52</v>
      </c>
    </row>
    <row r="240" spans="2:4" ht="51.75" x14ac:dyDescent="0.3">
      <c r="B240" s="16" t="s">
        <v>30</v>
      </c>
      <c r="C240" s="11" t="s">
        <v>103</v>
      </c>
      <c r="D240" s="60"/>
    </row>
    <row r="241" spans="2:6" ht="51.75" x14ac:dyDescent="0.3">
      <c r="B241" s="16" t="s">
        <v>31</v>
      </c>
      <c r="C241" s="11" t="s">
        <v>107</v>
      </c>
      <c r="D241" s="60"/>
    </row>
    <row r="242" spans="2:6" x14ac:dyDescent="0.3">
      <c r="B242" s="16" t="s">
        <v>32</v>
      </c>
      <c r="C242" s="11" t="s">
        <v>89</v>
      </c>
      <c r="D242" s="60"/>
    </row>
    <row r="243" spans="2:6" ht="51.75" x14ac:dyDescent="0.3">
      <c r="B243" s="16" t="s">
        <v>91</v>
      </c>
      <c r="C243" s="11" t="s">
        <v>106</v>
      </c>
      <c r="D243" s="60"/>
    </row>
    <row r="244" spans="2:6" x14ac:dyDescent="0.3">
      <c r="B244" s="171" t="s">
        <v>33</v>
      </c>
      <c r="C244" s="172"/>
      <c r="D244" s="60"/>
    </row>
    <row r="245" spans="2:6" ht="19.899999999999999" customHeight="1" x14ac:dyDescent="0.3">
      <c r="B245" s="162" t="s">
        <v>101</v>
      </c>
      <c r="C245" s="162"/>
      <c r="D245" s="85">
        <v>-3258</v>
      </c>
      <c r="F245" s="191"/>
    </row>
    <row r="246" spans="2:6" ht="19.899999999999999" customHeight="1" x14ac:dyDescent="0.3">
      <c r="B246" s="162" t="s">
        <v>102</v>
      </c>
      <c r="C246" s="162"/>
      <c r="D246" s="86"/>
    </row>
    <row r="247" spans="2:6" ht="19.899999999999999" customHeight="1" x14ac:dyDescent="0.3">
      <c r="B247" s="162" t="s">
        <v>34</v>
      </c>
      <c r="C247" s="162"/>
      <c r="D247" s="85">
        <f>'havelvac 2'!G115</f>
        <v>-389505.1</v>
      </c>
    </row>
    <row r="248" spans="2:6" x14ac:dyDescent="0.3">
      <c r="B248" s="7"/>
      <c r="C248" s="7"/>
      <c r="D248" s="76"/>
    </row>
    <row r="249" spans="2:6" x14ac:dyDescent="0.3">
      <c r="B249" s="161" t="str">
        <f>'havelvac 2'!F122</f>
        <v xml:space="preserve"> ՀՀ Արագածոտնի  մարզպետարան</v>
      </c>
      <c r="C249" s="161"/>
      <c r="D249" s="161"/>
    </row>
    <row r="250" spans="2:6" x14ac:dyDescent="0.3">
      <c r="B250" s="7"/>
      <c r="C250" s="7"/>
      <c r="D250" s="76"/>
    </row>
    <row r="251" spans="2:6" x14ac:dyDescent="0.3">
      <c r="B251" s="15" t="s">
        <v>42</v>
      </c>
      <c r="C251" s="163" t="s">
        <v>43</v>
      </c>
      <c r="D251" s="164"/>
    </row>
    <row r="252" spans="2:6" x14ac:dyDescent="0.3">
      <c r="B252" s="6">
        <v>1146</v>
      </c>
      <c r="C252" s="143" t="s">
        <v>77</v>
      </c>
      <c r="D252" s="143"/>
    </row>
    <row r="253" spans="2:6" x14ac:dyDescent="0.3">
      <c r="B253" s="7"/>
      <c r="C253" s="7"/>
      <c r="D253" s="76"/>
    </row>
    <row r="254" spans="2:6" ht="51.75" x14ac:dyDescent="0.3">
      <c r="B254" s="16" t="s">
        <v>28</v>
      </c>
      <c r="C254" s="6" t="s">
        <v>105</v>
      </c>
      <c r="D254" s="83" t="s">
        <v>108</v>
      </c>
    </row>
    <row r="255" spans="2:6" x14ac:dyDescent="0.3">
      <c r="B255" s="16" t="s">
        <v>29</v>
      </c>
      <c r="C255" s="6" t="s">
        <v>98</v>
      </c>
      <c r="D255" s="84" t="s">
        <v>52</v>
      </c>
    </row>
    <row r="256" spans="2:6" ht="51.75" x14ac:dyDescent="0.3">
      <c r="B256" s="16" t="s">
        <v>30</v>
      </c>
      <c r="C256" s="11" t="s">
        <v>103</v>
      </c>
      <c r="D256" s="60"/>
    </row>
    <row r="257" spans="2:4" ht="51.75" x14ac:dyDescent="0.3">
      <c r="B257" s="16" t="s">
        <v>31</v>
      </c>
      <c r="C257" s="11" t="s">
        <v>107</v>
      </c>
      <c r="D257" s="60"/>
    </row>
    <row r="258" spans="2:4" x14ac:dyDescent="0.3">
      <c r="B258" s="16" t="s">
        <v>32</v>
      </c>
      <c r="C258" s="11" t="s">
        <v>89</v>
      </c>
      <c r="D258" s="60"/>
    </row>
    <row r="259" spans="2:4" ht="51.75" x14ac:dyDescent="0.3">
      <c r="B259" s="16" t="s">
        <v>91</v>
      </c>
      <c r="C259" s="11" t="s">
        <v>106</v>
      </c>
      <c r="D259" s="60"/>
    </row>
    <row r="260" spans="2:4" ht="17.45" customHeight="1" x14ac:dyDescent="0.3">
      <c r="B260" s="168" t="s">
        <v>33</v>
      </c>
      <c r="C260" s="168"/>
      <c r="D260" s="60"/>
    </row>
    <row r="261" spans="2:4" ht="17.45" customHeight="1" x14ac:dyDescent="0.3">
      <c r="B261" s="162" t="s">
        <v>101</v>
      </c>
      <c r="C261" s="162"/>
      <c r="D261" s="86">
        <v>587</v>
      </c>
    </row>
    <row r="262" spans="2:4" ht="17.45" customHeight="1" x14ac:dyDescent="0.3">
      <c r="B262" s="162" t="s">
        <v>102</v>
      </c>
      <c r="C262" s="162"/>
      <c r="D262" s="60"/>
    </row>
    <row r="263" spans="2:4" x14ac:dyDescent="0.3">
      <c r="B263" s="162" t="s">
        <v>34</v>
      </c>
      <c r="C263" s="162"/>
      <c r="D263" s="85">
        <f>'havelvac 2'!G122</f>
        <v>97564.800000000003</v>
      </c>
    </row>
    <row r="264" spans="2:4" x14ac:dyDescent="0.3">
      <c r="B264" s="7"/>
      <c r="C264" s="7"/>
      <c r="D264" s="76"/>
    </row>
    <row r="265" spans="2:4" ht="17.45" customHeight="1" x14ac:dyDescent="0.3">
      <c r="B265" s="161" t="str">
        <f>'havelvac 2'!F129</f>
        <v xml:space="preserve"> ՀՀ  Արարատի  մարզպետարան</v>
      </c>
      <c r="C265" s="161"/>
      <c r="D265" s="161"/>
    </row>
    <row r="266" spans="2:4" x14ac:dyDescent="0.3">
      <c r="B266" s="7"/>
      <c r="C266" s="7"/>
      <c r="D266" s="76"/>
    </row>
    <row r="267" spans="2:4" x14ac:dyDescent="0.3">
      <c r="B267" s="15" t="s">
        <v>42</v>
      </c>
      <c r="C267" s="163" t="s">
        <v>43</v>
      </c>
      <c r="D267" s="164"/>
    </row>
    <row r="268" spans="2:4" x14ac:dyDescent="0.3">
      <c r="B268" s="6">
        <v>1146</v>
      </c>
      <c r="C268" s="143" t="s">
        <v>77</v>
      </c>
      <c r="D268" s="143"/>
    </row>
    <row r="269" spans="2:4" x14ac:dyDescent="0.3">
      <c r="B269" s="7"/>
      <c r="C269" s="7"/>
      <c r="D269" s="76"/>
    </row>
    <row r="270" spans="2:4" ht="51.75" x14ac:dyDescent="0.3">
      <c r="B270" s="16" t="s">
        <v>28</v>
      </c>
      <c r="C270" s="6" t="s">
        <v>105</v>
      </c>
      <c r="D270" s="83" t="s">
        <v>108</v>
      </c>
    </row>
    <row r="271" spans="2:4" x14ac:dyDescent="0.3">
      <c r="B271" s="16" t="s">
        <v>29</v>
      </c>
      <c r="C271" s="6" t="s">
        <v>98</v>
      </c>
      <c r="D271" s="84" t="s">
        <v>52</v>
      </c>
    </row>
    <row r="272" spans="2:4" ht="51.75" x14ac:dyDescent="0.3">
      <c r="B272" s="16" t="s">
        <v>30</v>
      </c>
      <c r="C272" s="11" t="s">
        <v>103</v>
      </c>
      <c r="D272" s="60"/>
    </row>
    <row r="273" spans="2:4" ht="51.75" x14ac:dyDescent="0.3">
      <c r="B273" s="16" t="s">
        <v>31</v>
      </c>
      <c r="C273" s="11" t="s">
        <v>107</v>
      </c>
      <c r="D273" s="60"/>
    </row>
    <row r="274" spans="2:4" x14ac:dyDescent="0.3">
      <c r="B274" s="16" t="s">
        <v>32</v>
      </c>
      <c r="C274" s="11" t="s">
        <v>89</v>
      </c>
      <c r="D274" s="60"/>
    </row>
    <row r="275" spans="2:4" ht="51.75" x14ac:dyDescent="0.3">
      <c r="B275" s="16" t="s">
        <v>91</v>
      </c>
      <c r="C275" s="11" t="s">
        <v>106</v>
      </c>
      <c r="D275" s="60"/>
    </row>
    <row r="276" spans="2:4" x14ac:dyDescent="0.3">
      <c r="B276" s="168" t="s">
        <v>33</v>
      </c>
      <c r="C276" s="168"/>
      <c r="D276" s="60"/>
    </row>
    <row r="277" spans="2:4" x14ac:dyDescent="0.3">
      <c r="B277" s="162" t="s">
        <v>101</v>
      </c>
      <c r="C277" s="162"/>
      <c r="D277" s="86">
        <v>49</v>
      </c>
    </row>
    <row r="278" spans="2:4" x14ac:dyDescent="0.3">
      <c r="B278" s="162" t="s">
        <v>102</v>
      </c>
      <c r="C278" s="162"/>
      <c r="D278" s="60"/>
    </row>
    <row r="279" spans="2:4" x14ac:dyDescent="0.3">
      <c r="B279" s="162" t="s">
        <v>34</v>
      </c>
      <c r="C279" s="162"/>
      <c r="D279" s="85">
        <f>'havelvac 2'!G129</f>
        <v>8641.5</v>
      </c>
    </row>
    <row r="280" spans="2:4" x14ac:dyDescent="0.3">
      <c r="B280" s="7"/>
      <c r="C280" s="7"/>
      <c r="D280" s="76"/>
    </row>
    <row r="281" spans="2:4" x14ac:dyDescent="0.3">
      <c r="B281" s="161" t="str">
        <f>'havelvac 2'!F136</f>
        <v xml:space="preserve"> ՀՀ  Արմավիրի մարզպետարան</v>
      </c>
      <c r="C281" s="161"/>
      <c r="D281" s="161"/>
    </row>
    <row r="282" spans="2:4" x14ac:dyDescent="0.3">
      <c r="B282" s="7"/>
      <c r="C282" s="7"/>
      <c r="D282" s="76"/>
    </row>
    <row r="283" spans="2:4" x14ac:dyDescent="0.3">
      <c r="B283" s="15" t="s">
        <v>42</v>
      </c>
      <c r="C283" s="163" t="s">
        <v>43</v>
      </c>
      <c r="D283" s="164"/>
    </row>
    <row r="284" spans="2:4" x14ac:dyDescent="0.3">
      <c r="B284" s="6">
        <v>1146</v>
      </c>
      <c r="C284" s="143" t="s">
        <v>77</v>
      </c>
      <c r="D284" s="143"/>
    </row>
    <row r="285" spans="2:4" x14ac:dyDescent="0.3">
      <c r="B285" s="7"/>
      <c r="C285" s="7"/>
      <c r="D285" s="76"/>
    </row>
    <row r="286" spans="2:4" ht="51.75" x14ac:dyDescent="0.3">
      <c r="B286" s="16" t="s">
        <v>28</v>
      </c>
      <c r="C286" s="6" t="s">
        <v>105</v>
      </c>
      <c r="D286" s="83" t="s">
        <v>108</v>
      </c>
    </row>
    <row r="287" spans="2:4" x14ac:dyDescent="0.3">
      <c r="B287" s="16" t="s">
        <v>29</v>
      </c>
      <c r="C287" s="6" t="s">
        <v>98</v>
      </c>
      <c r="D287" s="84" t="s">
        <v>52</v>
      </c>
    </row>
    <row r="288" spans="2:4" ht="51.75" x14ac:dyDescent="0.3">
      <c r="B288" s="16" t="s">
        <v>30</v>
      </c>
      <c r="C288" s="11" t="s">
        <v>103</v>
      </c>
      <c r="D288" s="60"/>
    </row>
    <row r="289" spans="2:4" ht="51.75" x14ac:dyDescent="0.3">
      <c r="B289" s="16" t="s">
        <v>31</v>
      </c>
      <c r="C289" s="11" t="s">
        <v>107</v>
      </c>
      <c r="D289" s="60"/>
    </row>
    <row r="290" spans="2:4" x14ac:dyDescent="0.3">
      <c r="B290" s="16" t="s">
        <v>32</v>
      </c>
      <c r="C290" s="11" t="s">
        <v>89</v>
      </c>
      <c r="D290" s="60"/>
    </row>
    <row r="291" spans="2:4" ht="51.75" x14ac:dyDescent="0.3">
      <c r="B291" s="16" t="s">
        <v>91</v>
      </c>
      <c r="C291" s="11" t="s">
        <v>106</v>
      </c>
      <c r="D291" s="60"/>
    </row>
    <row r="292" spans="2:4" x14ac:dyDescent="0.3">
      <c r="B292" s="168" t="s">
        <v>33</v>
      </c>
      <c r="C292" s="168"/>
      <c r="D292" s="60"/>
    </row>
    <row r="293" spans="2:4" x14ac:dyDescent="0.3">
      <c r="B293" s="162" t="s">
        <v>101</v>
      </c>
      <c r="C293" s="162"/>
      <c r="D293" s="86">
        <v>93</v>
      </c>
    </row>
    <row r="294" spans="2:4" x14ac:dyDescent="0.3">
      <c r="B294" s="162" t="s">
        <v>102</v>
      </c>
      <c r="C294" s="162"/>
      <c r="D294" s="60"/>
    </row>
    <row r="295" spans="2:4" x14ac:dyDescent="0.3">
      <c r="B295" s="162" t="s">
        <v>34</v>
      </c>
      <c r="C295" s="162"/>
      <c r="D295" s="85">
        <f>'havelvac 2'!G136</f>
        <v>17085.599999999999</v>
      </c>
    </row>
    <row r="296" spans="2:4" x14ac:dyDescent="0.3">
      <c r="B296" s="7"/>
      <c r="C296" s="7"/>
      <c r="D296" s="76"/>
    </row>
    <row r="297" spans="2:4" x14ac:dyDescent="0.3">
      <c r="B297" s="161" t="str">
        <f>'havelvac 2'!F143</f>
        <v xml:space="preserve"> ՀՀ Գեղարքունիքի մարզպետարան</v>
      </c>
      <c r="C297" s="161"/>
      <c r="D297" s="161"/>
    </row>
    <row r="298" spans="2:4" x14ac:dyDescent="0.3">
      <c r="B298" s="7"/>
      <c r="C298" s="7"/>
      <c r="D298" s="76"/>
    </row>
    <row r="299" spans="2:4" x14ac:dyDescent="0.3">
      <c r="B299" s="15" t="s">
        <v>42</v>
      </c>
      <c r="C299" s="163" t="s">
        <v>43</v>
      </c>
      <c r="D299" s="164"/>
    </row>
    <row r="300" spans="2:4" x14ac:dyDescent="0.3">
      <c r="B300" s="6">
        <v>1146</v>
      </c>
      <c r="C300" s="143" t="s">
        <v>77</v>
      </c>
      <c r="D300" s="143"/>
    </row>
    <row r="301" spans="2:4" x14ac:dyDescent="0.3">
      <c r="B301" s="7"/>
      <c r="C301" s="7"/>
      <c r="D301" s="76"/>
    </row>
    <row r="302" spans="2:4" ht="51.75" x14ac:dyDescent="0.3">
      <c r="B302" s="16" t="s">
        <v>28</v>
      </c>
      <c r="C302" s="6" t="s">
        <v>105</v>
      </c>
      <c r="D302" s="83" t="s">
        <v>108</v>
      </c>
    </row>
    <row r="303" spans="2:4" x14ac:dyDescent="0.3">
      <c r="B303" s="16" t="s">
        <v>29</v>
      </c>
      <c r="C303" s="6" t="s">
        <v>98</v>
      </c>
      <c r="D303" s="84" t="s">
        <v>52</v>
      </c>
    </row>
    <row r="304" spans="2:4" ht="51.75" x14ac:dyDescent="0.3">
      <c r="B304" s="16" t="s">
        <v>30</v>
      </c>
      <c r="C304" s="11" t="s">
        <v>103</v>
      </c>
      <c r="D304" s="60"/>
    </row>
    <row r="305" spans="2:4" ht="51.75" x14ac:dyDescent="0.3">
      <c r="B305" s="16" t="s">
        <v>31</v>
      </c>
      <c r="C305" s="11" t="s">
        <v>107</v>
      </c>
      <c r="D305" s="60"/>
    </row>
    <row r="306" spans="2:4" x14ac:dyDescent="0.3">
      <c r="B306" s="16" t="s">
        <v>32</v>
      </c>
      <c r="C306" s="11" t="s">
        <v>89</v>
      </c>
      <c r="D306" s="60"/>
    </row>
    <row r="307" spans="2:4" ht="51.75" x14ac:dyDescent="0.3">
      <c r="B307" s="16" t="s">
        <v>91</v>
      </c>
      <c r="C307" s="11" t="s">
        <v>106</v>
      </c>
      <c r="D307" s="60"/>
    </row>
    <row r="308" spans="2:4" x14ac:dyDescent="0.3">
      <c r="B308" s="168" t="s">
        <v>33</v>
      </c>
      <c r="C308" s="168"/>
      <c r="D308" s="60"/>
    </row>
    <row r="309" spans="2:4" x14ac:dyDescent="0.3">
      <c r="B309" s="162" t="s">
        <v>101</v>
      </c>
      <c r="C309" s="162"/>
      <c r="D309" s="86">
        <v>271</v>
      </c>
    </row>
    <row r="310" spans="2:4" x14ac:dyDescent="0.3">
      <c r="B310" s="162" t="s">
        <v>102</v>
      </c>
      <c r="C310" s="162"/>
      <c r="D310" s="60"/>
    </row>
    <row r="311" spans="2:4" x14ac:dyDescent="0.3">
      <c r="B311" s="162" t="s">
        <v>34</v>
      </c>
      <c r="C311" s="162"/>
      <c r="D311" s="85">
        <f>'havelvac 2'!G143</f>
        <v>45491.3</v>
      </c>
    </row>
    <row r="312" spans="2:4" x14ac:dyDescent="0.3">
      <c r="B312" s="7"/>
      <c r="C312" s="7"/>
      <c r="D312" s="76"/>
    </row>
    <row r="313" spans="2:4" x14ac:dyDescent="0.3">
      <c r="B313" s="161" t="str">
        <f>'havelvac 2'!F150</f>
        <v xml:space="preserve"> ՀՀ Լոռու մարզպետարան</v>
      </c>
      <c r="C313" s="161"/>
      <c r="D313" s="161"/>
    </row>
    <row r="314" spans="2:4" x14ac:dyDescent="0.3">
      <c r="B314" s="7"/>
      <c r="C314" s="7"/>
      <c r="D314" s="76"/>
    </row>
    <row r="315" spans="2:4" x14ac:dyDescent="0.3">
      <c r="B315" s="15" t="s">
        <v>42</v>
      </c>
      <c r="C315" s="163" t="s">
        <v>43</v>
      </c>
      <c r="D315" s="164"/>
    </row>
    <row r="316" spans="2:4" x14ac:dyDescent="0.3">
      <c r="B316" s="6">
        <v>1146</v>
      </c>
      <c r="C316" s="143" t="s">
        <v>77</v>
      </c>
      <c r="D316" s="143"/>
    </row>
    <row r="317" spans="2:4" x14ac:dyDescent="0.3">
      <c r="B317" s="7"/>
      <c r="C317" s="7"/>
      <c r="D317" s="76"/>
    </row>
    <row r="318" spans="2:4" ht="51.75" x14ac:dyDescent="0.3">
      <c r="B318" s="16" t="s">
        <v>28</v>
      </c>
      <c r="C318" s="6" t="s">
        <v>105</v>
      </c>
      <c r="D318" s="83" t="s">
        <v>108</v>
      </c>
    </row>
    <row r="319" spans="2:4" x14ac:dyDescent="0.3">
      <c r="B319" s="16" t="s">
        <v>29</v>
      </c>
      <c r="C319" s="6" t="s">
        <v>98</v>
      </c>
      <c r="D319" s="84" t="s">
        <v>52</v>
      </c>
    </row>
    <row r="320" spans="2:4" ht="51.75" x14ac:dyDescent="0.3">
      <c r="B320" s="16" t="s">
        <v>30</v>
      </c>
      <c r="C320" s="11" t="s">
        <v>103</v>
      </c>
      <c r="D320" s="60"/>
    </row>
    <row r="321" spans="2:4" ht="51.75" x14ac:dyDescent="0.3">
      <c r="B321" s="16" t="s">
        <v>31</v>
      </c>
      <c r="C321" s="11" t="s">
        <v>107</v>
      </c>
      <c r="D321" s="60"/>
    </row>
    <row r="322" spans="2:4" x14ac:dyDescent="0.3">
      <c r="B322" s="16" t="s">
        <v>32</v>
      </c>
      <c r="C322" s="11" t="s">
        <v>89</v>
      </c>
      <c r="D322" s="60"/>
    </row>
    <row r="323" spans="2:4" ht="51.75" x14ac:dyDescent="0.3">
      <c r="B323" s="16" t="s">
        <v>91</v>
      </c>
      <c r="C323" s="11" t="s">
        <v>106</v>
      </c>
      <c r="D323" s="60"/>
    </row>
    <row r="324" spans="2:4" x14ac:dyDescent="0.3">
      <c r="B324" s="165" t="s">
        <v>33</v>
      </c>
      <c r="C324" s="166"/>
      <c r="D324" s="167"/>
    </row>
    <row r="325" spans="2:4" x14ac:dyDescent="0.3">
      <c r="B325" s="162" t="s">
        <v>101</v>
      </c>
      <c r="C325" s="162"/>
      <c r="D325" s="86">
        <v>426</v>
      </c>
    </row>
    <row r="326" spans="2:4" x14ac:dyDescent="0.3">
      <c r="B326" s="162" t="s">
        <v>102</v>
      </c>
      <c r="C326" s="162"/>
      <c r="D326" s="60"/>
    </row>
    <row r="327" spans="2:4" x14ac:dyDescent="0.3">
      <c r="B327" s="162" t="s">
        <v>34</v>
      </c>
      <c r="C327" s="162"/>
      <c r="D327" s="85">
        <f>'havelvac 2'!G150</f>
        <v>78052.7</v>
      </c>
    </row>
    <row r="328" spans="2:4" x14ac:dyDescent="0.3">
      <c r="B328" s="7"/>
      <c r="C328" s="7"/>
      <c r="D328" s="76"/>
    </row>
    <row r="329" spans="2:4" x14ac:dyDescent="0.3">
      <c r="B329" s="161" t="str">
        <f>'havelvac 2'!F157</f>
        <v xml:space="preserve"> ՀՀ Կոտայքի մարզպետարան</v>
      </c>
      <c r="C329" s="161"/>
      <c r="D329" s="161"/>
    </row>
    <row r="330" spans="2:4" x14ac:dyDescent="0.3">
      <c r="B330" s="7"/>
      <c r="C330" s="7"/>
      <c r="D330" s="76"/>
    </row>
    <row r="331" spans="2:4" x14ac:dyDescent="0.3">
      <c r="B331" s="15" t="s">
        <v>42</v>
      </c>
      <c r="C331" s="163" t="s">
        <v>43</v>
      </c>
      <c r="D331" s="164"/>
    </row>
    <row r="332" spans="2:4" x14ac:dyDescent="0.3">
      <c r="B332" s="6">
        <v>1146</v>
      </c>
      <c r="C332" s="143" t="s">
        <v>77</v>
      </c>
      <c r="D332" s="143"/>
    </row>
    <row r="333" spans="2:4" x14ac:dyDescent="0.3">
      <c r="B333" s="7"/>
      <c r="C333" s="7"/>
      <c r="D333" s="76"/>
    </row>
    <row r="334" spans="2:4" ht="51.75" x14ac:dyDescent="0.3">
      <c r="B334" s="16" t="s">
        <v>28</v>
      </c>
      <c r="C334" s="6" t="s">
        <v>105</v>
      </c>
      <c r="D334" s="83" t="s">
        <v>108</v>
      </c>
    </row>
    <row r="335" spans="2:4" x14ac:dyDescent="0.3">
      <c r="B335" s="16" t="s">
        <v>29</v>
      </c>
      <c r="C335" s="6" t="s">
        <v>98</v>
      </c>
      <c r="D335" s="84" t="s">
        <v>52</v>
      </c>
    </row>
    <row r="336" spans="2:4" ht="51.75" x14ac:dyDescent="0.3">
      <c r="B336" s="16" t="s">
        <v>30</v>
      </c>
      <c r="C336" s="11" t="s">
        <v>103</v>
      </c>
      <c r="D336" s="60"/>
    </row>
    <row r="337" spans="2:4" ht="51.75" x14ac:dyDescent="0.3">
      <c r="B337" s="16" t="s">
        <v>31</v>
      </c>
      <c r="C337" s="11" t="s">
        <v>107</v>
      </c>
      <c r="D337" s="60"/>
    </row>
    <row r="338" spans="2:4" x14ac:dyDescent="0.3">
      <c r="B338" s="16" t="s">
        <v>32</v>
      </c>
      <c r="C338" s="11" t="s">
        <v>89</v>
      </c>
      <c r="D338" s="60"/>
    </row>
    <row r="339" spans="2:4" ht="51.75" x14ac:dyDescent="0.3">
      <c r="B339" s="16" t="s">
        <v>91</v>
      </c>
      <c r="C339" s="11" t="s">
        <v>106</v>
      </c>
      <c r="D339" s="60"/>
    </row>
    <row r="340" spans="2:4" x14ac:dyDescent="0.3">
      <c r="B340" s="165" t="s">
        <v>33</v>
      </c>
      <c r="C340" s="166"/>
      <c r="D340" s="167"/>
    </row>
    <row r="341" spans="2:4" x14ac:dyDescent="0.3">
      <c r="B341" s="162" t="s">
        <v>101</v>
      </c>
      <c r="C341" s="162"/>
      <c r="D341" s="86">
        <v>156</v>
      </c>
    </row>
    <row r="342" spans="2:4" x14ac:dyDescent="0.3">
      <c r="B342" s="162" t="s">
        <v>102</v>
      </c>
      <c r="C342" s="162"/>
      <c r="D342" s="60"/>
    </row>
    <row r="343" spans="2:4" x14ac:dyDescent="0.3">
      <c r="B343" s="162" t="s">
        <v>34</v>
      </c>
      <c r="C343" s="162"/>
      <c r="D343" s="85">
        <f>'havelvac 2'!G157</f>
        <v>27121.7</v>
      </c>
    </row>
    <row r="344" spans="2:4" x14ac:dyDescent="0.3">
      <c r="B344" s="7"/>
      <c r="C344" s="7"/>
      <c r="D344" s="76"/>
    </row>
    <row r="345" spans="2:4" x14ac:dyDescent="0.3">
      <c r="B345" s="161" t="str">
        <f>'havelvac 2'!F164</f>
        <v xml:space="preserve"> ՀՀ Շիրակի մարզպետարան</v>
      </c>
      <c r="C345" s="161"/>
      <c r="D345" s="161"/>
    </row>
    <row r="346" spans="2:4" x14ac:dyDescent="0.3">
      <c r="B346" s="7"/>
      <c r="C346" s="7"/>
      <c r="D346" s="76"/>
    </row>
    <row r="347" spans="2:4" x14ac:dyDescent="0.3">
      <c r="B347" s="15" t="s">
        <v>42</v>
      </c>
      <c r="C347" s="163" t="s">
        <v>43</v>
      </c>
      <c r="D347" s="164"/>
    </row>
    <row r="348" spans="2:4" x14ac:dyDescent="0.3">
      <c r="B348" s="6">
        <v>1146</v>
      </c>
      <c r="C348" s="143" t="s">
        <v>77</v>
      </c>
      <c r="D348" s="143"/>
    </row>
    <row r="349" spans="2:4" x14ac:dyDescent="0.3">
      <c r="B349" s="7"/>
      <c r="C349" s="7"/>
      <c r="D349" s="76"/>
    </row>
    <row r="350" spans="2:4" ht="51.75" x14ac:dyDescent="0.3">
      <c r="B350" s="16" t="s">
        <v>28</v>
      </c>
      <c r="C350" s="6" t="s">
        <v>105</v>
      </c>
      <c r="D350" s="83" t="s">
        <v>108</v>
      </c>
    </row>
    <row r="351" spans="2:4" x14ac:dyDescent="0.3">
      <c r="B351" s="16" t="s">
        <v>29</v>
      </c>
      <c r="C351" s="6" t="s">
        <v>98</v>
      </c>
      <c r="D351" s="84" t="s">
        <v>52</v>
      </c>
    </row>
    <row r="352" spans="2:4" ht="51.75" x14ac:dyDescent="0.3">
      <c r="B352" s="16" t="s">
        <v>30</v>
      </c>
      <c r="C352" s="11" t="s">
        <v>103</v>
      </c>
      <c r="D352" s="60"/>
    </row>
    <row r="353" spans="2:4" ht="51.75" x14ac:dyDescent="0.3">
      <c r="B353" s="16" t="s">
        <v>31</v>
      </c>
      <c r="C353" s="11" t="s">
        <v>107</v>
      </c>
      <c r="D353" s="60"/>
    </row>
    <row r="354" spans="2:4" x14ac:dyDescent="0.3">
      <c r="B354" s="16" t="s">
        <v>32</v>
      </c>
      <c r="C354" s="11" t="s">
        <v>89</v>
      </c>
      <c r="D354" s="60"/>
    </row>
    <row r="355" spans="2:4" ht="51.75" x14ac:dyDescent="0.3">
      <c r="B355" s="16" t="s">
        <v>91</v>
      </c>
      <c r="C355" s="11" t="s">
        <v>106</v>
      </c>
      <c r="D355" s="60"/>
    </row>
    <row r="356" spans="2:4" x14ac:dyDescent="0.3">
      <c r="B356" s="165" t="s">
        <v>33</v>
      </c>
      <c r="C356" s="166"/>
      <c r="D356" s="167"/>
    </row>
    <row r="357" spans="2:4" ht="17.25" customHeight="1" x14ac:dyDescent="0.3">
      <c r="B357" s="162" t="s">
        <v>101</v>
      </c>
      <c r="C357" s="162"/>
      <c r="D357" s="86">
        <v>515</v>
      </c>
    </row>
    <row r="358" spans="2:4" ht="24" customHeight="1" x14ac:dyDescent="0.3">
      <c r="B358" s="162" t="s">
        <v>102</v>
      </c>
      <c r="C358" s="162"/>
      <c r="D358" s="60"/>
    </row>
    <row r="359" spans="2:4" ht="24" customHeight="1" x14ac:dyDescent="0.3">
      <c r="B359" s="162" t="s">
        <v>34</v>
      </c>
      <c r="C359" s="162"/>
      <c r="D359" s="85">
        <f>'havelvac 2'!G164</f>
        <v>86560.3</v>
      </c>
    </row>
    <row r="360" spans="2:4" x14ac:dyDescent="0.3">
      <c r="B360" s="7"/>
      <c r="C360" s="7"/>
      <c r="D360" s="76"/>
    </row>
    <row r="361" spans="2:4" x14ac:dyDescent="0.3">
      <c r="B361" s="161" t="str">
        <f>'havelvac 2'!F171</f>
        <v xml:space="preserve"> ՀՀ Սյունիքի մարզպետարան</v>
      </c>
      <c r="C361" s="161"/>
      <c r="D361" s="161"/>
    </row>
    <row r="362" spans="2:4" x14ac:dyDescent="0.3">
      <c r="B362" s="7"/>
      <c r="C362" s="7"/>
      <c r="D362" s="76"/>
    </row>
    <row r="363" spans="2:4" x14ac:dyDescent="0.3">
      <c r="B363" s="15" t="s">
        <v>42</v>
      </c>
      <c r="C363" s="163" t="s">
        <v>43</v>
      </c>
      <c r="D363" s="164"/>
    </row>
    <row r="364" spans="2:4" x14ac:dyDescent="0.3">
      <c r="B364" s="6">
        <v>1146</v>
      </c>
      <c r="C364" s="143" t="s">
        <v>77</v>
      </c>
      <c r="D364" s="143"/>
    </row>
    <row r="365" spans="2:4" x14ac:dyDescent="0.3">
      <c r="B365" s="7"/>
      <c r="C365" s="7"/>
      <c r="D365" s="76"/>
    </row>
    <row r="366" spans="2:4" ht="51.75" x14ac:dyDescent="0.3">
      <c r="B366" s="16" t="s">
        <v>28</v>
      </c>
      <c r="C366" s="6" t="s">
        <v>105</v>
      </c>
      <c r="D366" s="83" t="s">
        <v>108</v>
      </c>
    </row>
    <row r="367" spans="2:4" x14ac:dyDescent="0.3">
      <c r="B367" s="16" t="s">
        <v>29</v>
      </c>
      <c r="C367" s="6" t="s">
        <v>98</v>
      </c>
      <c r="D367" s="84" t="s">
        <v>52</v>
      </c>
    </row>
    <row r="368" spans="2:4" ht="55.5" customHeight="1" x14ac:dyDescent="0.3">
      <c r="B368" s="16" t="s">
        <v>30</v>
      </c>
      <c r="C368" s="11" t="s">
        <v>103</v>
      </c>
      <c r="D368" s="60"/>
    </row>
    <row r="369" spans="2:4" ht="51.75" x14ac:dyDescent="0.3">
      <c r="B369" s="16" t="s">
        <v>31</v>
      </c>
      <c r="C369" s="11" t="s">
        <v>107</v>
      </c>
      <c r="D369" s="60"/>
    </row>
    <row r="370" spans="2:4" x14ac:dyDescent="0.3">
      <c r="B370" s="16" t="s">
        <v>32</v>
      </c>
      <c r="C370" s="11" t="s">
        <v>89</v>
      </c>
      <c r="D370" s="60"/>
    </row>
    <row r="371" spans="2:4" ht="51.75" x14ac:dyDescent="0.3">
      <c r="B371" s="16" t="s">
        <v>91</v>
      </c>
      <c r="C371" s="11" t="s">
        <v>106</v>
      </c>
      <c r="D371" s="60"/>
    </row>
    <row r="372" spans="2:4" ht="17.45" customHeight="1" x14ac:dyDescent="0.3">
      <c r="B372" s="165" t="s">
        <v>33</v>
      </c>
      <c r="C372" s="166"/>
      <c r="D372" s="167"/>
    </row>
    <row r="373" spans="2:4" ht="23.25" customHeight="1" x14ac:dyDescent="0.3">
      <c r="B373" s="162" t="s">
        <v>101</v>
      </c>
      <c r="C373" s="162"/>
      <c r="D373" s="86">
        <v>415</v>
      </c>
    </row>
    <row r="374" spans="2:4" ht="23.25" customHeight="1" x14ac:dyDescent="0.3">
      <c r="B374" s="162" t="s">
        <v>102</v>
      </c>
      <c r="C374" s="162"/>
      <c r="D374" s="60"/>
    </row>
    <row r="375" spans="2:4" ht="23.25" customHeight="1" x14ac:dyDescent="0.3">
      <c r="B375" s="162" t="s">
        <v>34</v>
      </c>
      <c r="C375" s="162"/>
      <c r="D375" s="85">
        <f>'havelvac 2'!G171</f>
        <v>69767.8</v>
      </c>
    </row>
    <row r="376" spans="2:4" x14ac:dyDescent="0.3">
      <c r="B376" s="7"/>
      <c r="C376" s="7"/>
      <c r="D376" s="76"/>
    </row>
    <row r="377" spans="2:4" x14ac:dyDescent="0.3">
      <c r="B377" s="161" t="str">
        <f>'havelvac 2'!F178</f>
        <v xml:space="preserve"> ՀՀ Վայոց ձորի մարզպետարան</v>
      </c>
      <c r="C377" s="161"/>
      <c r="D377" s="161"/>
    </row>
    <row r="378" spans="2:4" x14ac:dyDescent="0.3">
      <c r="B378" s="7"/>
      <c r="C378" s="7"/>
      <c r="D378" s="76"/>
    </row>
    <row r="379" spans="2:4" x14ac:dyDescent="0.3">
      <c r="B379" s="15" t="s">
        <v>42</v>
      </c>
      <c r="C379" s="163" t="s">
        <v>43</v>
      </c>
      <c r="D379" s="164"/>
    </row>
    <row r="380" spans="2:4" x14ac:dyDescent="0.3">
      <c r="B380" s="6">
        <v>1146</v>
      </c>
      <c r="C380" s="143" t="s">
        <v>77</v>
      </c>
      <c r="D380" s="143"/>
    </row>
    <row r="381" spans="2:4" x14ac:dyDescent="0.3">
      <c r="B381" s="7"/>
      <c r="C381" s="7"/>
      <c r="D381" s="76"/>
    </row>
    <row r="382" spans="2:4" ht="51.75" x14ac:dyDescent="0.3">
      <c r="B382" s="16" t="s">
        <v>28</v>
      </c>
      <c r="C382" s="6" t="s">
        <v>105</v>
      </c>
      <c r="D382" s="83" t="s">
        <v>108</v>
      </c>
    </row>
    <row r="383" spans="2:4" x14ac:dyDescent="0.3">
      <c r="B383" s="16" t="s">
        <v>29</v>
      </c>
      <c r="C383" s="6" t="s">
        <v>98</v>
      </c>
      <c r="D383" s="84" t="s">
        <v>52</v>
      </c>
    </row>
    <row r="384" spans="2:4" ht="51.75" x14ac:dyDescent="0.3">
      <c r="B384" s="16" t="s">
        <v>30</v>
      </c>
      <c r="C384" s="11" t="s">
        <v>103</v>
      </c>
      <c r="D384" s="60"/>
    </row>
    <row r="385" spans="2:4" ht="51.75" x14ac:dyDescent="0.3">
      <c r="B385" s="16" t="s">
        <v>31</v>
      </c>
      <c r="C385" s="11" t="s">
        <v>107</v>
      </c>
      <c r="D385" s="60"/>
    </row>
    <row r="386" spans="2:4" ht="33" customHeight="1" x14ac:dyDescent="0.3">
      <c r="B386" s="16" t="s">
        <v>32</v>
      </c>
      <c r="C386" s="11" t="s">
        <v>89</v>
      </c>
      <c r="D386" s="60"/>
    </row>
    <row r="387" spans="2:4" ht="51.75" x14ac:dyDescent="0.3">
      <c r="B387" s="16" t="s">
        <v>91</v>
      </c>
      <c r="C387" s="11" t="s">
        <v>106</v>
      </c>
      <c r="D387" s="60"/>
    </row>
    <row r="388" spans="2:4" x14ac:dyDescent="0.3">
      <c r="B388" s="165" t="s">
        <v>33</v>
      </c>
      <c r="C388" s="166"/>
      <c r="D388" s="167"/>
    </row>
    <row r="389" spans="2:4" x14ac:dyDescent="0.3">
      <c r="B389" s="162" t="s">
        <v>101</v>
      </c>
      <c r="C389" s="162"/>
      <c r="D389" s="86">
        <v>205</v>
      </c>
    </row>
    <row r="390" spans="2:4" x14ac:dyDescent="0.3">
      <c r="B390" s="162" t="s">
        <v>102</v>
      </c>
      <c r="C390" s="162"/>
      <c r="D390" s="60"/>
    </row>
    <row r="391" spans="2:4" x14ac:dyDescent="0.3">
      <c r="B391" s="162" t="s">
        <v>34</v>
      </c>
      <c r="C391" s="162"/>
      <c r="D391" s="85">
        <f>'havelvac 2'!G184</f>
        <v>34490.599999999984</v>
      </c>
    </row>
    <row r="392" spans="2:4" x14ac:dyDescent="0.3">
      <c r="B392" s="7"/>
      <c r="C392" s="7"/>
      <c r="D392" s="76"/>
    </row>
    <row r="393" spans="2:4" x14ac:dyDescent="0.3">
      <c r="B393" s="161" t="str">
        <f>'havelvac 2'!F185</f>
        <v xml:space="preserve"> ՀՀ Տավուշի մարզպետարան</v>
      </c>
      <c r="C393" s="161"/>
      <c r="D393" s="161"/>
    </row>
    <row r="394" spans="2:4" x14ac:dyDescent="0.3">
      <c r="B394" s="7"/>
      <c r="C394" s="7"/>
      <c r="D394" s="76"/>
    </row>
    <row r="395" spans="2:4" x14ac:dyDescent="0.3">
      <c r="B395" s="15" t="s">
        <v>42</v>
      </c>
      <c r="C395" s="163" t="s">
        <v>43</v>
      </c>
      <c r="D395" s="164"/>
    </row>
    <row r="396" spans="2:4" x14ac:dyDescent="0.3">
      <c r="B396" s="6">
        <v>1146</v>
      </c>
      <c r="C396" s="143" t="s">
        <v>77</v>
      </c>
      <c r="D396" s="143"/>
    </row>
    <row r="397" spans="2:4" x14ac:dyDescent="0.3">
      <c r="B397" s="7"/>
      <c r="C397" s="7"/>
      <c r="D397" s="76"/>
    </row>
    <row r="398" spans="2:4" ht="51.75" x14ac:dyDescent="0.3">
      <c r="B398" s="16" t="s">
        <v>28</v>
      </c>
      <c r="C398" s="6" t="s">
        <v>105</v>
      </c>
      <c r="D398" s="83" t="s">
        <v>108</v>
      </c>
    </row>
    <row r="399" spans="2:4" x14ac:dyDescent="0.3">
      <c r="B399" s="16" t="s">
        <v>29</v>
      </c>
      <c r="C399" s="6" t="s">
        <v>98</v>
      </c>
      <c r="D399" s="84" t="s">
        <v>52</v>
      </c>
    </row>
    <row r="400" spans="2:4" ht="51.75" x14ac:dyDescent="0.3">
      <c r="B400" s="16" t="s">
        <v>30</v>
      </c>
      <c r="C400" s="11" t="s">
        <v>103</v>
      </c>
      <c r="D400" s="60"/>
    </row>
    <row r="401" spans="2:7" ht="51.75" x14ac:dyDescent="0.3">
      <c r="B401" s="16" t="s">
        <v>31</v>
      </c>
      <c r="C401" s="11" t="s">
        <v>107</v>
      </c>
      <c r="D401" s="60"/>
    </row>
    <row r="402" spans="2:7" x14ac:dyDescent="0.3">
      <c r="B402" s="16" t="s">
        <v>32</v>
      </c>
      <c r="C402" s="11" t="s">
        <v>89</v>
      </c>
      <c r="D402" s="60"/>
    </row>
    <row r="403" spans="2:7" ht="51.75" x14ac:dyDescent="0.3">
      <c r="B403" s="16" t="s">
        <v>91</v>
      </c>
      <c r="C403" s="11" t="s">
        <v>106</v>
      </c>
      <c r="D403" s="60"/>
    </row>
    <row r="404" spans="2:7" x14ac:dyDescent="0.3">
      <c r="B404" s="165" t="s">
        <v>33</v>
      </c>
      <c r="C404" s="166"/>
      <c r="D404" s="167"/>
    </row>
    <row r="405" spans="2:7" x14ac:dyDescent="0.3">
      <c r="B405" s="162" t="s">
        <v>101</v>
      </c>
      <c r="C405" s="162"/>
      <c r="D405" s="86">
        <v>218</v>
      </c>
    </row>
    <row r="406" spans="2:7" x14ac:dyDescent="0.3">
      <c r="B406" s="162" t="s">
        <v>102</v>
      </c>
      <c r="C406" s="162"/>
      <c r="D406" s="60"/>
    </row>
    <row r="407" spans="2:7" x14ac:dyDescent="0.3">
      <c r="B407" s="162" t="s">
        <v>34</v>
      </c>
      <c r="C407" s="162"/>
      <c r="D407" s="85">
        <f>'havelvac 2'!G191</f>
        <v>40014.199999999997</v>
      </c>
    </row>
    <row r="408" spans="2:7" ht="24" customHeight="1" x14ac:dyDescent="0.3">
      <c r="B408" s="7"/>
      <c r="C408" s="7"/>
      <c r="D408" s="76"/>
    </row>
    <row r="409" spans="2:7" ht="24" customHeight="1" x14ac:dyDescent="0.3">
      <c r="B409" s="161" t="s">
        <v>165</v>
      </c>
      <c r="C409" s="161"/>
      <c r="D409" s="161"/>
      <c r="E409" s="109"/>
      <c r="F409" s="109"/>
      <c r="G409" s="109"/>
    </row>
    <row r="410" spans="2:7" ht="24" customHeight="1" x14ac:dyDescent="0.3">
      <c r="B410" s="7"/>
      <c r="C410" s="7"/>
      <c r="D410" s="76"/>
    </row>
    <row r="411" spans="2:7" x14ac:dyDescent="0.3">
      <c r="B411" s="50" t="s">
        <v>42</v>
      </c>
      <c r="C411" s="148" t="s">
        <v>43</v>
      </c>
      <c r="D411" s="149"/>
    </row>
    <row r="412" spans="2:7" x14ac:dyDescent="0.3">
      <c r="B412" s="25">
        <v>1162</v>
      </c>
      <c r="C412" s="143" t="s">
        <v>162</v>
      </c>
      <c r="D412" s="143"/>
    </row>
    <row r="413" spans="2:7" x14ac:dyDescent="0.3">
      <c r="B413" s="177"/>
      <c r="C413" s="178"/>
      <c r="D413" s="179"/>
    </row>
    <row r="414" spans="2:7" x14ac:dyDescent="0.3">
      <c r="B414" s="150" t="s">
        <v>44</v>
      </c>
      <c r="C414" s="151"/>
      <c r="D414" s="152"/>
    </row>
    <row r="415" spans="2:7" x14ac:dyDescent="0.3">
      <c r="B415" s="156"/>
      <c r="C415" s="157"/>
      <c r="D415" s="158"/>
    </row>
    <row r="416" spans="2:7" ht="60.75" customHeight="1" x14ac:dyDescent="0.3">
      <c r="B416" s="42" t="s">
        <v>45</v>
      </c>
      <c r="C416" s="20">
        <v>1162</v>
      </c>
      <c r="D416" s="83" t="s">
        <v>71</v>
      </c>
    </row>
    <row r="417" spans="2:4" ht="37.5" customHeight="1" x14ac:dyDescent="0.3">
      <c r="B417" s="34" t="s">
        <v>29</v>
      </c>
      <c r="C417" s="34" t="s">
        <v>148</v>
      </c>
      <c r="D417" s="41" t="s">
        <v>16</v>
      </c>
    </row>
    <row r="418" spans="2:4" ht="37.5" customHeight="1" x14ac:dyDescent="0.3">
      <c r="B418" s="34" t="s">
        <v>30</v>
      </c>
      <c r="C418" s="34" t="s">
        <v>149</v>
      </c>
      <c r="D418" s="43"/>
    </row>
    <row r="419" spans="2:4" ht="37.5" customHeight="1" x14ac:dyDescent="0.3">
      <c r="B419" s="34" t="s">
        <v>31</v>
      </c>
      <c r="C419" s="34" t="s">
        <v>150</v>
      </c>
      <c r="D419" s="43"/>
    </row>
    <row r="420" spans="2:4" ht="37.5" customHeight="1" x14ac:dyDescent="0.3">
      <c r="B420" s="34" t="s">
        <v>32</v>
      </c>
      <c r="C420" s="34" t="s">
        <v>151</v>
      </c>
      <c r="D420" s="43"/>
    </row>
    <row r="421" spans="2:4" ht="83.25" customHeight="1" x14ac:dyDescent="0.3">
      <c r="B421" s="34" t="s">
        <v>152</v>
      </c>
      <c r="C421" s="34" t="s">
        <v>153</v>
      </c>
      <c r="D421" s="43"/>
    </row>
    <row r="422" spans="2:4" ht="28.5" customHeight="1" x14ac:dyDescent="0.3">
      <c r="B422" s="176" t="s">
        <v>49</v>
      </c>
      <c r="C422" s="176"/>
      <c r="D422" s="176"/>
    </row>
    <row r="423" spans="2:4" ht="27" customHeight="1" x14ac:dyDescent="0.3">
      <c r="B423" s="144" t="s">
        <v>154</v>
      </c>
      <c r="C423" s="144"/>
      <c r="D423" s="110">
        <v>-16</v>
      </c>
    </row>
    <row r="424" spans="2:4" ht="27" customHeight="1" x14ac:dyDescent="0.3">
      <c r="B424" s="144" t="s">
        <v>155</v>
      </c>
      <c r="C424" s="144"/>
      <c r="D424" s="110">
        <v>-32</v>
      </c>
    </row>
    <row r="425" spans="2:4" ht="27" customHeight="1" x14ac:dyDescent="0.3">
      <c r="B425" s="144" t="s">
        <v>156</v>
      </c>
      <c r="C425" s="144"/>
      <c r="D425" s="110"/>
    </row>
    <row r="426" spans="2:4" ht="27" customHeight="1" x14ac:dyDescent="0.3">
      <c r="B426" s="144" t="s">
        <v>157</v>
      </c>
      <c r="C426" s="144"/>
      <c r="D426" s="110"/>
    </row>
    <row r="427" spans="2:4" ht="27" customHeight="1" x14ac:dyDescent="0.3">
      <c r="B427" s="144" t="s">
        <v>158</v>
      </c>
      <c r="C427" s="144"/>
      <c r="D427" s="110"/>
    </row>
    <row r="428" spans="2:4" ht="27" customHeight="1" x14ac:dyDescent="0.3">
      <c r="B428" s="144" t="s">
        <v>159</v>
      </c>
      <c r="C428" s="144"/>
      <c r="D428" s="110"/>
    </row>
    <row r="429" spans="2:4" ht="27" customHeight="1" x14ac:dyDescent="0.3">
      <c r="B429" s="144" t="s">
        <v>160</v>
      </c>
      <c r="C429" s="144"/>
      <c r="D429" s="110">
        <v>-11</v>
      </c>
    </row>
    <row r="430" spans="2:4" ht="27" customHeight="1" x14ac:dyDescent="0.3">
      <c r="B430" s="144" t="s">
        <v>161</v>
      </c>
      <c r="C430" s="144"/>
      <c r="D430" s="105"/>
    </row>
    <row r="431" spans="2:4" ht="27" customHeight="1" x14ac:dyDescent="0.3">
      <c r="B431" s="144" t="s">
        <v>34</v>
      </c>
      <c r="C431" s="144"/>
      <c r="D431" s="104">
        <f>havelvac4!C58</f>
        <v>-215354.7</v>
      </c>
    </row>
  </sheetData>
  <mergeCells count="203">
    <mergeCell ref="C411:D411"/>
    <mergeCell ref="C412:D412"/>
    <mergeCell ref="B409:D409"/>
    <mergeCell ref="B423:C423"/>
    <mergeCell ref="B424:C424"/>
    <mergeCell ref="B425:C425"/>
    <mergeCell ref="B426:C426"/>
    <mergeCell ref="B427:C427"/>
    <mergeCell ref="B428:C428"/>
    <mergeCell ref="B422:D422"/>
    <mergeCell ref="B413:D413"/>
    <mergeCell ref="B414:D414"/>
    <mergeCell ref="B415:D415"/>
    <mergeCell ref="B429:C429"/>
    <mergeCell ref="B430:C430"/>
    <mergeCell ref="B431:C431"/>
    <mergeCell ref="B233:D233"/>
    <mergeCell ref="B262:C262"/>
    <mergeCell ref="C252:D252"/>
    <mergeCell ref="B263:C263"/>
    <mergeCell ref="B249:D249"/>
    <mergeCell ref="B112:C112"/>
    <mergeCell ref="B114:D114"/>
    <mergeCell ref="B129:C129"/>
    <mergeCell ref="B131:D131"/>
    <mergeCell ref="B146:C146"/>
    <mergeCell ref="B148:D148"/>
    <mergeCell ref="B163:C163"/>
    <mergeCell ref="B165:D165"/>
    <mergeCell ref="B180:C180"/>
    <mergeCell ref="B261:C261"/>
    <mergeCell ref="B247:C247"/>
    <mergeCell ref="B246:C246"/>
    <mergeCell ref="B228:C228"/>
    <mergeCell ref="B229:C229"/>
    <mergeCell ref="C236:D236"/>
    <mergeCell ref="C251:D251"/>
    <mergeCell ref="B260:C260"/>
    <mergeCell ref="B230:C230"/>
    <mergeCell ref="B231:C231"/>
    <mergeCell ref="B24:C24"/>
    <mergeCell ref="B25:C25"/>
    <mergeCell ref="B26:C26"/>
    <mergeCell ref="B40:C40"/>
    <mergeCell ref="B41:C41"/>
    <mergeCell ref="B43:C43"/>
    <mergeCell ref="B61:C61"/>
    <mergeCell ref="B28:D28"/>
    <mergeCell ref="B46:D46"/>
    <mergeCell ref="C31:D31"/>
    <mergeCell ref="C51:D51"/>
    <mergeCell ref="C48:D48"/>
    <mergeCell ref="C49:D49"/>
    <mergeCell ref="B58:C58"/>
    <mergeCell ref="C33:D33"/>
    <mergeCell ref="C30:D30"/>
    <mergeCell ref="B44:C44"/>
    <mergeCell ref="B78:C78"/>
    <mergeCell ref="B80:D80"/>
    <mergeCell ref="B244:C244"/>
    <mergeCell ref="B245:C245"/>
    <mergeCell ref="C235:D235"/>
    <mergeCell ref="C218:D218"/>
    <mergeCell ref="C219:D219"/>
    <mergeCell ref="C221:D221"/>
    <mergeCell ref="C187:D187"/>
    <mergeCell ref="C170:D170"/>
    <mergeCell ref="B196:C196"/>
    <mergeCell ref="B194:C194"/>
    <mergeCell ref="B195:C195"/>
    <mergeCell ref="C201:D201"/>
    <mergeCell ref="C202:D202"/>
    <mergeCell ref="C204:D204"/>
    <mergeCell ref="B211:C211"/>
    <mergeCell ref="B212:C212"/>
    <mergeCell ref="B182:D182"/>
    <mergeCell ref="B197:C197"/>
    <mergeCell ref="B199:D199"/>
    <mergeCell ref="B213:C213"/>
    <mergeCell ref="B214:C214"/>
    <mergeCell ref="B216:D216"/>
    <mergeCell ref="C136:D136"/>
    <mergeCell ref="C133:D133"/>
    <mergeCell ref="C102:D102"/>
    <mergeCell ref="C119:D119"/>
    <mergeCell ref="B110:C110"/>
    <mergeCell ref="B111:C111"/>
    <mergeCell ref="B109:C109"/>
    <mergeCell ref="B59:C59"/>
    <mergeCell ref="C82:D82"/>
    <mergeCell ref="C83:D83"/>
    <mergeCell ref="B92:C92"/>
    <mergeCell ref="B93:C93"/>
    <mergeCell ref="B94:C94"/>
    <mergeCell ref="C100:D100"/>
    <mergeCell ref="C68:D68"/>
    <mergeCell ref="C85:D85"/>
    <mergeCell ref="C65:D65"/>
    <mergeCell ref="C66:D66"/>
    <mergeCell ref="B60:C60"/>
    <mergeCell ref="B75:C75"/>
    <mergeCell ref="B76:C76"/>
    <mergeCell ref="B77:C77"/>
    <mergeCell ref="C99:D99"/>
    <mergeCell ref="B63:D63"/>
    <mergeCell ref="B95:C95"/>
    <mergeCell ref="B97:D97"/>
    <mergeCell ref="C150:D150"/>
    <mergeCell ref="C151:D151"/>
    <mergeCell ref="B161:C161"/>
    <mergeCell ref="B162:C162"/>
    <mergeCell ref="C184:D184"/>
    <mergeCell ref="C185:D185"/>
    <mergeCell ref="B177:C177"/>
    <mergeCell ref="B178:C178"/>
    <mergeCell ref="B179:C179"/>
    <mergeCell ref="B160:C160"/>
    <mergeCell ref="C153:D153"/>
    <mergeCell ref="C167:D167"/>
    <mergeCell ref="C168:D168"/>
    <mergeCell ref="B143:C143"/>
    <mergeCell ref="B144:C144"/>
    <mergeCell ref="B145:C145"/>
    <mergeCell ref="C116:D116"/>
    <mergeCell ref="B126:C126"/>
    <mergeCell ref="C134:D134"/>
    <mergeCell ref="B128:C128"/>
    <mergeCell ref="C117:D117"/>
    <mergeCell ref="B127:C127"/>
    <mergeCell ref="A2:D2"/>
    <mergeCell ref="A3:D3"/>
    <mergeCell ref="A4:D4"/>
    <mergeCell ref="C13:D13"/>
    <mergeCell ref="C14:D14"/>
    <mergeCell ref="B23:C23"/>
    <mergeCell ref="C16:D16"/>
    <mergeCell ref="B6:D6"/>
    <mergeCell ref="B8:D8"/>
    <mergeCell ref="B10:D10"/>
    <mergeCell ref="C267:D267"/>
    <mergeCell ref="C268:D268"/>
    <mergeCell ref="B276:C276"/>
    <mergeCell ref="B277:C277"/>
    <mergeCell ref="B278:C278"/>
    <mergeCell ref="B279:C279"/>
    <mergeCell ref="B265:D265"/>
    <mergeCell ref="B281:D281"/>
    <mergeCell ref="C283:D283"/>
    <mergeCell ref="C284:D284"/>
    <mergeCell ref="B292:C292"/>
    <mergeCell ref="B293:C293"/>
    <mergeCell ref="B294:C294"/>
    <mergeCell ref="B295:C295"/>
    <mergeCell ref="B297:D297"/>
    <mergeCell ref="C299:D299"/>
    <mergeCell ref="C300:D300"/>
    <mergeCell ref="B308:C308"/>
    <mergeCell ref="B324:D324"/>
    <mergeCell ref="B340:D340"/>
    <mergeCell ref="B309:C309"/>
    <mergeCell ref="B310:C310"/>
    <mergeCell ref="B311:C311"/>
    <mergeCell ref="B313:D313"/>
    <mergeCell ref="C315:D315"/>
    <mergeCell ref="C316:D316"/>
    <mergeCell ref="B325:C325"/>
    <mergeCell ref="B326:C326"/>
    <mergeCell ref="B357:C357"/>
    <mergeCell ref="B358:C358"/>
    <mergeCell ref="B359:C359"/>
    <mergeCell ref="B361:D361"/>
    <mergeCell ref="C363:D363"/>
    <mergeCell ref="B327:C327"/>
    <mergeCell ref="B329:D329"/>
    <mergeCell ref="C331:D331"/>
    <mergeCell ref="C332:D332"/>
    <mergeCell ref="B341:C341"/>
    <mergeCell ref="B342:C342"/>
    <mergeCell ref="B343:C343"/>
    <mergeCell ref="B42:C42"/>
    <mergeCell ref="B407:C407"/>
    <mergeCell ref="B389:C389"/>
    <mergeCell ref="B390:C390"/>
    <mergeCell ref="B391:C391"/>
    <mergeCell ref="B393:D393"/>
    <mergeCell ref="C395:D395"/>
    <mergeCell ref="C396:D396"/>
    <mergeCell ref="B404:D404"/>
    <mergeCell ref="B405:C405"/>
    <mergeCell ref="B406:C406"/>
    <mergeCell ref="C364:D364"/>
    <mergeCell ref="B372:D372"/>
    <mergeCell ref="B373:C373"/>
    <mergeCell ref="B374:C374"/>
    <mergeCell ref="B375:C375"/>
    <mergeCell ref="B377:D377"/>
    <mergeCell ref="C379:D379"/>
    <mergeCell ref="C380:D380"/>
    <mergeCell ref="B388:D388"/>
    <mergeCell ref="B345:D345"/>
    <mergeCell ref="C347:D347"/>
    <mergeCell ref="C348:D348"/>
    <mergeCell ref="B356:D356"/>
  </mergeCells>
  <pageMargins left="0.7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 1</vt:lpstr>
      <vt:lpstr>havelvac 2</vt:lpstr>
      <vt:lpstr>havelvac3</vt:lpstr>
      <vt:lpstr>havelvac4</vt:lpstr>
      <vt:lpstr>havelvac5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https://mul2.gov.am/tasks/871749/oneclick/havelvac (5).xlsx?token=bee363d37dd565561523f9a9459364b2</cp:keywords>
  <cp:lastModifiedBy>Hasmik Aperyan</cp:lastModifiedBy>
  <cp:lastPrinted>2023-07-04T07:36:05Z</cp:lastPrinted>
  <dcterms:created xsi:type="dcterms:W3CDTF">2020-09-30T13:27:08Z</dcterms:created>
  <dcterms:modified xsi:type="dcterms:W3CDTF">2023-10-26T06:06:29Z</dcterms:modified>
</cp:coreProperties>
</file>