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esktop\Կառավարության որոշումներ ելից\2023\ՎԱ\Ե-22700-10.10.2023թ. Թալին Վայոց ձոր\"/>
    </mc:Choice>
  </mc:AlternateContent>
  <bookViews>
    <workbookView xWindow="0" yWindow="0" windowWidth="16380" windowHeight="11790" activeTab="7"/>
  </bookViews>
  <sheets>
    <sheet name="1" sheetId="26" r:id="rId1"/>
    <sheet name="2" sheetId="61" r:id="rId2"/>
    <sheet name="3" sheetId="59" r:id="rId3"/>
    <sheet name="4" sheetId="60" r:id="rId4"/>
    <sheet name="5" sheetId="27" r:id="rId5"/>
    <sheet name="6" sheetId="44" r:id="rId6"/>
    <sheet name="7" sheetId="48" r:id="rId7"/>
    <sheet name="8" sheetId="62" r:id="rId8"/>
  </sheets>
  <definedNames>
    <definedName name="_tab10" localSheetId="5">#REF!</definedName>
    <definedName name="_tab10" localSheetId="7">#REF!</definedName>
    <definedName name="_tab10">#REF!</definedName>
    <definedName name="_tab11" localSheetId="5">#REF!</definedName>
    <definedName name="_tab11" localSheetId="7">#REF!</definedName>
    <definedName name="_tab11">#REF!</definedName>
    <definedName name="_tab12" localSheetId="5">#REF!</definedName>
    <definedName name="_tab12" localSheetId="7">#REF!</definedName>
    <definedName name="_tab12">#REF!</definedName>
    <definedName name="_tab13" localSheetId="5">#REF!</definedName>
    <definedName name="_tab13" localSheetId="7">#REF!</definedName>
    <definedName name="_tab13">#REF!</definedName>
    <definedName name="_tab14" localSheetId="5">#REF!</definedName>
    <definedName name="_tab14" localSheetId="7">#REF!</definedName>
    <definedName name="_tab14">#REF!</definedName>
    <definedName name="_tab15" localSheetId="5">#REF!</definedName>
    <definedName name="_tab15" localSheetId="7">#REF!</definedName>
    <definedName name="_tab15">#REF!</definedName>
    <definedName name="_tab16" localSheetId="5">#REF!</definedName>
    <definedName name="_tab16" localSheetId="7">#REF!</definedName>
    <definedName name="_tab16">#REF!</definedName>
    <definedName name="_tab17" localSheetId="5">#REF!</definedName>
    <definedName name="_tab17" localSheetId="7">#REF!</definedName>
    <definedName name="_tab17">#REF!</definedName>
    <definedName name="_tab18" localSheetId="5">#REF!</definedName>
    <definedName name="_tab18" localSheetId="7">#REF!</definedName>
    <definedName name="_tab18">#REF!</definedName>
    <definedName name="_tab19" localSheetId="5">#REF!</definedName>
    <definedName name="_tab19" localSheetId="7">#REF!</definedName>
    <definedName name="_tab19">#REF!</definedName>
    <definedName name="_tab20" localSheetId="5">#REF!</definedName>
    <definedName name="_tab20" localSheetId="7">#REF!</definedName>
    <definedName name="_tab20">#REF!</definedName>
    <definedName name="_tab21" localSheetId="5">#REF!</definedName>
    <definedName name="_tab21" localSheetId="7">#REF!</definedName>
    <definedName name="_tab21">#REF!</definedName>
    <definedName name="_tab22" localSheetId="5">#REF!</definedName>
    <definedName name="_tab22" localSheetId="7">#REF!</definedName>
    <definedName name="_tab22">#REF!</definedName>
    <definedName name="_tab22222" localSheetId="7">#REF!</definedName>
    <definedName name="_tab22222">#REF!</definedName>
    <definedName name="_tab23" localSheetId="5">#REF!</definedName>
    <definedName name="_tab23" localSheetId="7">#REF!</definedName>
    <definedName name="_tab23">#REF!</definedName>
    <definedName name="_tab24" localSheetId="5">#REF!</definedName>
    <definedName name="_tab24" localSheetId="7">#REF!</definedName>
    <definedName name="_tab24">#REF!</definedName>
    <definedName name="_tab5" localSheetId="5">#REF!</definedName>
    <definedName name="_tab5" localSheetId="7">#REF!</definedName>
    <definedName name="_tab5">#REF!</definedName>
    <definedName name="_tab6" localSheetId="5">#REF!</definedName>
    <definedName name="_tab6" localSheetId="7">#REF!</definedName>
    <definedName name="_tab6">#REF!</definedName>
    <definedName name="_tab7" localSheetId="5">#REF!</definedName>
    <definedName name="_tab7" localSheetId="7">#REF!</definedName>
    <definedName name="_tab7">#REF!</definedName>
    <definedName name="_tab8" localSheetId="5">#REF!</definedName>
    <definedName name="_tab8" localSheetId="7">#REF!</definedName>
    <definedName name="_tab8">#REF!</definedName>
    <definedName name="_tab9" localSheetId="5">#REF!</definedName>
    <definedName name="_tab9" localSheetId="7">#REF!</definedName>
    <definedName name="_tab9">#REF!</definedName>
    <definedName name="aaaaaaaaaaaa" localSheetId="7">#REF!</definedName>
    <definedName name="aaaaaaaaaaaa">#REF!</definedName>
    <definedName name="hhhh" localSheetId="7">#REF!</definedName>
    <definedName name="hhhh">#REF!</definedName>
    <definedName name="hunvar" localSheetId="7">#REF!,#REF!,#REF!,#REF!,#REF!,#REF!,#REF!,#REF!,#REF!,#REF!,#REF!,#REF!,#REF!,#REF!,#REF!</definedName>
    <definedName name="hunvar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 localSheetId="7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5">#REF!,#REF!,#REF!,#REF!,#REF!</definedName>
    <definedName name="par_qual" localSheetId="7">#REF!,#REF!,#REF!,#REF!,#REF!</definedName>
    <definedName name="par_qual">#REF!,#REF!,#REF!,#REF!,#REF!</definedName>
    <definedName name="par_time" localSheetId="5">#REF!,#REF!,#REF!,#REF!</definedName>
    <definedName name="par_time" localSheetId="7">#REF!,#REF!,#REF!,#REF!</definedName>
    <definedName name="par_time">#REF!,#REF!,#REF!,#REF!</definedName>
    <definedName name="par2.12s" localSheetId="5">#REF!</definedName>
    <definedName name="par2.12s" localSheetId="7">#REF!</definedName>
    <definedName name="par2.12s">#REF!</definedName>
    <definedName name="par2.4s" localSheetId="5">#REF!,#REF!,#REF!,#REF!,#REF!,#REF!,#REF!,#REF!,#REF!,#REF!,#REF!,#REF!,#REF!,#REF!,#REF!,#REF!</definedName>
    <definedName name="par2.4s" localSheetId="7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5">#REF!,#REF!</definedName>
    <definedName name="par2.5s" localSheetId="7">#REF!,#REF!</definedName>
    <definedName name="par2.5s">#REF!,#REF!</definedName>
    <definedName name="par2.6s" localSheetId="5">#REF!,#REF!,#REF!,#REF!</definedName>
    <definedName name="par2.6s" localSheetId="7">#REF!,#REF!,#REF!,#REF!</definedName>
    <definedName name="par2.6s">#REF!,#REF!,#REF!,#REF!</definedName>
    <definedName name="par2.7s" localSheetId="5">#REF!,#REF!</definedName>
    <definedName name="par2.7s" localSheetId="7">#REF!,#REF!</definedName>
    <definedName name="par2.7s">#REF!,#REF!</definedName>
    <definedName name="par2.9s" localSheetId="5">#REF!,#REF!,#REF!,#REF!,#REF!,#REF!,#REF!,#REF!,#REF!,#REF!,#REF!,#REF!,#REF!,#REF!,#REF!,#REF!</definedName>
    <definedName name="par2.9s" localSheetId="7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5">#REF!,#REF!</definedName>
    <definedName name="par4.10s" localSheetId="7">#REF!,#REF!</definedName>
    <definedName name="par4.10s">#REF!,#REF!</definedName>
    <definedName name="par4.11d" localSheetId="5">#REF!,#REF!,#REF!,#REF!,#REF!</definedName>
    <definedName name="par4.11d" localSheetId="7">#REF!,#REF!,#REF!,#REF!,#REF!</definedName>
    <definedName name="par4.11d">#REF!,#REF!,#REF!,#REF!,#REF!</definedName>
    <definedName name="par4.12d" localSheetId="5">#REF!</definedName>
    <definedName name="par4.12d" localSheetId="7">#REF!</definedName>
    <definedName name="par4.12d">#REF!</definedName>
    <definedName name="par4.13s" localSheetId="5">#REF!</definedName>
    <definedName name="par4.13s" localSheetId="7">#REF!</definedName>
    <definedName name="par4.13s">#REF!</definedName>
    <definedName name="par4.14" localSheetId="5">#REF!,#REF!,#REF!,#REF!,#REF!,#REF!</definedName>
    <definedName name="par4.14" localSheetId="7">#REF!,#REF!,#REF!,#REF!,#REF!,#REF!</definedName>
    <definedName name="par4.14">#REF!,#REF!,#REF!,#REF!,#REF!,#REF!</definedName>
    <definedName name="par4.15" localSheetId="5">#REF!,#REF!,#REF!</definedName>
    <definedName name="par4.15" localSheetId="7">#REF!,#REF!,#REF!</definedName>
    <definedName name="par4.15">#REF!,#REF!,#REF!</definedName>
    <definedName name="par4.16" localSheetId="5">#REF!,#REF!,#REF!</definedName>
    <definedName name="par4.16" localSheetId="7">#REF!,#REF!,#REF!</definedName>
    <definedName name="par4.16">#REF!,#REF!,#REF!</definedName>
    <definedName name="par4.17" localSheetId="5">#REF!,#REF!,#REF!,#REF!</definedName>
    <definedName name="par4.17" localSheetId="7">#REF!,#REF!,#REF!,#REF!</definedName>
    <definedName name="par4.17">#REF!,#REF!,#REF!,#REF!</definedName>
    <definedName name="par4.18d" localSheetId="5">#REF!,#REF!</definedName>
    <definedName name="par4.18d" localSheetId="7">#REF!,#REF!</definedName>
    <definedName name="par4.18d">#REF!,#REF!</definedName>
    <definedName name="par4.19s" localSheetId="5">#REF!</definedName>
    <definedName name="par4.19s" localSheetId="7">#REF!</definedName>
    <definedName name="par4.19s">#REF!</definedName>
    <definedName name="par4.20f" localSheetId="5">#REF!</definedName>
    <definedName name="par4.20f" localSheetId="7">#REF!</definedName>
    <definedName name="par4.20f">#REF!</definedName>
    <definedName name="par4.21f" localSheetId="5">#REF!</definedName>
    <definedName name="par4.21f" localSheetId="7">#REF!</definedName>
    <definedName name="par4.21f">#REF!</definedName>
    <definedName name="par4.22" localSheetId="5">#REF!</definedName>
    <definedName name="par4.22" localSheetId="7">#REF!</definedName>
    <definedName name="par4.22">#REF!</definedName>
    <definedName name="par4.4" localSheetId="5">#REF!</definedName>
    <definedName name="par4.4" localSheetId="7">#REF!</definedName>
    <definedName name="par4.4">#REF!</definedName>
    <definedName name="par4.5" localSheetId="5">#REF!</definedName>
    <definedName name="par4.5" localSheetId="7">#REF!</definedName>
    <definedName name="par4.5">#REF!</definedName>
    <definedName name="par4.6s" localSheetId="5">#REF!</definedName>
    <definedName name="par4.6s" localSheetId="7">#REF!</definedName>
    <definedName name="par4.6s">#REF!</definedName>
    <definedName name="par4.7s" localSheetId="5">#REF!</definedName>
    <definedName name="par4.7s" localSheetId="7">#REF!</definedName>
    <definedName name="par4.7s">#REF!</definedName>
    <definedName name="par4.8" localSheetId="5">#REF!,#REF!,#REF!,#REF!,#REF!</definedName>
    <definedName name="par4.8" localSheetId="7">#REF!,#REF!,#REF!,#REF!,#REF!</definedName>
    <definedName name="par4.8">#REF!,#REF!,#REF!,#REF!,#REF!</definedName>
    <definedName name="par4.9" localSheetId="5">#REF!,#REF!,#REF!,#REF!,#REF!,#REF!</definedName>
    <definedName name="par4.9" localSheetId="7">#REF!,#REF!,#REF!,#REF!,#REF!,#REF!</definedName>
    <definedName name="par4.9">#REF!,#REF!,#REF!,#REF!,#REF!,#REF!</definedName>
    <definedName name="par5.1" localSheetId="5">#REF!,#REF!</definedName>
    <definedName name="par5.1" localSheetId="7">#REF!,#REF!</definedName>
    <definedName name="par5.1">#REF!,#REF!</definedName>
    <definedName name="par5.3" localSheetId="5">#REF!,#REF!,#REF!,#REF!,#REF!,#REF!</definedName>
    <definedName name="par5.3" localSheetId="7">#REF!,#REF!,#REF!,#REF!,#REF!,#REF!</definedName>
    <definedName name="par5.3">#REF!,#REF!,#REF!,#REF!,#REF!,#REF!</definedName>
    <definedName name="par5.4" localSheetId="5">#REF!,#REF!,#REF!,#REF!,#REF!</definedName>
    <definedName name="par5.4" localSheetId="7">#REF!,#REF!,#REF!,#REF!,#REF!</definedName>
    <definedName name="par5.4">#REF!,#REF!,#REF!,#REF!,#REF!</definedName>
    <definedName name="par5.5" localSheetId="5">#REF!</definedName>
    <definedName name="par5.5" localSheetId="7">#REF!</definedName>
    <definedName name="par5.5">#REF!</definedName>
    <definedName name="par5.6" localSheetId="5">#REF!,#REF!</definedName>
    <definedName name="par5.6" localSheetId="7">#REF!,#REF!</definedName>
    <definedName name="par5.6">#REF!,#REF!</definedName>
    <definedName name="_xlnm.Print_Titles" localSheetId="0">'1'!$7:$8</definedName>
    <definedName name="program" localSheetId="5">#REF!,#REF!,#REF!,#REF!,#REF!,#REF!,#REF!,#REF!,#REF!,#REF!,#REF!,#REF!,#REF!,#REF!,#REF!,#REF!,#REF!,#REF!,#REF!,#REF!</definedName>
    <definedName name="program" localSheetId="7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yyy" localSheetId="7">#REF!</definedName>
    <definedName name="yyy">#REF!</definedName>
  </definedNames>
  <calcPr calcId="162913"/>
</workbook>
</file>

<file path=xl/calcChain.xml><?xml version="1.0" encoding="utf-8"?>
<calcChain xmlns="http://schemas.openxmlformats.org/spreadsheetml/2006/main">
  <c r="E24" i="60" l="1"/>
  <c r="G23" i="60"/>
  <c r="G24" i="60"/>
  <c r="E22" i="59"/>
  <c r="F200" i="62" l="1"/>
  <c r="F98" i="62"/>
  <c r="F199" i="62"/>
  <c r="F198" i="62"/>
  <c r="F197" i="62"/>
  <c r="F196" i="62"/>
  <c r="F195" i="62"/>
  <c r="F194" i="62"/>
  <c r="F193" i="62"/>
  <c r="F192" i="62"/>
  <c r="F191" i="62"/>
  <c r="F190" i="62"/>
  <c r="F189" i="62"/>
  <c r="F188" i="62"/>
  <c r="F187" i="62"/>
  <c r="F186" i="62"/>
  <c r="F185" i="62"/>
  <c r="F184" i="62"/>
  <c r="F183" i="62"/>
  <c r="F182" i="62"/>
  <c r="F181" i="62"/>
  <c r="F180" i="62"/>
  <c r="F179" i="62"/>
  <c r="F178" i="62"/>
  <c r="F177" i="62"/>
  <c r="F176" i="62"/>
  <c r="F175" i="62"/>
  <c r="F174" i="62"/>
  <c r="F173" i="62"/>
  <c r="F172" i="62"/>
  <c r="F171" i="62"/>
  <c r="F170" i="62"/>
  <c r="F169" i="62"/>
  <c r="F168" i="62"/>
  <c r="F167" i="62"/>
  <c r="F166" i="62"/>
  <c r="F165" i="62"/>
  <c r="F164" i="62"/>
  <c r="F163" i="62"/>
  <c r="F162" i="62"/>
  <c r="F161" i="62"/>
  <c r="F160" i="62"/>
  <c r="F159" i="62"/>
  <c r="F158" i="62"/>
  <c r="F157" i="62"/>
  <c r="F156" i="62"/>
  <c r="F155" i="62"/>
  <c r="F154" i="62"/>
  <c r="F153" i="62"/>
  <c r="F152" i="62"/>
  <c r="F151" i="62"/>
  <c r="F150" i="62"/>
  <c r="F149" i="62"/>
  <c r="F148" i="62"/>
  <c r="F147" i="62"/>
  <c r="F146" i="62"/>
  <c r="F145" i="62"/>
  <c r="F144" i="62"/>
  <c r="F143" i="62"/>
  <c r="F142" i="62"/>
  <c r="F141" i="62"/>
  <c r="F140" i="62"/>
  <c r="F139" i="62"/>
  <c r="F138" i="62"/>
  <c r="F137" i="62"/>
  <c r="F136" i="62"/>
  <c r="F135" i="62"/>
  <c r="F134" i="62"/>
  <c r="F133" i="62"/>
  <c r="F132" i="62"/>
  <c r="F131" i="62"/>
  <c r="F130" i="62"/>
  <c r="F129" i="62"/>
  <c r="F128" i="62"/>
  <c r="F127" i="62"/>
  <c r="F126" i="62"/>
  <c r="F125" i="62"/>
  <c r="F124" i="62"/>
  <c r="F123" i="62"/>
  <c r="F122" i="62"/>
  <c r="F121" i="62"/>
  <c r="F120" i="62"/>
  <c r="F119" i="62"/>
  <c r="F118" i="62"/>
  <c r="F117" i="62"/>
  <c r="F116" i="62"/>
  <c r="F115" i="62"/>
  <c r="F114" i="62"/>
  <c r="F113" i="62"/>
  <c r="F112" i="62"/>
  <c r="F111" i="62"/>
  <c r="F110" i="62"/>
  <c r="F109" i="62"/>
  <c r="F108" i="62"/>
  <c r="F107" i="62"/>
  <c r="F106" i="62"/>
  <c r="F105" i="62"/>
  <c r="F104" i="62"/>
  <c r="F103" i="62"/>
  <c r="F102" i="62"/>
  <c r="F101" i="62"/>
  <c r="F97" i="62"/>
  <c r="F96" i="62"/>
  <c r="F95" i="62"/>
  <c r="F94" i="62"/>
  <c r="F93" i="62"/>
  <c r="F92" i="62"/>
  <c r="F91" i="62"/>
  <c r="F90" i="62"/>
  <c r="F89" i="62"/>
  <c r="F88" i="62"/>
  <c r="F87" i="62"/>
  <c r="F86" i="62"/>
  <c r="F85" i="62"/>
  <c r="F84" i="62"/>
  <c r="F83" i="62"/>
  <c r="F82" i="62"/>
  <c r="F81" i="62"/>
  <c r="F80" i="62"/>
  <c r="F79" i="62"/>
  <c r="F78" i="62"/>
  <c r="F77" i="62"/>
  <c r="F76" i="62"/>
  <c r="F75" i="62"/>
  <c r="F74" i="62"/>
  <c r="F73" i="62"/>
  <c r="F72" i="62"/>
  <c r="F71" i="62"/>
  <c r="F70" i="62"/>
  <c r="F69" i="62"/>
  <c r="F68" i="62"/>
  <c r="F67" i="62"/>
  <c r="F66" i="62"/>
  <c r="F65" i="62"/>
  <c r="F64" i="62"/>
  <c r="F63" i="62"/>
  <c r="F62" i="62"/>
  <c r="F61" i="62"/>
  <c r="F60" i="62"/>
  <c r="F59" i="62"/>
  <c r="F58" i="62"/>
  <c r="F57" i="62"/>
  <c r="F56" i="62"/>
  <c r="F55" i="62"/>
  <c r="F54" i="62"/>
  <c r="F53" i="62"/>
  <c r="F52" i="62"/>
  <c r="F51" i="62"/>
  <c r="F50" i="62"/>
  <c r="F49" i="62"/>
  <c r="F48" i="62"/>
  <c r="F47" i="62"/>
  <c r="F46" i="62"/>
  <c r="F45" i="62"/>
  <c r="F44" i="62"/>
  <c r="F43" i="62"/>
  <c r="F42" i="62"/>
  <c r="F41" i="62"/>
  <c r="F40" i="62"/>
  <c r="F39" i="62"/>
  <c r="F38" i="62"/>
  <c r="F37" i="62"/>
  <c r="F36" i="62"/>
  <c r="F35" i="62"/>
  <c r="F34" i="62"/>
  <c r="F33" i="62"/>
  <c r="F32" i="62"/>
  <c r="F31" i="62"/>
  <c r="F30" i="62"/>
  <c r="F29" i="62"/>
  <c r="F28" i="62"/>
  <c r="F27" i="62"/>
  <c r="F26" i="62"/>
  <c r="F25" i="62"/>
  <c r="F24" i="62"/>
  <c r="F23" i="62"/>
  <c r="F22" i="62"/>
  <c r="F21" i="62"/>
  <c r="F20" i="62"/>
  <c r="F19" i="62"/>
  <c r="F18" i="62"/>
  <c r="F17" i="62"/>
  <c r="F16" i="62"/>
  <c r="F15" i="62"/>
  <c r="F14" i="62"/>
  <c r="F13" i="62"/>
  <c r="F12" i="62"/>
  <c r="F11" i="62"/>
  <c r="F10" i="62"/>
  <c r="F9" i="62"/>
  <c r="F99" i="62" s="1"/>
  <c r="D36" i="44" l="1"/>
  <c r="D32" i="27"/>
  <c r="J206" i="48"/>
  <c r="J205" i="48"/>
  <c r="J204" i="48" s="1"/>
  <c r="J203" i="48"/>
  <c r="J202" i="48"/>
  <c r="J201" i="48" s="1"/>
  <c r="J200" i="48"/>
  <c r="J199" i="48"/>
  <c r="J198" i="48"/>
  <c r="J197" i="48"/>
  <c r="J196" i="48"/>
  <c r="J195" i="48"/>
  <c r="J194" i="48"/>
  <c r="J193" i="48"/>
  <c r="J192" i="48"/>
  <c r="J191" i="48"/>
  <c r="J190" i="48"/>
  <c r="J189" i="48"/>
  <c r="J188" i="48"/>
  <c r="J187" i="48"/>
  <c r="J186" i="48"/>
  <c r="J185" i="48"/>
  <c r="J184" i="48"/>
  <c r="J183" i="48"/>
  <c r="J182" i="48"/>
  <c r="J181" i="48"/>
  <c r="J180" i="48"/>
  <c r="J179" i="48"/>
  <c r="J178" i="48"/>
  <c r="J177" i="48"/>
  <c r="J176" i="48"/>
  <c r="J175" i="48"/>
  <c r="J174" i="48"/>
  <c r="J173" i="48"/>
  <c r="J172" i="48"/>
  <c r="J171" i="48"/>
  <c r="J170" i="48"/>
  <c r="J169" i="48"/>
  <c r="J168" i="48"/>
  <c r="J167" i="48"/>
  <c r="J166" i="48"/>
  <c r="J165" i="48"/>
  <c r="J164" i="48"/>
  <c r="J163" i="48"/>
  <c r="J162" i="48"/>
  <c r="J161" i="48"/>
  <c r="J160" i="48"/>
  <c r="J159" i="48"/>
  <c r="J158" i="48"/>
  <c r="J157" i="48"/>
  <c r="J156" i="48"/>
  <c r="J155" i="48"/>
  <c r="J154" i="48"/>
  <c r="J153" i="48"/>
  <c r="J152" i="48"/>
  <c r="J151" i="48"/>
  <c r="J150" i="48"/>
  <c r="J149" i="48"/>
  <c r="J148" i="48"/>
  <c r="J147" i="48"/>
  <c r="J146" i="48"/>
  <c r="J145" i="48"/>
  <c r="J144" i="48"/>
  <c r="J143" i="48"/>
  <c r="J142" i="48"/>
  <c r="J141" i="48"/>
  <c r="J140" i="48"/>
  <c r="J139" i="48"/>
  <c r="J138" i="48"/>
  <c r="J137" i="48"/>
  <c r="J136" i="48"/>
  <c r="J135" i="48"/>
  <c r="J134" i="48"/>
  <c r="J133" i="48"/>
  <c r="J132" i="48"/>
  <c r="J131" i="48"/>
  <c r="J130" i="48"/>
  <c r="J129" i="48"/>
  <c r="J128" i="48"/>
  <c r="J127" i="48"/>
  <c r="J126" i="48"/>
  <c r="J125" i="48"/>
  <c r="J124" i="48"/>
  <c r="J123" i="48"/>
  <c r="J122" i="48"/>
  <c r="J121" i="48"/>
  <c r="J120" i="48"/>
  <c r="J119" i="48"/>
  <c r="J118" i="48"/>
  <c r="J117" i="48"/>
  <c r="J116" i="48"/>
  <c r="J115" i="48"/>
  <c r="J114" i="48"/>
  <c r="J113" i="48"/>
  <c r="J112" i="48"/>
  <c r="J111" i="48"/>
  <c r="J110" i="48"/>
  <c r="J109" i="48"/>
  <c r="J108" i="48"/>
  <c r="J107" i="48"/>
  <c r="J106" i="48"/>
  <c r="J105" i="48"/>
  <c r="J104" i="48"/>
  <c r="J103" i="48"/>
  <c r="J102" i="48"/>
  <c r="J101" i="48"/>
  <c r="J100" i="48"/>
  <c r="J99" i="48"/>
  <c r="J98" i="48"/>
  <c r="J97" i="48"/>
  <c r="J96" i="48"/>
  <c r="J95" i="48"/>
  <c r="J94" i="48"/>
  <c r="J93" i="48"/>
  <c r="J92" i="48"/>
  <c r="J91" i="48"/>
  <c r="J90" i="48"/>
  <c r="J89" i="48"/>
  <c r="J88" i="48"/>
  <c r="J87" i="48"/>
  <c r="J86" i="48"/>
  <c r="J85" i="48"/>
  <c r="J84" i="48"/>
  <c r="J83" i="48"/>
  <c r="J82" i="48"/>
  <c r="J81" i="48"/>
  <c r="J80" i="48"/>
  <c r="J79" i="48"/>
  <c r="J78" i="48"/>
  <c r="J77" i="48"/>
  <c r="J76" i="48"/>
  <c r="J75" i="48"/>
  <c r="J74" i="48"/>
  <c r="J73" i="48"/>
  <c r="J72" i="48"/>
  <c r="J71" i="48"/>
  <c r="J70" i="48"/>
  <c r="J69" i="48"/>
  <c r="J68" i="48"/>
  <c r="J67" i="48"/>
  <c r="J66" i="48"/>
  <c r="J65" i="48"/>
  <c r="J64" i="48"/>
  <c r="J63" i="48"/>
  <c r="J62" i="48"/>
  <c r="J61" i="48"/>
  <c r="J60" i="48"/>
  <c r="J59" i="48"/>
  <c r="J58" i="48"/>
  <c r="J57" i="48"/>
  <c r="J56" i="48"/>
  <c r="J55" i="48"/>
  <c r="J54" i="48"/>
  <c r="J53" i="48"/>
  <c r="J52" i="48"/>
  <c r="J51" i="48"/>
  <c r="J50" i="48"/>
  <c r="J49" i="48"/>
  <c r="J48" i="48"/>
  <c r="J47" i="48"/>
  <c r="J46" i="48"/>
  <c r="J45" i="48"/>
  <c r="J44" i="48"/>
  <c r="J43" i="48"/>
  <c r="J42" i="48"/>
  <c r="J41" i="48"/>
  <c r="J40" i="48"/>
  <c r="J39" i="48"/>
  <c r="J38" i="48"/>
  <c r="J37" i="48"/>
  <c r="J36" i="48"/>
  <c r="J35" i="48"/>
  <c r="J34" i="48"/>
  <c r="J33" i="48"/>
  <c r="J32" i="48"/>
  <c r="J31" i="48"/>
  <c r="J30" i="48"/>
  <c r="J29" i="48"/>
  <c r="J28" i="48"/>
  <c r="J27" i="48"/>
  <c r="J26" i="48"/>
  <c r="J25" i="48"/>
  <c r="J24" i="48"/>
  <c r="J23" i="48"/>
  <c r="J22" i="48"/>
  <c r="J21" i="48"/>
  <c r="J20" i="48"/>
  <c r="J19" i="48"/>
  <c r="J18" i="48"/>
  <c r="J17" i="48"/>
  <c r="J16" i="48"/>
  <c r="J15" i="48"/>
  <c r="J14" i="48"/>
  <c r="J13" i="48"/>
  <c r="J12" i="48" l="1"/>
  <c r="J11" i="48" s="1"/>
  <c r="J10" i="48" s="1"/>
  <c r="J8" i="48" s="1"/>
  <c r="F13" i="60"/>
  <c r="G13" i="60"/>
  <c r="H13" i="60"/>
  <c r="F15" i="60"/>
  <c r="G15" i="60"/>
  <c r="H15" i="60"/>
  <c r="F17" i="60"/>
  <c r="G17" i="60"/>
  <c r="H17" i="60"/>
  <c r="F19" i="60"/>
  <c r="G19" i="60"/>
  <c r="H19" i="60"/>
  <c r="I19" i="60"/>
  <c r="E19" i="60"/>
  <c r="E20" i="60"/>
  <c r="I18" i="60"/>
  <c r="E18" i="60" s="1"/>
  <c r="E17" i="60" s="1"/>
  <c r="E15" i="60" s="1"/>
  <c r="E13" i="60" s="1"/>
  <c r="F21" i="60"/>
  <c r="F11" i="60" s="1"/>
  <c r="G21" i="60"/>
  <c r="G11" i="60" s="1"/>
  <c r="H21" i="60"/>
  <c r="H11" i="60" s="1"/>
  <c r="I21" i="60"/>
  <c r="E23" i="60"/>
  <c r="E21" i="60" s="1"/>
  <c r="E11" i="60" s="1"/>
  <c r="E18" i="59"/>
  <c r="E16" i="59"/>
  <c r="E14" i="59" s="1"/>
  <c r="E20" i="59"/>
  <c r="E12" i="59" l="1"/>
  <c r="I17" i="60"/>
  <c r="I15" i="60" s="1"/>
  <c r="I13" i="60" s="1"/>
  <c r="I11" i="60" s="1"/>
  <c r="E25" i="61"/>
  <c r="E19" i="61"/>
  <c r="H36" i="26" l="1"/>
  <c r="E12" i="61" l="1"/>
  <c r="E10" i="59" l="1"/>
  <c r="H27" i="26" l="1"/>
  <c r="H26" i="26" s="1"/>
  <c r="H25" i="26" s="1"/>
  <c r="H24" i="26" l="1"/>
  <c r="H22" i="26" s="1"/>
  <c r="H20" i="26" l="1"/>
  <c r="D22" i="44" s="1"/>
  <c r="D22" i="27" l="1"/>
  <c r="H35" i="26" l="1"/>
  <c r="H34" i="26" s="1"/>
  <c r="H33" i="26" l="1"/>
  <c r="H31" i="26" l="1"/>
  <c r="H29" i="26" l="1"/>
  <c r="H18" i="26" s="1"/>
  <c r="H16" i="26" s="1"/>
  <c r="H14" i="26" s="1"/>
  <c r="E10" i="61"/>
  <c r="H12" i="26" l="1"/>
  <c r="H10" i="26" s="1"/>
  <c r="H9" i="26" s="1"/>
</calcChain>
</file>

<file path=xl/sharedStrings.xml><?xml version="1.0" encoding="utf-8"?>
<sst xmlns="http://schemas.openxmlformats.org/spreadsheetml/2006/main" count="1415" uniqueCount="394">
  <si>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</si>
  <si>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</si>
  <si>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</si>
  <si>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</si>
  <si>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</si>
  <si>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</si>
  <si>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</si>
  <si>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</si>
  <si>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</si>
  <si>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</si>
  <si>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</si>
  <si>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</si>
  <si>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</si>
  <si>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</si>
  <si>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</si>
  <si>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</si>
  <si>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</si>
  <si>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</si>
  <si>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</si>
  <si>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</si>
  <si>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</si>
  <si>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</si>
  <si>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</si>
  <si>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</si>
  <si>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այդ թվում ըստ կատարողների</t>
  </si>
  <si>
    <t>Ընդամենը</t>
  </si>
  <si>
    <t>07</t>
  </si>
  <si>
    <t>ԱՌՈՂՋԱՊԱՀՈՒԹՅՈՒՆ</t>
  </si>
  <si>
    <t xml:space="preserve">Ծրագրի դասիչը </t>
  </si>
  <si>
    <t>Առողջապահություն (այլ դասերին չպատկանող)</t>
  </si>
  <si>
    <t>06</t>
  </si>
  <si>
    <t>02</t>
  </si>
  <si>
    <t>Առողջապահության ոլորտում պետական քաղաքականության մշակում, ծրագրերի համակարգում և մոնիտորինգ</t>
  </si>
  <si>
    <t>Առողջապահական կազմակերպությունների կառուցում, վերակառուցում</t>
  </si>
  <si>
    <t>Պետական մարմինների կողմից օգտագործվող ոչ ֆինանսական ակտիվների հետ գործառնություններ</t>
  </si>
  <si>
    <t xml:space="preserve">Ակտիվն օգտագործող կազմակերպության (ների) անվանում(ներ)ը </t>
  </si>
  <si>
    <t>ՄԱՍ 1. ՊԵՏԱԿԱՆ ՄԱՐՄՆԻ ԳԾՈՎ ԱՐԴՅՈՒՆՔԱՅԻՆ (ԿԱՏԱՐՈՂԱԿԱՆ) ՑՈՒՑԱՆԻՇՆԵՐԸ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</si>
  <si>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</si>
  <si>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</si>
  <si>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այդ թվում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</si>
  <si>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</si>
  <si>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</si>
  <si>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</si>
  <si>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</si>
  <si>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այդ թվում`</t>
  </si>
  <si>
    <t>ՀՀ ԱՌՈՂՋԱՊԱՀՈՒԹՅԱՆ ՆԱԽԱՐԱՐՈՒԹՅՈՒՆ</t>
  </si>
  <si>
    <t xml:space="preserve">այդ թվում ըստ ուղղությունների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</si>
  <si>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</si>
  <si>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</si>
  <si>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</si>
  <si>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</si>
  <si>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</si>
  <si>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</si>
  <si>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(հազար դրամով)</t>
  </si>
  <si>
    <t>31003</t>
  </si>
  <si>
    <t>Բյուջետային հատկացումների գլխավոր կարգադրիչների, ծրագրերի և միջոցառումների անվանումները</t>
  </si>
  <si>
    <t xml:space="preserve">Ծրագրի անվանումը </t>
  </si>
  <si>
    <t>Ծրագրի նպատակը</t>
  </si>
  <si>
    <t>Վերջնական արդյունքի նկարագրությունը</t>
  </si>
  <si>
    <t>Ծրագրի միջոցառումներ</t>
  </si>
  <si>
    <t>Միջոցառման անվանումը</t>
  </si>
  <si>
    <t>Միջոցառման նկարագրությունը</t>
  </si>
  <si>
    <t>Միջոցառման տեսակը</t>
  </si>
  <si>
    <t>Ցուցանիշների փոփոխությունը
 (նվազեցումները նշված են փակագծերում)</t>
  </si>
  <si>
    <t>N_____  -Ն որոշման</t>
  </si>
  <si>
    <t>(հազ. դրամ)</t>
  </si>
  <si>
    <t xml:space="preserve"> ՀՀ կառավարության 2023 թվականի                                                                                     </t>
  </si>
  <si>
    <t xml:space="preserve">   __________ «____» -ի</t>
  </si>
  <si>
    <t xml:space="preserve"> 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</si>
  <si>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 xml:space="preserve"> Առողջապահության ոլորտում իրականացվող ծրագրերի ազդեցության և արդյունավետության բարելավում</t>
  </si>
  <si>
    <t>Հավելված № 4</t>
  </si>
  <si>
    <t>Հավելված № 5</t>
  </si>
  <si>
    <t>Հավելված № 6</t>
  </si>
  <si>
    <t>Հավելված № 7</t>
  </si>
  <si>
    <t xml:space="preserve">ՀՀ գնումների մասին օրենսդրությանը համապատասխան ընտրված կազմակերպություններ </t>
  </si>
  <si>
    <t>Հավելված № 2</t>
  </si>
  <si>
    <t>Հավելված № 3</t>
  </si>
  <si>
    <t>ՄԵՔԵՆԱՆԵՐ ԵՎ ՍԱՐՔԱՎՈՐՈՒՄՆԵՐ</t>
  </si>
  <si>
    <t xml:space="preserve"> ՀՀ առողջապահության նախարարություն</t>
  </si>
  <si>
    <t xml:space="preserve"> -վարչական սարքավորումներ</t>
  </si>
  <si>
    <t>ՀԱՅԱՍՏԱՆԻ ՀԱՆՐԱՊԵՏՈՒԹՅԱՆ ԿԱՌԱՎԱՐՈՒԹՅԱՆ 2022 ԹՎԱԿԱՆԻ ԴԵԿՏԵՄԲԵՐԻ 29-Ի № 2111-Ն ՈՐՈՇՄԱՆ №  9 ՀԱՎԵԼՎԱԾԻ № 9.8 ԱՂՅՈՒՍԱԿՈՒՄ ԿԱՏԱՐՎՈՂ ՓՈՓՈԽՈՒԹՅՈՒՆՆԵՐԸ ԵՎ ԼՐԱՑՈՒՄՆԵՐԸ</t>
  </si>
  <si>
    <t>Առողջապահական կազմակերպությունների վերազինում</t>
  </si>
  <si>
    <t>31002</t>
  </si>
  <si>
    <t>Բաժին 07</t>
  </si>
  <si>
    <t>Խումբ 06</t>
  </si>
  <si>
    <t xml:space="preserve">Դաս 02   </t>
  </si>
  <si>
    <t>1126  31002</t>
  </si>
  <si>
    <t>ՄԱՍ I. ԱՊՐԱՆՔՆԵՐ</t>
  </si>
  <si>
    <t>ԷԱՃ</t>
  </si>
  <si>
    <t>հատ</t>
  </si>
  <si>
    <t>աթոռներ</t>
  </si>
  <si>
    <t>հետազոտման սեղաններ</t>
  </si>
  <si>
    <t>հիվանդանոցային մահճակալներ</t>
  </si>
  <si>
    <t>անվասայլակներ</t>
  </si>
  <si>
    <t>դեֆիբրիլյատոր</t>
  </si>
  <si>
    <t>բժշկական շնչառական սարքեր</t>
  </si>
  <si>
    <t>կշեռքներ</t>
  </si>
  <si>
    <t xml:space="preserve"> - Շենքերի և շինությունների կապիտալ վերանորոգում</t>
  </si>
  <si>
    <t>Բնակչությանը որակյալ բժշկական օգնության և սպասարկման ծառայություններ մատուցելու նպատակով առողջապահական կազմակերպությունների վերազինում</t>
  </si>
  <si>
    <t>ՀՀ Արագածոտնի մարզ</t>
  </si>
  <si>
    <t>բժշկական սեղաններ</t>
  </si>
  <si>
    <t>աղբարկղ, մետաղյա</t>
  </si>
  <si>
    <t>բազկաթոռներ</t>
  </si>
  <si>
    <t>ՄԱՍ II. ԱՇԽԱՏԱՆՔՆԵՐ</t>
  </si>
  <si>
    <t>դրամ</t>
  </si>
  <si>
    <t>ՀԱՅԱՍՏԱՆԻ ՀԱՆՐԱՊԵՏՈՒԹՅԱՆ ԿԱՌԱՎԱՐՈՒԹՅԱՆ 2022 ԹՎԱԿԱՆԻ ԴԵԿՏԵՄԲԵՐԻ 29-Ի № 2111-Ն ՈՐՈՇՄԱՆ №№ 3 և 4 ՀԱՎԵԼՎԱԾՆԵՐՈՒՄ ԿԱՏԱՐՎՈՂ ՓՈՓՈԽՈՒԹՅՈՒՆՆԵՐԸ ԵՎ ԼՐԱՑՈՒՄՆԵՐԸ</t>
  </si>
  <si>
    <t>ՀՀ կառավարություն</t>
  </si>
  <si>
    <t>այդ թվում` բյուջետային ծախսերի տնտեսագիտական դասակարգման հոդվածներ</t>
  </si>
  <si>
    <t>ԸՆԴԱՄԵՆԸ ԾԱԽՍԵՐ</t>
  </si>
  <si>
    <t xml:space="preserve"> ՀՀ Առողջապահության նախարարություն</t>
  </si>
  <si>
    <t xml:space="preserve"> ՀՀ կառավարություն</t>
  </si>
  <si>
    <t>Հավելված № 1</t>
  </si>
  <si>
    <t>ՀԻՄՆԱԿԱՆ ՄԻՋՈՑՆԵՐ</t>
  </si>
  <si>
    <t>ՈՉ ՖԻՆԱՆՍԱԿԱՆ ԱԿՏԻՎՆԵՐԻ ԳԾՈՎ ԾԱԽՍԵՐ</t>
  </si>
  <si>
    <t>(հազար դրամ)</t>
  </si>
  <si>
    <t>ՇԵՆՔԵՐ ԵՎ ՇԻՆՈՒԹՅՈՒՆՆԵՐ</t>
  </si>
  <si>
    <t>Ցուցանիշների փոփոխությունները (ավելացումները նշված են դրական նշանով, իսկ նվազեցումները` փակագծերում)</t>
  </si>
  <si>
    <t>«Թալինի բժշկական կենտրոն» ՓԲԸ</t>
  </si>
  <si>
    <t>ՀՀ Վայոց Ձորի մարզ</t>
  </si>
  <si>
    <t>Ցուցանիշների փոփոխությունները (ավելացումները նշված են դրական նշանով)</t>
  </si>
  <si>
    <t xml:space="preserve"> 1126 </t>
  </si>
  <si>
    <t xml:space="preserve"> 31003 </t>
  </si>
  <si>
    <t xml:space="preserve"> Առողջապահական կազմակերպությունների կառուցում, վերակառուցում </t>
  </si>
  <si>
    <t xml:space="preserve"> 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 </t>
  </si>
  <si>
    <t xml:space="preserve"> Պետական մարմինների կողմից օգտագործվող ոչ ֆինանսական ակտիվների հետ գործառնություններ </t>
  </si>
  <si>
    <t xml:space="preserve">  ՀՀ գնումների մասին օրենսդրությանը համապատասխան ընտրված կազմակերպություններ </t>
  </si>
  <si>
    <t xml:space="preserve"> Միջոցառման տեսակը` </t>
  </si>
  <si>
    <t xml:space="preserve"> Միջոցառումն իրականացնողի անվանումը </t>
  </si>
  <si>
    <t>ռենտգենադիտման սարքեր</t>
  </si>
  <si>
    <t>բժշկական սարքերի հավաքածուներ</t>
  </si>
  <si>
    <t>լաբորատորիական ցենտրիֆուգներ և պարագաներ</t>
  </si>
  <si>
    <t>վիրաբուժական գործիքներ բազմակոմպոնենտ</t>
  </si>
  <si>
    <t>լրակազմ</t>
  </si>
  <si>
    <t>վիրաբուժական լույսեր</t>
  </si>
  <si>
    <t>հիվանդների վիճակի հսկողության համակարգ</t>
  </si>
  <si>
    <t>բժշկական այլ գործիքներ և պարագաներ բազմակոմպոնենտ</t>
  </si>
  <si>
    <t>ուլտրաձայնային ախտորոշման սարքեր</t>
  </si>
  <si>
    <t>քիմիական վերլուծիչներ</t>
  </si>
  <si>
    <t>արյունաբանական վերլուծիչներ</t>
  </si>
  <si>
    <t>արյան վերլուծիչներ</t>
  </si>
  <si>
    <t>սարքեր և գործիքներ ներարկման համար</t>
  </si>
  <si>
    <t>ներարկման պոմպեր</t>
  </si>
  <si>
    <t>վերլուծիչներ</t>
  </si>
  <si>
    <t>ջրի մաքրման սարքավորումներ</t>
  </si>
  <si>
    <t>ընկղման կայունաջերմոց (թերմոստատ)</t>
  </si>
  <si>
    <t>ավտոկլավներ</t>
  </si>
  <si>
    <t>էլեկտրավիրաբուժական սարք</t>
  </si>
  <si>
    <t>հեմոդիալիզի սարքեր</t>
  </si>
  <si>
    <t>անխափան սնուցման աղբյուրներ</t>
  </si>
  <si>
    <t>մանրէազերծող սարք</t>
  </si>
  <si>
    <t>էլեկտրասրտագրիչ</t>
  </si>
  <si>
    <t>ցուցասարքեր</t>
  </si>
  <si>
    <t>ռենտգեն ախտորոշման համակարգ</t>
  </si>
  <si>
    <t>անզգայացման սարքեր</t>
  </si>
  <si>
    <t>վիրաբուժական սեղաններ</t>
  </si>
  <si>
    <t>բժշկական կահույք</t>
  </si>
  <si>
    <t>շարժիչով մահճակալներ՝ դիրքի կարգավորման հնարավորությամբ</t>
  </si>
  <si>
    <t>բժշկական թախտեր</t>
  </si>
  <si>
    <t xml:space="preserve">արյան փոխներարկման շտատիվներ </t>
  </si>
  <si>
    <t>հեռուստացույցներ</t>
  </si>
  <si>
    <t>սառնարան-սառցարաններ</t>
  </si>
  <si>
    <t>լվացքի մեքենաներ</t>
  </si>
  <si>
    <t>նստարաններ</t>
  </si>
  <si>
    <t>գհ</t>
  </si>
  <si>
    <t>որովայնի օրգանների ուսումնասիրման էնդոսկոպիկ սարքեր</t>
  </si>
  <si>
    <t>էնդոսկապիայի, էնդովիրահատական սարքեր</t>
  </si>
  <si>
    <t>լաբորատոր ջրային բաղնիք</t>
  </si>
  <si>
    <t>սարքեր՝ հաշմանդամների համար</t>
  </si>
  <si>
    <t xml:space="preserve">սրտի աշխատանքի հսկողության սարքեր </t>
  </si>
  <si>
    <t>ախտորոշման սարքեր</t>
  </si>
  <si>
    <t>դյուրակիր սառնարաններ</t>
  </si>
  <si>
    <t>լսողության չափման սարքեր</t>
  </si>
  <si>
    <t xml:space="preserve">ախտորոշման բժշկական հավաքածուներ </t>
  </si>
  <si>
    <t>ֆիզիոթերապիայի սարքեր</t>
  </si>
  <si>
    <t>պահատուփեր</t>
  </si>
  <si>
    <t>զուգարանի խոզանակներ</t>
  </si>
  <si>
    <t>դիահերձման սեղաններ</t>
  </si>
  <si>
    <t>դիարանի սառնարաններ կամ սառցարաններ</t>
  </si>
  <si>
    <t>դիահերձման գործիքների հավաքածու</t>
  </si>
  <si>
    <t>կահույքի պատրաստման աշխատանքներ</t>
  </si>
  <si>
    <t>ՄԱՍ III. ԾԱՌԱՅՈՒԹՅՈՒՆՆԵՐ</t>
  </si>
  <si>
    <t>դիզայնի օժանդակ ծառայություններ</t>
  </si>
  <si>
    <t>Վայոց Ձորի մարզային հիվանդանոց</t>
  </si>
  <si>
    <t xml:space="preserve">Կազմակերպությունների թիվը, որտեղ կատարվում են վերազինումներ (հատ) </t>
  </si>
  <si>
    <t>ՀԱՅԱՍՏԱՆԻ ՀԱՆՐԱՊԵՏՈՒԹՅԱՆ ԿԱՌԱՎԱՐՈՒԹՅԱՆ 2022 ԹՎԱԿԱՆԻ ԴԵԿՏԵՄԲԵՐԻ 29-Ի № 2111-Ն ՈՐՈՇՄԱՆ № 9.1 ՀԱՎԵԼՎԱԾԻ № 9.1.8 ԱՂՅՈՒՍԱԿՈՒՄ ԿԱՏԱՐՎՈՂ ՓՈՓՈԽՈՒԹՅՈՒՆՆԵՐԸ ԵՎ ԼՐԱՑՈՒՄՆԵՐԸ</t>
  </si>
  <si>
    <t>ՀԱՅԱՍՏԱՆԻ ՀԱՆՐԱՊԵՏՈՒԹՅԱՆ ԿԱՌԱՎԱՐՈՒԹՅԱՆ 2022 ԹՎԱԿԱՆԻ ԴԵԿՏԵՄԲԵՐԻ 29-Ի  № 2111-Ն ՈՐՈՇՄԱՆ № 10 ՀԱՎԵԼՎԱԾՈՒՄ ԿԱՏԱՐՎՈՂ  ԼՐԱՑՈՒՄՆԵՐԸ</t>
  </si>
  <si>
    <t>Հավելված № 8</t>
  </si>
  <si>
    <t>ՑԱՆԿ</t>
  </si>
  <si>
    <t xml:space="preserve">Հայաստանի Հանրապետության առողջապահության նախարարության կողմից ձեռք բերված և «Թալինի բժշկական կենտրոն» փակ բաժնետիրական ընկերությանը և Վայոց Ձորի մարզային հիվանդանոցին նվիրատվության կարգով հանձնվող գույքի </t>
  </si>
  <si>
    <t xml:space="preserve"> Գումարը                 (հազար դրամով)</t>
  </si>
  <si>
    <t>Հ/Հ</t>
  </si>
  <si>
    <t xml:space="preserve">«Թալինի բժշկական կենտրոն» ՓԲԸ </t>
  </si>
  <si>
    <t>«ՀԱՅԱՍՏԱՆԻ ՀԱՆՐԱՊԵՏՈՒԹՅԱՆ 2023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2022 ԹՎԱԿԱՆԻ ԴԵԿՏԵՄԲԵՐԻ 29-Ի  №  2111-Ն ՈՐՈՇՄԱՆ № 5 ՀԱՎԵԼՎԱԾԻ № 1 ԱՂՅՈՒՍԱԿՈՒՄ ԿԱՏԱՐՎՈՂ ՓՈՓՈԽՈՒԹՅՈՒՆՆԵՐԸ ԵՎ ԼՐԱՑՈՒՄՆԵՐԸ</t>
  </si>
  <si>
    <t xml:space="preserve"> ՀԱՅԱՍՏԱՆԻ ՀԱՆՐԱՊԵՏՈՒԹՅԱՆ ԿԱՌԱՎԱՐՈՒԹՅԱՆ 2022 ԹՎԱԿԱՆԻ ԴԵԿՏԵՄԲԵՐԻ 29-Ի  №  2111-Ն ՈՐՈՇՄԱՆ № 5 ՀԱՎԵԼՎԱԾԻ № 2 ԱՂՅՈՒՍԱԿՈՒՄ ԿԱՏԱՐՎՈՂ ՓՈՓՈԽՈՒԹՅՈՒՆՆԵՐԸ </t>
  </si>
  <si>
    <t xml:space="preserve">«ՀԱՅԱՍՏԱՆԻ ՀԱՆՐԱՊԵՏՈՒԹՅԱՆ 2023 ԹՎԱԿԱՆԻ ՊԵՏԱԿԱՆ ԲՅՈՒՋԵԻ ՄԱՍԻՆ» ՀԱՅԱՍՏԱՆԻ ՀԱՆՐԱՊԵՏՈՒԹՅԱՆ ՕՐԵՆՔԻ № 1 ՀԱՎԵԼՎԱԾԻ № 3 ԱՂՅՈՒՍԱԿՈՒՄ ԿԱՏԱՐՎՈՂ ՓՈՓՈԽՈՒԹՅՈՒՆՆԵՐԸ </t>
  </si>
  <si>
    <t>33111150-501</t>
  </si>
  <si>
    <t>33141174-501</t>
  </si>
  <si>
    <t>42931100-501</t>
  </si>
  <si>
    <t>33141174-503</t>
  </si>
  <si>
    <t>33141224-501</t>
  </si>
  <si>
    <t>33141224-502</t>
  </si>
  <si>
    <t>42921180-504</t>
  </si>
  <si>
    <t>33161180-504</t>
  </si>
  <si>
    <t>33161180-502</t>
  </si>
  <si>
    <t>33191540-501</t>
  </si>
  <si>
    <t>33191540-502</t>
  </si>
  <si>
    <t>33161180-503</t>
  </si>
  <si>
    <t>33141224-503</t>
  </si>
  <si>
    <t>33141224-504</t>
  </si>
  <si>
    <t>33141223-502</t>
  </si>
  <si>
    <t>42921180-503</t>
  </si>
  <si>
    <t>33121260-501</t>
  </si>
  <si>
    <t>33181190-502</t>
  </si>
  <si>
    <t>38431380-501</t>
  </si>
  <si>
    <t>38431390-501</t>
  </si>
  <si>
    <t>38431340-502</t>
  </si>
  <si>
    <t>33191480-501</t>
  </si>
  <si>
    <t>33191490-501</t>
  </si>
  <si>
    <t>38431240-501</t>
  </si>
  <si>
    <t>42911160-501</t>
  </si>
  <si>
    <t>42941160-501</t>
  </si>
  <si>
    <t>33141223-501</t>
  </si>
  <si>
    <t>33141174-502</t>
  </si>
  <si>
    <t>33191110-502</t>
  </si>
  <si>
    <t>33161100-501</t>
  </si>
  <si>
    <t>33181110-501</t>
  </si>
  <si>
    <t>31151120-501</t>
  </si>
  <si>
    <t>33161180-501</t>
  </si>
  <si>
    <t>33161100-502</t>
  </si>
  <si>
    <t>33191100-501</t>
  </si>
  <si>
    <t>33191110-501</t>
  </si>
  <si>
    <t>33191100-502</t>
  </si>
  <si>
    <t>33121150-501</t>
  </si>
  <si>
    <t>33191550-501</t>
  </si>
  <si>
    <t>33121260-502</t>
  </si>
  <si>
    <t>33111330-501</t>
  </si>
  <si>
    <t>33181110-502</t>
  </si>
  <si>
    <t>33171700-501</t>
  </si>
  <si>
    <t>33181110-503</t>
  </si>
  <si>
    <t>33111330-502</t>
  </si>
  <si>
    <t>33191220-501</t>
  </si>
  <si>
    <t>33191220-502</t>
  </si>
  <si>
    <t>33191120-501</t>
  </si>
  <si>
    <t>33191200-503</t>
  </si>
  <si>
    <t>33191220-503</t>
  </si>
  <si>
    <t>33191160-501</t>
  </si>
  <si>
    <t>33191150-502</t>
  </si>
  <si>
    <t>33191120-502</t>
  </si>
  <si>
    <t>33191120-503</t>
  </si>
  <si>
    <t>33191350-504</t>
  </si>
  <si>
    <t>33191120-504</t>
  </si>
  <si>
    <t>33191120-507</t>
  </si>
  <si>
    <t>33191120-508</t>
  </si>
  <si>
    <t>33191180-501</t>
  </si>
  <si>
    <t>33191120-511</t>
  </si>
  <si>
    <t>33191200-505</t>
  </si>
  <si>
    <t>33191120-513</t>
  </si>
  <si>
    <t>33191200-504</t>
  </si>
  <si>
    <t>33191120-509</t>
  </si>
  <si>
    <t>33191150-503</t>
  </si>
  <si>
    <t>33191200-502</t>
  </si>
  <si>
    <t>33191120-512</t>
  </si>
  <si>
    <t>33191120-506</t>
  </si>
  <si>
    <t>33191260-501</t>
  </si>
  <si>
    <t>32324900-501</t>
  </si>
  <si>
    <t>39711110-501</t>
  </si>
  <si>
    <t>39711110-502</t>
  </si>
  <si>
    <t>42711170-501</t>
  </si>
  <si>
    <t>39111190-502</t>
  </si>
  <si>
    <t>39111140-503</t>
  </si>
  <si>
    <t>39111320-501</t>
  </si>
  <si>
    <t>39224342-501</t>
  </si>
  <si>
    <t>33151250-505</t>
  </si>
  <si>
    <t>33161140-502</t>
  </si>
  <si>
    <t>33161190-502</t>
  </si>
  <si>
    <t>38431760-502</t>
  </si>
  <si>
    <t>38431340-503</t>
  </si>
  <si>
    <t>33151250-506</t>
  </si>
  <si>
    <t>33191200-510</t>
  </si>
  <si>
    <t>33141223-504</t>
  </si>
  <si>
    <t>33191120-514</t>
  </si>
  <si>
    <t>33191210-512</t>
  </si>
  <si>
    <t>33191600-502</t>
  </si>
  <si>
    <t>33111150-502</t>
  </si>
  <si>
    <t>33111150-503</t>
  </si>
  <si>
    <t>33121260-503</t>
  </si>
  <si>
    <t>33121260-504</t>
  </si>
  <si>
    <t>33121260-505</t>
  </si>
  <si>
    <t>38431390-502</t>
  </si>
  <si>
    <t>33141174-504</t>
  </si>
  <si>
    <t>38431380-502</t>
  </si>
  <si>
    <t>33141174-505</t>
  </si>
  <si>
    <t>42941160-502</t>
  </si>
  <si>
    <t>38431340-504</t>
  </si>
  <si>
    <t>38431240-502</t>
  </si>
  <si>
    <t>42911160-502</t>
  </si>
  <si>
    <t>42931100-502</t>
  </si>
  <si>
    <t>33191110-503</t>
  </si>
  <si>
    <t>33191110-504</t>
  </si>
  <si>
    <t>33191480-502</t>
  </si>
  <si>
    <t>33181190-504</t>
  </si>
  <si>
    <t>33161100-505</t>
  </si>
  <si>
    <t>33161100-504</t>
  </si>
  <si>
    <t>33191540-503</t>
  </si>
  <si>
    <t>33191540-504</t>
  </si>
  <si>
    <t>33191100-503</t>
  </si>
  <si>
    <t>33191100-504</t>
  </si>
  <si>
    <t>33161180-505</t>
  </si>
  <si>
    <t>33161180-506</t>
  </si>
  <si>
    <t>33161180-507</t>
  </si>
  <si>
    <t>33191220-504</t>
  </si>
  <si>
    <t>33191220-505</t>
  </si>
  <si>
    <t>33191490-502</t>
  </si>
  <si>
    <t>33151250-507</t>
  </si>
  <si>
    <t>33121150-502</t>
  </si>
  <si>
    <t>42921180-507</t>
  </si>
  <si>
    <t>42921180-508</t>
  </si>
  <si>
    <t>33161180-508</t>
  </si>
  <si>
    <t>33121200-501</t>
  </si>
  <si>
    <t>33121200-502</t>
  </si>
  <si>
    <t>33191200-511</t>
  </si>
  <si>
    <t>31151120-502</t>
  </si>
  <si>
    <t>39711110-503</t>
  </si>
  <si>
    <t>33121240-501</t>
  </si>
  <si>
    <t>37411580-501</t>
  </si>
  <si>
    <t>33161190-503</t>
  </si>
  <si>
    <t>33191550-502</t>
  </si>
  <si>
    <t>33191200-512</t>
  </si>
  <si>
    <t>38431760-503</t>
  </si>
  <si>
    <t>33191220-506</t>
  </si>
  <si>
    <t>33141224-505</t>
  </si>
  <si>
    <t>33121240-502</t>
  </si>
  <si>
    <t>33121140-501</t>
  </si>
  <si>
    <t>33141223-505</t>
  </si>
  <si>
    <t>33141224-506</t>
  </si>
  <si>
    <t>33141223-506</t>
  </si>
  <si>
    <t>33141179-501</t>
  </si>
  <si>
    <t>33141224-507</t>
  </si>
  <si>
    <t>33141224-508</t>
  </si>
  <si>
    <t>33141223-507</t>
  </si>
  <si>
    <t>33151180-501</t>
  </si>
  <si>
    <t>33151180-502</t>
  </si>
  <si>
    <t>33151180-503</t>
  </si>
  <si>
    <t>33151180-504</t>
  </si>
  <si>
    <t>33171700-502</t>
  </si>
  <si>
    <t>33151250-508</t>
  </si>
  <si>
    <t>33161140-503</t>
  </si>
  <si>
    <t>33111330-503</t>
  </si>
  <si>
    <t>33111330-504</t>
  </si>
  <si>
    <t>33191120-515</t>
  </si>
  <si>
    <t>33191120-516</t>
  </si>
  <si>
    <t>33191600-503</t>
  </si>
  <si>
    <t>33191200-513</t>
  </si>
  <si>
    <t>33191200-514</t>
  </si>
  <si>
    <t>33191210-513</t>
  </si>
  <si>
    <t>33191120-517</t>
  </si>
  <si>
    <t>33191180-502</t>
  </si>
  <si>
    <t>33191120-518</t>
  </si>
  <si>
    <t>33191120-519</t>
  </si>
  <si>
    <t>33191120-520</t>
  </si>
  <si>
    <t>33191150-507</t>
  </si>
  <si>
    <t>33191120-521</t>
  </si>
  <si>
    <t>33191260-502</t>
  </si>
  <si>
    <t>33191120-522</t>
  </si>
  <si>
    <t>33191350-508</t>
  </si>
  <si>
    <t>33191120-523</t>
  </si>
  <si>
    <t>33191160-502</t>
  </si>
  <si>
    <t>33191200-515</t>
  </si>
  <si>
    <t>33191120-524</t>
  </si>
  <si>
    <t>42711170-502</t>
  </si>
  <si>
    <t>32324900-502</t>
  </si>
  <si>
    <t>39711110-504</t>
  </si>
  <si>
    <t>39711110-505</t>
  </si>
  <si>
    <t>39224342-504</t>
  </si>
  <si>
    <t>39111190-505</t>
  </si>
  <si>
    <t>39111140-508</t>
  </si>
  <si>
    <t>39111320-502</t>
  </si>
  <si>
    <t>44421720-501</t>
  </si>
  <si>
    <t>39221480-502</t>
  </si>
  <si>
    <t>33931300-502</t>
  </si>
  <si>
    <t>33941400-502</t>
  </si>
  <si>
    <t>33911110-502</t>
  </si>
  <si>
    <t>45421140-501</t>
  </si>
  <si>
    <t>45421140-502</t>
  </si>
  <si>
    <t>79931300-503</t>
  </si>
  <si>
    <t>79931300-504</t>
  </si>
  <si>
    <t xml:space="preserve"> Միջոցառման անվանումը`</t>
  </si>
  <si>
    <t xml:space="preserve"> Առողջապահական կազմակերպությունների կառուցում, վերակառուցում</t>
  </si>
  <si>
    <t xml:space="preserve"> Միջոցառման նկարագրությունը`</t>
  </si>
  <si>
    <t xml:space="preserve"> 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</si>
  <si>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</si>
  <si>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</si>
  <si>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 xml:space="preserve">ՀՀ կառավարություն </t>
  </si>
  <si>
    <t>ՀԱՅԱՍՏԱՆԻ ՀԱՆՐԱՊԵՏՈՒԹՅԱՆ ԿԱՌԱՎԱՐՈՒԹՅԱՆ 2022 ԹՎԱԿԱՆԻ ԴԵԿՏԵՄԲԵՐԻ 29-Ի № 2111-Ն ՈՐՈՇՄԱՆ № 9.1 ՀԱՎԵԼՎԱԾԻ № 9.1.58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</si>
</sst>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-* #,##0.00_-;\-* #,##0.00_-;_-* &quot;-&quot;??_-;_-@_-"/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  <numFmt numFmtId="168" formatCode="##,##0.0;\(##,##0.0\);\-"/>
    <numFmt numFmtId="169" formatCode="_(* #,##0.0_);_(* \(#,##0.0\);_(* &quot;-&quot;??_);_(@_)"/>
    <numFmt numFmtId="170" formatCode="_ * #,##0.00_)_ _ ;_ * \(#,##0.00\)_ _ ;_ * &quot;-&quot;??_)_ _ ;_ @_ "/>
    <numFmt numFmtId="171" formatCode="#,##0.00;\ \(#,##0.00\)"/>
  </numFmts>
  <fonts count="70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i/>
      <sz val="9"/>
      <color theme="1"/>
      <name val="GHEA Grapalat"/>
      <family val="3"/>
    </font>
    <font>
      <sz val="9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b/>
      <sz val="9"/>
      <color theme="1"/>
      <name val="GHEA Grapalat"/>
      <family val="3"/>
    </font>
    <font>
      <sz val="9"/>
      <color theme="1"/>
      <name val="GHEA Grapalat"/>
      <family val="3"/>
    </font>
    <font>
      <b/>
      <i/>
      <sz val="9"/>
      <name val="GHEA Grapalat"/>
      <family val="3"/>
    </font>
    <font>
      <b/>
      <u/>
      <sz val="9"/>
      <name val="GHEA Grapalat"/>
      <family val="3"/>
    </font>
    <font>
      <b/>
      <i/>
      <sz val="9"/>
      <color theme="1"/>
      <name val="GHEA Grapalat"/>
      <family val="3"/>
    </font>
    <font>
      <b/>
      <sz val="9"/>
      <color indexed="8"/>
      <name val="GHEA Grapalat"/>
      <family val="3"/>
    </font>
    <font>
      <sz val="9"/>
      <color indexed="8"/>
      <name val="GHEA Grapalat"/>
      <family val="3"/>
    </font>
    <font>
      <i/>
      <sz val="9"/>
      <name val="GHEA Grapalat"/>
      <family val="3"/>
      <charset val="1"/>
    </font>
    <font>
      <sz val="9"/>
      <color rgb="FF000000"/>
      <name val="Times New Roman"/>
      <family val="1"/>
      <charset val="1"/>
    </font>
    <font>
      <sz val="9"/>
      <name val="GHEA Grapalat"/>
      <family val="3"/>
      <charset val="1"/>
    </font>
    <font>
      <i/>
      <u/>
      <sz val="9"/>
      <name val="GHEA Grapalat"/>
      <family val="3"/>
    </font>
    <font>
      <sz val="9"/>
      <color theme="1" tint="4.9989318521683403E-2"/>
      <name val="GHEA Grapalat"/>
      <family val="3"/>
    </font>
    <font>
      <sz val="9"/>
      <name val="Arial"/>
      <family val="2"/>
      <charset val="204"/>
    </font>
    <font>
      <b/>
      <sz val="12"/>
      <name val="GHEA Grapalat"/>
      <family val="3"/>
    </font>
    <font>
      <sz val="10"/>
      <color theme="1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i/>
      <sz val="9"/>
      <name val="GHEA Grapalat"/>
      <family val="2"/>
    </font>
    <font>
      <sz val="9"/>
      <name val="GHEA Grapalat"/>
      <family val="2"/>
    </font>
    <font>
      <i/>
      <u/>
      <sz val="9"/>
      <name val="GHEA Grapalat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20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4" fillId="0" borderId="0"/>
    <xf numFmtId="0" fontId="22" fillId="0" borderId="0"/>
    <xf numFmtId="0" fontId="4" fillId="0" borderId="0"/>
    <xf numFmtId="0" fontId="23" fillId="0" borderId="0"/>
    <xf numFmtId="9" fontId="4" fillId="0" borderId="0" applyFont="0" applyFill="0" applyBorder="0" applyAlignment="0" applyProtection="0"/>
    <xf numFmtId="0" fontId="6" fillId="0" borderId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7" fillId="7" borderId="1" applyNumberFormat="0" applyAlignment="0" applyProtection="0"/>
    <xf numFmtId="0" fontId="8" fillId="20" borderId="8" applyNumberFormat="0" applyAlignment="0" applyProtection="0"/>
    <xf numFmtId="0" fontId="9" fillId="20" borderId="1" applyNumberFormat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9" applyNumberFormat="0" applyFill="0" applyAlignment="0" applyProtection="0"/>
    <xf numFmtId="0" fontId="14" fillId="21" borderId="2" applyNumberFormat="0" applyAlignment="0" applyProtection="0"/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23" borderId="7" applyNumberFormat="0" applyFont="0" applyAlignment="0" applyProtection="0"/>
    <xf numFmtId="0" fontId="19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5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6" fillId="3" borderId="0" applyNumberFormat="0" applyBorder="0" applyAlignment="0" applyProtection="0"/>
    <xf numFmtId="0" fontId="27" fillId="20" borderId="1" applyNumberFormat="0" applyAlignment="0" applyProtection="0"/>
    <xf numFmtId="0" fontId="28" fillId="21" borderId="2" applyNumberFormat="0" applyAlignment="0" applyProtection="0"/>
    <xf numFmtId="43" fontId="4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34" fillId="7" borderId="1" applyNumberFormat="0" applyAlignment="0" applyProtection="0"/>
    <xf numFmtId="0" fontId="35" fillId="0" borderId="6" applyNumberFormat="0" applyFill="0" applyAlignment="0" applyProtection="0"/>
    <xf numFmtId="0" fontId="36" fillId="22" borderId="0" applyNumberFormat="0" applyBorder="0" applyAlignment="0" applyProtection="0"/>
    <xf numFmtId="0" fontId="4" fillId="0" borderId="0"/>
    <xf numFmtId="0" fontId="5" fillId="0" borderId="0"/>
    <xf numFmtId="0" fontId="41" fillId="0" borderId="0"/>
    <xf numFmtId="0" fontId="5" fillId="0" borderId="0"/>
    <xf numFmtId="0" fontId="24" fillId="23" borderId="7" applyNumberFormat="0" applyFont="0" applyAlignment="0" applyProtection="0"/>
    <xf numFmtId="0" fontId="37" fillId="20" borderId="8" applyNumberFormat="0" applyAlignment="0" applyProtection="0"/>
    <xf numFmtId="0" fontId="38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40" fillId="0" borderId="0" applyNumberFormat="0" applyFill="0" applyBorder="0" applyAlignment="0" applyProtection="0"/>
    <xf numFmtId="0" fontId="42" fillId="0" borderId="0"/>
    <xf numFmtId="164" fontId="41" fillId="0" borderId="0" applyFont="0" applyFill="0" applyBorder="0" applyAlignment="0" applyProtection="0"/>
    <xf numFmtId="168" fontId="43" fillId="0" borderId="0" applyFill="0" applyBorder="0" applyProtection="0">
      <alignment horizontal="right" vertical="top"/>
    </xf>
    <xf numFmtId="164" fontId="4" fillId="0" borderId="0" applyFont="0" applyFill="0" applyBorder="0" applyAlignment="0" applyProtection="0"/>
    <xf numFmtId="0" fontId="44" fillId="0" borderId="0"/>
    <xf numFmtId="0" fontId="43" fillId="0" borderId="0">
      <alignment horizontal="left" vertical="top" wrapText="1"/>
    </xf>
    <xf numFmtId="0" fontId="41" fillId="0" borderId="0"/>
    <xf numFmtId="164" fontId="41" fillId="0" borderId="0" applyFont="0" applyFill="0" applyBorder="0" applyAlignment="0" applyProtection="0"/>
    <xf numFmtId="0" fontId="5" fillId="0" borderId="0"/>
    <xf numFmtId="0" fontId="45" fillId="0" borderId="0"/>
    <xf numFmtId="0" fontId="4" fillId="0" borderId="0"/>
    <xf numFmtId="0" fontId="41" fillId="0" borderId="0"/>
    <xf numFmtId="0" fontId="4" fillId="0" borderId="0"/>
    <xf numFmtId="0" fontId="44" fillId="0" borderId="0"/>
    <xf numFmtId="0" fontId="41" fillId="0" borderId="0"/>
  </cellStyleXfs>
  <cellXfs count="223">
    <xf numFmtId="0" fontId="0" fillId="0" borderId="0" xfId="0"/>
    <xf numFmtId="168" fontId="47" fillId="0" borderId="10" xfId="107" applyNumberFormat="1" applyFont="1" applyFill="1" applyBorder="1" applyAlignment="1">
      <alignment horizontal="right" vertical="center" wrapText="1"/>
    </xf>
    <xf numFmtId="0" fontId="47" fillId="0" borderId="10" xfId="0" applyFont="1" applyFill="1" applyBorder="1" applyAlignment="1">
      <alignment horizontal="center" vertical="center" wrapText="1"/>
    </xf>
    <xf numFmtId="0" fontId="47" fillId="0" borderId="0" xfId="0" applyFont="1" applyAlignment="1">
      <alignment vertical="center"/>
    </xf>
    <xf numFmtId="0" fontId="48" fillId="0" borderId="0" xfId="0" applyFont="1" applyFill="1" applyAlignment="1">
      <alignment vertical="center"/>
    </xf>
    <xf numFmtId="0" fontId="48" fillId="0" borderId="10" xfId="99" applyFont="1" applyBorder="1" applyAlignment="1">
      <alignment vertical="center"/>
    </xf>
    <xf numFmtId="0" fontId="47" fillId="0" borderId="0" xfId="0" applyFont="1" applyFill="1" applyAlignment="1">
      <alignment vertical="center"/>
    </xf>
    <xf numFmtId="0" fontId="47" fillId="0" borderId="10" xfId="99" applyFont="1" applyBorder="1" applyAlignment="1">
      <alignment vertical="center"/>
    </xf>
    <xf numFmtId="0" fontId="47" fillId="0" borderId="16" xfId="99" applyFont="1" applyBorder="1" applyAlignment="1">
      <alignment vertical="center"/>
    </xf>
    <xf numFmtId="0" fontId="49" fillId="24" borderId="10" xfId="0" applyFont="1" applyFill="1" applyBorder="1" applyAlignment="1">
      <alignment horizontal="left" vertical="center" wrapText="1"/>
    </xf>
    <xf numFmtId="0" fontId="47" fillId="0" borderId="0" xfId="0" applyFont="1"/>
    <xf numFmtId="0" fontId="49" fillId="0" borderId="0" xfId="113" applyFont="1" applyAlignment="1">
      <alignment vertical="center" wrapText="1"/>
    </xf>
    <xf numFmtId="0" fontId="49" fillId="0" borderId="0" xfId="0" applyFont="1" applyFill="1" applyBorder="1" applyAlignment="1">
      <alignment vertical="center" wrapText="1"/>
    </xf>
    <xf numFmtId="0" fontId="49" fillId="0" borderId="0" xfId="0" applyFont="1" applyFill="1" applyBorder="1" applyAlignment="1">
      <alignment horizontal="center" vertical="center" wrapText="1"/>
    </xf>
    <xf numFmtId="0" fontId="49" fillId="0" borderId="0" xfId="0" applyFont="1" applyFill="1" applyAlignment="1">
      <alignment vertical="center"/>
    </xf>
    <xf numFmtId="0" fontId="47" fillId="24" borderId="0" xfId="0" applyFont="1" applyFill="1"/>
    <xf numFmtId="0" fontId="53" fillId="24" borderId="10" xfId="0" applyFont="1" applyFill="1" applyBorder="1" applyAlignment="1">
      <alignment horizontal="center" vertical="center" wrapText="1"/>
    </xf>
    <xf numFmtId="0" fontId="48" fillId="0" borderId="0" xfId="0" applyFont="1"/>
    <xf numFmtId="4" fontId="48" fillId="24" borderId="10" xfId="0" applyNumberFormat="1" applyFont="1" applyFill="1" applyBorder="1" applyAlignment="1">
      <alignment horizontal="center" vertical="center"/>
    </xf>
    <xf numFmtId="171" fontId="47" fillId="24" borderId="10" xfId="0" applyNumberFormat="1" applyFont="1" applyFill="1" applyBorder="1" applyAlignment="1">
      <alignment horizontal="center" vertical="center"/>
    </xf>
    <xf numFmtId="171" fontId="48" fillId="24" borderId="10" xfId="0" applyNumberFormat="1" applyFont="1" applyFill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171" fontId="48" fillId="24" borderId="10" xfId="0" applyNumberFormat="1" applyFont="1" applyFill="1" applyBorder="1" applyAlignment="1">
      <alignment horizontal="center" vertical="center" wrapText="1"/>
    </xf>
    <xf numFmtId="171" fontId="48" fillId="0" borderId="10" xfId="99" applyNumberFormat="1" applyFont="1" applyFill="1" applyBorder="1" applyAlignment="1">
      <alignment horizontal="center" vertical="center" wrapText="1"/>
    </xf>
    <xf numFmtId="171" fontId="47" fillId="0" borderId="10" xfId="99" applyNumberFormat="1" applyFont="1" applyFill="1" applyBorder="1" applyAlignment="1">
      <alignment horizontal="center" vertical="center" wrapText="1"/>
    </xf>
    <xf numFmtId="164" fontId="48" fillId="0" borderId="0" xfId="0" applyNumberFormat="1" applyFont="1"/>
    <xf numFmtId="0" fontId="52" fillId="0" borderId="10" xfId="0" applyFont="1" applyBorder="1" applyAlignment="1">
      <alignment horizontal="left" vertical="center" wrapText="1"/>
    </xf>
    <xf numFmtId="171" fontId="47" fillId="0" borderId="0" xfId="0" applyNumberFormat="1" applyFont="1" applyAlignment="1">
      <alignment horizontal="center" vertical="center"/>
    </xf>
    <xf numFmtId="0" fontId="54" fillId="0" borderId="10" xfId="0" applyFont="1" applyBorder="1" applyAlignment="1">
      <alignment horizontal="left" vertical="center" wrapText="1"/>
    </xf>
    <xf numFmtId="171" fontId="50" fillId="24" borderId="10" xfId="0" applyNumberFormat="1" applyFont="1" applyFill="1" applyBorder="1" applyAlignment="1">
      <alignment horizontal="center" vertical="center"/>
    </xf>
    <xf numFmtId="0" fontId="46" fillId="24" borderId="10" xfId="0" applyFont="1" applyFill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left" vertical="center" wrapText="1"/>
    </xf>
    <xf numFmtId="49" fontId="48" fillId="24" borderId="10" xfId="0" applyNumberFormat="1" applyFont="1" applyFill="1" applyBorder="1" applyAlignment="1">
      <alignment horizontal="center" vertical="center" wrapText="1"/>
    </xf>
    <xf numFmtId="0" fontId="48" fillId="24" borderId="19" xfId="0" applyFont="1" applyFill="1" applyBorder="1" applyAlignment="1">
      <alignment horizontal="center" vertical="center" wrapText="1"/>
    </xf>
    <xf numFmtId="166" fontId="48" fillId="24" borderId="10" xfId="0" applyNumberFormat="1" applyFont="1" applyFill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center" vertical="center" wrapText="1"/>
    </xf>
    <xf numFmtId="0" fontId="52" fillId="24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168" fontId="47" fillId="24" borderId="10" xfId="107" applyNumberFormat="1" applyFont="1" applyFill="1" applyBorder="1" applyAlignment="1">
      <alignment horizontal="right" vertical="center" wrapText="1"/>
    </xf>
    <xf numFmtId="0" fontId="47" fillId="0" borderId="0" xfId="0" applyFont="1" applyFill="1" applyBorder="1" applyAlignment="1">
      <alignment horizontal="center" vertical="center" wrapText="1"/>
    </xf>
    <xf numFmtId="0" fontId="47" fillId="0" borderId="0" xfId="0" applyFont="1" applyFill="1" applyBorder="1" applyAlignment="1">
      <alignment vertical="center" wrapText="1"/>
    </xf>
    <xf numFmtId="4" fontId="48" fillId="0" borderId="10" xfId="99" applyNumberFormat="1" applyFont="1" applyBorder="1" applyAlignment="1">
      <alignment horizontal="center" vertical="center" wrapText="1"/>
    </xf>
    <xf numFmtId="4" fontId="47" fillId="0" borderId="10" xfId="99" applyNumberFormat="1" applyFont="1" applyBorder="1" applyAlignment="1">
      <alignment horizontal="center" vertical="center" wrapText="1"/>
    </xf>
    <xf numFmtId="0" fontId="55" fillId="0" borderId="10" xfId="0" applyFont="1" applyFill="1" applyBorder="1" applyAlignment="1">
      <alignment horizontal="left" vertical="center" wrapText="1"/>
    </xf>
    <xf numFmtId="0" fontId="56" fillId="0" borderId="10" xfId="0" applyFont="1" applyFill="1" applyBorder="1" applyAlignment="1">
      <alignment horizontal="left" vertical="center" wrapText="1"/>
    </xf>
    <xf numFmtId="167" fontId="47" fillId="0" borderId="10" xfId="99" applyNumberFormat="1" applyFont="1" applyBorder="1" applyAlignment="1">
      <alignment horizontal="center" vertical="center" wrapText="1"/>
    </xf>
    <xf numFmtId="170" fontId="47" fillId="0" borderId="10" xfId="99" applyNumberFormat="1" applyFont="1" applyFill="1" applyBorder="1" applyAlignment="1">
      <alignment horizontal="center" vertical="center" wrapText="1"/>
    </xf>
    <xf numFmtId="170" fontId="48" fillId="0" borderId="10" xfId="99" applyNumberFormat="1" applyFont="1" applyFill="1" applyBorder="1" applyAlignment="1">
      <alignment horizontal="center" vertical="center" wrapText="1"/>
    </xf>
    <xf numFmtId="0" fontId="49" fillId="0" borderId="10" xfId="0" applyFont="1" applyBorder="1" applyAlignment="1">
      <alignment horizontal="left" vertical="center" wrapText="1"/>
    </xf>
    <xf numFmtId="0" fontId="47" fillId="0" borderId="0" xfId="0" applyFont="1" applyFill="1" applyAlignment="1">
      <alignment horizontal="center" vertical="center"/>
    </xf>
    <xf numFmtId="0" fontId="47" fillId="24" borderId="10" xfId="99" applyFont="1" applyFill="1" applyBorder="1" applyAlignment="1">
      <alignment vertical="center"/>
    </xf>
    <xf numFmtId="0" fontId="48" fillId="0" borderId="10" xfId="0" applyFont="1" applyBorder="1" applyAlignment="1">
      <alignment horizontal="left" vertical="center" wrapText="1"/>
    </xf>
    <xf numFmtId="0" fontId="48" fillId="0" borderId="13" xfId="0" applyFont="1" applyFill="1" applyBorder="1" applyAlignment="1">
      <alignment horizontal="center" vertical="center" wrapText="1"/>
    </xf>
    <xf numFmtId="0" fontId="48" fillId="0" borderId="10" xfId="0" applyFont="1" applyFill="1" applyBorder="1" applyAlignment="1">
      <alignment horizontal="center" vertical="center"/>
    </xf>
    <xf numFmtId="0" fontId="48" fillId="0" borderId="10" xfId="0" applyFont="1" applyFill="1" applyBorder="1" applyAlignment="1">
      <alignment horizontal="center" vertical="center" wrapText="1"/>
    </xf>
    <xf numFmtId="4" fontId="48" fillId="0" borderId="10" xfId="0" applyNumberFormat="1" applyFont="1" applyFill="1" applyBorder="1" applyAlignment="1">
      <alignment horizontal="center" vertical="center"/>
    </xf>
    <xf numFmtId="0" fontId="47" fillId="24" borderId="16" xfId="0" applyFont="1" applyFill="1" applyBorder="1" applyAlignment="1">
      <alignment horizontal="center" vertical="center" wrapText="1"/>
    </xf>
    <xf numFmtId="0" fontId="49" fillId="24" borderId="16" xfId="0" applyFont="1" applyFill="1" applyBorder="1" applyAlignment="1">
      <alignment horizontal="left" vertical="center" wrapText="1"/>
    </xf>
    <xf numFmtId="171" fontId="47" fillId="0" borderId="16" xfId="99" applyNumberFormat="1" applyFont="1" applyFill="1" applyBorder="1" applyAlignment="1">
      <alignment horizontal="center" vertical="center" wrapText="1"/>
    </xf>
    <xf numFmtId="0" fontId="52" fillId="0" borderId="0" xfId="0" applyFont="1" applyFill="1" applyAlignment="1">
      <alignment vertical="center"/>
    </xf>
    <xf numFmtId="0" fontId="47" fillId="0" borderId="10" xfId="0" applyFont="1" applyBorder="1" applyAlignment="1">
      <alignment vertical="center"/>
    </xf>
    <xf numFmtId="0" fontId="47" fillId="0" borderId="10" xfId="0" applyFont="1" applyBorder="1" applyAlignment="1">
      <alignment horizontal="center" vertical="center"/>
    </xf>
    <xf numFmtId="4" fontId="47" fillId="0" borderId="10" xfId="0" applyNumberFormat="1" applyFont="1" applyBorder="1" applyAlignment="1">
      <alignment horizontal="center" vertical="center"/>
    </xf>
    <xf numFmtId="0" fontId="49" fillId="0" borderId="10" xfId="0" applyFont="1" applyBorder="1" applyAlignment="1">
      <alignment horizontal="left" vertical="top" wrapText="1"/>
    </xf>
    <xf numFmtId="0" fontId="47" fillId="0" borderId="10" xfId="0" applyFont="1" applyBorder="1" applyAlignment="1">
      <alignment horizontal="left" vertical="top" wrapText="1"/>
    </xf>
    <xf numFmtId="0" fontId="51" fillId="0" borderId="0" xfId="0" applyFont="1" applyAlignment="1">
      <alignment horizontal="left" vertical="center" wrapText="1"/>
    </xf>
    <xf numFmtId="0" fontId="48" fillId="0" borderId="21" xfId="0" applyFont="1" applyBorder="1" applyAlignment="1">
      <alignment horizontal="left" vertical="center" wrapText="1"/>
    </xf>
    <xf numFmtId="0" fontId="48" fillId="0" borderId="22" xfId="0" applyFont="1" applyBorder="1" applyAlignment="1">
      <alignment horizontal="left" vertical="center" wrapText="1"/>
    </xf>
    <xf numFmtId="0" fontId="48" fillId="0" borderId="15" xfId="0" applyFont="1" applyBorder="1" applyAlignment="1">
      <alignment horizontal="left" vertical="center" wrapText="1"/>
    </xf>
    <xf numFmtId="0" fontId="51" fillId="0" borderId="16" xfId="0" applyFont="1" applyBorder="1" applyAlignment="1">
      <alignment horizontal="left" vertical="center" wrapText="1"/>
    </xf>
    <xf numFmtId="0" fontId="51" fillId="0" borderId="10" xfId="0" applyFont="1" applyBorder="1" applyAlignment="1">
      <alignment horizontal="left" vertical="center" wrapText="1"/>
    </xf>
    <xf numFmtId="0" fontId="51" fillId="0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right" vertical="center" wrapText="1"/>
    </xf>
    <xf numFmtId="166" fontId="47" fillId="0" borderId="10" xfId="0" applyNumberFormat="1" applyFont="1" applyFill="1" applyBorder="1" applyAlignment="1">
      <alignment horizontal="right" vertical="center" wrapText="1"/>
    </xf>
    <xf numFmtId="0" fontId="52" fillId="0" borderId="0" xfId="0" applyFont="1" applyAlignment="1">
      <alignment vertical="center"/>
    </xf>
    <xf numFmtId="164" fontId="52" fillId="24" borderId="12" xfId="0" applyNumberFormat="1" applyFont="1" applyFill="1" applyBorder="1" applyAlignment="1">
      <alignment horizontal="center" vertical="center"/>
    </xf>
    <xf numFmtId="164" fontId="52" fillId="24" borderId="10" xfId="0" applyNumberFormat="1" applyFont="1" applyFill="1" applyBorder="1" applyAlignment="1">
      <alignment horizontal="center" vertical="center"/>
    </xf>
    <xf numFmtId="0" fontId="58" fillId="0" borderId="0" xfId="114" applyFont="1" applyAlignment="1">
      <alignment horizontal="left" vertical="top"/>
    </xf>
    <xf numFmtId="0" fontId="59" fillId="0" borderId="0" xfId="113" applyFont="1" applyAlignment="1">
      <alignment vertical="center" wrapText="1"/>
    </xf>
    <xf numFmtId="169" fontId="47" fillId="0" borderId="0" xfId="113" applyNumberFormat="1" applyFont="1"/>
    <xf numFmtId="0" fontId="47" fillId="0" borderId="0" xfId="113" applyFont="1"/>
    <xf numFmtId="0" fontId="51" fillId="0" borderId="0" xfId="0" applyFont="1" applyAlignment="1">
      <alignment horizontal="left" vertical="top" wrapText="1"/>
    </xf>
    <xf numFmtId="0" fontId="47" fillId="0" borderId="0" xfId="22" applyFont="1" applyFill="1" applyBorder="1"/>
    <xf numFmtId="0" fontId="47" fillId="0" borderId="0" xfId="113" applyFont="1" applyAlignment="1">
      <alignment horizontal="center" vertical="center"/>
    </xf>
    <xf numFmtId="170" fontId="48" fillId="0" borderId="0" xfId="113" applyNumberFormat="1" applyFont="1"/>
    <xf numFmtId="0" fontId="48" fillId="0" borderId="0" xfId="113" applyFont="1" applyAlignment="1">
      <alignment horizontal="center" vertical="center"/>
    </xf>
    <xf numFmtId="0" fontId="48" fillId="24" borderId="19" xfId="0" applyFont="1" applyFill="1" applyBorder="1" applyAlignment="1">
      <alignment horizontal="center" vertical="center"/>
    </xf>
    <xf numFmtId="169" fontId="55" fillId="0" borderId="19" xfId="113" applyNumberFormat="1" applyFont="1" applyBorder="1" applyAlignment="1">
      <alignment horizontal="center" vertical="center" wrapText="1"/>
    </xf>
    <xf numFmtId="0" fontId="47" fillId="24" borderId="19" xfId="0" applyFont="1" applyFill="1" applyBorder="1" applyAlignment="1">
      <alignment horizontal="center"/>
    </xf>
    <xf numFmtId="0" fontId="48" fillId="24" borderId="19" xfId="0" applyFont="1" applyFill="1" applyBorder="1" applyAlignment="1">
      <alignment horizontal="center" wrapText="1"/>
    </xf>
    <xf numFmtId="171" fontId="48" fillId="0" borderId="19" xfId="22" applyNumberFormat="1" applyFont="1" applyFill="1" applyBorder="1" applyAlignment="1" applyProtection="1">
      <alignment horizontal="center" vertical="center" wrapText="1"/>
      <protection locked="0"/>
    </xf>
    <xf numFmtId="0" fontId="60" fillId="0" borderId="19" xfId="0" applyFont="1" applyFill="1" applyBorder="1" applyAlignment="1">
      <alignment horizontal="left" vertical="center" wrapText="1"/>
    </xf>
    <xf numFmtId="171" fontId="48" fillId="0" borderId="20" xfId="22" applyNumberFormat="1" applyFont="1" applyBorder="1" applyAlignment="1">
      <alignment horizontal="center" vertical="center"/>
    </xf>
    <xf numFmtId="0" fontId="48" fillId="0" borderId="19" xfId="0" applyFont="1" applyFill="1" applyBorder="1" applyAlignment="1">
      <alignment horizontal="left" vertical="center" wrapText="1"/>
    </xf>
    <xf numFmtId="171" fontId="47" fillId="0" borderId="11" xfId="22" applyNumberFormat="1" applyFont="1" applyBorder="1" applyAlignment="1">
      <alignment horizontal="center" vertical="center"/>
    </xf>
    <xf numFmtId="170" fontId="47" fillId="0" borderId="0" xfId="113" applyNumberFormat="1" applyFont="1"/>
    <xf numFmtId="0" fontId="47" fillId="0" borderId="19" xfId="0" applyFont="1" applyBorder="1" applyAlignment="1">
      <alignment horizontal="left" vertical="top" wrapText="1"/>
    </xf>
    <xf numFmtId="171" fontId="47" fillId="0" borderId="12" xfId="22" applyNumberFormat="1" applyFont="1" applyBorder="1" applyAlignment="1">
      <alignment horizontal="center" vertical="center"/>
    </xf>
    <xf numFmtId="171" fontId="47" fillId="0" borderId="19" xfId="113" applyNumberFormat="1" applyFont="1" applyBorder="1" applyAlignment="1">
      <alignment horizontal="center" vertical="center"/>
    </xf>
    <xf numFmtId="171" fontId="47" fillId="0" borderId="20" xfId="22" applyNumberFormat="1" applyFont="1" applyBorder="1" applyAlignment="1">
      <alignment horizontal="center" vertical="center"/>
    </xf>
    <xf numFmtId="4" fontId="47" fillId="0" borderId="0" xfId="113" applyNumberFormat="1" applyFont="1"/>
    <xf numFmtId="0" fontId="47" fillId="0" borderId="19" xfId="0" applyFont="1" applyFill="1" applyBorder="1" applyAlignment="1">
      <alignment horizontal="left" vertical="center" wrapText="1"/>
    </xf>
    <xf numFmtId="171" fontId="61" fillId="0" borderId="20" xfId="99" applyNumberFormat="1" applyFont="1" applyFill="1" applyBorder="1" applyAlignment="1">
      <alignment horizontal="center" vertical="center" wrapText="1"/>
    </xf>
    <xf numFmtId="171" fontId="47" fillId="0" borderId="11" xfId="99" applyNumberFormat="1" applyFont="1" applyFill="1" applyBorder="1" applyAlignment="1">
      <alignment horizontal="center" vertical="center" wrapText="1"/>
    </xf>
    <xf numFmtId="171" fontId="47" fillId="0" borderId="12" xfId="99" applyNumberFormat="1" applyFont="1" applyFill="1" applyBorder="1" applyAlignment="1">
      <alignment horizontal="center" vertical="center" wrapText="1"/>
    </xf>
    <xf numFmtId="171" fontId="52" fillId="0" borderId="10" xfId="99" applyNumberFormat="1" applyFont="1" applyFill="1" applyBorder="1" applyAlignment="1">
      <alignment horizontal="center" vertical="center" wrapText="1"/>
    </xf>
    <xf numFmtId="171" fontId="49" fillId="0" borderId="10" xfId="99" applyNumberFormat="1" applyFont="1" applyFill="1" applyBorder="1" applyAlignment="1">
      <alignment horizontal="center" vertical="center" wrapText="1"/>
    </xf>
    <xf numFmtId="0" fontId="49" fillId="0" borderId="0" xfId="0" applyFont="1"/>
    <xf numFmtId="171" fontId="49" fillId="24" borderId="10" xfId="0" applyNumberFormat="1" applyFont="1" applyFill="1" applyBorder="1" applyAlignment="1">
      <alignment horizontal="center" vertical="center"/>
    </xf>
    <xf numFmtId="0" fontId="46" fillId="0" borderId="16" xfId="0" applyFont="1" applyBorder="1" applyAlignment="1">
      <alignment horizontal="left" vertical="center" wrapText="1"/>
    </xf>
    <xf numFmtId="0" fontId="46" fillId="0" borderId="10" xfId="0" applyFont="1" applyBorder="1" applyAlignment="1">
      <alignment horizontal="left" vertical="center" wrapText="1"/>
    </xf>
    <xf numFmtId="0" fontId="62" fillId="0" borderId="0" xfId="0" applyFont="1"/>
    <xf numFmtId="0" fontId="48" fillId="0" borderId="10" xfId="0" applyFont="1" applyBorder="1" applyAlignment="1">
      <alignment horizontal="center" vertical="center" wrapText="1"/>
    </xf>
    <xf numFmtId="164" fontId="48" fillId="0" borderId="10" xfId="0" applyNumberFormat="1" applyFont="1" applyFill="1" applyBorder="1" applyAlignment="1">
      <alignment horizontal="center" vertical="center" wrapText="1"/>
    </xf>
    <xf numFmtId="0" fontId="55" fillId="0" borderId="0" xfId="0" applyFont="1" applyFill="1"/>
    <xf numFmtId="0" fontId="56" fillId="0" borderId="0" xfId="0" applyFont="1" applyFill="1"/>
    <xf numFmtId="171" fontId="48" fillId="0" borderId="10" xfId="0" applyNumberFormat="1" applyFont="1" applyFill="1" applyBorder="1" applyAlignment="1">
      <alignment horizontal="center" vertical="center" wrapText="1"/>
    </xf>
    <xf numFmtId="4" fontId="48" fillId="0" borderId="10" xfId="0" applyNumberFormat="1" applyFont="1" applyFill="1" applyBorder="1" applyAlignment="1">
      <alignment horizontal="center" vertical="center" wrapText="1"/>
    </xf>
    <xf numFmtId="171" fontId="47" fillId="0" borderId="10" xfId="0" applyNumberFormat="1" applyFont="1" applyFill="1" applyBorder="1" applyAlignment="1">
      <alignment horizontal="center" vertical="center" wrapText="1"/>
    </xf>
    <xf numFmtId="0" fontId="56" fillId="24" borderId="0" xfId="0" applyFont="1" applyFill="1"/>
    <xf numFmtId="171" fontId="47" fillId="24" borderId="10" xfId="0" applyNumberFormat="1" applyFont="1" applyFill="1" applyBorder="1" applyAlignment="1">
      <alignment horizontal="center" vertical="center" wrapText="1"/>
    </xf>
    <xf numFmtId="0" fontId="62" fillId="0" borderId="0" xfId="0" applyFont="1" applyAlignment="1">
      <alignment vertical="center"/>
    </xf>
    <xf numFmtId="0" fontId="62" fillId="0" borderId="0" xfId="0" applyFont="1" applyAlignment="1">
      <alignment horizontal="center"/>
    </xf>
    <xf numFmtId="0" fontId="49" fillId="0" borderId="0" xfId="113" applyFont="1" applyAlignment="1">
      <alignment horizontal="right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48" fillId="0" borderId="10" xfId="0" applyFont="1" applyBorder="1" applyAlignment="1">
      <alignment horizontal="center" vertical="center" wrapText="1"/>
    </xf>
    <xf numFmtId="0" fontId="47" fillId="24" borderId="0" xfId="0" applyFont="1" applyFill="1" applyAlignment="1">
      <alignment vertical="center"/>
    </xf>
    <xf numFmtId="0" fontId="47" fillId="0" borderId="10" xfId="0" applyFont="1" applyFill="1" applyBorder="1" applyAlignment="1">
      <alignment vertical="center"/>
    </xf>
    <xf numFmtId="0" fontId="62" fillId="0" borderId="0" xfId="0" applyFont="1" applyAlignment="1">
      <alignment horizontal="center" vertical="center"/>
    </xf>
    <xf numFmtId="0" fontId="62" fillId="0" borderId="0" xfId="0" applyFont="1" applyAlignment="1">
      <alignment wrapText="1"/>
    </xf>
    <xf numFmtId="168" fontId="47" fillId="0" borderId="10" xfId="107" applyNumberFormat="1" applyFont="1" applyFill="1" applyBorder="1" applyAlignment="1">
      <alignment horizontal="center" vertical="center" wrapText="1"/>
    </xf>
    <xf numFmtId="168" fontId="47" fillId="24" borderId="10" xfId="107" applyNumberFormat="1" applyFont="1" applyFill="1" applyBorder="1" applyAlignment="1">
      <alignment horizontal="center" vertical="center" wrapText="1"/>
    </xf>
    <xf numFmtId="0" fontId="62" fillId="0" borderId="10" xfId="0" applyFont="1" applyBorder="1" applyAlignment="1">
      <alignment horizontal="center" vertical="center"/>
    </xf>
    <xf numFmtId="0" fontId="56" fillId="0" borderId="10" xfId="0" applyFont="1" applyFill="1" applyBorder="1" applyAlignment="1">
      <alignment horizontal="center" vertical="center"/>
    </xf>
    <xf numFmtId="0" fontId="48" fillId="0" borderId="10" xfId="0" applyFont="1" applyFill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64" fillId="0" borderId="10" xfId="0" applyFont="1" applyFill="1" applyBorder="1" applyAlignment="1">
      <alignment horizontal="center" vertical="center"/>
    </xf>
    <xf numFmtId="0" fontId="65" fillId="0" borderId="10" xfId="0" applyFont="1" applyFill="1" applyBorder="1" applyAlignment="1">
      <alignment horizontal="center" vertical="center" wrapText="1"/>
    </xf>
    <xf numFmtId="0" fontId="65" fillId="0" borderId="10" xfId="0" applyNumberFormat="1" applyFont="1" applyFill="1" applyBorder="1" applyAlignment="1">
      <alignment horizontal="center" vertical="center"/>
    </xf>
    <xf numFmtId="0" fontId="66" fillId="0" borderId="13" xfId="0" applyFont="1" applyFill="1" applyBorder="1" applyAlignment="1">
      <alignment horizontal="center" vertical="center" wrapText="1"/>
    </xf>
    <xf numFmtId="0" fontId="65" fillId="24" borderId="10" xfId="0" applyFont="1" applyFill="1" applyBorder="1" applyAlignment="1">
      <alignment horizontal="center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47" fillId="0" borderId="10" xfId="99" applyFont="1" applyBorder="1" applyAlignment="1">
      <alignment horizontal="center" vertical="top"/>
    </xf>
    <xf numFmtId="0" fontId="47" fillId="0" borderId="16" xfId="99" applyFont="1" applyBorder="1" applyAlignment="1">
      <alignment horizontal="center" vertical="top"/>
    </xf>
    <xf numFmtId="0" fontId="47" fillId="0" borderId="11" xfId="99" applyFont="1" applyBorder="1" applyAlignment="1">
      <alignment horizontal="center" vertical="top"/>
    </xf>
    <xf numFmtId="49" fontId="47" fillId="0" borderId="16" xfId="99" applyNumberFormat="1" applyFont="1" applyBorder="1" applyAlignment="1">
      <alignment horizontal="center" vertical="top"/>
    </xf>
    <xf numFmtId="49" fontId="47" fillId="0" borderId="11" xfId="99" applyNumberFormat="1" applyFont="1" applyBorder="1" applyAlignment="1">
      <alignment horizontal="center" vertical="top"/>
    </xf>
    <xf numFmtId="49" fontId="47" fillId="0" borderId="12" xfId="99" applyNumberFormat="1" applyFont="1" applyBorder="1" applyAlignment="1">
      <alignment horizontal="center" vertical="top"/>
    </xf>
    <xf numFmtId="49" fontId="47" fillId="0" borderId="10" xfId="99" applyNumberFormat="1" applyFont="1" applyBorder="1" applyAlignment="1">
      <alignment horizontal="center" vertical="top"/>
    </xf>
    <xf numFmtId="0" fontId="47" fillId="0" borderId="12" xfId="99" applyFont="1" applyBorder="1" applyAlignment="1">
      <alignment horizontal="center" vertical="top"/>
    </xf>
    <xf numFmtId="49" fontId="49" fillId="0" borderId="18" xfId="0" applyNumberFormat="1" applyFont="1" applyFill="1" applyBorder="1" applyAlignment="1">
      <alignment horizontal="right" vertical="center" wrapText="1"/>
    </xf>
    <xf numFmtId="0" fontId="48" fillId="0" borderId="13" xfId="0" applyFont="1" applyFill="1" applyBorder="1" applyAlignment="1">
      <alignment horizontal="center" vertical="center" wrapText="1"/>
    </xf>
    <xf numFmtId="0" fontId="48" fillId="0" borderId="14" xfId="0" applyFont="1" applyFill="1" applyBorder="1" applyAlignment="1">
      <alignment horizontal="center" vertical="center" wrapText="1"/>
    </xf>
    <xf numFmtId="0" fontId="49" fillId="0" borderId="0" xfId="113" applyFont="1" applyAlignment="1">
      <alignment horizontal="right" vertical="center" wrapText="1"/>
    </xf>
    <xf numFmtId="0" fontId="48" fillId="0" borderId="0" xfId="0" applyFont="1" applyFill="1" applyBorder="1" applyAlignment="1">
      <alignment horizontal="center" vertical="center" wrapText="1"/>
    </xf>
    <xf numFmtId="0" fontId="48" fillId="0" borderId="13" xfId="0" applyFont="1" applyFill="1" applyBorder="1" applyAlignment="1">
      <alignment horizontal="center" vertical="center"/>
    </xf>
    <xf numFmtId="0" fontId="48" fillId="0" borderId="14" xfId="0" applyFont="1" applyFill="1" applyBorder="1" applyAlignment="1">
      <alignment horizontal="center" vertical="center"/>
    </xf>
    <xf numFmtId="0" fontId="48" fillId="0" borderId="15" xfId="0" applyFont="1" applyFill="1" applyBorder="1" applyAlignment="1">
      <alignment horizontal="center" vertical="center"/>
    </xf>
    <xf numFmtId="0" fontId="48" fillId="0" borderId="15" xfId="0" applyFont="1" applyFill="1" applyBorder="1" applyAlignment="1">
      <alignment horizontal="center" vertical="center" wrapText="1"/>
    </xf>
    <xf numFmtId="0" fontId="48" fillId="0" borderId="16" xfId="0" applyFont="1" applyFill="1" applyBorder="1" applyAlignment="1">
      <alignment horizontal="center" vertical="center" wrapText="1"/>
    </xf>
    <xf numFmtId="0" fontId="48" fillId="0" borderId="12" xfId="0" applyFont="1" applyFill="1" applyBorder="1" applyAlignment="1">
      <alignment horizontal="center" vertical="center" wrapText="1"/>
    </xf>
    <xf numFmtId="0" fontId="48" fillId="24" borderId="19" xfId="0" applyFont="1" applyFill="1" applyBorder="1" applyAlignment="1">
      <alignment horizontal="center" vertical="center" wrapText="1"/>
    </xf>
    <xf numFmtId="0" fontId="57" fillId="0" borderId="0" xfId="113" applyFont="1" applyAlignment="1">
      <alignment horizontal="right" vertical="center" wrapText="1"/>
    </xf>
    <xf numFmtId="0" fontId="47" fillId="0" borderId="0" xfId="113" applyFont="1" applyAlignment="1">
      <alignment horizontal="right" wrapText="1"/>
    </xf>
    <xf numFmtId="0" fontId="48" fillId="0" borderId="20" xfId="0" applyFont="1" applyFill="1" applyBorder="1" applyAlignment="1">
      <alignment horizontal="center" vertical="center" wrapText="1"/>
    </xf>
    <xf numFmtId="0" fontId="48" fillId="0" borderId="11" xfId="0" applyFont="1" applyFill="1" applyBorder="1" applyAlignment="1">
      <alignment horizontal="center" vertical="center" wrapText="1"/>
    </xf>
    <xf numFmtId="0" fontId="48" fillId="0" borderId="19" xfId="0" applyFont="1" applyFill="1" applyBorder="1" applyAlignment="1">
      <alignment horizontal="center" vertical="center" wrapText="1"/>
    </xf>
    <xf numFmtId="0" fontId="49" fillId="0" borderId="19" xfId="113" applyFont="1" applyBorder="1" applyAlignment="1">
      <alignment horizontal="right" vertical="center"/>
    </xf>
    <xf numFmtId="0" fontId="48" fillId="24" borderId="19" xfId="0" applyFont="1" applyFill="1" applyBorder="1" applyAlignment="1">
      <alignment horizontal="center" vertical="center"/>
    </xf>
    <xf numFmtId="0" fontId="48" fillId="0" borderId="19" xfId="0" applyFont="1" applyFill="1" applyBorder="1" applyAlignment="1">
      <alignment horizontal="center" vertical="top" wrapText="1"/>
    </xf>
    <xf numFmtId="0" fontId="48" fillId="24" borderId="10" xfId="0" applyFont="1" applyFill="1" applyBorder="1" applyAlignment="1">
      <alignment horizontal="center" vertical="top"/>
    </xf>
    <xf numFmtId="49" fontId="48" fillId="24" borderId="10" xfId="0" applyNumberFormat="1" applyFont="1" applyFill="1" applyBorder="1" applyAlignment="1">
      <alignment horizontal="center" vertical="center" wrapText="1"/>
    </xf>
    <xf numFmtId="0" fontId="48" fillId="24" borderId="10" xfId="0" applyNumberFormat="1" applyFont="1" applyFill="1" applyBorder="1" applyAlignment="1">
      <alignment horizontal="center" vertical="center" wrapText="1"/>
    </xf>
    <xf numFmtId="169" fontId="46" fillId="0" borderId="19" xfId="108" applyNumberFormat="1" applyFont="1" applyFill="1" applyBorder="1" applyAlignment="1">
      <alignment horizontal="right" vertical="center"/>
    </xf>
    <xf numFmtId="169" fontId="46" fillId="0" borderId="18" xfId="108" applyNumberFormat="1" applyFont="1" applyFill="1" applyBorder="1" applyAlignment="1">
      <alignment horizontal="right"/>
    </xf>
    <xf numFmtId="0" fontId="49" fillId="0" borderId="0" xfId="113" applyFont="1" applyAlignment="1">
      <alignment horizontal="center" vertical="center" wrapText="1"/>
    </xf>
    <xf numFmtId="0" fontId="48" fillId="24" borderId="16" xfId="0" applyFont="1" applyFill="1" applyBorder="1" applyAlignment="1">
      <alignment horizontal="center" vertical="top"/>
    </xf>
    <xf numFmtId="0" fontId="48" fillId="24" borderId="11" xfId="0" applyFont="1" applyFill="1" applyBorder="1" applyAlignment="1">
      <alignment horizontal="center" vertical="top"/>
    </xf>
    <xf numFmtId="0" fontId="48" fillId="24" borderId="12" xfId="0" applyFont="1" applyFill="1" applyBorder="1" applyAlignment="1">
      <alignment horizontal="center" vertical="top"/>
    </xf>
    <xf numFmtId="0" fontId="48" fillId="0" borderId="16" xfId="0" applyFont="1" applyBorder="1" applyAlignment="1">
      <alignment horizontal="center" vertical="top"/>
    </xf>
    <xf numFmtId="0" fontId="48" fillId="0" borderId="11" xfId="0" applyFont="1" applyBorder="1" applyAlignment="1">
      <alignment horizontal="center" vertical="top"/>
    </xf>
    <xf numFmtId="0" fontId="48" fillId="0" borderId="12" xfId="0" applyFont="1" applyBorder="1" applyAlignment="1">
      <alignment horizontal="center" vertical="top"/>
    </xf>
    <xf numFmtId="0" fontId="48" fillId="24" borderId="10" xfId="0" applyFont="1" applyFill="1" applyBorder="1" applyAlignment="1">
      <alignment horizontal="center" vertical="center" wrapText="1"/>
    </xf>
    <xf numFmtId="166" fontId="48" fillId="24" borderId="10" xfId="0" applyNumberFormat="1" applyFont="1" applyFill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0" fontId="48" fillId="0" borderId="13" xfId="0" applyFont="1" applyBorder="1" applyAlignment="1">
      <alignment horizontal="left" vertical="center" wrapText="1"/>
    </xf>
    <xf numFmtId="0" fontId="48" fillId="0" borderId="14" xfId="0" applyFont="1" applyBorder="1" applyAlignment="1">
      <alignment horizontal="left" vertical="center" wrapText="1"/>
    </xf>
    <xf numFmtId="0" fontId="48" fillId="0" borderId="15" xfId="0" applyFont="1" applyBorder="1" applyAlignment="1">
      <alignment horizontal="left" vertical="center" wrapText="1"/>
    </xf>
    <xf numFmtId="0" fontId="49" fillId="0" borderId="18" xfId="0" applyFont="1" applyFill="1" applyBorder="1" applyAlignment="1">
      <alignment horizontal="right" vertical="center" wrapText="1"/>
    </xf>
    <xf numFmtId="0" fontId="49" fillId="0" borderId="10" xfId="0" applyFont="1" applyBorder="1" applyAlignment="1">
      <alignment horizontal="left" vertical="top" wrapText="1"/>
    </xf>
    <xf numFmtId="0" fontId="52" fillId="0" borderId="10" xfId="0" applyFont="1" applyFill="1" applyBorder="1" applyAlignment="1">
      <alignment horizontal="left" vertical="center" wrapText="1"/>
    </xf>
    <xf numFmtId="0" fontId="51" fillId="0" borderId="10" xfId="0" applyFont="1" applyBorder="1" applyAlignment="1">
      <alignment horizontal="center" vertical="center" wrapText="1"/>
    </xf>
    <xf numFmtId="0" fontId="48" fillId="0" borderId="10" xfId="0" applyFont="1" applyFill="1" applyBorder="1" applyAlignment="1">
      <alignment horizontal="center" vertical="center" wrapText="1"/>
    </xf>
    <xf numFmtId="0" fontId="51" fillId="0" borderId="16" xfId="0" applyFont="1" applyBorder="1" applyAlignment="1">
      <alignment horizontal="center" vertical="center" wrapText="1"/>
    </xf>
    <xf numFmtId="0" fontId="51" fillId="0" borderId="11" xfId="0" applyFont="1" applyBorder="1" applyAlignment="1">
      <alignment horizontal="center" vertical="center" wrapText="1"/>
    </xf>
    <xf numFmtId="0" fontId="51" fillId="0" borderId="12" xfId="0" applyFont="1" applyBorder="1" applyAlignment="1">
      <alignment horizontal="center" vertical="center" wrapText="1"/>
    </xf>
    <xf numFmtId="0" fontId="48" fillId="0" borderId="0" xfId="0" applyFont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48" fillId="0" borderId="0" xfId="0" applyFont="1" applyAlignment="1">
      <alignment horizontal="center" vertical="center"/>
    </xf>
    <xf numFmtId="0" fontId="52" fillId="0" borderId="23" xfId="0" applyFont="1" applyFill="1" applyBorder="1" applyAlignment="1">
      <alignment horizontal="left" vertical="center" wrapText="1"/>
    </xf>
    <xf numFmtId="0" fontId="52" fillId="0" borderId="17" xfId="0" applyFont="1" applyFill="1" applyBorder="1" applyAlignment="1">
      <alignment horizontal="left" vertical="center" wrapText="1"/>
    </xf>
    <xf numFmtId="0" fontId="48" fillId="0" borderId="0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center" vertical="center"/>
    </xf>
    <xf numFmtId="0" fontId="51" fillId="24" borderId="10" xfId="0" applyFont="1" applyFill="1" applyBorder="1" applyAlignment="1">
      <alignment horizontal="center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48" fillId="0" borderId="13" xfId="0" applyFont="1" applyFill="1" applyBorder="1" applyAlignment="1">
      <alignment horizontal="left" vertical="center" wrapText="1"/>
    </xf>
    <xf numFmtId="0" fontId="48" fillId="0" borderId="14" xfId="0" applyFont="1" applyFill="1" applyBorder="1" applyAlignment="1">
      <alignment horizontal="left" vertical="center" wrapText="1"/>
    </xf>
    <xf numFmtId="0" fontId="48" fillId="0" borderId="15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48" fillId="0" borderId="10" xfId="0" applyFont="1" applyBorder="1" applyAlignment="1">
      <alignment horizontal="center" vertical="center" wrapText="1"/>
    </xf>
    <xf numFmtId="0" fontId="48" fillId="24" borderId="0" xfId="0" applyFont="1" applyFill="1" applyBorder="1" applyAlignment="1">
      <alignment horizontal="center" vertical="center" wrapText="1"/>
    </xf>
    <xf numFmtId="0" fontId="48" fillId="25" borderId="10" xfId="0" applyFont="1" applyFill="1" applyBorder="1" applyAlignment="1">
      <alignment horizontal="center" vertical="center" wrapText="1"/>
    </xf>
    <xf numFmtId="0" fontId="63" fillId="0" borderId="0" xfId="113" applyFont="1" applyAlignment="1">
      <alignment horizontal="center" vertical="center" wrapText="1"/>
    </xf>
    <xf numFmtId="0" fontId="63" fillId="24" borderId="0" xfId="0" applyFont="1" applyFill="1" applyBorder="1" applyAlignment="1">
      <alignment horizontal="center" vertical="center" wrapText="1"/>
    </xf>
    <xf numFmtId="0" fontId="67" fillId="0" borderId="10" xfId="0" applyFont="1" applyBorder="1" applyAlignment="1">
      <alignment horizontal="left" vertical="top" wrapText="1"/>
    </xf>
    <xf numFmtId="0" fontId="68" fillId="0" borderId="10" xfId="0" applyFont="1" applyBorder="1" applyAlignment="1">
      <alignment horizontal="left" vertical="top" wrapText="1"/>
    </xf>
    <xf numFmtId="0" fontId="48" fillId="0" borderId="10" xfId="0" applyFont="1" applyBorder="1" applyAlignment="1">
      <alignment horizontal="left" vertical="top" wrapText="1"/>
    </xf>
    <xf numFmtId="0" fontId="69" fillId="0" borderId="10" xfId="0" applyFont="1" applyBorder="1" applyAlignment="1">
      <alignment horizontal="left" vertical="top" wrapText="1"/>
    </xf>
    <xf numFmtId="171" fontId="47" fillId="0" borderId="10" xfId="0" applyNumberFormat="1" applyFont="1" applyBorder="1" applyAlignment="1">
      <alignment horizontal="center" vertical="center"/>
    </xf>
  </cellXfs>
  <cellStyles count="120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10" xfId="112"/>
    <cellStyle name="Comma 15" xfId="108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10" xfId="109"/>
    <cellStyle name="Normal 10 3" xfId="118"/>
    <cellStyle name="Normal 10 4" xfId="116"/>
    <cellStyle name="Normal 11" xfId="113"/>
    <cellStyle name="Normal 11 3" xfId="117"/>
    <cellStyle name="Normal 11 4" xfId="119"/>
    <cellStyle name="Normal 13" xfId="114"/>
    <cellStyle name="Normal 17" xfId="111"/>
    <cellStyle name="Normal 2" xfId="25"/>
    <cellStyle name="Normal 2 2" xfId="97"/>
    <cellStyle name="Normal 2 3" xfId="96"/>
    <cellStyle name="Normal 2 4" xfId="115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rmal 8 2" xfId="110"/>
    <cellStyle name="Note 2" xfId="100"/>
    <cellStyle name="Output 2" xfId="101"/>
    <cellStyle name="Percent 2" xfId="32"/>
    <cellStyle name="SN_241" xfId="107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R37"/>
  <sheetViews>
    <sheetView topLeftCell="A16" zoomScaleNormal="100" workbookViewId="0">
      <selection activeCell="J25" sqref="J25"/>
    </sheetView>
  </sheetViews>
  <sheetFormatPr defaultColWidth="9.140625" defaultRowHeight="13.5" x14ac:dyDescent="0.2"/>
  <cols>
    <col min="1" max="1" width="3" style="6" customWidth="1"/>
    <col min="2" max="2" width="8.42578125" style="6" customWidth="1"/>
    <col min="3" max="3" width="8.85546875" style="6" customWidth="1"/>
    <col min="4" max="4" width="9.7109375" style="6" customWidth="1"/>
    <col min="5" max="5" width="10.140625" style="6" bestFit="1" customWidth="1"/>
    <col min="6" max="6" width="12" style="6" bestFit="1" customWidth="1"/>
    <col min="7" max="7" width="73.28515625" style="6" customWidth="1"/>
    <col min="8" max="8" width="33.5703125" style="51" customWidth="1"/>
    <col min="9" max="9" width="9.140625" style="6"/>
    <col min="10" max="10" width="10.42578125" style="6" customWidth="1"/>
    <col min="11" max="16384" width="9.140625" style="6"/>
  </cols>
  <sheetData>
    <row r="1" spans="2:252" s="14" customFormat="1" ht="15.95" customHeight="1" x14ac:dyDescent="0.2">
      <c r="B1" s="156" t="s">
        <v>111</v>
      </c>
      <c r="C1" s="156"/>
      <c r="D1" s="156"/>
      <c r="E1" s="156"/>
      <c r="F1" s="156"/>
      <c r="G1" s="156"/>
      <c r="H1" s="156"/>
      <c r="I1" s="11"/>
      <c r="J1" s="11"/>
      <c r="K1" s="13"/>
      <c r="L1" s="12"/>
      <c r="M1" s="13"/>
      <c r="N1" s="13"/>
      <c r="O1" s="13"/>
      <c r="P1" s="13"/>
      <c r="Q1" s="13"/>
      <c r="R1" s="13"/>
      <c r="S1" s="13"/>
      <c r="T1" s="12"/>
      <c r="U1" s="13"/>
      <c r="V1" s="13"/>
      <c r="W1" s="13"/>
      <c r="X1" s="13"/>
      <c r="Y1" s="13"/>
      <c r="Z1" s="13"/>
      <c r="AA1" s="13"/>
      <c r="AB1" s="12"/>
      <c r="AC1" s="13"/>
      <c r="AD1" s="13"/>
      <c r="AE1" s="13"/>
      <c r="AF1" s="13"/>
      <c r="AG1" s="13"/>
      <c r="AH1" s="13"/>
      <c r="AI1" s="13"/>
      <c r="AJ1" s="12"/>
      <c r="AK1" s="13"/>
      <c r="AL1" s="13"/>
      <c r="AM1" s="13"/>
      <c r="AN1" s="13"/>
      <c r="AO1" s="13"/>
      <c r="AP1" s="13"/>
      <c r="AQ1" s="13"/>
      <c r="AR1" s="12"/>
      <c r="AS1" s="13"/>
      <c r="AT1" s="13"/>
      <c r="AU1" s="13"/>
      <c r="AV1" s="13"/>
      <c r="AW1" s="13"/>
      <c r="AX1" s="13"/>
      <c r="AY1" s="13"/>
      <c r="AZ1" s="12"/>
      <c r="BA1" s="13"/>
      <c r="BB1" s="13"/>
      <c r="BC1" s="13"/>
      <c r="BD1" s="13"/>
      <c r="BE1" s="13"/>
      <c r="BF1" s="13"/>
      <c r="BG1" s="13"/>
      <c r="BH1" s="12"/>
      <c r="BI1" s="13"/>
      <c r="BJ1" s="13"/>
      <c r="BK1" s="13"/>
      <c r="BL1" s="13"/>
      <c r="BM1" s="13"/>
      <c r="BN1" s="13"/>
      <c r="BO1" s="13"/>
      <c r="BP1" s="12"/>
      <c r="BQ1" s="13"/>
      <c r="BR1" s="13"/>
      <c r="BS1" s="13"/>
      <c r="BT1" s="13"/>
      <c r="BU1" s="13"/>
      <c r="BV1" s="13"/>
      <c r="BW1" s="13"/>
      <c r="BX1" s="12"/>
      <c r="BY1" s="13"/>
      <c r="BZ1" s="13"/>
      <c r="CA1" s="13"/>
      <c r="CB1" s="13"/>
      <c r="CC1" s="13"/>
      <c r="CD1" s="13"/>
      <c r="CE1" s="13"/>
      <c r="CF1" s="12"/>
      <c r="CG1" s="13"/>
      <c r="CH1" s="13"/>
      <c r="CI1" s="13"/>
      <c r="CJ1" s="13"/>
      <c r="CK1" s="13"/>
      <c r="CL1" s="13"/>
      <c r="CM1" s="13"/>
      <c r="CN1" s="12"/>
      <c r="CO1" s="13"/>
      <c r="CP1" s="13"/>
      <c r="CQ1" s="13"/>
      <c r="CR1" s="13"/>
      <c r="CS1" s="13"/>
      <c r="CT1" s="13"/>
      <c r="CU1" s="13"/>
      <c r="CV1" s="12"/>
      <c r="CW1" s="13"/>
      <c r="CX1" s="13"/>
      <c r="CY1" s="13"/>
      <c r="CZ1" s="13"/>
      <c r="DA1" s="13"/>
      <c r="DB1" s="13"/>
      <c r="DC1" s="13"/>
      <c r="DD1" s="12"/>
      <c r="DE1" s="13"/>
      <c r="DF1" s="13"/>
      <c r="DG1" s="13"/>
      <c r="DH1" s="13"/>
      <c r="DI1" s="13"/>
      <c r="DJ1" s="13"/>
      <c r="DK1" s="13"/>
      <c r="DL1" s="12"/>
      <c r="DM1" s="13"/>
      <c r="DN1" s="13"/>
      <c r="DO1" s="13"/>
      <c r="DP1" s="13"/>
      <c r="DQ1" s="13"/>
      <c r="DR1" s="13"/>
      <c r="DS1" s="13"/>
      <c r="DT1" s="12"/>
      <c r="DU1" s="13"/>
      <c r="DV1" s="13"/>
      <c r="DW1" s="13"/>
      <c r="DX1" s="13"/>
      <c r="DY1" s="13"/>
      <c r="DZ1" s="13"/>
      <c r="EA1" s="13"/>
      <c r="EB1" s="12"/>
      <c r="EC1" s="13"/>
      <c r="ED1" s="13"/>
      <c r="EE1" s="13"/>
      <c r="EF1" s="13"/>
      <c r="EG1" s="13"/>
      <c r="EH1" s="13"/>
      <c r="EI1" s="13"/>
      <c r="EJ1" s="12"/>
      <c r="EK1" s="13"/>
      <c r="EL1" s="13"/>
      <c r="EM1" s="13"/>
      <c r="EN1" s="13"/>
      <c r="EO1" s="13"/>
      <c r="EP1" s="13"/>
      <c r="EQ1" s="13"/>
      <c r="ER1" s="12"/>
      <c r="ES1" s="13"/>
      <c r="ET1" s="13"/>
      <c r="EU1" s="13"/>
      <c r="EV1" s="13"/>
      <c r="EW1" s="13"/>
      <c r="EX1" s="13"/>
      <c r="EY1" s="13"/>
      <c r="EZ1" s="12"/>
      <c r="FA1" s="13"/>
      <c r="FB1" s="13"/>
      <c r="FC1" s="13"/>
      <c r="FD1" s="13"/>
      <c r="FE1" s="13"/>
      <c r="FF1" s="13"/>
      <c r="FG1" s="13"/>
      <c r="FH1" s="12"/>
      <c r="FI1" s="13"/>
      <c r="FJ1" s="13"/>
      <c r="FK1" s="13"/>
      <c r="FL1" s="13"/>
      <c r="FM1" s="13"/>
      <c r="FN1" s="13"/>
      <c r="FO1" s="13"/>
      <c r="FP1" s="12"/>
      <c r="FQ1" s="13"/>
      <c r="FR1" s="13"/>
      <c r="FS1" s="13"/>
      <c r="FT1" s="13"/>
      <c r="FU1" s="13"/>
      <c r="FV1" s="13"/>
      <c r="FW1" s="13"/>
      <c r="FX1" s="12"/>
      <c r="FY1" s="13"/>
      <c r="FZ1" s="13"/>
      <c r="GA1" s="13"/>
      <c r="GB1" s="13"/>
      <c r="GC1" s="13"/>
      <c r="GD1" s="13"/>
      <c r="GE1" s="13"/>
      <c r="GF1" s="12"/>
      <c r="GG1" s="13"/>
      <c r="GH1" s="13"/>
      <c r="GI1" s="13"/>
      <c r="GJ1" s="13"/>
      <c r="GK1" s="13"/>
      <c r="GL1" s="13"/>
      <c r="GM1" s="13"/>
      <c r="GN1" s="12"/>
      <c r="GO1" s="13"/>
      <c r="GP1" s="13"/>
      <c r="GQ1" s="13"/>
      <c r="GR1" s="13"/>
      <c r="GS1" s="13"/>
      <c r="GT1" s="13"/>
      <c r="GU1" s="13"/>
      <c r="GV1" s="12"/>
      <c r="GW1" s="13"/>
      <c r="GX1" s="13"/>
      <c r="GY1" s="13"/>
      <c r="GZ1" s="13"/>
      <c r="HA1" s="13"/>
      <c r="HB1" s="13"/>
      <c r="HC1" s="13"/>
      <c r="HD1" s="12"/>
      <c r="HE1" s="13"/>
      <c r="HF1" s="13"/>
      <c r="HG1" s="13"/>
      <c r="HH1" s="13"/>
      <c r="HI1" s="13"/>
      <c r="HJ1" s="13"/>
      <c r="HK1" s="13"/>
      <c r="HL1" s="12"/>
      <c r="HM1" s="13"/>
      <c r="HN1" s="13"/>
      <c r="HO1" s="13"/>
      <c r="HP1" s="13"/>
      <c r="HQ1" s="13"/>
      <c r="HR1" s="13"/>
      <c r="HS1" s="13"/>
      <c r="HT1" s="12"/>
      <c r="HU1" s="13"/>
      <c r="HV1" s="13"/>
      <c r="HW1" s="13"/>
      <c r="HX1" s="13"/>
      <c r="HY1" s="13"/>
      <c r="HZ1" s="13"/>
      <c r="IA1" s="13"/>
      <c r="IB1" s="12"/>
      <c r="IC1" s="13"/>
      <c r="ID1" s="13"/>
      <c r="IE1" s="13"/>
      <c r="IF1" s="13"/>
      <c r="IG1" s="13"/>
      <c r="IH1" s="13"/>
      <c r="II1" s="13"/>
      <c r="IJ1" s="12"/>
      <c r="IK1" s="13"/>
      <c r="IL1" s="13"/>
      <c r="IM1" s="13"/>
      <c r="IN1" s="13"/>
      <c r="IO1" s="13"/>
      <c r="IP1" s="13"/>
      <c r="IQ1" s="13"/>
      <c r="IR1" s="12"/>
    </row>
    <row r="2" spans="2:252" s="14" customFormat="1" ht="15.95" customHeight="1" x14ac:dyDescent="0.2">
      <c r="B2" s="156" t="s">
        <v>66</v>
      </c>
      <c r="C2" s="156"/>
      <c r="D2" s="156"/>
      <c r="E2" s="156"/>
      <c r="F2" s="156"/>
      <c r="G2" s="156"/>
      <c r="H2" s="156"/>
      <c r="I2" s="11"/>
      <c r="J2" s="11"/>
      <c r="K2" s="13"/>
      <c r="L2" s="12"/>
      <c r="M2" s="13"/>
      <c r="N2" s="13"/>
      <c r="O2" s="13"/>
      <c r="P2" s="13"/>
      <c r="Q2" s="13"/>
      <c r="R2" s="13"/>
      <c r="S2" s="13"/>
      <c r="T2" s="12"/>
      <c r="U2" s="13"/>
      <c r="V2" s="13"/>
      <c r="W2" s="13"/>
      <c r="X2" s="13"/>
      <c r="Y2" s="13"/>
      <c r="Z2" s="13"/>
      <c r="AA2" s="13"/>
      <c r="AB2" s="12"/>
      <c r="AC2" s="13"/>
      <c r="AD2" s="13"/>
      <c r="AE2" s="13"/>
      <c r="AF2" s="13"/>
      <c r="AG2" s="13"/>
      <c r="AH2" s="13"/>
      <c r="AI2" s="13"/>
      <c r="AJ2" s="12"/>
      <c r="AK2" s="13"/>
      <c r="AL2" s="13"/>
      <c r="AM2" s="13"/>
      <c r="AN2" s="13"/>
      <c r="AO2" s="13"/>
      <c r="AP2" s="13"/>
      <c r="AQ2" s="13"/>
      <c r="AR2" s="12"/>
      <c r="AS2" s="13"/>
      <c r="AT2" s="13"/>
      <c r="AU2" s="13"/>
      <c r="AV2" s="13"/>
      <c r="AW2" s="13"/>
      <c r="AX2" s="13"/>
      <c r="AY2" s="13"/>
      <c r="AZ2" s="12"/>
      <c r="BA2" s="13"/>
      <c r="BB2" s="13"/>
      <c r="BC2" s="13"/>
      <c r="BD2" s="13"/>
      <c r="BE2" s="13"/>
      <c r="BF2" s="13"/>
      <c r="BG2" s="13"/>
      <c r="BH2" s="12"/>
      <c r="BI2" s="13"/>
      <c r="BJ2" s="13"/>
      <c r="BK2" s="13"/>
      <c r="BL2" s="13"/>
      <c r="BM2" s="13"/>
      <c r="BN2" s="13"/>
      <c r="BO2" s="13"/>
      <c r="BP2" s="12"/>
      <c r="BQ2" s="13"/>
      <c r="BR2" s="13"/>
      <c r="BS2" s="13"/>
      <c r="BT2" s="13"/>
      <c r="BU2" s="13"/>
      <c r="BV2" s="13"/>
      <c r="BW2" s="13"/>
      <c r="BX2" s="12"/>
      <c r="BY2" s="13"/>
      <c r="BZ2" s="13"/>
      <c r="CA2" s="13"/>
      <c r="CB2" s="13"/>
      <c r="CC2" s="13"/>
      <c r="CD2" s="13"/>
      <c r="CE2" s="13"/>
      <c r="CF2" s="12"/>
      <c r="CG2" s="13"/>
      <c r="CH2" s="13"/>
      <c r="CI2" s="13"/>
      <c r="CJ2" s="13"/>
      <c r="CK2" s="13"/>
      <c r="CL2" s="13"/>
      <c r="CM2" s="13"/>
      <c r="CN2" s="12"/>
      <c r="CO2" s="13"/>
      <c r="CP2" s="13"/>
      <c r="CQ2" s="13"/>
      <c r="CR2" s="13"/>
      <c r="CS2" s="13"/>
      <c r="CT2" s="13"/>
      <c r="CU2" s="13"/>
      <c r="CV2" s="12"/>
      <c r="CW2" s="13"/>
      <c r="CX2" s="13"/>
      <c r="CY2" s="13"/>
      <c r="CZ2" s="13"/>
      <c r="DA2" s="13"/>
      <c r="DB2" s="13"/>
      <c r="DC2" s="13"/>
      <c r="DD2" s="12"/>
      <c r="DE2" s="13"/>
      <c r="DF2" s="13"/>
      <c r="DG2" s="13"/>
      <c r="DH2" s="13"/>
      <c r="DI2" s="13"/>
      <c r="DJ2" s="13"/>
      <c r="DK2" s="13"/>
      <c r="DL2" s="12"/>
      <c r="DM2" s="13"/>
      <c r="DN2" s="13"/>
      <c r="DO2" s="13"/>
      <c r="DP2" s="13"/>
      <c r="DQ2" s="13"/>
      <c r="DR2" s="13"/>
      <c r="DS2" s="13"/>
      <c r="DT2" s="12"/>
      <c r="DU2" s="13"/>
      <c r="DV2" s="13"/>
      <c r="DW2" s="13"/>
      <c r="DX2" s="13"/>
      <c r="DY2" s="13"/>
      <c r="DZ2" s="13"/>
      <c r="EA2" s="13"/>
      <c r="EB2" s="12"/>
      <c r="EC2" s="13"/>
      <c r="ED2" s="13"/>
      <c r="EE2" s="13"/>
      <c r="EF2" s="13"/>
      <c r="EG2" s="13"/>
      <c r="EH2" s="13"/>
      <c r="EI2" s="13"/>
      <c r="EJ2" s="12"/>
      <c r="EK2" s="13"/>
      <c r="EL2" s="13"/>
      <c r="EM2" s="13"/>
      <c r="EN2" s="13"/>
      <c r="EO2" s="13"/>
      <c r="EP2" s="13"/>
      <c r="EQ2" s="13"/>
      <c r="ER2" s="12"/>
      <c r="ES2" s="13"/>
      <c r="ET2" s="13"/>
      <c r="EU2" s="13"/>
      <c r="EV2" s="13"/>
      <c r="EW2" s="13"/>
      <c r="EX2" s="13"/>
      <c r="EY2" s="13"/>
      <c r="EZ2" s="12"/>
      <c r="FA2" s="13"/>
      <c r="FB2" s="13"/>
      <c r="FC2" s="13"/>
      <c r="FD2" s="13"/>
      <c r="FE2" s="13"/>
      <c r="FF2" s="13"/>
      <c r="FG2" s="13"/>
      <c r="FH2" s="12"/>
      <c r="FI2" s="13"/>
      <c r="FJ2" s="13"/>
      <c r="FK2" s="13"/>
      <c r="FL2" s="13"/>
      <c r="FM2" s="13"/>
      <c r="FN2" s="13"/>
      <c r="FO2" s="13"/>
      <c r="FP2" s="12"/>
      <c r="FQ2" s="13"/>
      <c r="FR2" s="13"/>
      <c r="FS2" s="13"/>
      <c r="FT2" s="13"/>
      <c r="FU2" s="13"/>
      <c r="FV2" s="13"/>
      <c r="FW2" s="13"/>
      <c r="FX2" s="12"/>
      <c r="FY2" s="13"/>
      <c r="FZ2" s="13"/>
      <c r="GA2" s="13"/>
      <c r="GB2" s="13"/>
      <c r="GC2" s="13"/>
      <c r="GD2" s="13"/>
      <c r="GE2" s="13"/>
      <c r="GF2" s="12"/>
      <c r="GG2" s="13"/>
      <c r="GH2" s="13"/>
      <c r="GI2" s="13"/>
      <c r="GJ2" s="13"/>
      <c r="GK2" s="13"/>
      <c r="GL2" s="13"/>
      <c r="GM2" s="13"/>
      <c r="GN2" s="12"/>
      <c r="GO2" s="13"/>
      <c r="GP2" s="13"/>
      <c r="GQ2" s="13"/>
      <c r="GR2" s="13"/>
      <c r="GS2" s="13"/>
      <c r="GT2" s="13"/>
      <c r="GU2" s="13"/>
      <c r="GV2" s="12"/>
      <c r="GW2" s="13"/>
      <c r="GX2" s="13"/>
      <c r="GY2" s="13"/>
      <c r="GZ2" s="13"/>
      <c r="HA2" s="13"/>
      <c r="HB2" s="13"/>
      <c r="HC2" s="13"/>
      <c r="HD2" s="12"/>
      <c r="HE2" s="13"/>
      <c r="HF2" s="13"/>
      <c r="HG2" s="13"/>
      <c r="HH2" s="13"/>
      <c r="HI2" s="13"/>
      <c r="HJ2" s="13"/>
      <c r="HK2" s="13"/>
      <c r="HL2" s="12"/>
      <c r="HM2" s="13"/>
      <c r="HN2" s="13"/>
      <c r="HO2" s="13"/>
      <c r="HP2" s="13"/>
      <c r="HQ2" s="13"/>
      <c r="HR2" s="13"/>
      <c r="HS2" s="13"/>
      <c r="HT2" s="12"/>
      <c r="HU2" s="13"/>
      <c r="HV2" s="13"/>
      <c r="HW2" s="13"/>
      <c r="HX2" s="13"/>
      <c r="HY2" s="13"/>
      <c r="HZ2" s="13"/>
      <c r="IA2" s="13"/>
      <c r="IB2" s="12"/>
      <c r="IC2" s="13"/>
      <c r="ID2" s="13"/>
      <c r="IE2" s="13"/>
      <c r="IF2" s="13"/>
      <c r="IG2" s="13"/>
      <c r="IH2" s="13"/>
      <c r="II2" s="13"/>
      <c r="IJ2" s="12"/>
      <c r="IK2" s="13"/>
      <c r="IL2" s="13"/>
      <c r="IM2" s="13"/>
      <c r="IN2" s="13"/>
      <c r="IO2" s="13"/>
      <c r="IP2" s="13"/>
      <c r="IQ2" s="13"/>
      <c r="IR2" s="12"/>
    </row>
    <row r="3" spans="2:252" s="14" customFormat="1" ht="15.95" customHeight="1" x14ac:dyDescent="0.2">
      <c r="B3" s="156" t="s">
        <v>67</v>
      </c>
      <c r="C3" s="156"/>
      <c r="D3" s="156"/>
      <c r="E3" s="156"/>
      <c r="F3" s="156"/>
      <c r="G3" s="156"/>
      <c r="H3" s="156"/>
      <c r="I3" s="11"/>
      <c r="J3" s="11"/>
      <c r="K3" s="13"/>
      <c r="L3" s="12"/>
      <c r="M3" s="13"/>
      <c r="N3" s="13"/>
      <c r="O3" s="13"/>
      <c r="P3" s="13"/>
      <c r="Q3" s="13"/>
      <c r="R3" s="13"/>
      <c r="S3" s="13"/>
      <c r="T3" s="12"/>
      <c r="U3" s="13"/>
      <c r="V3" s="13"/>
      <c r="W3" s="13"/>
      <c r="X3" s="13"/>
      <c r="Y3" s="13"/>
      <c r="Z3" s="13"/>
      <c r="AA3" s="13"/>
      <c r="AB3" s="12"/>
      <c r="AC3" s="13"/>
      <c r="AD3" s="13"/>
      <c r="AE3" s="13"/>
      <c r="AF3" s="13"/>
      <c r="AG3" s="13"/>
      <c r="AH3" s="13"/>
      <c r="AI3" s="13"/>
      <c r="AJ3" s="12"/>
      <c r="AK3" s="13"/>
      <c r="AL3" s="13"/>
      <c r="AM3" s="13"/>
      <c r="AN3" s="13"/>
      <c r="AO3" s="13"/>
      <c r="AP3" s="13"/>
      <c r="AQ3" s="13"/>
      <c r="AR3" s="12"/>
      <c r="AS3" s="13"/>
      <c r="AT3" s="13"/>
      <c r="AU3" s="13"/>
      <c r="AV3" s="13"/>
      <c r="AW3" s="13"/>
      <c r="AX3" s="13"/>
      <c r="AY3" s="13"/>
      <c r="AZ3" s="12"/>
      <c r="BA3" s="13"/>
      <c r="BB3" s="13"/>
      <c r="BC3" s="13"/>
      <c r="BD3" s="13"/>
      <c r="BE3" s="13"/>
      <c r="BF3" s="13"/>
      <c r="BG3" s="13"/>
      <c r="BH3" s="12"/>
      <c r="BI3" s="13"/>
      <c r="BJ3" s="13"/>
      <c r="BK3" s="13"/>
      <c r="BL3" s="13"/>
      <c r="BM3" s="13"/>
      <c r="BN3" s="13"/>
      <c r="BO3" s="13"/>
      <c r="BP3" s="12"/>
      <c r="BQ3" s="13"/>
      <c r="BR3" s="13"/>
      <c r="BS3" s="13"/>
      <c r="BT3" s="13"/>
      <c r="BU3" s="13"/>
      <c r="BV3" s="13"/>
      <c r="BW3" s="13"/>
      <c r="BX3" s="12"/>
      <c r="BY3" s="13"/>
      <c r="BZ3" s="13"/>
      <c r="CA3" s="13"/>
      <c r="CB3" s="13"/>
      <c r="CC3" s="13"/>
      <c r="CD3" s="13"/>
      <c r="CE3" s="13"/>
      <c r="CF3" s="12"/>
      <c r="CG3" s="13"/>
      <c r="CH3" s="13"/>
      <c r="CI3" s="13"/>
      <c r="CJ3" s="13"/>
      <c r="CK3" s="13"/>
      <c r="CL3" s="13"/>
      <c r="CM3" s="13"/>
      <c r="CN3" s="12"/>
      <c r="CO3" s="13"/>
      <c r="CP3" s="13"/>
      <c r="CQ3" s="13"/>
      <c r="CR3" s="13"/>
      <c r="CS3" s="13"/>
      <c r="CT3" s="13"/>
      <c r="CU3" s="13"/>
      <c r="CV3" s="12"/>
      <c r="CW3" s="13"/>
      <c r="CX3" s="13"/>
      <c r="CY3" s="13"/>
      <c r="CZ3" s="13"/>
      <c r="DA3" s="13"/>
      <c r="DB3" s="13"/>
      <c r="DC3" s="13"/>
      <c r="DD3" s="12"/>
      <c r="DE3" s="13"/>
      <c r="DF3" s="13"/>
      <c r="DG3" s="13"/>
      <c r="DH3" s="13"/>
      <c r="DI3" s="13"/>
      <c r="DJ3" s="13"/>
      <c r="DK3" s="13"/>
      <c r="DL3" s="12"/>
      <c r="DM3" s="13"/>
      <c r="DN3" s="13"/>
      <c r="DO3" s="13"/>
      <c r="DP3" s="13"/>
      <c r="DQ3" s="13"/>
      <c r="DR3" s="13"/>
      <c r="DS3" s="13"/>
      <c r="DT3" s="12"/>
      <c r="DU3" s="13"/>
      <c r="DV3" s="13"/>
      <c r="DW3" s="13"/>
      <c r="DX3" s="13"/>
      <c r="DY3" s="13"/>
      <c r="DZ3" s="13"/>
      <c r="EA3" s="13"/>
      <c r="EB3" s="12"/>
      <c r="EC3" s="13"/>
      <c r="ED3" s="13"/>
      <c r="EE3" s="13"/>
      <c r="EF3" s="13"/>
      <c r="EG3" s="13"/>
      <c r="EH3" s="13"/>
      <c r="EI3" s="13"/>
      <c r="EJ3" s="12"/>
      <c r="EK3" s="13"/>
      <c r="EL3" s="13"/>
      <c r="EM3" s="13"/>
      <c r="EN3" s="13"/>
      <c r="EO3" s="13"/>
      <c r="EP3" s="13"/>
      <c r="EQ3" s="13"/>
      <c r="ER3" s="12"/>
      <c r="ES3" s="13"/>
      <c r="ET3" s="13"/>
      <c r="EU3" s="13"/>
      <c r="EV3" s="13"/>
      <c r="EW3" s="13"/>
      <c r="EX3" s="13"/>
      <c r="EY3" s="13"/>
      <c r="EZ3" s="12"/>
      <c r="FA3" s="13"/>
      <c r="FB3" s="13"/>
      <c r="FC3" s="13"/>
      <c r="FD3" s="13"/>
      <c r="FE3" s="13"/>
      <c r="FF3" s="13"/>
      <c r="FG3" s="13"/>
      <c r="FH3" s="12"/>
      <c r="FI3" s="13"/>
      <c r="FJ3" s="13"/>
      <c r="FK3" s="13"/>
      <c r="FL3" s="13"/>
      <c r="FM3" s="13"/>
      <c r="FN3" s="13"/>
      <c r="FO3" s="13"/>
      <c r="FP3" s="12"/>
      <c r="FQ3" s="13"/>
      <c r="FR3" s="13"/>
      <c r="FS3" s="13"/>
      <c r="FT3" s="13"/>
      <c r="FU3" s="13"/>
      <c r="FV3" s="13"/>
      <c r="FW3" s="13"/>
      <c r="FX3" s="12"/>
      <c r="FY3" s="13"/>
      <c r="FZ3" s="13"/>
      <c r="GA3" s="13"/>
      <c r="GB3" s="13"/>
      <c r="GC3" s="13"/>
      <c r="GD3" s="13"/>
      <c r="GE3" s="13"/>
      <c r="GF3" s="12"/>
      <c r="GG3" s="13"/>
      <c r="GH3" s="13"/>
      <c r="GI3" s="13"/>
      <c r="GJ3" s="13"/>
      <c r="GK3" s="13"/>
      <c r="GL3" s="13"/>
      <c r="GM3" s="13"/>
      <c r="GN3" s="12"/>
      <c r="GO3" s="13"/>
      <c r="GP3" s="13"/>
      <c r="GQ3" s="13"/>
      <c r="GR3" s="13"/>
      <c r="GS3" s="13"/>
      <c r="GT3" s="13"/>
      <c r="GU3" s="13"/>
      <c r="GV3" s="12"/>
      <c r="GW3" s="13"/>
      <c r="GX3" s="13"/>
      <c r="GY3" s="13"/>
      <c r="GZ3" s="13"/>
      <c r="HA3" s="13"/>
      <c r="HB3" s="13"/>
      <c r="HC3" s="13"/>
      <c r="HD3" s="12"/>
      <c r="HE3" s="13"/>
      <c r="HF3" s="13"/>
      <c r="HG3" s="13"/>
      <c r="HH3" s="13"/>
      <c r="HI3" s="13"/>
      <c r="HJ3" s="13"/>
      <c r="HK3" s="13"/>
      <c r="HL3" s="12"/>
      <c r="HM3" s="13"/>
      <c r="HN3" s="13"/>
      <c r="HO3" s="13"/>
      <c r="HP3" s="13"/>
      <c r="HQ3" s="13"/>
      <c r="HR3" s="13"/>
      <c r="HS3" s="13"/>
      <c r="HT3" s="12"/>
      <c r="HU3" s="13"/>
      <c r="HV3" s="13"/>
      <c r="HW3" s="13"/>
      <c r="HX3" s="13"/>
      <c r="HY3" s="13"/>
      <c r="HZ3" s="13"/>
      <c r="IA3" s="13"/>
      <c r="IB3" s="12"/>
      <c r="IC3" s="13"/>
      <c r="ID3" s="13"/>
      <c r="IE3" s="13"/>
      <c r="IF3" s="13"/>
      <c r="IG3" s="13"/>
      <c r="IH3" s="13"/>
      <c r="II3" s="13"/>
      <c r="IJ3" s="12"/>
      <c r="IK3" s="13"/>
      <c r="IL3" s="13"/>
      <c r="IM3" s="13"/>
      <c r="IN3" s="13"/>
      <c r="IO3" s="13"/>
      <c r="IP3" s="13"/>
      <c r="IQ3" s="13"/>
      <c r="IR3" s="12"/>
    </row>
    <row r="4" spans="2:252" s="14" customFormat="1" ht="15.95" customHeight="1" x14ac:dyDescent="0.2">
      <c r="B4" s="156" t="s">
        <v>64</v>
      </c>
      <c r="C4" s="156"/>
      <c r="D4" s="156"/>
      <c r="E4" s="156"/>
      <c r="F4" s="156"/>
      <c r="G4" s="156"/>
      <c r="H4" s="156"/>
      <c r="I4" s="11"/>
      <c r="J4" s="11"/>
      <c r="K4" s="13"/>
      <c r="L4" s="12"/>
      <c r="M4" s="13"/>
      <c r="N4" s="13"/>
      <c r="O4" s="13"/>
      <c r="P4" s="13"/>
      <c r="Q4" s="13"/>
      <c r="R4" s="13"/>
      <c r="S4" s="13"/>
      <c r="T4" s="12"/>
      <c r="U4" s="13"/>
      <c r="V4" s="13"/>
      <c r="W4" s="13"/>
      <c r="X4" s="13"/>
      <c r="Y4" s="13"/>
      <c r="Z4" s="13"/>
      <c r="AA4" s="13"/>
      <c r="AB4" s="12"/>
      <c r="AC4" s="13"/>
      <c r="AD4" s="13"/>
      <c r="AE4" s="13"/>
      <c r="AF4" s="13"/>
      <c r="AG4" s="13"/>
      <c r="AH4" s="13"/>
      <c r="AI4" s="13"/>
      <c r="AJ4" s="12"/>
      <c r="AK4" s="13"/>
      <c r="AL4" s="13"/>
      <c r="AM4" s="13"/>
      <c r="AN4" s="13"/>
      <c r="AO4" s="13"/>
      <c r="AP4" s="13"/>
      <c r="AQ4" s="13"/>
      <c r="AR4" s="12"/>
      <c r="AS4" s="13"/>
      <c r="AT4" s="13"/>
      <c r="AU4" s="13"/>
      <c r="AV4" s="13"/>
      <c r="AW4" s="13"/>
      <c r="AX4" s="13"/>
      <c r="AY4" s="13"/>
      <c r="AZ4" s="12"/>
      <c r="BA4" s="13"/>
      <c r="BB4" s="13"/>
      <c r="BC4" s="13"/>
      <c r="BD4" s="13"/>
      <c r="BE4" s="13"/>
      <c r="BF4" s="13"/>
      <c r="BG4" s="13"/>
      <c r="BH4" s="12"/>
      <c r="BI4" s="13"/>
      <c r="BJ4" s="13"/>
      <c r="BK4" s="13"/>
      <c r="BL4" s="13"/>
      <c r="BM4" s="13"/>
      <c r="BN4" s="13"/>
      <c r="BO4" s="13"/>
      <c r="BP4" s="12"/>
      <c r="BQ4" s="13"/>
      <c r="BR4" s="13"/>
      <c r="BS4" s="13"/>
      <c r="BT4" s="13"/>
      <c r="BU4" s="13"/>
      <c r="BV4" s="13"/>
      <c r="BW4" s="13"/>
      <c r="BX4" s="12"/>
      <c r="BY4" s="13"/>
      <c r="BZ4" s="13"/>
      <c r="CA4" s="13"/>
      <c r="CB4" s="13"/>
      <c r="CC4" s="13"/>
      <c r="CD4" s="13"/>
      <c r="CE4" s="13"/>
      <c r="CF4" s="12"/>
      <c r="CG4" s="13"/>
      <c r="CH4" s="13"/>
      <c r="CI4" s="13"/>
      <c r="CJ4" s="13"/>
      <c r="CK4" s="13"/>
      <c r="CL4" s="13"/>
      <c r="CM4" s="13"/>
      <c r="CN4" s="12"/>
      <c r="CO4" s="13"/>
      <c r="CP4" s="13"/>
      <c r="CQ4" s="13"/>
      <c r="CR4" s="13"/>
      <c r="CS4" s="13"/>
      <c r="CT4" s="13"/>
      <c r="CU4" s="13"/>
      <c r="CV4" s="12"/>
      <c r="CW4" s="13"/>
      <c r="CX4" s="13"/>
      <c r="CY4" s="13"/>
      <c r="CZ4" s="13"/>
      <c r="DA4" s="13"/>
      <c r="DB4" s="13"/>
      <c r="DC4" s="13"/>
      <c r="DD4" s="12"/>
      <c r="DE4" s="13"/>
      <c r="DF4" s="13"/>
      <c r="DG4" s="13"/>
      <c r="DH4" s="13"/>
      <c r="DI4" s="13"/>
      <c r="DJ4" s="13"/>
      <c r="DK4" s="13"/>
      <c r="DL4" s="12"/>
      <c r="DM4" s="13"/>
      <c r="DN4" s="13"/>
      <c r="DO4" s="13"/>
      <c r="DP4" s="13"/>
      <c r="DQ4" s="13"/>
      <c r="DR4" s="13"/>
      <c r="DS4" s="13"/>
      <c r="DT4" s="12"/>
      <c r="DU4" s="13"/>
      <c r="DV4" s="13"/>
      <c r="DW4" s="13"/>
      <c r="DX4" s="13"/>
      <c r="DY4" s="13"/>
      <c r="DZ4" s="13"/>
      <c r="EA4" s="13"/>
      <c r="EB4" s="12"/>
      <c r="EC4" s="13"/>
      <c r="ED4" s="13"/>
      <c r="EE4" s="13"/>
      <c r="EF4" s="13"/>
      <c r="EG4" s="13"/>
      <c r="EH4" s="13"/>
      <c r="EI4" s="13"/>
      <c r="EJ4" s="12"/>
      <c r="EK4" s="13"/>
      <c r="EL4" s="13"/>
      <c r="EM4" s="13"/>
      <c r="EN4" s="13"/>
      <c r="EO4" s="13"/>
      <c r="EP4" s="13"/>
      <c r="EQ4" s="13"/>
      <c r="ER4" s="12"/>
      <c r="ES4" s="13"/>
      <c r="ET4" s="13"/>
      <c r="EU4" s="13"/>
      <c r="EV4" s="13"/>
      <c r="EW4" s="13"/>
      <c r="EX4" s="13"/>
      <c r="EY4" s="13"/>
      <c r="EZ4" s="12"/>
      <c r="FA4" s="13"/>
      <c r="FB4" s="13"/>
      <c r="FC4" s="13"/>
      <c r="FD4" s="13"/>
      <c r="FE4" s="13"/>
      <c r="FF4" s="13"/>
      <c r="FG4" s="13"/>
      <c r="FH4" s="12"/>
      <c r="FI4" s="13"/>
      <c r="FJ4" s="13"/>
      <c r="FK4" s="13"/>
      <c r="FL4" s="13"/>
      <c r="FM4" s="13"/>
      <c r="FN4" s="13"/>
      <c r="FO4" s="13"/>
      <c r="FP4" s="12"/>
      <c r="FQ4" s="13"/>
      <c r="FR4" s="13"/>
      <c r="FS4" s="13"/>
      <c r="FT4" s="13"/>
      <c r="FU4" s="13"/>
      <c r="FV4" s="13"/>
      <c r="FW4" s="13"/>
      <c r="FX4" s="12"/>
      <c r="FY4" s="13"/>
      <c r="FZ4" s="13"/>
      <c r="GA4" s="13"/>
      <c r="GB4" s="13"/>
      <c r="GC4" s="13"/>
      <c r="GD4" s="13"/>
      <c r="GE4" s="13"/>
      <c r="GF4" s="12"/>
      <c r="GG4" s="13"/>
      <c r="GH4" s="13"/>
      <c r="GI4" s="13"/>
      <c r="GJ4" s="13"/>
      <c r="GK4" s="13"/>
      <c r="GL4" s="13"/>
      <c r="GM4" s="13"/>
      <c r="GN4" s="12"/>
      <c r="GO4" s="13"/>
      <c r="GP4" s="13"/>
      <c r="GQ4" s="13"/>
      <c r="GR4" s="13"/>
      <c r="GS4" s="13"/>
      <c r="GT4" s="13"/>
      <c r="GU4" s="13"/>
      <c r="GV4" s="12"/>
      <c r="GW4" s="13"/>
      <c r="GX4" s="13"/>
      <c r="GY4" s="13"/>
      <c r="GZ4" s="13"/>
      <c r="HA4" s="13"/>
      <c r="HB4" s="13"/>
      <c r="HC4" s="13"/>
      <c r="HD4" s="12"/>
      <c r="HE4" s="13"/>
      <c r="HF4" s="13"/>
      <c r="HG4" s="13"/>
      <c r="HH4" s="13"/>
      <c r="HI4" s="13"/>
      <c r="HJ4" s="13"/>
      <c r="HK4" s="13"/>
      <c r="HL4" s="12"/>
      <c r="HM4" s="13"/>
      <c r="HN4" s="13"/>
      <c r="HO4" s="13"/>
      <c r="HP4" s="13"/>
      <c r="HQ4" s="13"/>
      <c r="HR4" s="13"/>
      <c r="HS4" s="13"/>
      <c r="HT4" s="12"/>
      <c r="HU4" s="13"/>
      <c r="HV4" s="13"/>
      <c r="HW4" s="13"/>
      <c r="HX4" s="13"/>
      <c r="HY4" s="13"/>
      <c r="HZ4" s="13"/>
      <c r="IA4" s="13"/>
      <c r="IB4" s="12"/>
      <c r="IC4" s="13"/>
      <c r="ID4" s="13"/>
      <c r="IE4" s="13"/>
      <c r="IF4" s="13"/>
      <c r="IG4" s="13"/>
      <c r="IH4" s="13"/>
      <c r="II4" s="13"/>
      <c r="IJ4" s="12"/>
      <c r="IK4" s="13"/>
      <c r="IL4" s="13"/>
      <c r="IM4" s="13"/>
      <c r="IN4" s="13"/>
      <c r="IO4" s="13"/>
      <c r="IP4" s="13"/>
      <c r="IQ4" s="13"/>
      <c r="IR4" s="12"/>
    </row>
    <row r="5" spans="2:252" ht="36" customHeight="1" x14ac:dyDescent="0.2">
      <c r="B5" s="157" t="s">
        <v>105</v>
      </c>
      <c r="C5" s="157"/>
      <c r="D5" s="157"/>
      <c r="E5" s="157"/>
      <c r="F5" s="157"/>
      <c r="G5" s="157"/>
      <c r="H5" s="157"/>
      <c r="I5" s="41"/>
      <c r="J5" s="41"/>
      <c r="K5" s="41"/>
      <c r="L5" s="42"/>
      <c r="M5" s="41"/>
      <c r="N5" s="41"/>
      <c r="O5" s="41"/>
      <c r="P5" s="41"/>
      <c r="Q5" s="41"/>
      <c r="R5" s="41"/>
      <c r="S5" s="41"/>
      <c r="T5" s="42"/>
      <c r="U5" s="41"/>
      <c r="V5" s="41"/>
      <c r="W5" s="41"/>
      <c r="X5" s="41"/>
      <c r="Y5" s="41"/>
      <c r="Z5" s="41"/>
      <c r="AA5" s="41"/>
      <c r="AB5" s="42"/>
      <c r="AC5" s="41"/>
      <c r="AD5" s="41"/>
      <c r="AE5" s="41"/>
      <c r="AF5" s="41"/>
      <c r="AG5" s="41"/>
      <c r="AH5" s="41"/>
      <c r="AI5" s="41"/>
      <c r="AJ5" s="42"/>
      <c r="AK5" s="41"/>
      <c r="AL5" s="41"/>
      <c r="AM5" s="41"/>
      <c r="AN5" s="41"/>
      <c r="AO5" s="41"/>
      <c r="AP5" s="41"/>
      <c r="AQ5" s="41"/>
      <c r="AR5" s="42"/>
      <c r="AS5" s="41"/>
      <c r="AT5" s="41"/>
      <c r="AU5" s="41"/>
      <c r="AV5" s="41"/>
      <c r="AW5" s="41"/>
      <c r="AX5" s="41"/>
      <c r="AY5" s="41"/>
      <c r="AZ5" s="42"/>
      <c r="BA5" s="41"/>
      <c r="BB5" s="41"/>
      <c r="BC5" s="41"/>
      <c r="BD5" s="41"/>
      <c r="BE5" s="41"/>
      <c r="BF5" s="41"/>
      <c r="BG5" s="41"/>
      <c r="BH5" s="42"/>
      <c r="BI5" s="41"/>
      <c r="BJ5" s="41"/>
      <c r="BK5" s="41"/>
      <c r="BL5" s="41"/>
      <c r="BM5" s="41"/>
      <c r="BN5" s="41"/>
      <c r="BO5" s="41"/>
      <c r="BP5" s="42"/>
      <c r="BQ5" s="41"/>
      <c r="BR5" s="41"/>
      <c r="BS5" s="41"/>
      <c r="BT5" s="41"/>
      <c r="BU5" s="41"/>
      <c r="BV5" s="41"/>
      <c r="BW5" s="41"/>
      <c r="BX5" s="42"/>
      <c r="BY5" s="41"/>
      <c r="BZ5" s="41"/>
      <c r="CA5" s="41"/>
      <c r="CB5" s="41"/>
      <c r="CC5" s="41"/>
      <c r="CD5" s="41"/>
      <c r="CE5" s="41"/>
      <c r="CF5" s="42"/>
      <c r="CG5" s="41"/>
      <c r="CH5" s="41"/>
      <c r="CI5" s="41"/>
      <c r="CJ5" s="41"/>
      <c r="CK5" s="41"/>
      <c r="CL5" s="41"/>
      <c r="CM5" s="41"/>
      <c r="CN5" s="42"/>
      <c r="CO5" s="41"/>
      <c r="CP5" s="41"/>
      <c r="CQ5" s="41"/>
      <c r="CR5" s="41"/>
      <c r="CS5" s="41"/>
      <c r="CT5" s="41"/>
      <c r="CU5" s="41"/>
      <c r="CV5" s="42"/>
      <c r="CW5" s="41"/>
      <c r="CX5" s="41"/>
      <c r="CY5" s="41"/>
      <c r="CZ5" s="41"/>
      <c r="DA5" s="41"/>
      <c r="DB5" s="41"/>
      <c r="DC5" s="41"/>
      <c r="DD5" s="42"/>
      <c r="DE5" s="41"/>
      <c r="DF5" s="41"/>
      <c r="DG5" s="41"/>
      <c r="DH5" s="41"/>
      <c r="DI5" s="41"/>
      <c r="DJ5" s="41"/>
      <c r="DK5" s="41"/>
      <c r="DL5" s="42"/>
      <c r="DM5" s="41"/>
      <c r="DN5" s="41"/>
      <c r="DO5" s="41"/>
      <c r="DP5" s="41"/>
      <c r="DQ5" s="41"/>
      <c r="DR5" s="41"/>
      <c r="DS5" s="41"/>
      <c r="DT5" s="42"/>
      <c r="DU5" s="41"/>
      <c r="DV5" s="41"/>
      <c r="DW5" s="41"/>
      <c r="DX5" s="41"/>
      <c r="DY5" s="41"/>
      <c r="DZ5" s="41"/>
      <c r="EA5" s="41"/>
      <c r="EB5" s="42"/>
      <c r="EC5" s="41"/>
      <c r="ED5" s="41"/>
      <c r="EE5" s="41"/>
      <c r="EF5" s="41"/>
      <c r="EG5" s="41"/>
      <c r="EH5" s="41"/>
      <c r="EI5" s="41"/>
      <c r="EJ5" s="42"/>
      <c r="EK5" s="41"/>
      <c r="EL5" s="41"/>
      <c r="EM5" s="41"/>
      <c r="EN5" s="41"/>
      <c r="EO5" s="41"/>
      <c r="EP5" s="41"/>
      <c r="EQ5" s="41"/>
      <c r="ER5" s="42"/>
      <c r="ES5" s="41"/>
      <c r="ET5" s="41"/>
      <c r="EU5" s="41"/>
      <c r="EV5" s="41"/>
      <c r="EW5" s="41"/>
      <c r="EX5" s="41"/>
      <c r="EY5" s="41"/>
      <c r="EZ5" s="42"/>
      <c r="FA5" s="41"/>
      <c r="FB5" s="41"/>
      <c r="FC5" s="41"/>
      <c r="FD5" s="41"/>
      <c r="FE5" s="41"/>
      <c r="FF5" s="41"/>
      <c r="FG5" s="41"/>
      <c r="FH5" s="42"/>
      <c r="FI5" s="41"/>
      <c r="FJ5" s="41"/>
      <c r="FK5" s="41"/>
      <c r="FL5" s="41"/>
      <c r="FM5" s="41"/>
      <c r="FN5" s="41"/>
      <c r="FO5" s="41"/>
      <c r="FP5" s="42"/>
      <c r="FQ5" s="41"/>
      <c r="FR5" s="41"/>
      <c r="FS5" s="41"/>
      <c r="FT5" s="41"/>
      <c r="FU5" s="41"/>
      <c r="FV5" s="41"/>
      <c r="FW5" s="41"/>
      <c r="FX5" s="42"/>
      <c r="FY5" s="41"/>
      <c r="FZ5" s="41"/>
      <c r="GA5" s="41"/>
      <c r="GB5" s="41"/>
      <c r="GC5" s="41"/>
      <c r="GD5" s="41"/>
      <c r="GE5" s="41"/>
      <c r="GF5" s="42"/>
      <c r="GG5" s="41"/>
      <c r="GH5" s="41"/>
      <c r="GI5" s="41"/>
      <c r="GJ5" s="41"/>
      <c r="GK5" s="41"/>
      <c r="GL5" s="41"/>
      <c r="GM5" s="41"/>
      <c r="GN5" s="42"/>
      <c r="GO5" s="41"/>
      <c r="GP5" s="41"/>
      <c r="GQ5" s="41"/>
      <c r="GR5" s="41"/>
      <c r="GS5" s="41"/>
      <c r="GT5" s="41"/>
      <c r="GU5" s="41"/>
      <c r="GV5" s="42"/>
      <c r="GW5" s="41"/>
      <c r="GX5" s="41"/>
      <c r="GY5" s="41"/>
      <c r="GZ5" s="41"/>
      <c r="HA5" s="41"/>
      <c r="HB5" s="41"/>
      <c r="HC5" s="41"/>
      <c r="HD5" s="42"/>
      <c r="HE5" s="41"/>
      <c r="HF5" s="41"/>
      <c r="HG5" s="41"/>
      <c r="HH5" s="41"/>
      <c r="HI5" s="41"/>
      <c r="HJ5" s="41"/>
      <c r="HK5" s="41"/>
      <c r="HL5" s="42"/>
      <c r="HM5" s="41"/>
      <c r="HN5" s="41"/>
      <c r="HO5" s="41"/>
      <c r="HP5" s="41"/>
      <c r="HQ5" s="41"/>
      <c r="HR5" s="41"/>
      <c r="HS5" s="41"/>
      <c r="HT5" s="42"/>
      <c r="HU5" s="41"/>
      <c r="HV5" s="41"/>
      <c r="HW5" s="41"/>
      <c r="HX5" s="41"/>
      <c r="HY5" s="41"/>
      <c r="HZ5" s="41"/>
      <c r="IA5" s="41"/>
      <c r="IB5" s="42"/>
      <c r="IC5" s="41"/>
      <c r="ID5" s="41"/>
      <c r="IE5" s="41"/>
      <c r="IF5" s="41"/>
      <c r="IG5" s="41"/>
      <c r="IH5" s="41"/>
      <c r="II5" s="41"/>
      <c r="IJ5" s="42"/>
      <c r="IK5" s="41"/>
      <c r="IL5" s="41"/>
      <c r="IM5" s="41"/>
      <c r="IN5" s="41"/>
      <c r="IO5" s="41"/>
      <c r="IP5" s="41"/>
      <c r="IQ5" s="41"/>
      <c r="IR5" s="42"/>
    </row>
    <row r="6" spans="2:252" ht="21.75" customHeight="1" x14ac:dyDescent="0.2">
      <c r="B6" s="153" t="s">
        <v>114</v>
      </c>
      <c r="C6" s="153"/>
      <c r="D6" s="153"/>
      <c r="E6" s="153"/>
      <c r="F6" s="153"/>
      <c r="G6" s="153"/>
      <c r="H6" s="153"/>
      <c r="I6" s="41"/>
      <c r="J6" s="41"/>
      <c r="K6" s="41"/>
      <c r="L6" s="42"/>
      <c r="M6" s="41"/>
      <c r="N6" s="41"/>
      <c r="O6" s="41"/>
      <c r="P6" s="41"/>
      <c r="Q6" s="41"/>
      <c r="R6" s="41"/>
      <c r="S6" s="41"/>
      <c r="T6" s="42"/>
      <c r="U6" s="41"/>
      <c r="V6" s="41"/>
      <c r="W6" s="41"/>
      <c r="X6" s="41"/>
      <c r="Y6" s="41"/>
      <c r="Z6" s="41"/>
      <c r="AA6" s="41"/>
      <c r="AB6" s="42"/>
      <c r="AC6" s="41"/>
      <c r="AD6" s="41"/>
      <c r="AE6" s="41"/>
      <c r="AF6" s="41"/>
      <c r="AG6" s="41"/>
      <c r="AH6" s="41"/>
      <c r="AI6" s="41"/>
      <c r="AJ6" s="42"/>
      <c r="AK6" s="41"/>
      <c r="AL6" s="41"/>
      <c r="AM6" s="41"/>
      <c r="AN6" s="41"/>
      <c r="AO6" s="41"/>
      <c r="AP6" s="41"/>
      <c r="AQ6" s="41"/>
      <c r="AR6" s="42"/>
      <c r="AS6" s="41"/>
      <c r="AT6" s="41"/>
      <c r="AU6" s="41"/>
      <c r="AV6" s="41"/>
      <c r="AW6" s="41"/>
      <c r="AX6" s="41"/>
      <c r="AY6" s="41"/>
      <c r="AZ6" s="42"/>
      <c r="BA6" s="41"/>
      <c r="BB6" s="41"/>
      <c r="BC6" s="41"/>
      <c r="BD6" s="41"/>
      <c r="BE6" s="41"/>
      <c r="BF6" s="41"/>
      <c r="BG6" s="41"/>
      <c r="BH6" s="42"/>
      <c r="BI6" s="41"/>
      <c r="BJ6" s="41"/>
      <c r="BK6" s="41"/>
      <c r="BL6" s="41"/>
      <c r="BM6" s="41"/>
      <c r="BN6" s="41"/>
      <c r="BO6" s="41"/>
      <c r="BP6" s="42"/>
      <c r="BQ6" s="41"/>
      <c r="BR6" s="41"/>
      <c r="BS6" s="41"/>
      <c r="BT6" s="41"/>
      <c r="BU6" s="41"/>
      <c r="BV6" s="41"/>
      <c r="BW6" s="41"/>
      <c r="BX6" s="42"/>
      <c r="BY6" s="41"/>
      <c r="BZ6" s="41"/>
      <c r="CA6" s="41"/>
      <c r="CB6" s="41"/>
      <c r="CC6" s="41"/>
      <c r="CD6" s="41"/>
      <c r="CE6" s="41"/>
      <c r="CF6" s="42"/>
      <c r="CG6" s="41"/>
      <c r="CH6" s="41"/>
      <c r="CI6" s="41"/>
      <c r="CJ6" s="41"/>
      <c r="CK6" s="41"/>
      <c r="CL6" s="41"/>
      <c r="CM6" s="41"/>
      <c r="CN6" s="42"/>
      <c r="CO6" s="41"/>
      <c r="CP6" s="41"/>
      <c r="CQ6" s="41"/>
      <c r="CR6" s="41"/>
      <c r="CS6" s="41"/>
      <c r="CT6" s="41"/>
      <c r="CU6" s="41"/>
      <c r="CV6" s="42"/>
      <c r="CW6" s="41"/>
      <c r="CX6" s="41"/>
      <c r="CY6" s="41"/>
      <c r="CZ6" s="41"/>
      <c r="DA6" s="41"/>
      <c r="DB6" s="41"/>
      <c r="DC6" s="41"/>
      <c r="DD6" s="42"/>
      <c r="DE6" s="41"/>
      <c r="DF6" s="41"/>
      <c r="DG6" s="41"/>
      <c r="DH6" s="41"/>
      <c r="DI6" s="41"/>
      <c r="DJ6" s="41"/>
      <c r="DK6" s="41"/>
      <c r="DL6" s="42"/>
      <c r="DM6" s="41"/>
      <c r="DN6" s="41"/>
      <c r="DO6" s="41"/>
      <c r="DP6" s="41"/>
      <c r="DQ6" s="41"/>
      <c r="DR6" s="41"/>
      <c r="DS6" s="41"/>
      <c r="DT6" s="42"/>
      <c r="DU6" s="41"/>
      <c r="DV6" s="41"/>
      <c r="DW6" s="41"/>
      <c r="DX6" s="41"/>
      <c r="DY6" s="41"/>
      <c r="DZ6" s="41"/>
      <c r="EA6" s="41"/>
      <c r="EB6" s="42"/>
      <c r="EC6" s="41"/>
      <c r="ED6" s="41"/>
      <c r="EE6" s="41"/>
      <c r="EF6" s="41"/>
      <c r="EG6" s="41"/>
      <c r="EH6" s="41"/>
      <c r="EI6" s="41"/>
      <c r="EJ6" s="42"/>
      <c r="EK6" s="41"/>
      <c r="EL6" s="41"/>
      <c r="EM6" s="41"/>
      <c r="EN6" s="41"/>
      <c r="EO6" s="41"/>
      <c r="EP6" s="41"/>
      <c r="EQ6" s="41"/>
      <c r="ER6" s="42"/>
      <c r="ES6" s="41"/>
      <c r="ET6" s="41"/>
      <c r="EU6" s="41"/>
      <c r="EV6" s="41"/>
      <c r="EW6" s="41"/>
      <c r="EX6" s="41"/>
      <c r="EY6" s="41"/>
      <c r="EZ6" s="42"/>
      <c r="FA6" s="41"/>
      <c r="FB6" s="41"/>
      <c r="FC6" s="41"/>
      <c r="FD6" s="41"/>
      <c r="FE6" s="41"/>
      <c r="FF6" s="41"/>
      <c r="FG6" s="41"/>
      <c r="FH6" s="42"/>
      <c r="FI6" s="41"/>
      <c r="FJ6" s="41"/>
      <c r="FK6" s="41"/>
      <c r="FL6" s="41"/>
      <c r="FM6" s="41"/>
      <c r="FN6" s="41"/>
      <c r="FO6" s="41"/>
      <c r="FP6" s="42"/>
      <c r="FQ6" s="41"/>
      <c r="FR6" s="41"/>
      <c r="FS6" s="41"/>
      <c r="FT6" s="41"/>
      <c r="FU6" s="41"/>
      <c r="FV6" s="41"/>
      <c r="FW6" s="41"/>
      <c r="FX6" s="42"/>
      <c r="FY6" s="41"/>
      <c r="FZ6" s="41"/>
      <c r="GA6" s="41"/>
      <c r="GB6" s="41"/>
      <c r="GC6" s="41"/>
      <c r="GD6" s="41"/>
      <c r="GE6" s="41"/>
      <c r="GF6" s="42"/>
      <c r="GG6" s="41"/>
      <c r="GH6" s="41"/>
      <c r="GI6" s="41"/>
      <c r="GJ6" s="41"/>
      <c r="GK6" s="41"/>
      <c r="GL6" s="41"/>
      <c r="GM6" s="41"/>
      <c r="GN6" s="42"/>
      <c r="GO6" s="41"/>
      <c r="GP6" s="41"/>
      <c r="GQ6" s="41"/>
      <c r="GR6" s="41"/>
      <c r="GS6" s="41"/>
      <c r="GT6" s="41"/>
      <c r="GU6" s="41"/>
      <c r="GV6" s="42"/>
      <c r="GW6" s="41"/>
      <c r="GX6" s="41"/>
      <c r="GY6" s="41"/>
      <c r="GZ6" s="41"/>
      <c r="HA6" s="41"/>
      <c r="HB6" s="41"/>
      <c r="HC6" s="41"/>
      <c r="HD6" s="42"/>
      <c r="HE6" s="41"/>
      <c r="HF6" s="41"/>
      <c r="HG6" s="41"/>
      <c r="HH6" s="41"/>
      <c r="HI6" s="41"/>
      <c r="HJ6" s="41"/>
      <c r="HK6" s="41"/>
      <c r="HL6" s="42"/>
      <c r="HM6" s="41"/>
      <c r="HN6" s="41"/>
      <c r="HO6" s="41"/>
      <c r="HP6" s="41"/>
      <c r="HQ6" s="41"/>
      <c r="HR6" s="41"/>
      <c r="HS6" s="41"/>
      <c r="HT6" s="42"/>
      <c r="HU6" s="41"/>
      <c r="HV6" s="41"/>
      <c r="HW6" s="41"/>
      <c r="HX6" s="41"/>
      <c r="HY6" s="41"/>
      <c r="HZ6" s="41"/>
      <c r="IA6" s="41"/>
      <c r="IB6" s="42"/>
      <c r="IC6" s="41"/>
      <c r="ID6" s="41"/>
      <c r="IE6" s="41"/>
      <c r="IF6" s="41"/>
      <c r="IG6" s="41"/>
      <c r="IH6" s="41"/>
      <c r="II6" s="41"/>
      <c r="IJ6" s="42"/>
      <c r="IK6" s="41"/>
      <c r="IL6" s="41"/>
      <c r="IM6" s="41"/>
      <c r="IN6" s="41"/>
      <c r="IO6" s="41"/>
      <c r="IP6" s="41"/>
      <c r="IQ6" s="41"/>
      <c r="IR6" s="42"/>
    </row>
    <row r="7" spans="2:252" s="4" customFormat="1" ht="68.25" customHeight="1" x14ac:dyDescent="0.2">
      <c r="B7" s="154" t="s">
        <v>13</v>
      </c>
      <c r="C7" s="155"/>
      <c r="D7" s="161"/>
      <c r="E7" s="154" t="s">
        <v>1</v>
      </c>
      <c r="F7" s="155"/>
      <c r="G7" s="162" t="s">
        <v>3</v>
      </c>
      <c r="H7" s="137" t="s">
        <v>116</v>
      </c>
    </row>
    <row r="8" spans="2:252" s="4" customFormat="1" ht="27" customHeight="1" x14ac:dyDescent="0.2">
      <c r="B8" s="55" t="s">
        <v>14</v>
      </c>
      <c r="C8" s="55" t="s">
        <v>15</v>
      </c>
      <c r="D8" s="55" t="s">
        <v>16</v>
      </c>
      <c r="E8" s="55" t="s">
        <v>17</v>
      </c>
      <c r="F8" s="55" t="s">
        <v>18</v>
      </c>
      <c r="G8" s="163"/>
      <c r="H8" s="56" t="s">
        <v>0</v>
      </c>
    </row>
    <row r="9" spans="2:252" ht="15.95" customHeight="1" x14ac:dyDescent="0.2">
      <c r="B9" s="158" t="s">
        <v>19</v>
      </c>
      <c r="C9" s="159"/>
      <c r="D9" s="159"/>
      <c r="E9" s="159"/>
      <c r="F9" s="159"/>
      <c r="G9" s="160"/>
      <c r="H9" s="18">
        <f>+H10</f>
        <v>0</v>
      </c>
    </row>
    <row r="10" spans="2:252" ht="15.95" customHeight="1" x14ac:dyDescent="0.2">
      <c r="B10" s="148" t="s">
        <v>26</v>
      </c>
      <c r="C10" s="146"/>
      <c r="D10" s="145"/>
      <c r="E10" s="145"/>
      <c r="F10" s="145"/>
      <c r="G10" s="5" t="s">
        <v>27</v>
      </c>
      <c r="H10" s="43">
        <f>+H12</f>
        <v>0</v>
      </c>
    </row>
    <row r="11" spans="2:252" ht="15.95" customHeight="1" x14ac:dyDescent="0.2">
      <c r="B11" s="149"/>
      <c r="C11" s="147"/>
      <c r="D11" s="145"/>
      <c r="E11" s="145"/>
      <c r="F11" s="145"/>
      <c r="G11" s="7" t="s">
        <v>2</v>
      </c>
      <c r="H11" s="44"/>
    </row>
    <row r="12" spans="2:252" ht="15.95" customHeight="1" x14ac:dyDescent="0.2">
      <c r="B12" s="149"/>
      <c r="C12" s="148" t="s">
        <v>30</v>
      </c>
      <c r="D12" s="145"/>
      <c r="E12" s="145"/>
      <c r="F12" s="145"/>
      <c r="G12" s="5" t="s">
        <v>29</v>
      </c>
      <c r="H12" s="43">
        <f>+H14</f>
        <v>0</v>
      </c>
    </row>
    <row r="13" spans="2:252" ht="15.95" customHeight="1" x14ac:dyDescent="0.2">
      <c r="B13" s="149"/>
      <c r="C13" s="149"/>
      <c r="D13" s="145"/>
      <c r="E13" s="145"/>
      <c r="F13" s="145"/>
      <c r="G13" s="7" t="s">
        <v>2</v>
      </c>
      <c r="H13" s="44"/>
    </row>
    <row r="14" spans="2:252" ht="15.95" customHeight="1" x14ac:dyDescent="0.2">
      <c r="B14" s="149"/>
      <c r="C14" s="149"/>
      <c r="D14" s="148" t="s">
        <v>31</v>
      </c>
      <c r="E14" s="146"/>
      <c r="F14" s="145"/>
      <c r="G14" s="5" t="s">
        <v>29</v>
      </c>
      <c r="H14" s="43">
        <f>+H16</f>
        <v>0</v>
      </c>
    </row>
    <row r="15" spans="2:252" ht="15.95" customHeight="1" x14ac:dyDescent="0.2">
      <c r="B15" s="149"/>
      <c r="C15" s="149"/>
      <c r="D15" s="149"/>
      <c r="E15" s="147"/>
      <c r="F15" s="145"/>
      <c r="G15" s="8" t="s">
        <v>2</v>
      </c>
      <c r="H15" s="57"/>
    </row>
    <row r="16" spans="2:252" ht="15.95" customHeight="1" x14ac:dyDescent="0.2">
      <c r="B16" s="149"/>
      <c r="C16" s="149"/>
      <c r="D16" s="149"/>
      <c r="E16" s="147"/>
      <c r="F16" s="145"/>
      <c r="G16" s="5" t="s">
        <v>21</v>
      </c>
      <c r="H16" s="44">
        <f>+H18</f>
        <v>0</v>
      </c>
    </row>
    <row r="17" spans="2:8" ht="15.95" customHeight="1" x14ac:dyDescent="0.2">
      <c r="B17" s="149"/>
      <c r="C17" s="149"/>
      <c r="D17" s="149"/>
      <c r="E17" s="152"/>
      <c r="F17" s="145"/>
      <c r="G17" s="52" t="s">
        <v>44</v>
      </c>
      <c r="H17" s="44"/>
    </row>
    <row r="18" spans="2:8" ht="30.75" customHeight="1" x14ac:dyDescent="0.2">
      <c r="B18" s="149"/>
      <c r="C18" s="149"/>
      <c r="D18" s="149"/>
      <c r="E18" s="148">
        <v>1126</v>
      </c>
      <c r="F18" s="145"/>
      <c r="G18" s="45" t="s">
        <v>32</v>
      </c>
      <c r="H18" s="18">
        <f>+H20+H29</f>
        <v>0</v>
      </c>
    </row>
    <row r="19" spans="2:8" ht="15.95" customHeight="1" x14ac:dyDescent="0.2">
      <c r="B19" s="149"/>
      <c r="C19" s="149"/>
      <c r="D19" s="149"/>
      <c r="E19" s="149"/>
      <c r="F19" s="145"/>
      <c r="G19" s="7" t="s">
        <v>2</v>
      </c>
      <c r="H19" s="44"/>
    </row>
    <row r="20" spans="2:8" ht="19.5" customHeight="1" x14ac:dyDescent="0.2">
      <c r="B20" s="149"/>
      <c r="C20" s="149"/>
      <c r="D20" s="149"/>
      <c r="E20" s="149"/>
      <c r="F20" s="151" t="s">
        <v>82</v>
      </c>
      <c r="G20" s="45" t="s">
        <v>81</v>
      </c>
      <c r="H20" s="43">
        <f>H24</f>
        <v>1098049.82</v>
      </c>
    </row>
    <row r="21" spans="2:8" ht="15.95" customHeight="1" x14ac:dyDescent="0.2">
      <c r="B21" s="149"/>
      <c r="C21" s="149"/>
      <c r="D21" s="149"/>
      <c r="E21" s="149"/>
      <c r="F21" s="151"/>
      <c r="G21" s="46" t="s">
        <v>24</v>
      </c>
      <c r="H21" s="47"/>
    </row>
    <row r="22" spans="2:8" ht="15.95" customHeight="1" x14ac:dyDescent="0.2">
      <c r="B22" s="149"/>
      <c r="C22" s="149"/>
      <c r="D22" s="149"/>
      <c r="E22" s="149"/>
      <c r="F22" s="151"/>
      <c r="G22" s="26" t="s">
        <v>20</v>
      </c>
      <c r="H22" s="48">
        <f t="shared" ref="H22" si="0">H24</f>
        <v>1098049.82</v>
      </c>
    </row>
    <row r="23" spans="2:8" ht="15.95" customHeight="1" x14ac:dyDescent="0.2">
      <c r="B23" s="149"/>
      <c r="C23" s="149"/>
      <c r="D23" s="149"/>
      <c r="E23" s="149"/>
      <c r="F23" s="151"/>
      <c r="G23" s="39" t="s">
        <v>107</v>
      </c>
      <c r="H23" s="48"/>
    </row>
    <row r="24" spans="2:8" ht="15.95" customHeight="1" x14ac:dyDescent="0.2">
      <c r="B24" s="149"/>
      <c r="C24" s="149"/>
      <c r="D24" s="149"/>
      <c r="E24" s="149"/>
      <c r="F24" s="151"/>
      <c r="G24" s="53" t="s">
        <v>108</v>
      </c>
      <c r="H24" s="48">
        <f t="shared" ref="H24:H26" si="1">H25</f>
        <v>1098049.82</v>
      </c>
    </row>
    <row r="25" spans="2:8" ht="15.95" customHeight="1" x14ac:dyDescent="0.2">
      <c r="B25" s="149"/>
      <c r="C25" s="149"/>
      <c r="D25" s="149"/>
      <c r="E25" s="149"/>
      <c r="F25" s="151"/>
      <c r="G25" s="53" t="s">
        <v>113</v>
      </c>
      <c r="H25" s="48">
        <f>H26</f>
        <v>1098049.82</v>
      </c>
    </row>
    <row r="26" spans="2:8" ht="15.95" customHeight="1" x14ac:dyDescent="0.2">
      <c r="B26" s="149"/>
      <c r="C26" s="149"/>
      <c r="D26" s="149"/>
      <c r="E26" s="149"/>
      <c r="F26" s="151"/>
      <c r="G26" s="53" t="s">
        <v>112</v>
      </c>
      <c r="H26" s="48">
        <f t="shared" si="1"/>
        <v>1098049.82</v>
      </c>
    </row>
    <row r="27" spans="2:8" ht="15.95" customHeight="1" x14ac:dyDescent="0.2">
      <c r="B27" s="149"/>
      <c r="C27" s="149"/>
      <c r="D27" s="149"/>
      <c r="E27" s="149"/>
      <c r="F27" s="151"/>
      <c r="G27" s="53" t="s">
        <v>77</v>
      </c>
      <c r="H27" s="48">
        <f t="shared" ref="H27" si="2">+H28</f>
        <v>1098049.82</v>
      </c>
    </row>
    <row r="28" spans="2:8" ht="15.95" customHeight="1" x14ac:dyDescent="0.2">
      <c r="B28" s="149"/>
      <c r="C28" s="149"/>
      <c r="D28" s="149"/>
      <c r="E28" s="149"/>
      <c r="F28" s="151"/>
      <c r="G28" s="50" t="s">
        <v>79</v>
      </c>
      <c r="H28" s="48">
        <v>1098049.82</v>
      </c>
    </row>
    <row r="29" spans="2:8" ht="15.95" customHeight="1" x14ac:dyDescent="0.2">
      <c r="B29" s="149"/>
      <c r="C29" s="149"/>
      <c r="D29" s="149"/>
      <c r="E29" s="149"/>
      <c r="F29" s="148" t="s">
        <v>54</v>
      </c>
      <c r="G29" s="45" t="s">
        <v>33</v>
      </c>
      <c r="H29" s="49">
        <f t="shared" ref="H29" si="3">+H31</f>
        <v>-1098049.82</v>
      </c>
    </row>
    <row r="30" spans="2:8" ht="15.95" customHeight="1" x14ac:dyDescent="0.2">
      <c r="B30" s="149"/>
      <c r="C30" s="149"/>
      <c r="D30" s="149"/>
      <c r="E30" s="149"/>
      <c r="F30" s="149"/>
      <c r="G30" s="46" t="s">
        <v>24</v>
      </c>
      <c r="H30" s="48"/>
    </row>
    <row r="31" spans="2:8" ht="15.95" customHeight="1" x14ac:dyDescent="0.2">
      <c r="B31" s="149"/>
      <c r="C31" s="149"/>
      <c r="D31" s="149"/>
      <c r="E31" s="149"/>
      <c r="F31" s="149"/>
      <c r="G31" s="26" t="s">
        <v>106</v>
      </c>
      <c r="H31" s="48">
        <f t="shared" ref="H31" si="4">+H33</f>
        <v>-1098049.82</v>
      </c>
    </row>
    <row r="32" spans="2:8" ht="15.95" customHeight="1" x14ac:dyDescent="0.2">
      <c r="B32" s="149"/>
      <c r="C32" s="149"/>
      <c r="D32" s="149"/>
      <c r="E32" s="149"/>
      <c r="F32" s="149"/>
      <c r="G32" s="39" t="s">
        <v>107</v>
      </c>
      <c r="H32" s="48"/>
    </row>
    <row r="33" spans="2:8" ht="15.95" customHeight="1" x14ac:dyDescent="0.2">
      <c r="B33" s="149"/>
      <c r="C33" s="149"/>
      <c r="D33" s="149"/>
      <c r="E33" s="149"/>
      <c r="F33" s="149"/>
      <c r="G33" s="53" t="s">
        <v>108</v>
      </c>
      <c r="H33" s="48">
        <f t="shared" ref="H33:H35" si="5">H34</f>
        <v>-1098049.82</v>
      </c>
    </row>
    <row r="34" spans="2:8" ht="15.95" customHeight="1" x14ac:dyDescent="0.2">
      <c r="B34" s="149"/>
      <c r="C34" s="149"/>
      <c r="D34" s="149"/>
      <c r="E34" s="149"/>
      <c r="F34" s="149"/>
      <c r="G34" s="53" t="s">
        <v>113</v>
      </c>
      <c r="H34" s="48">
        <f>H35</f>
        <v>-1098049.82</v>
      </c>
    </row>
    <row r="35" spans="2:8" ht="15.95" customHeight="1" x14ac:dyDescent="0.2">
      <c r="B35" s="149"/>
      <c r="C35" s="149"/>
      <c r="D35" s="149"/>
      <c r="E35" s="149"/>
      <c r="F35" s="149"/>
      <c r="G35" s="53" t="s">
        <v>112</v>
      </c>
      <c r="H35" s="48">
        <f t="shared" si="5"/>
        <v>-1098049.82</v>
      </c>
    </row>
    <row r="36" spans="2:8" ht="15.95" customHeight="1" x14ac:dyDescent="0.2">
      <c r="B36" s="149"/>
      <c r="C36" s="149"/>
      <c r="D36" s="149"/>
      <c r="E36" s="149"/>
      <c r="F36" s="149"/>
      <c r="G36" s="53" t="s">
        <v>115</v>
      </c>
      <c r="H36" s="48">
        <f>+H37</f>
        <v>-1098049.82</v>
      </c>
    </row>
    <row r="37" spans="2:8" ht="15.95" customHeight="1" x14ac:dyDescent="0.2">
      <c r="B37" s="150"/>
      <c r="C37" s="150"/>
      <c r="D37" s="150"/>
      <c r="E37" s="150"/>
      <c r="F37" s="150"/>
      <c r="G37" s="50" t="s">
        <v>97</v>
      </c>
      <c r="H37" s="48">
        <v>-1098049.82</v>
      </c>
    </row>
  </sheetData>
  <mergeCells count="22">
    <mergeCell ref="B6:H6"/>
    <mergeCell ref="E7:F7"/>
    <mergeCell ref="E10:E13"/>
    <mergeCell ref="B1:H1"/>
    <mergeCell ref="B2:H2"/>
    <mergeCell ref="B3:H3"/>
    <mergeCell ref="B4:H4"/>
    <mergeCell ref="B5:H5"/>
    <mergeCell ref="B9:G9"/>
    <mergeCell ref="B7:D7"/>
    <mergeCell ref="G7:G8"/>
    <mergeCell ref="D10:D13"/>
    <mergeCell ref="F14:F19"/>
    <mergeCell ref="C10:C11"/>
    <mergeCell ref="F10:F13"/>
    <mergeCell ref="B10:B37"/>
    <mergeCell ref="C12:C37"/>
    <mergeCell ref="D14:D37"/>
    <mergeCell ref="E18:E37"/>
    <mergeCell ref="F29:F37"/>
    <mergeCell ref="F20:F28"/>
    <mergeCell ref="E14:E17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0"/>
  <sheetViews>
    <sheetView topLeftCell="A16" workbookViewId="0">
      <selection activeCell="D29" sqref="D29"/>
    </sheetView>
  </sheetViews>
  <sheetFormatPr defaultColWidth="10" defaultRowHeight="13.5" x14ac:dyDescent="0.25"/>
  <cols>
    <col min="1" max="1" width="3.85546875" style="82" customWidth="1"/>
    <col min="2" max="3" width="13.28515625" style="82" customWidth="1"/>
    <col min="4" max="4" width="70.42578125" style="82" customWidth="1"/>
    <col min="5" max="5" width="34.28515625" style="81" customWidth="1"/>
    <col min="6" max="6" width="10.85546875" style="82" customWidth="1"/>
    <col min="7" max="7" width="11.7109375" style="82" customWidth="1"/>
    <col min="8" max="8" width="13.28515625" style="82" bestFit="1" customWidth="1"/>
    <col min="9" max="256" width="10" style="82"/>
    <col min="257" max="257" width="45" style="82" customWidth="1"/>
    <col min="258" max="258" width="17.42578125" style="82" customWidth="1"/>
    <col min="259" max="261" width="16.42578125" style="82" customWidth="1"/>
    <col min="262" max="262" width="10.85546875" style="82" customWidth="1"/>
    <col min="263" max="263" width="11.7109375" style="82" customWidth="1"/>
    <col min="264" max="512" width="10" style="82"/>
    <col min="513" max="513" width="45" style="82" customWidth="1"/>
    <col min="514" max="514" width="17.42578125" style="82" customWidth="1"/>
    <col min="515" max="517" width="16.42578125" style="82" customWidth="1"/>
    <col min="518" max="518" width="10.85546875" style="82" customWidth="1"/>
    <col min="519" max="519" width="11.7109375" style="82" customWidth="1"/>
    <col min="520" max="768" width="10" style="82"/>
    <col min="769" max="769" width="45" style="82" customWidth="1"/>
    <col min="770" max="770" width="17.42578125" style="82" customWidth="1"/>
    <col min="771" max="773" width="16.42578125" style="82" customWidth="1"/>
    <col min="774" max="774" width="10.85546875" style="82" customWidth="1"/>
    <col min="775" max="775" width="11.7109375" style="82" customWidth="1"/>
    <col min="776" max="1024" width="10" style="82"/>
    <col min="1025" max="1025" width="45" style="82" customWidth="1"/>
    <col min="1026" max="1026" width="17.42578125" style="82" customWidth="1"/>
    <col min="1027" max="1029" width="16.42578125" style="82" customWidth="1"/>
    <col min="1030" max="1030" width="10.85546875" style="82" customWidth="1"/>
    <col min="1031" max="1031" width="11.7109375" style="82" customWidth="1"/>
    <col min="1032" max="1280" width="10" style="82"/>
    <col min="1281" max="1281" width="45" style="82" customWidth="1"/>
    <col min="1282" max="1282" width="17.42578125" style="82" customWidth="1"/>
    <col min="1283" max="1285" width="16.42578125" style="82" customWidth="1"/>
    <col min="1286" max="1286" width="10.85546875" style="82" customWidth="1"/>
    <col min="1287" max="1287" width="11.7109375" style="82" customWidth="1"/>
    <col min="1288" max="1536" width="10" style="82"/>
    <col min="1537" max="1537" width="45" style="82" customWidth="1"/>
    <col min="1538" max="1538" width="17.42578125" style="82" customWidth="1"/>
    <col min="1539" max="1541" width="16.42578125" style="82" customWidth="1"/>
    <col min="1542" max="1542" width="10.85546875" style="82" customWidth="1"/>
    <col min="1543" max="1543" width="11.7109375" style="82" customWidth="1"/>
    <col min="1544" max="1792" width="10" style="82"/>
    <col min="1793" max="1793" width="45" style="82" customWidth="1"/>
    <col min="1794" max="1794" width="17.42578125" style="82" customWidth="1"/>
    <col min="1795" max="1797" width="16.42578125" style="82" customWidth="1"/>
    <col min="1798" max="1798" width="10.85546875" style="82" customWidth="1"/>
    <col min="1799" max="1799" width="11.7109375" style="82" customWidth="1"/>
    <col min="1800" max="2048" width="10" style="82"/>
    <col min="2049" max="2049" width="45" style="82" customWidth="1"/>
    <col min="2050" max="2050" width="17.42578125" style="82" customWidth="1"/>
    <col min="2051" max="2053" width="16.42578125" style="82" customWidth="1"/>
    <col min="2054" max="2054" width="10.85546875" style="82" customWidth="1"/>
    <col min="2055" max="2055" width="11.7109375" style="82" customWidth="1"/>
    <col min="2056" max="2304" width="10" style="82"/>
    <col min="2305" max="2305" width="45" style="82" customWidth="1"/>
    <col min="2306" max="2306" width="17.42578125" style="82" customWidth="1"/>
    <col min="2307" max="2309" width="16.42578125" style="82" customWidth="1"/>
    <col min="2310" max="2310" width="10.85546875" style="82" customWidth="1"/>
    <col min="2311" max="2311" width="11.7109375" style="82" customWidth="1"/>
    <col min="2312" max="2560" width="10" style="82"/>
    <col min="2561" max="2561" width="45" style="82" customWidth="1"/>
    <col min="2562" max="2562" width="17.42578125" style="82" customWidth="1"/>
    <col min="2563" max="2565" width="16.42578125" style="82" customWidth="1"/>
    <col min="2566" max="2566" width="10.85546875" style="82" customWidth="1"/>
    <col min="2567" max="2567" width="11.7109375" style="82" customWidth="1"/>
    <col min="2568" max="2816" width="10" style="82"/>
    <col min="2817" max="2817" width="45" style="82" customWidth="1"/>
    <col min="2818" max="2818" width="17.42578125" style="82" customWidth="1"/>
    <col min="2819" max="2821" width="16.42578125" style="82" customWidth="1"/>
    <col min="2822" max="2822" width="10.85546875" style="82" customWidth="1"/>
    <col min="2823" max="2823" width="11.7109375" style="82" customWidth="1"/>
    <col min="2824" max="3072" width="10" style="82"/>
    <col min="3073" max="3073" width="45" style="82" customWidth="1"/>
    <col min="3074" max="3074" width="17.42578125" style="82" customWidth="1"/>
    <col min="3075" max="3077" width="16.42578125" style="82" customWidth="1"/>
    <col min="3078" max="3078" width="10.85546875" style="82" customWidth="1"/>
    <col min="3079" max="3079" width="11.7109375" style="82" customWidth="1"/>
    <col min="3080" max="3328" width="10" style="82"/>
    <col min="3329" max="3329" width="45" style="82" customWidth="1"/>
    <col min="3330" max="3330" width="17.42578125" style="82" customWidth="1"/>
    <col min="3331" max="3333" width="16.42578125" style="82" customWidth="1"/>
    <col min="3334" max="3334" width="10.85546875" style="82" customWidth="1"/>
    <col min="3335" max="3335" width="11.7109375" style="82" customWidth="1"/>
    <col min="3336" max="3584" width="10" style="82"/>
    <col min="3585" max="3585" width="45" style="82" customWidth="1"/>
    <col min="3586" max="3586" width="17.42578125" style="82" customWidth="1"/>
    <col min="3587" max="3589" width="16.42578125" style="82" customWidth="1"/>
    <col min="3590" max="3590" width="10.85546875" style="82" customWidth="1"/>
    <col min="3591" max="3591" width="11.7109375" style="82" customWidth="1"/>
    <col min="3592" max="3840" width="10" style="82"/>
    <col min="3841" max="3841" width="45" style="82" customWidth="1"/>
    <col min="3842" max="3842" width="17.42578125" style="82" customWidth="1"/>
    <col min="3843" max="3845" width="16.42578125" style="82" customWidth="1"/>
    <col min="3846" max="3846" width="10.85546875" style="82" customWidth="1"/>
    <col min="3847" max="3847" width="11.7109375" style="82" customWidth="1"/>
    <col min="3848" max="4096" width="10" style="82"/>
    <col min="4097" max="4097" width="45" style="82" customWidth="1"/>
    <col min="4098" max="4098" width="17.42578125" style="82" customWidth="1"/>
    <col min="4099" max="4101" width="16.42578125" style="82" customWidth="1"/>
    <col min="4102" max="4102" width="10.85546875" style="82" customWidth="1"/>
    <col min="4103" max="4103" width="11.7109375" style="82" customWidth="1"/>
    <col min="4104" max="4352" width="10" style="82"/>
    <col min="4353" max="4353" width="45" style="82" customWidth="1"/>
    <col min="4354" max="4354" width="17.42578125" style="82" customWidth="1"/>
    <col min="4355" max="4357" width="16.42578125" style="82" customWidth="1"/>
    <col min="4358" max="4358" width="10.85546875" style="82" customWidth="1"/>
    <col min="4359" max="4359" width="11.7109375" style="82" customWidth="1"/>
    <col min="4360" max="4608" width="10" style="82"/>
    <col min="4609" max="4609" width="45" style="82" customWidth="1"/>
    <col min="4610" max="4610" width="17.42578125" style="82" customWidth="1"/>
    <col min="4611" max="4613" width="16.42578125" style="82" customWidth="1"/>
    <col min="4614" max="4614" width="10.85546875" style="82" customWidth="1"/>
    <col min="4615" max="4615" width="11.7109375" style="82" customWidth="1"/>
    <col min="4616" max="4864" width="10" style="82"/>
    <col min="4865" max="4865" width="45" style="82" customWidth="1"/>
    <col min="4866" max="4866" width="17.42578125" style="82" customWidth="1"/>
    <col min="4867" max="4869" width="16.42578125" style="82" customWidth="1"/>
    <col min="4870" max="4870" width="10.85546875" style="82" customWidth="1"/>
    <col min="4871" max="4871" width="11.7109375" style="82" customWidth="1"/>
    <col min="4872" max="5120" width="10" style="82"/>
    <col min="5121" max="5121" width="45" style="82" customWidth="1"/>
    <col min="5122" max="5122" width="17.42578125" style="82" customWidth="1"/>
    <col min="5123" max="5125" width="16.42578125" style="82" customWidth="1"/>
    <col min="5126" max="5126" width="10.85546875" style="82" customWidth="1"/>
    <col min="5127" max="5127" width="11.7109375" style="82" customWidth="1"/>
    <col min="5128" max="5376" width="10" style="82"/>
    <col min="5377" max="5377" width="45" style="82" customWidth="1"/>
    <col min="5378" max="5378" width="17.42578125" style="82" customWidth="1"/>
    <col min="5379" max="5381" width="16.42578125" style="82" customWidth="1"/>
    <col min="5382" max="5382" width="10.85546875" style="82" customWidth="1"/>
    <col min="5383" max="5383" width="11.7109375" style="82" customWidth="1"/>
    <col min="5384" max="5632" width="10" style="82"/>
    <col min="5633" max="5633" width="45" style="82" customWidth="1"/>
    <col min="5634" max="5634" width="17.42578125" style="82" customWidth="1"/>
    <col min="5635" max="5637" width="16.42578125" style="82" customWidth="1"/>
    <col min="5638" max="5638" width="10.85546875" style="82" customWidth="1"/>
    <col min="5639" max="5639" width="11.7109375" style="82" customWidth="1"/>
    <col min="5640" max="5888" width="10" style="82"/>
    <col min="5889" max="5889" width="45" style="82" customWidth="1"/>
    <col min="5890" max="5890" width="17.42578125" style="82" customWidth="1"/>
    <col min="5891" max="5893" width="16.42578125" style="82" customWidth="1"/>
    <col min="5894" max="5894" width="10.85546875" style="82" customWidth="1"/>
    <col min="5895" max="5895" width="11.7109375" style="82" customWidth="1"/>
    <col min="5896" max="6144" width="10" style="82"/>
    <col min="6145" max="6145" width="45" style="82" customWidth="1"/>
    <col min="6146" max="6146" width="17.42578125" style="82" customWidth="1"/>
    <col min="6147" max="6149" width="16.42578125" style="82" customWidth="1"/>
    <col min="6150" max="6150" width="10.85546875" style="82" customWidth="1"/>
    <col min="6151" max="6151" width="11.7109375" style="82" customWidth="1"/>
    <col min="6152" max="6400" width="10" style="82"/>
    <col min="6401" max="6401" width="45" style="82" customWidth="1"/>
    <col min="6402" max="6402" width="17.42578125" style="82" customWidth="1"/>
    <col min="6403" max="6405" width="16.42578125" style="82" customWidth="1"/>
    <col min="6406" max="6406" width="10.85546875" style="82" customWidth="1"/>
    <col min="6407" max="6407" width="11.7109375" style="82" customWidth="1"/>
    <col min="6408" max="6656" width="10" style="82"/>
    <col min="6657" max="6657" width="45" style="82" customWidth="1"/>
    <col min="6658" max="6658" width="17.42578125" style="82" customWidth="1"/>
    <col min="6659" max="6661" width="16.42578125" style="82" customWidth="1"/>
    <col min="6662" max="6662" width="10.85546875" style="82" customWidth="1"/>
    <col min="6663" max="6663" width="11.7109375" style="82" customWidth="1"/>
    <col min="6664" max="6912" width="10" style="82"/>
    <col min="6913" max="6913" width="45" style="82" customWidth="1"/>
    <col min="6914" max="6914" width="17.42578125" style="82" customWidth="1"/>
    <col min="6915" max="6917" width="16.42578125" style="82" customWidth="1"/>
    <col min="6918" max="6918" width="10.85546875" style="82" customWidth="1"/>
    <col min="6919" max="6919" width="11.7109375" style="82" customWidth="1"/>
    <col min="6920" max="7168" width="10" style="82"/>
    <col min="7169" max="7169" width="45" style="82" customWidth="1"/>
    <col min="7170" max="7170" width="17.42578125" style="82" customWidth="1"/>
    <col min="7171" max="7173" width="16.42578125" style="82" customWidth="1"/>
    <col min="7174" max="7174" width="10.85546875" style="82" customWidth="1"/>
    <col min="7175" max="7175" width="11.7109375" style="82" customWidth="1"/>
    <col min="7176" max="7424" width="10" style="82"/>
    <col min="7425" max="7425" width="45" style="82" customWidth="1"/>
    <col min="7426" max="7426" width="17.42578125" style="82" customWidth="1"/>
    <col min="7427" max="7429" width="16.42578125" style="82" customWidth="1"/>
    <col min="7430" max="7430" width="10.85546875" style="82" customWidth="1"/>
    <col min="7431" max="7431" width="11.7109375" style="82" customWidth="1"/>
    <col min="7432" max="7680" width="10" style="82"/>
    <col min="7681" max="7681" width="45" style="82" customWidth="1"/>
    <col min="7682" max="7682" width="17.42578125" style="82" customWidth="1"/>
    <col min="7683" max="7685" width="16.42578125" style="82" customWidth="1"/>
    <col min="7686" max="7686" width="10.85546875" style="82" customWidth="1"/>
    <col min="7687" max="7687" width="11.7109375" style="82" customWidth="1"/>
    <col min="7688" max="7936" width="10" style="82"/>
    <col min="7937" max="7937" width="45" style="82" customWidth="1"/>
    <col min="7938" max="7938" width="17.42578125" style="82" customWidth="1"/>
    <col min="7939" max="7941" width="16.42578125" style="82" customWidth="1"/>
    <col min="7942" max="7942" width="10.85546875" style="82" customWidth="1"/>
    <col min="7943" max="7943" width="11.7109375" style="82" customWidth="1"/>
    <col min="7944" max="8192" width="10" style="82"/>
    <col min="8193" max="8193" width="45" style="82" customWidth="1"/>
    <col min="8194" max="8194" width="17.42578125" style="82" customWidth="1"/>
    <col min="8195" max="8197" width="16.42578125" style="82" customWidth="1"/>
    <col min="8198" max="8198" width="10.85546875" style="82" customWidth="1"/>
    <col min="8199" max="8199" width="11.7109375" style="82" customWidth="1"/>
    <col min="8200" max="8448" width="10" style="82"/>
    <col min="8449" max="8449" width="45" style="82" customWidth="1"/>
    <col min="8450" max="8450" width="17.42578125" style="82" customWidth="1"/>
    <col min="8451" max="8453" width="16.42578125" style="82" customWidth="1"/>
    <col min="8454" max="8454" width="10.85546875" style="82" customWidth="1"/>
    <col min="8455" max="8455" width="11.7109375" style="82" customWidth="1"/>
    <col min="8456" max="8704" width="10" style="82"/>
    <col min="8705" max="8705" width="45" style="82" customWidth="1"/>
    <col min="8706" max="8706" width="17.42578125" style="82" customWidth="1"/>
    <col min="8707" max="8709" width="16.42578125" style="82" customWidth="1"/>
    <col min="8710" max="8710" width="10.85546875" style="82" customWidth="1"/>
    <col min="8711" max="8711" width="11.7109375" style="82" customWidth="1"/>
    <col min="8712" max="8960" width="10" style="82"/>
    <col min="8961" max="8961" width="45" style="82" customWidth="1"/>
    <col min="8962" max="8962" width="17.42578125" style="82" customWidth="1"/>
    <col min="8963" max="8965" width="16.42578125" style="82" customWidth="1"/>
    <col min="8966" max="8966" width="10.85546875" style="82" customWidth="1"/>
    <col min="8967" max="8967" width="11.7109375" style="82" customWidth="1"/>
    <col min="8968" max="9216" width="10" style="82"/>
    <col min="9217" max="9217" width="45" style="82" customWidth="1"/>
    <col min="9218" max="9218" width="17.42578125" style="82" customWidth="1"/>
    <col min="9219" max="9221" width="16.42578125" style="82" customWidth="1"/>
    <col min="9222" max="9222" width="10.85546875" style="82" customWidth="1"/>
    <col min="9223" max="9223" width="11.7109375" style="82" customWidth="1"/>
    <col min="9224" max="9472" width="10" style="82"/>
    <col min="9473" max="9473" width="45" style="82" customWidth="1"/>
    <col min="9474" max="9474" width="17.42578125" style="82" customWidth="1"/>
    <col min="9475" max="9477" width="16.42578125" style="82" customWidth="1"/>
    <col min="9478" max="9478" width="10.85546875" style="82" customWidth="1"/>
    <col min="9479" max="9479" width="11.7109375" style="82" customWidth="1"/>
    <col min="9480" max="9728" width="10" style="82"/>
    <col min="9729" max="9729" width="45" style="82" customWidth="1"/>
    <col min="9730" max="9730" width="17.42578125" style="82" customWidth="1"/>
    <col min="9731" max="9733" width="16.42578125" style="82" customWidth="1"/>
    <col min="9734" max="9734" width="10.85546875" style="82" customWidth="1"/>
    <col min="9735" max="9735" width="11.7109375" style="82" customWidth="1"/>
    <col min="9736" max="9984" width="10" style="82"/>
    <col min="9985" max="9985" width="45" style="82" customWidth="1"/>
    <col min="9986" max="9986" width="17.42578125" style="82" customWidth="1"/>
    <col min="9987" max="9989" width="16.42578125" style="82" customWidth="1"/>
    <col min="9990" max="9990" width="10.85546875" style="82" customWidth="1"/>
    <col min="9991" max="9991" width="11.7109375" style="82" customWidth="1"/>
    <col min="9992" max="10240" width="10" style="82"/>
    <col min="10241" max="10241" width="45" style="82" customWidth="1"/>
    <col min="10242" max="10242" width="17.42578125" style="82" customWidth="1"/>
    <col min="10243" max="10245" width="16.42578125" style="82" customWidth="1"/>
    <col min="10246" max="10246" width="10.85546875" style="82" customWidth="1"/>
    <col min="10247" max="10247" width="11.7109375" style="82" customWidth="1"/>
    <col min="10248" max="10496" width="10" style="82"/>
    <col min="10497" max="10497" width="45" style="82" customWidth="1"/>
    <col min="10498" max="10498" width="17.42578125" style="82" customWidth="1"/>
    <col min="10499" max="10501" width="16.42578125" style="82" customWidth="1"/>
    <col min="10502" max="10502" width="10.85546875" style="82" customWidth="1"/>
    <col min="10503" max="10503" width="11.7109375" style="82" customWidth="1"/>
    <col min="10504" max="10752" width="10" style="82"/>
    <col min="10753" max="10753" width="45" style="82" customWidth="1"/>
    <col min="10754" max="10754" width="17.42578125" style="82" customWidth="1"/>
    <col min="10755" max="10757" width="16.42578125" style="82" customWidth="1"/>
    <col min="10758" max="10758" width="10.85546875" style="82" customWidth="1"/>
    <col min="10759" max="10759" width="11.7109375" style="82" customWidth="1"/>
    <col min="10760" max="11008" width="10" style="82"/>
    <col min="11009" max="11009" width="45" style="82" customWidth="1"/>
    <col min="11010" max="11010" width="17.42578125" style="82" customWidth="1"/>
    <col min="11011" max="11013" width="16.42578125" style="82" customWidth="1"/>
    <col min="11014" max="11014" width="10.85546875" style="82" customWidth="1"/>
    <col min="11015" max="11015" width="11.7109375" style="82" customWidth="1"/>
    <col min="11016" max="11264" width="10" style="82"/>
    <col min="11265" max="11265" width="45" style="82" customWidth="1"/>
    <col min="11266" max="11266" width="17.42578125" style="82" customWidth="1"/>
    <col min="11267" max="11269" width="16.42578125" style="82" customWidth="1"/>
    <col min="11270" max="11270" width="10.85546875" style="82" customWidth="1"/>
    <col min="11271" max="11271" width="11.7109375" style="82" customWidth="1"/>
    <col min="11272" max="11520" width="10" style="82"/>
    <col min="11521" max="11521" width="45" style="82" customWidth="1"/>
    <col min="11522" max="11522" width="17.42578125" style="82" customWidth="1"/>
    <col min="11523" max="11525" width="16.42578125" style="82" customWidth="1"/>
    <col min="11526" max="11526" width="10.85546875" style="82" customWidth="1"/>
    <col min="11527" max="11527" width="11.7109375" style="82" customWidth="1"/>
    <col min="11528" max="11776" width="10" style="82"/>
    <col min="11777" max="11777" width="45" style="82" customWidth="1"/>
    <col min="11778" max="11778" width="17.42578125" style="82" customWidth="1"/>
    <col min="11779" max="11781" width="16.42578125" style="82" customWidth="1"/>
    <col min="11782" max="11782" width="10.85546875" style="82" customWidth="1"/>
    <col min="11783" max="11783" width="11.7109375" style="82" customWidth="1"/>
    <col min="11784" max="12032" width="10" style="82"/>
    <col min="12033" max="12033" width="45" style="82" customWidth="1"/>
    <col min="12034" max="12034" width="17.42578125" style="82" customWidth="1"/>
    <col min="12035" max="12037" width="16.42578125" style="82" customWidth="1"/>
    <col min="12038" max="12038" width="10.85546875" style="82" customWidth="1"/>
    <col min="12039" max="12039" width="11.7109375" style="82" customWidth="1"/>
    <col min="12040" max="12288" width="10" style="82"/>
    <col min="12289" max="12289" width="45" style="82" customWidth="1"/>
    <col min="12290" max="12290" width="17.42578125" style="82" customWidth="1"/>
    <col min="12291" max="12293" width="16.42578125" style="82" customWidth="1"/>
    <col min="12294" max="12294" width="10.85546875" style="82" customWidth="1"/>
    <col min="12295" max="12295" width="11.7109375" style="82" customWidth="1"/>
    <col min="12296" max="12544" width="10" style="82"/>
    <col min="12545" max="12545" width="45" style="82" customWidth="1"/>
    <col min="12546" max="12546" width="17.42578125" style="82" customWidth="1"/>
    <col min="12547" max="12549" width="16.42578125" style="82" customWidth="1"/>
    <col min="12550" max="12550" width="10.85546875" style="82" customWidth="1"/>
    <col min="12551" max="12551" width="11.7109375" style="82" customWidth="1"/>
    <col min="12552" max="12800" width="10" style="82"/>
    <col min="12801" max="12801" width="45" style="82" customWidth="1"/>
    <col min="12802" max="12802" width="17.42578125" style="82" customWidth="1"/>
    <col min="12803" max="12805" width="16.42578125" style="82" customWidth="1"/>
    <col min="12806" max="12806" width="10.85546875" style="82" customWidth="1"/>
    <col min="12807" max="12807" width="11.7109375" style="82" customWidth="1"/>
    <col min="12808" max="13056" width="10" style="82"/>
    <col min="13057" max="13057" width="45" style="82" customWidth="1"/>
    <col min="13058" max="13058" width="17.42578125" style="82" customWidth="1"/>
    <col min="13059" max="13061" width="16.42578125" style="82" customWidth="1"/>
    <col min="13062" max="13062" width="10.85546875" style="82" customWidth="1"/>
    <col min="13063" max="13063" width="11.7109375" style="82" customWidth="1"/>
    <col min="13064" max="13312" width="10" style="82"/>
    <col min="13313" max="13313" width="45" style="82" customWidth="1"/>
    <col min="13314" max="13314" width="17.42578125" style="82" customWidth="1"/>
    <col min="13315" max="13317" width="16.42578125" style="82" customWidth="1"/>
    <col min="13318" max="13318" width="10.85546875" style="82" customWidth="1"/>
    <col min="13319" max="13319" width="11.7109375" style="82" customWidth="1"/>
    <col min="13320" max="13568" width="10" style="82"/>
    <col min="13569" max="13569" width="45" style="82" customWidth="1"/>
    <col min="13570" max="13570" width="17.42578125" style="82" customWidth="1"/>
    <col min="13571" max="13573" width="16.42578125" style="82" customWidth="1"/>
    <col min="13574" max="13574" width="10.85546875" style="82" customWidth="1"/>
    <col min="13575" max="13575" width="11.7109375" style="82" customWidth="1"/>
    <col min="13576" max="13824" width="10" style="82"/>
    <col min="13825" max="13825" width="45" style="82" customWidth="1"/>
    <col min="13826" max="13826" width="17.42578125" style="82" customWidth="1"/>
    <col min="13827" max="13829" width="16.42578125" style="82" customWidth="1"/>
    <col min="13830" max="13830" width="10.85546875" style="82" customWidth="1"/>
    <col min="13831" max="13831" width="11.7109375" style="82" customWidth="1"/>
    <col min="13832" max="14080" width="10" style="82"/>
    <col min="14081" max="14081" width="45" style="82" customWidth="1"/>
    <col min="14082" max="14082" width="17.42578125" style="82" customWidth="1"/>
    <col min="14083" max="14085" width="16.42578125" style="82" customWidth="1"/>
    <col min="14086" max="14086" width="10.85546875" style="82" customWidth="1"/>
    <col min="14087" max="14087" width="11.7109375" style="82" customWidth="1"/>
    <col min="14088" max="14336" width="10" style="82"/>
    <col min="14337" max="14337" width="45" style="82" customWidth="1"/>
    <col min="14338" max="14338" width="17.42578125" style="82" customWidth="1"/>
    <col min="14339" max="14341" width="16.42578125" style="82" customWidth="1"/>
    <col min="14342" max="14342" width="10.85546875" style="82" customWidth="1"/>
    <col min="14343" max="14343" width="11.7109375" style="82" customWidth="1"/>
    <col min="14344" max="14592" width="10" style="82"/>
    <col min="14593" max="14593" width="45" style="82" customWidth="1"/>
    <col min="14594" max="14594" width="17.42578125" style="82" customWidth="1"/>
    <col min="14595" max="14597" width="16.42578125" style="82" customWidth="1"/>
    <col min="14598" max="14598" width="10.85546875" style="82" customWidth="1"/>
    <col min="14599" max="14599" width="11.7109375" style="82" customWidth="1"/>
    <col min="14600" max="14848" width="10" style="82"/>
    <col min="14849" max="14849" width="45" style="82" customWidth="1"/>
    <col min="14850" max="14850" width="17.42578125" style="82" customWidth="1"/>
    <col min="14851" max="14853" width="16.42578125" style="82" customWidth="1"/>
    <col min="14854" max="14854" width="10.85546875" style="82" customWidth="1"/>
    <col min="14855" max="14855" width="11.7109375" style="82" customWidth="1"/>
    <col min="14856" max="15104" width="10" style="82"/>
    <col min="15105" max="15105" width="45" style="82" customWidth="1"/>
    <col min="15106" max="15106" width="17.42578125" style="82" customWidth="1"/>
    <col min="15107" max="15109" width="16.42578125" style="82" customWidth="1"/>
    <col min="15110" max="15110" width="10.85546875" style="82" customWidth="1"/>
    <col min="15111" max="15111" width="11.7109375" style="82" customWidth="1"/>
    <col min="15112" max="15360" width="10" style="82"/>
    <col min="15361" max="15361" width="45" style="82" customWidth="1"/>
    <col min="15362" max="15362" width="17.42578125" style="82" customWidth="1"/>
    <col min="15363" max="15365" width="16.42578125" style="82" customWidth="1"/>
    <col min="15366" max="15366" width="10.85546875" style="82" customWidth="1"/>
    <col min="15367" max="15367" width="11.7109375" style="82" customWidth="1"/>
    <col min="15368" max="15616" width="10" style="82"/>
    <col min="15617" max="15617" width="45" style="82" customWidth="1"/>
    <col min="15618" max="15618" width="17.42578125" style="82" customWidth="1"/>
    <col min="15619" max="15621" width="16.42578125" style="82" customWidth="1"/>
    <col min="15622" max="15622" width="10.85546875" style="82" customWidth="1"/>
    <col min="15623" max="15623" width="11.7109375" style="82" customWidth="1"/>
    <col min="15624" max="15872" width="10" style="82"/>
    <col min="15873" max="15873" width="45" style="82" customWidth="1"/>
    <col min="15874" max="15874" width="17.42578125" style="82" customWidth="1"/>
    <col min="15875" max="15877" width="16.42578125" style="82" customWidth="1"/>
    <col min="15878" max="15878" width="10.85546875" style="82" customWidth="1"/>
    <col min="15879" max="15879" width="11.7109375" style="82" customWidth="1"/>
    <col min="15880" max="16128" width="10" style="82"/>
    <col min="16129" max="16129" width="45" style="82" customWidth="1"/>
    <col min="16130" max="16130" width="17.42578125" style="82" customWidth="1"/>
    <col min="16131" max="16133" width="16.42578125" style="82" customWidth="1"/>
    <col min="16134" max="16134" width="10.85546875" style="82" customWidth="1"/>
    <col min="16135" max="16135" width="11.7109375" style="82" customWidth="1"/>
    <col min="16136" max="16384" width="10" style="82"/>
  </cols>
  <sheetData>
    <row r="1" spans="2:8" s="79" customFormat="1" ht="15.95" customHeight="1" x14ac:dyDescent="0.2">
      <c r="B1" s="165" t="s">
        <v>75</v>
      </c>
      <c r="C1" s="165"/>
      <c r="D1" s="165"/>
      <c r="E1" s="165"/>
    </row>
    <row r="2" spans="2:8" s="79" customFormat="1" x14ac:dyDescent="0.2">
      <c r="B2" s="165" t="s">
        <v>66</v>
      </c>
      <c r="C2" s="165"/>
      <c r="D2" s="165"/>
      <c r="E2" s="165"/>
      <c r="F2" s="80"/>
      <c r="G2" s="80"/>
    </row>
    <row r="3" spans="2:8" s="79" customFormat="1" x14ac:dyDescent="0.2">
      <c r="B3" s="165" t="s">
        <v>67</v>
      </c>
      <c r="C3" s="165"/>
      <c r="D3" s="165"/>
      <c r="E3" s="165"/>
      <c r="F3" s="80"/>
      <c r="G3" s="80"/>
    </row>
    <row r="4" spans="2:8" s="79" customFormat="1" x14ac:dyDescent="0.25">
      <c r="B4" s="165" t="s">
        <v>64</v>
      </c>
      <c r="C4" s="165"/>
      <c r="D4" s="165"/>
      <c r="E4" s="165"/>
      <c r="F4" s="81"/>
      <c r="G4" s="80"/>
    </row>
    <row r="5" spans="2:8" x14ac:dyDescent="0.25">
      <c r="B5" s="166"/>
      <c r="C5" s="166"/>
      <c r="D5" s="166"/>
      <c r="E5" s="166"/>
    </row>
    <row r="6" spans="2:8" s="83" customFormat="1" ht="69.75" customHeight="1" x14ac:dyDescent="0.25">
      <c r="B6" s="164" t="s">
        <v>192</v>
      </c>
      <c r="C6" s="164"/>
      <c r="D6" s="164"/>
      <c r="E6" s="164"/>
      <c r="F6" s="82"/>
    </row>
    <row r="7" spans="2:8" s="85" customFormat="1" ht="20.25" customHeight="1" x14ac:dyDescent="0.25">
      <c r="B7" s="170" t="s">
        <v>65</v>
      </c>
      <c r="C7" s="170"/>
      <c r="D7" s="170"/>
      <c r="E7" s="170"/>
      <c r="F7" s="84"/>
    </row>
    <row r="8" spans="2:8" s="87" customFormat="1" ht="71.25" customHeight="1" x14ac:dyDescent="0.25">
      <c r="B8" s="171" t="s">
        <v>1</v>
      </c>
      <c r="C8" s="171"/>
      <c r="D8" s="164" t="s">
        <v>55</v>
      </c>
      <c r="E8" s="137" t="s">
        <v>116</v>
      </c>
      <c r="F8" s="86"/>
    </row>
    <row r="9" spans="2:8" s="87" customFormat="1" x14ac:dyDescent="0.2">
      <c r="B9" s="88" t="s">
        <v>17</v>
      </c>
      <c r="C9" s="34" t="s">
        <v>18</v>
      </c>
      <c r="D9" s="164"/>
      <c r="E9" s="89" t="s">
        <v>8</v>
      </c>
    </row>
    <row r="10" spans="2:8" x14ac:dyDescent="0.25">
      <c r="B10" s="90"/>
      <c r="C10" s="90"/>
      <c r="D10" s="91" t="s">
        <v>19</v>
      </c>
      <c r="E10" s="92">
        <f t="shared" ref="E10" si="0">E12</f>
        <v>0</v>
      </c>
      <c r="G10" s="81"/>
    </row>
    <row r="11" spans="2:8" x14ac:dyDescent="0.25">
      <c r="B11" s="90"/>
      <c r="C11" s="90"/>
      <c r="D11" s="91" t="s">
        <v>20</v>
      </c>
      <c r="E11" s="92"/>
    </row>
    <row r="12" spans="2:8" x14ac:dyDescent="0.25">
      <c r="B12" s="172">
        <v>1126</v>
      </c>
      <c r="C12" s="169"/>
      <c r="D12" s="93" t="s">
        <v>56</v>
      </c>
      <c r="E12" s="94">
        <f>+E19+E25</f>
        <v>0</v>
      </c>
    </row>
    <row r="13" spans="2:8" ht="27" x14ac:dyDescent="0.25">
      <c r="B13" s="172"/>
      <c r="C13" s="169"/>
      <c r="D13" s="95" t="s">
        <v>32</v>
      </c>
      <c r="E13" s="96"/>
      <c r="G13" s="84"/>
    </row>
    <row r="14" spans="2:8" x14ac:dyDescent="0.25">
      <c r="B14" s="172"/>
      <c r="C14" s="169"/>
      <c r="D14" s="93" t="s">
        <v>57</v>
      </c>
      <c r="E14" s="96"/>
      <c r="G14" s="97"/>
    </row>
    <row r="15" spans="2:8" ht="42" customHeight="1" x14ac:dyDescent="0.25">
      <c r="B15" s="172"/>
      <c r="C15" s="169"/>
      <c r="D15" s="98" t="s">
        <v>68</v>
      </c>
      <c r="E15" s="96"/>
      <c r="G15" s="97"/>
    </row>
    <row r="16" spans="2:8" ht="18.75" customHeight="1" x14ac:dyDescent="0.25">
      <c r="B16" s="172"/>
      <c r="C16" s="169"/>
      <c r="D16" s="93" t="s">
        <v>58</v>
      </c>
      <c r="E16" s="96"/>
      <c r="H16" s="85"/>
    </row>
    <row r="17" spans="2:8" ht="27" x14ac:dyDescent="0.25">
      <c r="B17" s="172"/>
      <c r="C17" s="169"/>
      <c r="D17" s="98" t="s">
        <v>69</v>
      </c>
      <c r="E17" s="99"/>
    </row>
    <row r="18" spans="2:8" x14ac:dyDescent="0.25">
      <c r="B18" s="169" t="s">
        <v>59</v>
      </c>
      <c r="C18" s="169"/>
      <c r="D18" s="169"/>
      <c r="E18" s="100"/>
    </row>
    <row r="19" spans="2:8" ht="13.5" customHeight="1" x14ac:dyDescent="0.25">
      <c r="B19" s="167"/>
      <c r="C19" s="167">
        <v>31002</v>
      </c>
      <c r="D19" s="93" t="s">
        <v>60</v>
      </c>
      <c r="E19" s="101">
        <f>+'1'!H28</f>
        <v>1098049.82</v>
      </c>
    </row>
    <row r="20" spans="2:8" x14ac:dyDescent="0.25">
      <c r="B20" s="168"/>
      <c r="C20" s="168"/>
      <c r="D20" s="45" t="s">
        <v>81</v>
      </c>
      <c r="E20" s="96"/>
    </row>
    <row r="21" spans="2:8" ht="22.5" customHeight="1" x14ac:dyDescent="0.25">
      <c r="B21" s="168"/>
      <c r="C21" s="168"/>
      <c r="D21" s="93" t="s">
        <v>61</v>
      </c>
      <c r="E21" s="96"/>
      <c r="H21" s="102"/>
    </row>
    <row r="22" spans="2:8" ht="27.75" customHeight="1" x14ac:dyDescent="0.25">
      <c r="B22" s="168"/>
      <c r="C22" s="168"/>
      <c r="D22" s="39" t="s">
        <v>98</v>
      </c>
      <c r="E22" s="96"/>
    </row>
    <row r="23" spans="2:8" ht="18.75" customHeight="1" x14ac:dyDescent="0.25">
      <c r="B23" s="168"/>
      <c r="C23" s="168"/>
      <c r="D23" s="93" t="s">
        <v>62</v>
      </c>
      <c r="E23" s="96"/>
    </row>
    <row r="24" spans="2:8" ht="27" x14ac:dyDescent="0.25">
      <c r="B24" s="168"/>
      <c r="C24" s="163"/>
      <c r="D24" s="103" t="s">
        <v>34</v>
      </c>
      <c r="E24" s="99"/>
    </row>
    <row r="25" spans="2:8" ht="15.95" customHeight="1" x14ac:dyDescent="0.25">
      <c r="B25" s="168"/>
      <c r="C25" s="167">
        <v>31003</v>
      </c>
      <c r="D25" s="221" t="s">
        <v>386</v>
      </c>
      <c r="E25" s="104">
        <f>+'1'!H37</f>
        <v>-1098049.82</v>
      </c>
    </row>
    <row r="26" spans="2:8" ht="15.95" customHeight="1" x14ac:dyDescent="0.25">
      <c r="B26" s="168"/>
      <c r="C26" s="168"/>
      <c r="D26" s="220" t="s">
        <v>387</v>
      </c>
      <c r="E26" s="105"/>
    </row>
    <row r="27" spans="2:8" ht="15.95" customHeight="1" x14ac:dyDescent="0.25">
      <c r="B27" s="168"/>
      <c r="C27" s="168"/>
      <c r="D27" s="218" t="s">
        <v>388</v>
      </c>
      <c r="E27" s="105"/>
    </row>
    <row r="28" spans="2:8" ht="42.75" customHeight="1" x14ac:dyDescent="0.25">
      <c r="B28" s="168"/>
      <c r="C28" s="168"/>
      <c r="D28" s="219" t="s">
        <v>389</v>
      </c>
      <c r="E28" s="105"/>
    </row>
    <row r="29" spans="2:8" ht="15.95" customHeight="1" x14ac:dyDescent="0.25">
      <c r="B29" s="168"/>
      <c r="C29" s="168"/>
      <c r="D29" s="221" t="s">
        <v>390</v>
      </c>
      <c r="E29" s="105"/>
    </row>
    <row r="30" spans="2:8" ht="15.95" customHeight="1" x14ac:dyDescent="0.25">
      <c r="B30" s="163"/>
      <c r="C30" s="163"/>
      <c r="D30" s="219" t="s">
        <v>391</v>
      </c>
      <c r="E30" s="106"/>
    </row>
  </sheetData>
  <mergeCells count="15">
    <mergeCell ref="C25:C30"/>
    <mergeCell ref="B19:B30"/>
    <mergeCell ref="B18:D18"/>
    <mergeCell ref="C19:C24"/>
    <mergeCell ref="B7:E7"/>
    <mergeCell ref="B8:C8"/>
    <mergeCell ref="D8:D9"/>
    <mergeCell ref="B12:B17"/>
    <mergeCell ref="C12:C17"/>
    <mergeCell ref="B6:E6"/>
    <mergeCell ref="B1:E1"/>
    <mergeCell ref="B2:E2"/>
    <mergeCell ref="B3:E3"/>
    <mergeCell ref="B4:E4"/>
    <mergeCell ref="B5:E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S23"/>
  <sheetViews>
    <sheetView workbookViewId="0">
      <selection activeCell="E23" sqref="E23"/>
    </sheetView>
  </sheetViews>
  <sheetFormatPr defaultRowHeight="13.5" x14ac:dyDescent="0.25"/>
  <cols>
    <col min="1" max="1" width="4.7109375" style="10" customWidth="1"/>
    <col min="2" max="2" width="11" style="10" customWidth="1"/>
    <col min="3" max="3" width="13.140625" style="10" customWidth="1"/>
    <col min="4" max="4" width="60.140625" style="10" customWidth="1"/>
    <col min="5" max="5" width="32.140625" style="27" customWidth="1"/>
    <col min="6" max="7" width="9.140625" style="10"/>
    <col min="8" max="8" width="9.5703125" style="10" bestFit="1" customWidth="1"/>
    <col min="9" max="9" width="11" style="10" customWidth="1"/>
    <col min="10" max="16384" width="9.140625" style="10"/>
  </cols>
  <sheetData>
    <row r="1" spans="1:253" s="14" customFormat="1" ht="15.75" customHeight="1" x14ac:dyDescent="0.2">
      <c r="B1" s="156" t="s">
        <v>76</v>
      </c>
      <c r="C1" s="156"/>
      <c r="D1" s="156"/>
      <c r="E1" s="156"/>
      <c r="F1" s="11"/>
      <c r="G1" s="11"/>
      <c r="H1" s="11"/>
      <c r="I1" s="11"/>
      <c r="J1" s="11"/>
      <c r="K1" s="11"/>
      <c r="L1" s="13"/>
      <c r="M1" s="12"/>
      <c r="N1" s="13"/>
      <c r="O1" s="13"/>
      <c r="P1" s="13"/>
      <c r="Q1" s="13"/>
      <c r="R1" s="13"/>
      <c r="S1" s="13"/>
      <c r="T1" s="13"/>
      <c r="U1" s="12"/>
      <c r="V1" s="13"/>
      <c r="W1" s="13"/>
      <c r="X1" s="13"/>
      <c r="Y1" s="13"/>
      <c r="Z1" s="13"/>
      <c r="AA1" s="13"/>
      <c r="AB1" s="13"/>
      <c r="AC1" s="12"/>
      <c r="AD1" s="13"/>
      <c r="AE1" s="13"/>
      <c r="AF1" s="13"/>
      <c r="AG1" s="13"/>
      <c r="AH1" s="13"/>
      <c r="AI1" s="13"/>
      <c r="AJ1" s="13"/>
      <c r="AK1" s="12"/>
      <c r="AL1" s="13"/>
      <c r="AM1" s="13"/>
      <c r="AN1" s="13"/>
      <c r="AO1" s="13"/>
      <c r="AP1" s="13"/>
      <c r="AQ1" s="13"/>
      <c r="AR1" s="13"/>
      <c r="AS1" s="12"/>
      <c r="AT1" s="13"/>
      <c r="AU1" s="13"/>
      <c r="AV1" s="13"/>
      <c r="AW1" s="13"/>
      <c r="AX1" s="13"/>
      <c r="AY1" s="13"/>
      <c r="AZ1" s="13"/>
      <c r="BA1" s="12"/>
      <c r="BB1" s="13"/>
      <c r="BC1" s="13"/>
      <c r="BD1" s="13"/>
      <c r="BE1" s="13"/>
      <c r="BF1" s="13"/>
      <c r="BG1" s="13"/>
      <c r="BH1" s="13"/>
      <c r="BI1" s="12"/>
      <c r="BJ1" s="13"/>
      <c r="BK1" s="13"/>
      <c r="BL1" s="13"/>
      <c r="BM1" s="13"/>
      <c r="BN1" s="13"/>
      <c r="BO1" s="13"/>
      <c r="BP1" s="13"/>
      <c r="BQ1" s="12"/>
      <c r="BR1" s="13"/>
      <c r="BS1" s="13"/>
      <c r="BT1" s="13"/>
      <c r="BU1" s="13"/>
      <c r="BV1" s="13"/>
      <c r="BW1" s="13"/>
      <c r="BX1" s="13"/>
      <c r="BY1" s="12"/>
      <c r="BZ1" s="13"/>
      <c r="CA1" s="13"/>
      <c r="CB1" s="13"/>
      <c r="CC1" s="13"/>
      <c r="CD1" s="13"/>
      <c r="CE1" s="13"/>
      <c r="CF1" s="13"/>
      <c r="CG1" s="12"/>
      <c r="CH1" s="13"/>
      <c r="CI1" s="13"/>
      <c r="CJ1" s="13"/>
      <c r="CK1" s="13"/>
      <c r="CL1" s="13"/>
      <c r="CM1" s="13"/>
      <c r="CN1" s="13"/>
      <c r="CO1" s="12"/>
      <c r="CP1" s="13"/>
      <c r="CQ1" s="13"/>
      <c r="CR1" s="13"/>
      <c r="CS1" s="13"/>
      <c r="CT1" s="13"/>
      <c r="CU1" s="13"/>
      <c r="CV1" s="13"/>
      <c r="CW1" s="12"/>
      <c r="CX1" s="13"/>
      <c r="CY1" s="13"/>
      <c r="CZ1" s="13"/>
      <c r="DA1" s="13"/>
      <c r="DB1" s="13"/>
      <c r="DC1" s="13"/>
      <c r="DD1" s="13"/>
      <c r="DE1" s="12"/>
      <c r="DF1" s="13"/>
      <c r="DG1" s="13"/>
      <c r="DH1" s="13"/>
      <c r="DI1" s="13"/>
      <c r="DJ1" s="13"/>
      <c r="DK1" s="13"/>
      <c r="DL1" s="13"/>
      <c r="DM1" s="12"/>
      <c r="DN1" s="13"/>
      <c r="DO1" s="13"/>
      <c r="DP1" s="13"/>
      <c r="DQ1" s="13"/>
      <c r="DR1" s="13"/>
      <c r="DS1" s="13"/>
      <c r="DT1" s="13"/>
      <c r="DU1" s="12"/>
      <c r="DV1" s="13"/>
      <c r="DW1" s="13"/>
      <c r="DX1" s="13"/>
      <c r="DY1" s="13"/>
      <c r="DZ1" s="13"/>
      <c r="EA1" s="13"/>
      <c r="EB1" s="13"/>
      <c r="EC1" s="12"/>
      <c r="ED1" s="13"/>
      <c r="EE1" s="13"/>
      <c r="EF1" s="13"/>
      <c r="EG1" s="13"/>
      <c r="EH1" s="13"/>
      <c r="EI1" s="13"/>
      <c r="EJ1" s="13"/>
      <c r="EK1" s="12"/>
      <c r="EL1" s="13"/>
      <c r="EM1" s="13"/>
      <c r="EN1" s="13"/>
      <c r="EO1" s="13"/>
      <c r="EP1" s="13"/>
      <c r="EQ1" s="13"/>
      <c r="ER1" s="13"/>
      <c r="ES1" s="12"/>
      <c r="ET1" s="13"/>
      <c r="EU1" s="13"/>
      <c r="EV1" s="13"/>
      <c r="EW1" s="13"/>
      <c r="EX1" s="13"/>
      <c r="EY1" s="13"/>
      <c r="EZ1" s="13"/>
      <c r="FA1" s="12"/>
      <c r="FB1" s="13"/>
      <c r="FC1" s="13"/>
      <c r="FD1" s="13"/>
      <c r="FE1" s="13"/>
      <c r="FF1" s="13"/>
      <c r="FG1" s="13"/>
      <c r="FH1" s="13"/>
      <c r="FI1" s="12"/>
      <c r="FJ1" s="13"/>
      <c r="FK1" s="13"/>
      <c r="FL1" s="13"/>
      <c r="FM1" s="13"/>
      <c r="FN1" s="13"/>
      <c r="FO1" s="13"/>
      <c r="FP1" s="13"/>
      <c r="FQ1" s="12"/>
      <c r="FR1" s="13"/>
      <c r="FS1" s="13"/>
      <c r="FT1" s="13"/>
      <c r="FU1" s="13"/>
      <c r="FV1" s="13"/>
      <c r="FW1" s="13"/>
      <c r="FX1" s="13"/>
      <c r="FY1" s="12"/>
      <c r="FZ1" s="13"/>
      <c r="GA1" s="13"/>
      <c r="GB1" s="13"/>
      <c r="GC1" s="13"/>
      <c r="GD1" s="13"/>
      <c r="GE1" s="13"/>
      <c r="GF1" s="13"/>
      <c r="GG1" s="12"/>
      <c r="GH1" s="13"/>
      <c r="GI1" s="13"/>
      <c r="GJ1" s="13"/>
      <c r="GK1" s="13"/>
      <c r="GL1" s="13"/>
      <c r="GM1" s="13"/>
      <c r="GN1" s="13"/>
      <c r="GO1" s="12"/>
      <c r="GP1" s="13"/>
      <c r="GQ1" s="13"/>
      <c r="GR1" s="13"/>
      <c r="GS1" s="13"/>
      <c r="GT1" s="13"/>
      <c r="GU1" s="13"/>
      <c r="GV1" s="13"/>
      <c r="GW1" s="12"/>
      <c r="GX1" s="13"/>
      <c r="GY1" s="13"/>
      <c r="GZ1" s="13"/>
      <c r="HA1" s="13"/>
      <c r="HB1" s="13"/>
      <c r="HC1" s="13"/>
      <c r="HD1" s="13"/>
      <c r="HE1" s="12"/>
      <c r="HF1" s="13"/>
      <c r="HG1" s="13"/>
      <c r="HH1" s="13"/>
      <c r="HI1" s="13"/>
      <c r="HJ1" s="13"/>
      <c r="HK1" s="13"/>
      <c r="HL1" s="13"/>
      <c r="HM1" s="12"/>
      <c r="HN1" s="13"/>
      <c r="HO1" s="13"/>
      <c r="HP1" s="13"/>
      <c r="HQ1" s="13"/>
      <c r="HR1" s="13"/>
      <c r="HS1" s="13"/>
      <c r="HT1" s="13"/>
      <c r="HU1" s="12"/>
      <c r="HV1" s="13"/>
      <c r="HW1" s="13"/>
      <c r="HX1" s="13"/>
      <c r="HY1" s="13"/>
      <c r="HZ1" s="13"/>
      <c r="IA1" s="13"/>
      <c r="IB1" s="13"/>
      <c r="IC1" s="12"/>
      <c r="ID1" s="13"/>
      <c r="IE1" s="13"/>
      <c r="IF1" s="13"/>
      <c r="IG1" s="13"/>
      <c r="IH1" s="13"/>
      <c r="II1" s="13"/>
      <c r="IJ1" s="13"/>
      <c r="IK1" s="12"/>
      <c r="IL1" s="13"/>
      <c r="IM1" s="13"/>
      <c r="IN1" s="13"/>
      <c r="IO1" s="13"/>
      <c r="IP1" s="13"/>
      <c r="IQ1" s="13"/>
      <c r="IR1" s="13"/>
      <c r="IS1" s="12"/>
    </row>
    <row r="2" spans="1:253" s="14" customFormat="1" ht="15.95" customHeight="1" x14ac:dyDescent="0.2">
      <c r="B2" s="156" t="s">
        <v>66</v>
      </c>
      <c r="C2" s="156"/>
      <c r="D2" s="156"/>
      <c r="E2" s="156"/>
      <c r="F2" s="11"/>
      <c r="G2" s="11"/>
      <c r="H2" s="11"/>
      <c r="I2" s="11"/>
      <c r="J2" s="11"/>
      <c r="K2" s="11"/>
      <c r="L2" s="13"/>
      <c r="M2" s="12"/>
      <c r="N2" s="13"/>
      <c r="O2" s="13"/>
      <c r="P2" s="13"/>
      <c r="Q2" s="13"/>
      <c r="R2" s="13"/>
      <c r="S2" s="13"/>
      <c r="T2" s="13"/>
      <c r="U2" s="12"/>
      <c r="V2" s="13"/>
      <c r="W2" s="13"/>
      <c r="X2" s="13"/>
      <c r="Y2" s="13"/>
      <c r="Z2" s="13"/>
      <c r="AA2" s="13"/>
      <c r="AB2" s="13"/>
      <c r="AC2" s="12"/>
      <c r="AD2" s="13"/>
      <c r="AE2" s="13"/>
      <c r="AF2" s="13"/>
      <c r="AG2" s="13"/>
      <c r="AH2" s="13"/>
      <c r="AI2" s="13"/>
      <c r="AJ2" s="13"/>
      <c r="AK2" s="12"/>
      <c r="AL2" s="13"/>
      <c r="AM2" s="13"/>
      <c r="AN2" s="13"/>
      <c r="AO2" s="13"/>
      <c r="AP2" s="13"/>
      <c r="AQ2" s="13"/>
      <c r="AR2" s="13"/>
      <c r="AS2" s="12"/>
      <c r="AT2" s="13"/>
      <c r="AU2" s="13"/>
      <c r="AV2" s="13"/>
      <c r="AW2" s="13"/>
      <c r="AX2" s="13"/>
      <c r="AY2" s="13"/>
      <c r="AZ2" s="13"/>
      <c r="BA2" s="12"/>
      <c r="BB2" s="13"/>
      <c r="BC2" s="13"/>
      <c r="BD2" s="13"/>
      <c r="BE2" s="13"/>
      <c r="BF2" s="13"/>
      <c r="BG2" s="13"/>
      <c r="BH2" s="13"/>
      <c r="BI2" s="12"/>
      <c r="BJ2" s="13"/>
      <c r="BK2" s="13"/>
      <c r="BL2" s="13"/>
      <c r="BM2" s="13"/>
      <c r="BN2" s="13"/>
      <c r="BO2" s="13"/>
      <c r="BP2" s="13"/>
      <c r="BQ2" s="12"/>
      <c r="BR2" s="13"/>
      <c r="BS2" s="13"/>
      <c r="BT2" s="13"/>
      <c r="BU2" s="13"/>
      <c r="BV2" s="13"/>
      <c r="BW2" s="13"/>
      <c r="BX2" s="13"/>
      <c r="BY2" s="12"/>
      <c r="BZ2" s="13"/>
      <c r="CA2" s="13"/>
      <c r="CB2" s="13"/>
      <c r="CC2" s="13"/>
      <c r="CD2" s="13"/>
      <c r="CE2" s="13"/>
      <c r="CF2" s="13"/>
      <c r="CG2" s="12"/>
      <c r="CH2" s="13"/>
      <c r="CI2" s="13"/>
      <c r="CJ2" s="13"/>
      <c r="CK2" s="13"/>
      <c r="CL2" s="13"/>
      <c r="CM2" s="13"/>
      <c r="CN2" s="13"/>
      <c r="CO2" s="12"/>
      <c r="CP2" s="13"/>
      <c r="CQ2" s="13"/>
      <c r="CR2" s="13"/>
      <c r="CS2" s="13"/>
      <c r="CT2" s="13"/>
      <c r="CU2" s="13"/>
      <c r="CV2" s="13"/>
      <c r="CW2" s="12"/>
      <c r="CX2" s="13"/>
      <c r="CY2" s="13"/>
      <c r="CZ2" s="13"/>
      <c r="DA2" s="13"/>
      <c r="DB2" s="13"/>
      <c r="DC2" s="13"/>
      <c r="DD2" s="13"/>
      <c r="DE2" s="12"/>
      <c r="DF2" s="13"/>
      <c r="DG2" s="13"/>
      <c r="DH2" s="13"/>
      <c r="DI2" s="13"/>
      <c r="DJ2" s="13"/>
      <c r="DK2" s="13"/>
      <c r="DL2" s="13"/>
      <c r="DM2" s="12"/>
      <c r="DN2" s="13"/>
      <c r="DO2" s="13"/>
      <c r="DP2" s="13"/>
      <c r="DQ2" s="13"/>
      <c r="DR2" s="13"/>
      <c r="DS2" s="13"/>
      <c r="DT2" s="13"/>
      <c r="DU2" s="12"/>
      <c r="DV2" s="13"/>
      <c r="DW2" s="13"/>
      <c r="DX2" s="13"/>
      <c r="DY2" s="13"/>
      <c r="DZ2" s="13"/>
      <c r="EA2" s="13"/>
      <c r="EB2" s="13"/>
      <c r="EC2" s="12"/>
      <c r="ED2" s="13"/>
      <c r="EE2" s="13"/>
      <c r="EF2" s="13"/>
      <c r="EG2" s="13"/>
      <c r="EH2" s="13"/>
      <c r="EI2" s="13"/>
      <c r="EJ2" s="13"/>
      <c r="EK2" s="12"/>
      <c r="EL2" s="13"/>
      <c r="EM2" s="13"/>
      <c r="EN2" s="13"/>
      <c r="EO2" s="13"/>
      <c r="EP2" s="13"/>
      <c r="EQ2" s="13"/>
      <c r="ER2" s="13"/>
      <c r="ES2" s="12"/>
      <c r="ET2" s="13"/>
      <c r="EU2" s="13"/>
      <c r="EV2" s="13"/>
      <c r="EW2" s="13"/>
      <c r="EX2" s="13"/>
      <c r="EY2" s="13"/>
      <c r="EZ2" s="13"/>
      <c r="FA2" s="12"/>
      <c r="FB2" s="13"/>
      <c r="FC2" s="13"/>
      <c r="FD2" s="13"/>
      <c r="FE2" s="13"/>
      <c r="FF2" s="13"/>
      <c r="FG2" s="13"/>
      <c r="FH2" s="13"/>
      <c r="FI2" s="12"/>
      <c r="FJ2" s="13"/>
      <c r="FK2" s="13"/>
      <c r="FL2" s="13"/>
      <c r="FM2" s="13"/>
      <c r="FN2" s="13"/>
      <c r="FO2" s="13"/>
      <c r="FP2" s="13"/>
      <c r="FQ2" s="12"/>
      <c r="FR2" s="13"/>
      <c r="FS2" s="13"/>
      <c r="FT2" s="13"/>
      <c r="FU2" s="13"/>
      <c r="FV2" s="13"/>
      <c r="FW2" s="13"/>
      <c r="FX2" s="13"/>
      <c r="FY2" s="12"/>
      <c r="FZ2" s="13"/>
      <c r="GA2" s="13"/>
      <c r="GB2" s="13"/>
      <c r="GC2" s="13"/>
      <c r="GD2" s="13"/>
      <c r="GE2" s="13"/>
      <c r="GF2" s="13"/>
      <c r="GG2" s="12"/>
      <c r="GH2" s="13"/>
      <c r="GI2" s="13"/>
      <c r="GJ2" s="13"/>
      <c r="GK2" s="13"/>
      <c r="GL2" s="13"/>
      <c r="GM2" s="13"/>
      <c r="GN2" s="13"/>
      <c r="GO2" s="12"/>
      <c r="GP2" s="13"/>
      <c r="GQ2" s="13"/>
      <c r="GR2" s="13"/>
      <c r="GS2" s="13"/>
      <c r="GT2" s="13"/>
      <c r="GU2" s="13"/>
      <c r="GV2" s="13"/>
      <c r="GW2" s="12"/>
      <c r="GX2" s="13"/>
      <c r="GY2" s="13"/>
      <c r="GZ2" s="13"/>
      <c r="HA2" s="13"/>
      <c r="HB2" s="13"/>
      <c r="HC2" s="13"/>
      <c r="HD2" s="13"/>
      <c r="HE2" s="12"/>
      <c r="HF2" s="13"/>
      <c r="HG2" s="13"/>
      <c r="HH2" s="13"/>
      <c r="HI2" s="13"/>
      <c r="HJ2" s="13"/>
      <c r="HK2" s="13"/>
      <c r="HL2" s="13"/>
      <c r="HM2" s="12"/>
      <c r="HN2" s="13"/>
      <c r="HO2" s="13"/>
      <c r="HP2" s="13"/>
      <c r="HQ2" s="13"/>
      <c r="HR2" s="13"/>
      <c r="HS2" s="13"/>
      <c r="HT2" s="13"/>
      <c r="HU2" s="12"/>
      <c r="HV2" s="13"/>
      <c r="HW2" s="13"/>
      <c r="HX2" s="13"/>
      <c r="HY2" s="13"/>
      <c r="HZ2" s="13"/>
      <c r="IA2" s="13"/>
      <c r="IB2" s="13"/>
      <c r="IC2" s="12"/>
      <c r="ID2" s="13"/>
      <c r="IE2" s="13"/>
      <c r="IF2" s="13"/>
      <c r="IG2" s="13"/>
      <c r="IH2" s="13"/>
      <c r="II2" s="13"/>
      <c r="IJ2" s="13"/>
      <c r="IK2" s="12"/>
      <c r="IL2" s="13"/>
      <c r="IM2" s="13"/>
      <c r="IN2" s="13"/>
      <c r="IO2" s="13"/>
      <c r="IP2" s="13"/>
      <c r="IQ2" s="13"/>
      <c r="IR2" s="13"/>
      <c r="IS2" s="12"/>
    </row>
    <row r="3" spans="1:253" s="14" customFormat="1" ht="15.95" customHeight="1" x14ac:dyDescent="0.2">
      <c r="B3" s="156" t="s">
        <v>67</v>
      </c>
      <c r="C3" s="156"/>
      <c r="D3" s="156"/>
      <c r="E3" s="156"/>
      <c r="F3" s="11"/>
      <c r="G3" s="11"/>
      <c r="H3" s="11"/>
      <c r="I3" s="11"/>
      <c r="J3" s="11"/>
      <c r="K3" s="11"/>
      <c r="L3" s="13"/>
      <c r="M3" s="12"/>
      <c r="N3" s="13"/>
      <c r="O3" s="13"/>
      <c r="P3" s="13"/>
      <c r="Q3" s="13"/>
      <c r="R3" s="13"/>
      <c r="S3" s="13"/>
      <c r="T3" s="13"/>
      <c r="U3" s="12"/>
      <c r="V3" s="13"/>
      <c r="W3" s="13"/>
      <c r="X3" s="13"/>
      <c r="Y3" s="13"/>
      <c r="Z3" s="13"/>
      <c r="AA3" s="13"/>
      <c r="AB3" s="13"/>
      <c r="AC3" s="12"/>
      <c r="AD3" s="13"/>
      <c r="AE3" s="13"/>
      <c r="AF3" s="13"/>
      <c r="AG3" s="13"/>
      <c r="AH3" s="13"/>
      <c r="AI3" s="13"/>
      <c r="AJ3" s="13"/>
      <c r="AK3" s="12"/>
      <c r="AL3" s="13"/>
      <c r="AM3" s="13"/>
      <c r="AN3" s="13"/>
      <c r="AO3" s="13"/>
      <c r="AP3" s="13"/>
      <c r="AQ3" s="13"/>
      <c r="AR3" s="13"/>
      <c r="AS3" s="12"/>
      <c r="AT3" s="13"/>
      <c r="AU3" s="13"/>
      <c r="AV3" s="13"/>
      <c r="AW3" s="13"/>
      <c r="AX3" s="13"/>
      <c r="AY3" s="13"/>
      <c r="AZ3" s="13"/>
      <c r="BA3" s="12"/>
      <c r="BB3" s="13"/>
      <c r="BC3" s="13"/>
      <c r="BD3" s="13"/>
      <c r="BE3" s="13"/>
      <c r="BF3" s="13"/>
      <c r="BG3" s="13"/>
      <c r="BH3" s="13"/>
      <c r="BI3" s="12"/>
      <c r="BJ3" s="13"/>
      <c r="BK3" s="13"/>
      <c r="BL3" s="13"/>
      <c r="BM3" s="13"/>
      <c r="BN3" s="13"/>
      <c r="BO3" s="13"/>
      <c r="BP3" s="13"/>
      <c r="BQ3" s="12"/>
      <c r="BR3" s="13"/>
      <c r="BS3" s="13"/>
      <c r="BT3" s="13"/>
      <c r="BU3" s="13"/>
      <c r="BV3" s="13"/>
      <c r="BW3" s="13"/>
      <c r="BX3" s="13"/>
      <c r="BY3" s="12"/>
      <c r="BZ3" s="13"/>
      <c r="CA3" s="13"/>
      <c r="CB3" s="13"/>
      <c r="CC3" s="13"/>
      <c r="CD3" s="13"/>
      <c r="CE3" s="13"/>
      <c r="CF3" s="13"/>
      <c r="CG3" s="12"/>
      <c r="CH3" s="13"/>
      <c r="CI3" s="13"/>
      <c r="CJ3" s="13"/>
      <c r="CK3" s="13"/>
      <c r="CL3" s="13"/>
      <c r="CM3" s="13"/>
      <c r="CN3" s="13"/>
      <c r="CO3" s="12"/>
      <c r="CP3" s="13"/>
      <c r="CQ3" s="13"/>
      <c r="CR3" s="13"/>
      <c r="CS3" s="13"/>
      <c r="CT3" s="13"/>
      <c r="CU3" s="13"/>
      <c r="CV3" s="13"/>
      <c r="CW3" s="12"/>
      <c r="CX3" s="13"/>
      <c r="CY3" s="13"/>
      <c r="CZ3" s="13"/>
      <c r="DA3" s="13"/>
      <c r="DB3" s="13"/>
      <c r="DC3" s="13"/>
      <c r="DD3" s="13"/>
      <c r="DE3" s="12"/>
      <c r="DF3" s="13"/>
      <c r="DG3" s="13"/>
      <c r="DH3" s="13"/>
      <c r="DI3" s="13"/>
      <c r="DJ3" s="13"/>
      <c r="DK3" s="13"/>
      <c r="DL3" s="13"/>
      <c r="DM3" s="12"/>
      <c r="DN3" s="13"/>
      <c r="DO3" s="13"/>
      <c r="DP3" s="13"/>
      <c r="DQ3" s="13"/>
      <c r="DR3" s="13"/>
      <c r="DS3" s="13"/>
      <c r="DT3" s="13"/>
      <c r="DU3" s="12"/>
      <c r="DV3" s="13"/>
      <c r="DW3" s="13"/>
      <c r="DX3" s="13"/>
      <c r="DY3" s="13"/>
      <c r="DZ3" s="13"/>
      <c r="EA3" s="13"/>
      <c r="EB3" s="13"/>
      <c r="EC3" s="12"/>
      <c r="ED3" s="13"/>
      <c r="EE3" s="13"/>
      <c r="EF3" s="13"/>
      <c r="EG3" s="13"/>
      <c r="EH3" s="13"/>
      <c r="EI3" s="13"/>
      <c r="EJ3" s="13"/>
      <c r="EK3" s="12"/>
      <c r="EL3" s="13"/>
      <c r="EM3" s="13"/>
      <c r="EN3" s="13"/>
      <c r="EO3" s="13"/>
      <c r="EP3" s="13"/>
      <c r="EQ3" s="13"/>
      <c r="ER3" s="13"/>
      <c r="ES3" s="12"/>
      <c r="ET3" s="13"/>
      <c r="EU3" s="13"/>
      <c r="EV3" s="13"/>
      <c r="EW3" s="13"/>
      <c r="EX3" s="13"/>
      <c r="EY3" s="13"/>
      <c r="EZ3" s="13"/>
      <c r="FA3" s="12"/>
      <c r="FB3" s="13"/>
      <c r="FC3" s="13"/>
      <c r="FD3" s="13"/>
      <c r="FE3" s="13"/>
      <c r="FF3" s="13"/>
      <c r="FG3" s="13"/>
      <c r="FH3" s="13"/>
      <c r="FI3" s="12"/>
      <c r="FJ3" s="13"/>
      <c r="FK3" s="13"/>
      <c r="FL3" s="13"/>
      <c r="FM3" s="13"/>
      <c r="FN3" s="13"/>
      <c r="FO3" s="13"/>
      <c r="FP3" s="13"/>
      <c r="FQ3" s="12"/>
      <c r="FR3" s="13"/>
      <c r="FS3" s="13"/>
      <c r="FT3" s="13"/>
      <c r="FU3" s="13"/>
      <c r="FV3" s="13"/>
      <c r="FW3" s="13"/>
      <c r="FX3" s="13"/>
      <c r="FY3" s="12"/>
      <c r="FZ3" s="13"/>
      <c r="GA3" s="13"/>
      <c r="GB3" s="13"/>
      <c r="GC3" s="13"/>
      <c r="GD3" s="13"/>
      <c r="GE3" s="13"/>
      <c r="GF3" s="13"/>
      <c r="GG3" s="12"/>
      <c r="GH3" s="13"/>
      <c r="GI3" s="13"/>
      <c r="GJ3" s="13"/>
      <c r="GK3" s="13"/>
      <c r="GL3" s="13"/>
      <c r="GM3" s="13"/>
      <c r="GN3" s="13"/>
      <c r="GO3" s="12"/>
      <c r="GP3" s="13"/>
      <c r="GQ3" s="13"/>
      <c r="GR3" s="13"/>
      <c r="GS3" s="13"/>
      <c r="GT3" s="13"/>
      <c r="GU3" s="13"/>
      <c r="GV3" s="13"/>
      <c r="GW3" s="12"/>
      <c r="GX3" s="13"/>
      <c r="GY3" s="13"/>
      <c r="GZ3" s="13"/>
      <c r="HA3" s="13"/>
      <c r="HB3" s="13"/>
      <c r="HC3" s="13"/>
      <c r="HD3" s="13"/>
      <c r="HE3" s="12"/>
      <c r="HF3" s="13"/>
      <c r="HG3" s="13"/>
      <c r="HH3" s="13"/>
      <c r="HI3" s="13"/>
      <c r="HJ3" s="13"/>
      <c r="HK3" s="13"/>
      <c r="HL3" s="13"/>
      <c r="HM3" s="12"/>
      <c r="HN3" s="13"/>
      <c r="HO3" s="13"/>
      <c r="HP3" s="13"/>
      <c r="HQ3" s="13"/>
      <c r="HR3" s="13"/>
      <c r="HS3" s="13"/>
      <c r="HT3" s="13"/>
      <c r="HU3" s="12"/>
      <c r="HV3" s="13"/>
      <c r="HW3" s="13"/>
      <c r="HX3" s="13"/>
      <c r="HY3" s="13"/>
      <c r="HZ3" s="13"/>
      <c r="IA3" s="13"/>
      <c r="IB3" s="13"/>
      <c r="IC3" s="12"/>
      <c r="ID3" s="13"/>
      <c r="IE3" s="13"/>
      <c r="IF3" s="13"/>
      <c r="IG3" s="13"/>
      <c r="IH3" s="13"/>
      <c r="II3" s="13"/>
      <c r="IJ3" s="13"/>
      <c r="IK3" s="12"/>
      <c r="IL3" s="13"/>
      <c r="IM3" s="13"/>
      <c r="IN3" s="13"/>
      <c r="IO3" s="13"/>
      <c r="IP3" s="13"/>
      <c r="IQ3" s="13"/>
      <c r="IR3" s="13"/>
      <c r="IS3" s="12"/>
    </row>
    <row r="4" spans="1:253" s="14" customFormat="1" ht="15.95" customHeight="1" x14ac:dyDescent="0.25">
      <c r="B4" s="156" t="s">
        <v>64</v>
      </c>
      <c r="C4" s="156"/>
      <c r="D4" s="156"/>
      <c r="E4" s="156"/>
      <c r="F4" s="10"/>
      <c r="G4" s="10"/>
      <c r="H4" s="11"/>
      <c r="I4" s="11"/>
      <c r="J4" s="11"/>
      <c r="K4" s="11"/>
      <c r="L4" s="13"/>
      <c r="M4" s="12"/>
      <c r="N4" s="13"/>
      <c r="O4" s="13"/>
      <c r="P4" s="13"/>
      <c r="Q4" s="13"/>
      <c r="R4" s="13"/>
      <c r="S4" s="13"/>
      <c r="T4" s="13"/>
      <c r="U4" s="12"/>
      <c r="V4" s="13"/>
      <c r="W4" s="13"/>
      <c r="X4" s="13"/>
      <c r="Y4" s="13"/>
      <c r="Z4" s="13"/>
      <c r="AA4" s="13"/>
      <c r="AB4" s="13"/>
      <c r="AC4" s="12"/>
      <c r="AD4" s="13"/>
      <c r="AE4" s="13"/>
      <c r="AF4" s="13"/>
      <c r="AG4" s="13"/>
      <c r="AH4" s="13"/>
      <c r="AI4" s="13"/>
      <c r="AJ4" s="13"/>
      <c r="AK4" s="12"/>
      <c r="AL4" s="13"/>
      <c r="AM4" s="13"/>
      <c r="AN4" s="13"/>
      <c r="AO4" s="13"/>
      <c r="AP4" s="13"/>
      <c r="AQ4" s="13"/>
      <c r="AR4" s="13"/>
      <c r="AS4" s="12"/>
      <c r="AT4" s="13"/>
      <c r="AU4" s="13"/>
      <c r="AV4" s="13"/>
      <c r="AW4" s="13"/>
      <c r="AX4" s="13"/>
      <c r="AY4" s="13"/>
      <c r="AZ4" s="13"/>
      <c r="BA4" s="12"/>
      <c r="BB4" s="13"/>
      <c r="BC4" s="13"/>
      <c r="BD4" s="13"/>
      <c r="BE4" s="13"/>
      <c r="BF4" s="13"/>
      <c r="BG4" s="13"/>
      <c r="BH4" s="13"/>
      <c r="BI4" s="12"/>
      <c r="BJ4" s="13"/>
      <c r="BK4" s="13"/>
      <c r="BL4" s="13"/>
      <c r="BM4" s="13"/>
      <c r="BN4" s="13"/>
      <c r="BO4" s="13"/>
      <c r="BP4" s="13"/>
      <c r="BQ4" s="12"/>
      <c r="BR4" s="13"/>
      <c r="BS4" s="13"/>
      <c r="BT4" s="13"/>
      <c r="BU4" s="13"/>
      <c r="BV4" s="13"/>
      <c r="BW4" s="13"/>
      <c r="BX4" s="13"/>
      <c r="BY4" s="12"/>
      <c r="BZ4" s="13"/>
      <c r="CA4" s="13"/>
      <c r="CB4" s="13"/>
      <c r="CC4" s="13"/>
      <c r="CD4" s="13"/>
      <c r="CE4" s="13"/>
      <c r="CF4" s="13"/>
      <c r="CG4" s="12"/>
      <c r="CH4" s="13"/>
      <c r="CI4" s="13"/>
      <c r="CJ4" s="13"/>
      <c r="CK4" s="13"/>
      <c r="CL4" s="13"/>
      <c r="CM4" s="13"/>
      <c r="CN4" s="13"/>
      <c r="CO4" s="12"/>
      <c r="CP4" s="13"/>
      <c r="CQ4" s="13"/>
      <c r="CR4" s="13"/>
      <c r="CS4" s="13"/>
      <c r="CT4" s="13"/>
      <c r="CU4" s="13"/>
      <c r="CV4" s="13"/>
      <c r="CW4" s="12"/>
      <c r="CX4" s="13"/>
      <c r="CY4" s="13"/>
      <c r="CZ4" s="13"/>
      <c r="DA4" s="13"/>
      <c r="DB4" s="13"/>
      <c r="DC4" s="13"/>
      <c r="DD4" s="13"/>
      <c r="DE4" s="12"/>
      <c r="DF4" s="13"/>
      <c r="DG4" s="13"/>
      <c r="DH4" s="13"/>
      <c r="DI4" s="13"/>
      <c r="DJ4" s="13"/>
      <c r="DK4" s="13"/>
      <c r="DL4" s="13"/>
      <c r="DM4" s="12"/>
      <c r="DN4" s="13"/>
      <c r="DO4" s="13"/>
      <c r="DP4" s="13"/>
      <c r="DQ4" s="13"/>
      <c r="DR4" s="13"/>
      <c r="DS4" s="13"/>
      <c r="DT4" s="13"/>
      <c r="DU4" s="12"/>
      <c r="DV4" s="13"/>
      <c r="DW4" s="13"/>
      <c r="DX4" s="13"/>
      <c r="DY4" s="13"/>
      <c r="DZ4" s="13"/>
      <c r="EA4" s="13"/>
      <c r="EB4" s="13"/>
      <c r="EC4" s="12"/>
      <c r="ED4" s="13"/>
      <c r="EE4" s="13"/>
      <c r="EF4" s="13"/>
      <c r="EG4" s="13"/>
      <c r="EH4" s="13"/>
      <c r="EI4" s="13"/>
      <c r="EJ4" s="13"/>
      <c r="EK4" s="12"/>
      <c r="EL4" s="13"/>
      <c r="EM4" s="13"/>
      <c r="EN4" s="13"/>
      <c r="EO4" s="13"/>
      <c r="EP4" s="13"/>
      <c r="EQ4" s="13"/>
      <c r="ER4" s="13"/>
      <c r="ES4" s="12"/>
      <c r="ET4" s="13"/>
      <c r="EU4" s="13"/>
      <c r="EV4" s="13"/>
      <c r="EW4" s="13"/>
      <c r="EX4" s="13"/>
      <c r="EY4" s="13"/>
      <c r="EZ4" s="13"/>
      <c r="FA4" s="12"/>
      <c r="FB4" s="13"/>
      <c r="FC4" s="13"/>
      <c r="FD4" s="13"/>
      <c r="FE4" s="13"/>
      <c r="FF4" s="13"/>
      <c r="FG4" s="13"/>
      <c r="FH4" s="13"/>
      <c r="FI4" s="12"/>
      <c r="FJ4" s="13"/>
      <c r="FK4" s="13"/>
      <c r="FL4" s="13"/>
      <c r="FM4" s="13"/>
      <c r="FN4" s="13"/>
      <c r="FO4" s="13"/>
      <c r="FP4" s="13"/>
      <c r="FQ4" s="12"/>
      <c r="FR4" s="13"/>
      <c r="FS4" s="13"/>
      <c r="FT4" s="13"/>
      <c r="FU4" s="13"/>
      <c r="FV4" s="13"/>
      <c r="FW4" s="13"/>
      <c r="FX4" s="13"/>
      <c r="FY4" s="12"/>
      <c r="FZ4" s="13"/>
      <c r="GA4" s="13"/>
      <c r="GB4" s="13"/>
      <c r="GC4" s="13"/>
      <c r="GD4" s="13"/>
      <c r="GE4" s="13"/>
      <c r="GF4" s="13"/>
      <c r="GG4" s="12"/>
      <c r="GH4" s="13"/>
      <c r="GI4" s="13"/>
      <c r="GJ4" s="13"/>
      <c r="GK4" s="13"/>
      <c r="GL4" s="13"/>
      <c r="GM4" s="13"/>
      <c r="GN4" s="13"/>
      <c r="GO4" s="12"/>
      <c r="GP4" s="13"/>
      <c r="GQ4" s="13"/>
      <c r="GR4" s="13"/>
      <c r="GS4" s="13"/>
      <c r="GT4" s="13"/>
      <c r="GU4" s="13"/>
      <c r="GV4" s="13"/>
      <c r="GW4" s="12"/>
      <c r="GX4" s="13"/>
      <c r="GY4" s="13"/>
      <c r="GZ4" s="13"/>
      <c r="HA4" s="13"/>
      <c r="HB4" s="13"/>
      <c r="HC4" s="13"/>
      <c r="HD4" s="13"/>
      <c r="HE4" s="12"/>
      <c r="HF4" s="13"/>
      <c r="HG4" s="13"/>
      <c r="HH4" s="13"/>
      <c r="HI4" s="13"/>
      <c r="HJ4" s="13"/>
      <c r="HK4" s="13"/>
      <c r="HL4" s="13"/>
      <c r="HM4" s="12"/>
      <c r="HN4" s="13"/>
      <c r="HO4" s="13"/>
      <c r="HP4" s="13"/>
      <c r="HQ4" s="13"/>
      <c r="HR4" s="13"/>
      <c r="HS4" s="13"/>
      <c r="HT4" s="13"/>
      <c r="HU4" s="12"/>
      <c r="HV4" s="13"/>
      <c r="HW4" s="13"/>
      <c r="HX4" s="13"/>
      <c r="HY4" s="13"/>
      <c r="HZ4" s="13"/>
      <c r="IA4" s="13"/>
      <c r="IB4" s="13"/>
      <c r="IC4" s="12"/>
      <c r="ID4" s="13"/>
      <c r="IE4" s="13"/>
      <c r="IF4" s="13"/>
      <c r="IG4" s="13"/>
      <c r="IH4" s="13"/>
      <c r="II4" s="13"/>
      <c r="IJ4" s="13"/>
      <c r="IK4" s="12"/>
      <c r="IL4" s="13"/>
      <c r="IM4" s="13"/>
      <c r="IN4" s="13"/>
      <c r="IO4" s="13"/>
      <c r="IP4" s="13"/>
      <c r="IQ4" s="13"/>
      <c r="IR4" s="13"/>
      <c r="IS4" s="12"/>
    </row>
    <row r="6" spans="1:253" ht="42.75" customHeight="1" x14ac:dyDescent="0.25">
      <c r="B6" s="164" t="s">
        <v>193</v>
      </c>
      <c r="C6" s="164"/>
      <c r="D6" s="164"/>
      <c r="E6" s="164"/>
      <c r="F6" s="11"/>
      <c r="G6" s="11"/>
    </row>
    <row r="7" spans="1:253" ht="20.25" customHeight="1" x14ac:dyDescent="0.25">
      <c r="B7" s="176" t="s">
        <v>65</v>
      </c>
      <c r="C7" s="176"/>
      <c r="D7" s="176"/>
      <c r="E7" s="176"/>
    </row>
    <row r="8" spans="1:253" ht="57.75" customHeight="1" x14ac:dyDescent="0.25">
      <c r="B8" s="174" t="s">
        <v>37</v>
      </c>
      <c r="C8" s="174"/>
      <c r="D8" s="175" t="s">
        <v>38</v>
      </c>
      <c r="E8" s="137" t="s">
        <v>116</v>
      </c>
    </row>
    <row r="9" spans="1:253" ht="25.5" customHeight="1" x14ac:dyDescent="0.25">
      <c r="B9" s="33" t="s">
        <v>17</v>
      </c>
      <c r="C9" s="33" t="s">
        <v>18</v>
      </c>
      <c r="D9" s="175"/>
      <c r="E9" s="22" t="s">
        <v>0</v>
      </c>
    </row>
    <row r="10" spans="1:253" s="17" customFormat="1" ht="24.75" customHeight="1" x14ac:dyDescent="0.25">
      <c r="B10" s="31"/>
      <c r="C10" s="16"/>
      <c r="D10" s="16" t="s">
        <v>45</v>
      </c>
      <c r="E10" s="23">
        <f>E12</f>
        <v>1098049.8153200001</v>
      </c>
    </row>
    <row r="11" spans="1:253" ht="20.25" customHeight="1" x14ac:dyDescent="0.25">
      <c r="A11" s="14"/>
      <c r="B11" s="58"/>
      <c r="C11" s="58"/>
      <c r="D11" s="59" t="s">
        <v>44</v>
      </c>
      <c r="E11" s="60"/>
    </row>
    <row r="12" spans="1:253" s="17" customFormat="1" ht="18" customHeight="1" x14ac:dyDescent="0.25">
      <c r="A12" s="14"/>
      <c r="B12" s="179">
        <v>1126</v>
      </c>
      <c r="C12" s="173">
        <v>31002</v>
      </c>
      <c r="D12" s="32" t="s">
        <v>81</v>
      </c>
      <c r="E12" s="23">
        <f>+E16+E18</f>
        <v>1098049.8153200001</v>
      </c>
      <c r="I12" s="25"/>
    </row>
    <row r="13" spans="1:253" ht="15.95" customHeight="1" x14ac:dyDescent="0.25">
      <c r="A13" s="14"/>
      <c r="B13" s="180"/>
      <c r="C13" s="173"/>
      <c r="D13" s="9" t="s">
        <v>24</v>
      </c>
      <c r="E13" s="24"/>
    </row>
    <row r="14" spans="1:253" ht="15.95" customHeight="1" x14ac:dyDescent="0.25">
      <c r="A14" s="14"/>
      <c r="B14" s="180"/>
      <c r="C14" s="173"/>
      <c r="D14" s="37" t="s">
        <v>20</v>
      </c>
      <c r="E14" s="107">
        <f>+E16+E18</f>
        <v>1098049.8153200001</v>
      </c>
    </row>
    <row r="15" spans="1:253" ht="15.95" customHeight="1" x14ac:dyDescent="0.25">
      <c r="A15" s="14"/>
      <c r="B15" s="180"/>
      <c r="C15" s="173"/>
      <c r="D15" s="9" t="s">
        <v>46</v>
      </c>
      <c r="E15" s="24"/>
    </row>
    <row r="16" spans="1:253" s="17" customFormat="1" ht="15.95" customHeight="1" x14ac:dyDescent="0.25">
      <c r="A16" s="61"/>
      <c r="B16" s="180"/>
      <c r="C16" s="173"/>
      <c r="D16" s="37" t="s">
        <v>99</v>
      </c>
      <c r="E16" s="23">
        <f>+E17</f>
        <v>580709</v>
      </c>
    </row>
    <row r="17" spans="1:9" s="109" customFormat="1" ht="15.95" customHeight="1" x14ac:dyDescent="0.25">
      <c r="A17" s="14"/>
      <c r="B17" s="180"/>
      <c r="C17" s="173"/>
      <c r="D17" s="9" t="s">
        <v>117</v>
      </c>
      <c r="E17" s="108">
        <v>580709</v>
      </c>
    </row>
    <row r="18" spans="1:9" ht="15.95" customHeight="1" x14ac:dyDescent="0.25">
      <c r="A18" s="14"/>
      <c r="B18" s="180"/>
      <c r="C18" s="173"/>
      <c r="D18" s="37" t="s">
        <v>118</v>
      </c>
      <c r="E18" s="23">
        <f>+E19</f>
        <v>517340.81532000005</v>
      </c>
    </row>
    <row r="19" spans="1:9" s="109" customFormat="1" ht="15.95" customHeight="1" x14ac:dyDescent="0.25">
      <c r="A19" s="14"/>
      <c r="B19" s="180"/>
      <c r="C19" s="173"/>
      <c r="D19" s="9" t="s">
        <v>182</v>
      </c>
      <c r="E19" s="108">
        <v>517340.81532000005</v>
      </c>
    </row>
    <row r="20" spans="1:9" s="17" customFormat="1" ht="22.5" customHeight="1" x14ac:dyDescent="0.25">
      <c r="A20" s="14"/>
      <c r="B20" s="180"/>
      <c r="C20" s="179">
        <v>31003</v>
      </c>
      <c r="D20" s="32" t="s">
        <v>33</v>
      </c>
      <c r="E20" s="23">
        <f>E22</f>
        <v>-1098049.82</v>
      </c>
      <c r="I20" s="25"/>
    </row>
    <row r="21" spans="1:9" ht="15.95" customHeight="1" x14ac:dyDescent="0.25">
      <c r="A21" s="14"/>
      <c r="B21" s="180"/>
      <c r="C21" s="180"/>
      <c r="D21" s="9" t="s">
        <v>24</v>
      </c>
      <c r="E21" s="24"/>
    </row>
    <row r="22" spans="1:9" s="17" customFormat="1" ht="15.95" customHeight="1" x14ac:dyDescent="0.25">
      <c r="A22" s="14"/>
      <c r="B22" s="180"/>
      <c r="C22" s="180"/>
      <c r="D22" s="26" t="s">
        <v>110</v>
      </c>
      <c r="E22" s="23">
        <f>+E23</f>
        <v>-1098049.82</v>
      </c>
    </row>
    <row r="23" spans="1:9" ht="21" customHeight="1" x14ac:dyDescent="0.25">
      <c r="B23" s="181"/>
      <c r="C23" s="181"/>
      <c r="D23" s="32" t="s">
        <v>33</v>
      </c>
      <c r="E23" s="222">
        <v>-1098049.82</v>
      </c>
    </row>
  </sheetData>
  <mergeCells count="11">
    <mergeCell ref="B8:C8"/>
    <mergeCell ref="D8:D9"/>
    <mergeCell ref="B7:E7"/>
    <mergeCell ref="C12:C19"/>
    <mergeCell ref="C20:C23"/>
    <mergeCell ref="B12:B23"/>
    <mergeCell ref="B1:E1"/>
    <mergeCell ref="B2:E2"/>
    <mergeCell ref="B3:E3"/>
    <mergeCell ref="B4:E4"/>
    <mergeCell ref="B6:E6"/>
  </mergeCells>
  <pageMargins left="0.15748031496062992" right="0.23622047244094491" top="0.16" bottom="0.16" header="0.16" footer="0.16"/>
  <pageSetup scale="6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Q24"/>
  <sheetViews>
    <sheetView topLeftCell="A7" workbookViewId="0">
      <selection activeCell="E21" sqref="E21"/>
    </sheetView>
  </sheetViews>
  <sheetFormatPr defaultRowHeight="13.5" x14ac:dyDescent="0.25"/>
  <cols>
    <col min="1" max="1" width="3.5703125" style="10" customWidth="1"/>
    <col min="2" max="2" width="10.28515625" style="10" customWidth="1"/>
    <col min="3" max="3" width="11.140625" style="10" customWidth="1"/>
    <col min="4" max="4" width="44.5703125" style="3" customWidth="1"/>
    <col min="5" max="6" width="16.5703125" style="21" customWidth="1"/>
    <col min="7" max="7" width="20" style="21" customWidth="1"/>
    <col min="8" max="8" width="19" style="21" customWidth="1"/>
    <col min="9" max="9" width="16.5703125" style="21" customWidth="1"/>
    <col min="10" max="16384" width="9.140625" style="10"/>
  </cols>
  <sheetData>
    <row r="1" spans="2:251" s="14" customFormat="1" ht="15.75" customHeight="1" x14ac:dyDescent="0.2">
      <c r="B1" s="156" t="s">
        <v>70</v>
      </c>
      <c r="C1" s="156"/>
      <c r="D1" s="156"/>
      <c r="E1" s="156"/>
      <c r="F1" s="156"/>
      <c r="G1" s="156"/>
      <c r="H1" s="156"/>
      <c r="I1" s="156"/>
      <c r="J1" s="11"/>
      <c r="K1" s="11"/>
      <c r="L1" s="12"/>
      <c r="M1" s="13"/>
      <c r="N1" s="13"/>
      <c r="O1" s="13"/>
      <c r="P1" s="13"/>
      <c r="Q1" s="13"/>
      <c r="R1" s="13"/>
      <c r="S1" s="12"/>
      <c r="T1" s="13"/>
      <c r="U1" s="13"/>
      <c r="V1" s="13"/>
      <c r="W1" s="13"/>
      <c r="X1" s="13"/>
      <c r="Y1" s="13"/>
      <c r="Z1" s="13"/>
      <c r="AA1" s="12"/>
      <c r="AB1" s="13"/>
      <c r="AC1" s="13"/>
      <c r="AD1" s="13"/>
      <c r="AE1" s="13"/>
      <c r="AF1" s="13"/>
      <c r="AG1" s="13"/>
      <c r="AH1" s="13"/>
      <c r="AI1" s="12"/>
      <c r="AJ1" s="13"/>
      <c r="AK1" s="13"/>
      <c r="AL1" s="13"/>
      <c r="AM1" s="13"/>
      <c r="AN1" s="13"/>
      <c r="AO1" s="13"/>
      <c r="AP1" s="13"/>
      <c r="AQ1" s="12"/>
      <c r="AR1" s="13"/>
      <c r="AS1" s="13"/>
      <c r="AT1" s="13"/>
      <c r="AU1" s="13"/>
      <c r="AV1" s="13"/>
      <c r="AW1" s="13"/>
      <c r="AX1" s="13"/>
      <c r="AY1" s="12"/>
      <c r="AZ1" s="13"/>
      <c r="BA1" s="13"/>
      <c r="BB1" s="13"/>
      <c r="BC1" s="13"/>
      <c r="BD1" s="13"/>
      <c r="BE1" s="13"/>
      <c r="BF1" s="13"/>
      <c r="BG1" s="12"/>
      <c r="BH1" s="13"/>
      <c r="BI1" s="13"/>
      <c r="BJ1" s="13"/>
      <c r="BK1" s="13"/>
      <c r="BL1" s="13"/>
      <c r="BM1" s="13"/>
      <c r="BN1" s="13"/>
      <c r="BO1" s="12"/>
      <c r="BP1" s="13"/>
      <c r="BQ1" s="13"/>
      <c r="BR1" s="13"/>
      <c r="BS1" s="13"/>
      <c r="BT1" s="13"/>
      <c r="BU1" s="13"/>
      <c r="BV1" s="13"/>
      <c r="BW1" s="12"/>
      <c r="BX1" s="13"/>
      <c r="BY1" s="13"/>
      <c r="BZ1" s="13"/>
      <c r="CA1" s="13"/>
      <c r="CB1" s="13"/>
      <c r="CC1" s="13"/>
      <c r="CD1" s="13"/>
      <c r="CE1" s="12"/>
      <c r="CF1" s="13"/>
      <c r="CG1" s="13"/>
      <c r="CH1" s="13"/>
      <c r="CI1" s="13"/>
      <c r="CJ1" s="13"/>
      <c r="CK1" s="13"/>
      <c r="CL1" s="13"/>
      <c r="CM1" s="12"/>
      <c r="CN1" s="13"/>
      <c r="CO1" s="13"/>
      <c r="CP1" s="13"/>
      <c r="CQ1" s="13"/>
      <c r="CR1" s="13"/>
      <c r="CS1" s="13"/>
      <c r="CT1" s="13"/>
      <c r="CU1" s="12"/>
      <c r="CV1" s="13"/>
      <c r="CW1" s="13"/>
      <c r="CX1" s="13"/>
      <c r="CY1" s="13"/>
      <c r="CZ1" s="13"/>
      <c r="DA1" s="13"/>
      <c r="DB1" s="13"/>
      <c r="DC1" s="12"/>
      <c r="DD1" s="13"/>
      <c r="DE1" s="13"/>
      <c r="DF1" s="13"/>
      <c r="DG1" s="13"/>
      <c r="DH1" s="13"/>
      <c r="DI1" s="13"/>
      <c r="DJ1" s="13"/>
      <c r="DK1" s="12"/>
      <c r="DL1" s="13"/>
      <c r="DM1" s="13"/>
      <c r="DN1" s="13"/>
      <c r="DO1" s="13"/>
      <c r="DP1" s="13"/>
      <c r="DQ1" s="13"/>
      <c r="DR1" s="13"/>
      <c r="DS1" s="12"/>
      <c r="DT1" s="13"/>
      <c r="DU1" s="13"/>
      <c r="DV1" s="13"/>
      <c r="DW1" s="13"/>
      <c r="DX1" s="13"/>
      <c r="DY1" s="13"/>
      <c r="DZ1" s="13"/>
      <c r="EA1" s="12"/>
      <c r="EB1" s="13"/>
      <c r="EC1" s="13"/>
      <c r="ED1" s="13"/>
      <c r="EE1" s="13"/>
      <c r="EF1" s="13"/>
      <c r="EG1" s="13"/>
      <c r="EH1" s="13"/>
      <c r="EI1" s="12"/>
      <c r="EJ1" s="13"/>
      <c r="EK1" s="13"/>
      <c r="EL1" s="13"/>
      <c r="EM1" s="13"/>
      <c r="EN1" s="13"/>
      <c r="EO1" s="13"/>
      <c r="EP1" s="13"/>
      <c r="EQ1" s="12"/>
      <c r="ER1" s="13"/>
      <c r="ES1" s="13"/>
      <c r="ET1" s="13"/>
      <c r="EU1" s="13"/>
      <c r="EV1" s="13"/>
      <c r="EW1" s="13"/>
      <c r="EX1" s="13"/>
      <c r="EY1" s="12"/>
      <c r="EZ1" s="13"/>
      <c r="FA1" s="13"/>
      <c r="FB1" s="13"/>
      <c r="FC1" s="13"/>
      <c r="FD1" s="13"/>
      <c r="FE1" s="13"/>
      <c r="FF1" s="13"/>
      <c r="FG1" s="12"/>
      <c r="FH1" s="13"/>
      <c r="FI1" s="13"/>
      <c r="FJ1" s="13"/>
      <c r="FK1" s="13"/>
      <c r="FL1" s="13"/>
      <c r="FM1" s="13"/>
      <c r="FN1" s="13"/>
      <c r="FO1" s="12"/>
      <c r="FP1" s="13"/>
      <c r="FQ1" s="13"/>
      <c r="FR1" s="13"/>
      <c r="FS1" s="13"/>
      <c r="FT1" s="13"/>
      <c r="FU1" s="13"/>
      <c r="FV1" s="13"/>
      <c r="FW1" s="12"/>
      <c r="FX1" s="13"/>
      <c r="FY1" s="13"/>
      <c r="FZ1" s="13"/>
      <c r="GA1" s="13"/>
      <c r="GB1" s="13"/>
      <c r="GC1" s="13"/>
      <c r="GD1" s="13"/>
      <c r="GE1" s="12"/>
      <c r="GF1" s="13"/>
      <c r="GG1" s="13"/>
      <c r="GH1" s="13"/>
      <c r="GI1" s="13"/>
      <c r="GJ1" s="13"/>
      <c r="GK1" s="13"/>
      <c r="GL1" s="13"/>
      <c r="GM1" s="12"/>
      <c r="GN1" s="13"/>
      <c r="GO1" s="13"/>
      <c r="GP1" s="13"/>
      <c r="GQ1" s="13"/>
      <c r="GR1" s="13"/>
      <c r="GS1" s="13"/>
      <c r="GT1" s="13"/>
      <c r="GU1" s="12"/>
      <c r="GV1" s="13"/>
      <c r="GW1" s="13"/>
      <c r="GX1" s="13"/>
      <c r="GY1" s="13"/>
      <c r="GZ1" s="13"/>
      <c r="HA1" s="13"/>
      <c r="HB1" s="13"/>
      <c r="HC1" s="12"/>
      <c r="HD1" s="13"/>
      <c r="HE1" s="13"/>
      <c r="HF1" s="13"/>
      <c r="HG1" s="13"/>
      <c r="HH1" s="13"/>
      <c r="HI1" s="13"/>
      <c r="HJ1" s="13"/>
      <c r="HK1" s="12"/>
      <c r="HL1" s="13"/>
      <c r="HM1" s="13"/>
      <c r="HN1" s="13"/>
      <c r="HO1" s="13"/>
      <c r="HP1" s="13"/>
      <c r="HQ1" s="13"/>
      <c r="HR1" s="13"/>
      <c r="HS1" s="12"/>
      <c r="HT1" s="13"/>
      <c r="HU1" s="13"/>
      <c r="HV1" s="13"/>
      <c r="HW1" s="13"/>
      <c r="HX1" s="13"/>
      <c r="HY1" s="13"/>
      <c r="HZ1" s="13"/>
      <c r="IA1" s="12"/>
      <c r="IB1" s="13"/>
      <c r="IC1" s="13"/>
      <c r="ID1" s="13"/>
      <c r="IE1" s="13"/>
      <c r="IF1" s="13"/>
      <c r="IG1" s="13"/>
      <c r="IH1" s="13"/>
      <c r="II1" s="12"/>
      <c r="IJ1" s="13"/>
      <c r="IK1" s="13"/>
      <c r="IL1" s="13"/>
      <c r="IM1" s="13"/>
      <c r="IN1" s="13"/>
      <c r="IO1" s="13"/>
      <c r="IP1" s="13"/>
      <c r="IQ1" s="12"/>
    </row>
    <row r="2" spans="2:251" s="14" customFormat="1" ht="15.95" customHeight="1" x14ac:dyDescent="0.2">
      <c r="B2" s="156" t="s">
        <v>66</v>
      </c>
      <c r="C2" s="156"/>
      <c r="D2" s="156"/>
      <c r="E2" s="156"/>
      <c r="F2" s="156"/>
      <c r="G2" s="156"/>
      <c r="H2" s="156"/>
      <c r="I2" s="156"/>
      <c r="J2" s="11"/>
      <c r="K2" s="11"/>
      <c r="L2" s="12"/>
      <c r="M2" s="13"/>
      <c r="N2" s="13"/>
      <c r="O2" s="13"/>
      <c r="P2" s="13"/>
      <c r="Q2" s="13"/>
      <c r="R2" s="13"/>
      <c r="S2" s="12"/>
      <c r="T2" s="13"/>
      <c r="U2" s="13"/>
      <c r="V2" s="13"/>
      <c r="W2" s="13"/>
      <c r="X2" s="13"/>
      <c r="Y2" s="13"/>
      <c r="Z2" s="13"/>
      <c r="AA2" s="12"/>
      <c r="AB2" s="13"/>
      <c r="AC2" s="13"/>
      <c r="AD2" s="13"/>
      <c r="AE2" s="13"/>
      <c r="AF2" s="13"/>
      <c r="AG2" s="13"/>
      <c r="AH2" s="13"/>
      <c r="AI2" s="12"/>
      <c r="AJ2" s="13"/>
      <c r="AK2" s="13"/>
      <c r="AL2" s="13"/>
      <c r="AM2" s="13"/>
      <c r="AN2" s="13"/>
      <c r="AO2" s="13"/>
      <c r="AP2" s="13"/>
      <c r="AQ2" s="12"/>
      <c r="AR2" s="13"/>
      <c r="AS2" s="13"/>
      <c r="AT2" s="13"/>
      <c r="AU2" s="13"/>
      <c r="AV2" s="13"/>
      <c r="AW2" s="13"/>
      <c r="AX2" s="13"/>
      <c r="AY2" s="12"/>
      <c r="AZ2" s="13"/>
      <c r="BA2" s="13"/>
      <c r="BB2" s="13"/>
      <c r="BC2" s="13"/>
      <c r="BD2" s="13"/>
      <c r="BE2" s="13"/>
      <c r="BF2" s="13"/>
      <c r="BG2" s="12"/>
      <c r="BH2" s="13"/>
      <c r="BI2" s="13"/>
      <c r="BJ2" s="13"/>
      <c r="BK2" s="13"/>
      <c r="BL2" s="13"/>
      <c r="BM2" s="13"/>
      <c r="BN2" s="13"/>
      <c r="BO2" s="12"/>
      <c r="BP2" s="13"/>
      <c r="BQ2" s="13"/>
      <c r="BR2" s="13"/>
      <c r="BS2" s="13"/>
      <c r="BT2" s="13"/>
      <c r="BU2" s="13"/>
      <c r="BV2" s="13"/>
      <c r="BW2" s="12"/>
      <c r="BX2" s="13"/>
      <c r="BY2" s="13"/>
      <c r="BZ2" s="13"/>
      <c r="CA2" s="13"/>
      <c r="CB2" s="13"/>
      <c r="CC2" s="13"/>
      <c r="CD2" s="13"/>
      <c r="CE2" s="12"/>
      <c r="CF2" s="13"/>
      <c r="CG2" s="13"/>
      <c r="CH2" s="13"/>
      <c r="CI2" s="13"/>
      <c r="CJ2" s="13"/>
      <c r="CK2" s="13"/>
      <c r="CL2" s="13"/>
      <c r="CM2" s="12"/>
      <c r="CN2" s="13"/>
      <c r="CO2" s="13"/>
      <c r="CP2" s="13"/>
      <c r="CQ2" s="13"/>
      <c r="CR2" s="13"/>
      <c r="CS2" s="13"/>
      <c r="CT2" s="13"/>
      <c r="CU2" s="12"/>
      <c r="CV2" s="13"/>
      <c r="CW2" s="13"/>
      <c r="CX2" s="13"/>
      <c r="CY2" s="13"/>
      <c r="CZ2" s="13"/>
      <c r="DA2" s="13"/>
      <c r="DB2" s="13"/>
      <c r="DC2" s="12"/>
      <c r="DD2" s="13"/>
      <c r="DE2" s="13"/>
      <c r="DF2" s="13"/>
      <c r="DG2" s="13"/>
      <c r="DH2" s="13"/>
      <c r="DI2" s="13"/>
      <c r="DJ2" s="13"/>
      <c r="DK2" s="12"/>
      <c r="DL2" s="13"/>
      <c r="DM2" s="13"/>
      <c r="DN2" s="13"/>
      <c r="DO2" s="13"/>
      <c r="DP2" s="13"/>
      <c r="DQ2" s="13"/>
      <c r="DR2" s="13"/>
      <c r="DS2" s="12"/>
      <c r="DT2" s="13"/>
      <c r="DU2" s="13"/>
      <c r="DV2" s="13"/>
      <c r="DW2" s="13"/>
      <c r="DX2" s="13"/>
      <c r="DY2" s="13"/>
      <c r="DZ2" s="13"/>
      <c r="EA2" s="12"/>
      <c r="EB2" s="13"/>
      <c r="EC2" s="13"/>
      <c r="ED2" s="13"/>
      <c r="EE2" s="13"/>
      <c r="EF2" s="13"/>
      <c r="EG2" s="13"/>
      <c r="EH2" s="13"/>
      <c r="EI2" s="12"/>
      <c r="EJ2" s="13"/>
      <c r="EK2" s="13"/>
      <c r="EL2" s="13"/>
      <c r="EM2" s="13"/>
      <c r="EN2" s="13"/>
      <c r="EO2" s="13"/>
      <c r="EP2" s="13"/>
      <c r="EQ2" s="12"/>
      <c r="ER2" s="13"/>
      <c r="ES2" s="13"/>
      <c r="ET2" s="13"/>
      <c r="EU2" s="13"/>
      <c r="EV2" s="13"/>
      <c r="EW2" s="13"/>
      <c r="EX2" s="13"/>
      <c r="EY2" s="12"/>
      <c r="EZ2" s="13"/>
      <c r="FA2" s="13"/>
      <c r="FB2" s="13"/>
      <c r="FC2" s="13"/>
      <c r="FD2" s="13"/>
      <c r="FE2" s="13"/>
      <c r="FF2" s="13"/>
      <c r="FG2" s="12"/>
      <c r="FH2" s="13"/>
      <c r="FI2" s="13"/>
      <c r="FJ2" s="13"/>
      <c r="FK2" s="13"/>
      <c r="FL2" s="13"/>
      <c r="FM2" s="13"/>
      <c r="FN2" s="13"/>
      <c r="FO2" s="12"/>
      <c r="FP2" s="13"/>
      <c r="FQ2" s="13"/>
      <c r="FR2" s="13"/>
      <c r="FS2" s="13"/>
      <c r="FT2" s="13"/>
      <c r="FU2" s="13"/>
      <c r="FV2" s="13"/>
      <c r="FW2" s="12"/>
      <c r="FX2" s="13"/>
      <c r="FY2" s="13"/>
      <c r="FZ2" s="13"/>
      <c r="GA2" s="13"/>
      <c r="GB2" s="13"/>
      <c r="GC2" s="13"/>
      <c r="GD2" s="13"/>
      <c r="GE2" s="12"/>
      <c r="GF2" s="13"/>
      <c r="GG2" s="13"/>
      <c r="GH2" s="13"/>
      <c r="GI2" s="13"/>
      <c r="GJ2" s="13"/>
      <c r="GK2" s="13"/>
      <c r="GL2" s="13"/>
      <c r="GM2" s="12"/>
      <c r="GN2" s="13"/>
      <c r="GO2" s="13"/>
      <c r="GP2" s="13"/>
      <c r="GQ2" s="13"/>
      <c r="GR2" s="13"/>
      <c r="GS2" s="13"/>
      <c r="GT2" s="13"/>
      <c r="GU2" s="12"/>
      <c r="GV2" s="13"/>
      <c r="GW2" s="13"/>
      <c r="GX2" s="13"/>
      <c r="GY2" s="13"/>
      <c r="GZ2" s="13"/>
      <c r="HA2" s="13"/>
      <c r="HB2" s="13"/>
      <c r="HC2" s="12"/>
      <c r="HD2" s="13"/>
      <c r="HE2" s="13"/>
      <c r="HF2" s="13"/>
      <c r="HG2" s="13"/>
      <c r="HH2" s="13"/>
      <c r="HI2" s="13"/>
      <c r="HJ2" s="13"/>
      <c r="HK2" s="12"/>
      <c r="HL2" s="13"/>
      <c r="HM2" s="13"/>
      <c r="HN2" s="13"/>
      <c r="HO2" s="13"/>
      <c r="HP2" s="13"/>
      <c r="HQ2" s="13"/>
      <c r="HR2" s="13"/>
      <c r="HS2" s="12"/>
      <c r="HT2" s="13"/>
      <c r="HU2" s="13"/>
      <c r="HV2" s="13"/>
      <c r="HW2" s="13"/>
      <c r="HX2" s="13"/>
      <c r="HY2" s="13"/>
      <c r="HZ2" s="13"/>
      <c r="IA2" s="12"/>
      <c r="IB2" s="13"/>
      <c r="IC2" s="13"/>
      <c r="ID2" s="13"/>
      <c r="IE2" s="13"/>
      <c r="IF2" s="13"/>
      <c r="IG2" s="13"/>
      <c r="IH2" s="13"/>
      <c r="II2" s="12"/>
      <c r="IJ2" s="13"/>
      <c r="IK2" s="13"/>
      <c r="IL2" s="13"/>
      <c r="IM2" s="13"/>
      <c r="IN2" s="13"/>
      <c r="IO2" s="13"/>
      <c r="IP2" s="13"/>
      <c r="IQ2" s="12"/>
    </row>
    <row r="3" spans="2:251" s="14" customFormat="1" ht="15.95" customHeight="1" x14ac:dyDescent="0.2">
      <c r="B3" s="156" t="s">
        <v>67</v>
      </c>
      <c r="C3" s="156"/>
      <c r="D3" s="156"/>
      <c r="E3" s="156"/>
      <c r="F3" s="156"/>
      <c r="G3" s="156"/>
      <c r="H3" s="156"/>
      <c r="I3" s="156"/>
      <c r="J3" s="11"/>
      <c r="K3" s="11"/>
      <c r="L3" s="12"/>
      <c r="M3" s="13"/>
      <c r="N3" s="13"/>
      <c r="O3" s="13"/>
      <c r="P3" s="13"/>
      <c r="Q3" s="13"/>
      <c r="R3" s="13"/>
      <c r="S3" s="12"/>
      <c r="T3" s="13"/>
      <c r="U3" s="13"/>
      <c r="V3" s="13"/>
      <c r="W3" s="13"/>
      <c r="X3" s="13"/>
      <c r="Y3" s="13"/>
      <c r="Z3" s="13"/>
      <c r="AA3" s="12"/>
      <c r="AB3" s="13"/>
      <c r="AC3" s="13"/>
      <c r="AD3" s="13"/>
      <c r="AE3" s="13"/>
      <c r="AF3" s="13"/>
      <c r="AG3" s="13"/>
      <c r="AH3" s="13"/>
      <c r="AI3" s="12"/>
      <c r="AJ3" s="13"/>
      <c r="AK3" s="13"/>
      <c r="AL3" s="13"/>
      <c r="AM3" s="13"/>
      <c r="AN3" s="13"/>
      <c r="AO3" s="13"/>
      <c r="AP3" s="13"/>
      <c r="AQ3" s="12"/>
      <c r="AR3" s="13"/>
      <c r="AS3" s="13"/>
      <c r="AT3" s="13"/>
      <c r="AU3" s="13"/>
      <c r="AV3" s="13"/>
      <c r="AW3" s="13"/>
      <c r="AX3" s="13"/>
      <c r="AY3" s="12"/>
      <c r="AZ3" s="13"/>
      <c r="BA3" s="13"/>
      <c r="BB3" s="13"/>
      <c r="BC3" s="13"/>
      <c r="BD3" s="13"/>
      <c r="BE3" s="13"/>
      <c r="BF3" s="13"/>
      <c r="BG3" s="12"/>
      <c r="BH3" s="13"/>
      <c r="BI3" s="13"/>
      <c r="BJ3" s="13"/>
      <c r="BK3" s="13"/>
      <c r="BL3" s="13"/>
      <c r="BM3" s="13"/>
      <c r="BN3" s="13"/>
      <c r="BO3" s="12"/>
      <c r="BP3" s="13"/>
      <c r="BQ3" s="13"/>
      <c r="BR3" s="13"/>
      <c r="BS3" s="13"/>
      <c r="BT3" s="13"/>
      <c r="BU3" s="13"/>
      <c r="BV3" s="13"/>
      <c r="BW3" s="12"/>
      <c r="BX3" s="13"/>
      <c r="BY3" s="13"/>
      <c r="BZ3" s="13"/>
      <c r="CA3" s="13"/>
      <c r="CB3" s="13"/>
      <c r="CC3" s="13"/>
      <c r="CD3" s="13"/>
      <c r="CE3" s="12"/>
      <c r="CF3" s="13"/>
      <c r="CG3" s="13"/>
      <c r="CH3" s="13"/>
      <c r="CI3" s="13"/>
      <c r="CJ3" s="13"/>
      <c r="CK3" s="13"/>
      <c r="CL3" s="13"/>
      <c r="CM3" s="12"/>
      <c r="CN3" s="13"/>
      <c r="CO3" s="13"/>
      <c r="CP3" s="13"/>
      <c r="CQ3" s="13"/>
      <c r="CR3" s="13"/>
      <c r="CS3" s="13"/>
      <c r="CT3" s="13"/>
      <c r="CU3" s="12"/>
      <c r="CV3" s="13"/>
      <c r="CW3" s="13"/>
      <c r="CX3" s="13"/>
      <c r="CY3" s="13"/>
      <c r="CZ3" s="13"/>
      <c r="DA3" s="13"/>
      <c r="DB3" s="13"/>
      <c r="DC3" s="12"/>
      <c r="DD3" s="13"/>
      <c r="DE3" s="13"/>
      <c r="DF3" s="13"/>
      <c r="DG3" s="13"/>
      <c r="DH3" s="13"/>
      <c r="DI3" s="13"/>
      <c r="DJ3" s="13"/>
      <c r="DK3" s="12"/>
      <c r="DL3" s="13"/>
      <c r="DM3" s="13"/>
      <c r="DN3" s="13"/>
      <c r="DO3" s="13"/>
      <c r="DP3" s="13"/>
      <c r="DQ3" s="13"/>
      <c r="DR3" s="13"/>
      <c r="DS3" s="12"/>
      <c r="DT3" s="13"/>
      <c r="DU3" s="13"/>
      <c r="DV3" s="13"/>
      <c r="DW3" s="13"/>
      <c r="DX3" s="13"/>
      <c r="DY3" s="13"/>
      <c r="DZ3" s="13"/>
      <c r="EA3" s="12"/>
      <c r="EB3" s="13"/>
      <c r="EC3" s="13"/>
      <c r="ED3" s="13"/>
      <c r="EE3" s="13"/>
      <c r="EF3" s="13"/>
      <c r="EG3" s="13"/>
      <c r="EH3" s="13"/>
      <c r="EI3" s="12"/>
      <c r="EJ3" s="13"/>
      <c r="EK3" s="13"/>
      <c r="EL3" s="13"/>
      <c r="EM3" s="13"/>
      <c r="EN3" s="13"/>
      <c r="EO3" s="13"/>
      <c r="EP3" s="13"/>
      <c r="EQ3" s="12"/>
      <c r="ER3" s="13"/>
      <c r="ES3" s="13"/>
      <c r="ET3" s="13"/>
      <c r="EU3" s="13"/>
      <c r="EV3" s="13"/>
      <c r="EW3" s="13"/>
      <c r="EX3" s="13"/>
      <c r="EY3" s="12"/>
      <c r="EZ3" s="13"/>
      <c r="FA3" s="13"/>
      <c r="FB3" s="13"/>
      <c r="FC3" s="13"/>
      <c r="FD3" s="13"/>
      <c r="FE3" s="13"/>
      <c r="FF3" s="13"/>
      <c r="FG3" s="12"/>
      <c r="FH3" s="13"/>
      <c r="FI3" s="13"/>
      <c r="FJ3" s="13"/>
      <c r="FK3" s="13"/>
      <c r="FL3" s="13"/>
      <c r="FM3" s="13"/>
      <c r="FN3" s="13"/>
      <c r="FO3" s="12"/>
      <c r="FP3" s="13"/>
      <c r="FQ3" s="13"/>
      <c r="FR3" s="13"/>
      <c r="FS3" s="13"/>
      <c r="FT3" s="13"/>
      <c r="FU3" s="13"/>
      <c r="FV3" s="13"/>
      <c r="FW3" s="12"/>
      <c r="FX3" s="13"/>
      <c r="FY3" s="13"/>
      <c r="FZ3" s="13"/>
      <c r="GA3" s="13"/>
      <c r="GB3" s="13"/>
      <c r="GC3" s="13"/>
      <c r="GD3" s="13"/>
      <c r="GE3" s="12"/>
      <c r="GF3" s="13"/>
      <c r="GG3" s="13"/>
      <c r="GH3" s="13"/>
      <c r="GI3" s="13"/>
      <c r="GJ3" s="13"/>
      <c r="GK3" s="13"/>
      <c r="GL3" s="13"/>
      <c r="GM3" s="12"/>
      <c r="GN3" s="13"/>
      <c r="GO3" s="13"/>
      <c r="GP3" s="13"/>
      <c r="GQ3" s="13"/>
      <c r="GR3" s="13"/>
      <c r="GS3" s="13"/>
      <c r="GT3" s="13"/>
      <c r="GU3" s="12"/>
      <c r="GV3" s="13"/>
      <c r="GW3" s="13"/>
      <c r="GX3" s="13"/>
      <c r="GY3" s="13"/>
      <c r="GZ3" s="13"/>
      <c r="HA3" s="13"/>
      <c r="HB3" s="13"/>
      <c r="HC3" s="12"/>
      <c r="HD3" s="13"/>
      <c r="HE3" s="13"/>
      <c r="HF3" s="13"/>
      <c r="HG3" s="13"/>
      <c r="HH3" s="13"/>
      <c r="HI3" s="13"/>
      <c r="HJ3" s="13"/>
      <c r="HK3" s="12"/>
      <c r="HL3" s="13"/>
      <c r="HM3" s="13"/>
      <c r="HN3" s="13"/>
      <c r="HO3" s="13"/>
      <c r="HP3" s="13"/>
      <c r="HQ3" s="13"/>
      <c r="HR3" s="13"/>
      <c r="HS3" s="12"/>
      <c r="HT3" s="13"/>
      <c r="HU3" s="13"/>
      <c r="HV3" s="13"/>
      <c r="HW3" s="13"/>
      <c r="HX3" s="13"/>
      <c r="HY3" s="13"/>
      <c r="HZ3" s="13"/>
      <c r="IA3" s="12"/>
      <c r="IB3" s="13"/>
      <c r="IC3" s="13"/>
      <c r="ID3" s="13"/>
      <c r="IE3" s="13"/>
      <c r="IF3" s="13"/>
      <c r="IG3" s="13"/>
      <c r="IH3" s="13"/>
      <c r="II3" s="12"/>
      <c r="IJ3" s="13"/>
      <c r="IK3" s="13"/>
      <c r="IL3" s="13"/>
      <c r="IM3" s="13"/>
      <c r="IN3" s="13"/>
      <c r="IO3" s="13"/>
      <c r="IP3" s="13"/>
      <c r="IQ3" s="12"/>
    </row>
    <row r="4" spans="2:251" s="14" customFormat="1" ht="15.95" customHeight="1" x14ac:dyDescent="0.2">
      <c r="B4" s="156" t="s">
        <v>64</v>
      </c>
      <c r="C4" s="156"/>
      <c r="D4" s="156"/>
      <c r="E4" s="156"/>
      <c r="F4" s="156"/>
      <c r="G4" s="156"/>
      <c r="H4" s="156"/>
      <c r="I4" s="156"/>
      <c r="J4" s="11"/>
      <c r="K4" s="11"/>
      <c r="L4" s="12"/>
      <c r="M4" s="13"/>
      <c r="N4" s="13"/>
      <c r="O4" s="13"/>
      <c r="P4" s="13"/>
      <c r="Q4" s="13"/>
      <c r="R4" s="13"/>
      <c r="S4" s="12"/>
      <c r="T4" s="13"/>
      <c r="U4" s="13"/>
      <c r="V4" s="13"/>
      <c r="W4" s="13"/>
      <c r="X4" s="13"/>
      <c r="Y4" s="13"/>
      <c r="Z4" s="13"/>
      <c r="AA4" s="12"/>
      <c r="AB4" s="13"/>
      <c r="AC4" s="13"/>
      <c r="AD4" s="13"/>
      <c r="AE4" s="13"/>
      <c r="AF4" s="13"/>
      <c r="AG4" s="13"/>
      <c r="AH4" s="13"/>
      <c r="AI4" s="12"/>
      <c r="AJ4" s="13"/>
      <c r="AK4" s="13"/>
      <c r="AL4" s="13"/>
      <c r="AM4" s="13"/>
      <c r="AN4" s="13"/>
      <c r="AO4" s="13"/>
      <c r="AP4" s="13"/>
      <c r="AQ4" s="12"/>
      <c r="AR4" s="13"/>
      <c r="AS4" s="13"/>
      <c r="AT4" s="13"/>
      <c r="AU4" s="13"/>
      <c r="AV4" s="13"/>
      <c r="AW4" s="13"/>
      <c r="AX4" s="13"/>
      <c r="AY4" s="12"/>
      <c r="AZ4" s="13"/>
      <c r="BA4" s="13"/>
      <c r="BB4" s="13"/>
      <c r="BC4" s="13"/>
      <c r="BD4" s="13"/>
      <c r="BE4" s="13"/>
      <c r="BF4" s="13"/>
      <c r="BG4" s="12"/>
      <c r="BH4" s="13"/>
      <c r="BI4" s="13"/>
      <c r="BJ4" s="13"/>
      <c r="BK4" s="13"/>
      <c r="BL4" s="13"/>
      <c r="BM4" s="13"/>
      <c r="BN4" s="13"/>
      <c r="BO4" s="12"/>
      <c r="BP4" s="13"/>
      <c r="BQ4" s="13"/>
      <c r="BR4" s="13"/>
      <c r="BS4" s="13"/>
      <c r="BT4" s="13"/>
      <c r="BU4" s="13"/>
      <c r="BV4" s="13"/>
      <c r="BW4" s="12"/>
      <c r="BX4" s="13"/>
      <c r="BY4" s="13"/>
      <c r="BZ4" s="13"/>
      <c r="CA4" s="13"/>
      <c r="CB4" s="13"/>
      <c r="CC4" s="13"/>
      <c r="CD4" s="13"/>
      <c r="CE4" s="12"/>
      <c r="CF4" s="13"/>
      <c r="CG4" s="13"/>
      <c r="CH4" s="13"/>
      <c r="CI4" s="13"/>
      <c r="CJ4" s="13"/>
      <c r="CK4" s="13"/>
      <c r="CL4" s="13"/>
      <c r="CM4" s="12"/>
      <c r="CN4" s="13"/>
      <c r="CO4" s="13"/>
      <c r="CP4" s="13"/>
      <c r="CQ4" s="13"/>
      <c r="CR4" s="13"/>
      <c r="CS4" s="13"/>
      <c r="CT4" s="13"/>
      <c r="CU4" s="12"/>
      <c r="CV4" s="13"/>
      <c r="CW4" s="13"/>
      <c r="CX4" s="13"/>
      <c r="CY4" s="13"/>
      <c r="CZ4" s="13"/>
      <c r="DA4" s="13"/>
      <c r="DB4" s="13"/>
      <c r="DC4" s="12"/>
      <c r="DD4" s="13"/>
      <c r="DE4" s="13"/>
      <c r="DF4" s="13"/>
      <c r="DG4" s="13"/>
      <c r="DH4" s="13"/>
      <c r="DI4" s="13"/>
      <c r="DJ4" s="13"/>
      <c r="DK4" s="12"/>
      <c r="DL4" s="13"/>
      <c r="DM4" s="13"/>
      <c r="DN4" s="13"/>
      <c r="DO4" s="13"/>
      <c r="DP4" s="13"/>
      <c r="DQ4" s="13"/>
      <c r="DR4" s="13"/>
      <c r="DS4" s="12"/>
      <c r="DT4" s="13"/>
      <c r="DU4" s="13"/>
      <c r="DV4" s="13"/>
      <c r="DW4" s="13"/>
      <c r="DX4" s="13"/>
      <c r="DY4" s="13"/>
      <c r="DZ4" s="13"/>
      <c r="EA4" s="12"/>
      <c r="EB4" s="13"/>
      <c r="EC4" s="13"/>
      <c r="ED4" s="13"/>
      <c r="EE4" s="13"/>
      <c r="EF4" s="13"/>
      <c r="EG4" s="13"/>
      <c r="EH4" s="13"/>
      <c r="EI4" s="12"/>
      <c r="EJ4" s="13"/>
      <c r="EK4" s="13"/>
      <c r="EL4" s="13"/>
      <c r="EM4" s="13"/>
      <c r="EN4" s="13"/>
      <c r="EO4" s="13"/>
      <c r="EP4" s="13"/>
      <c r="EQ4" s="12"/>
      <c r="ER4" s="13"/>
      <c r="ES4" s="13"/>
      <c r="ET4" s="13"/>
      <c r="EU4" s="13"/>
      <c r="EV4" s="13"/>
      <c r="EW4" s="13"/>
      <c r="EX4" s="13"/>
      <c r="EY4" s="12"/>
      <c r="EZ4" s="13"/>
      <c r="FA4" s="13"/>
      <c r="FB4" s="13"/>
      <c r="FC4" s="13"/>
      <c r="FD4" s="13"/>
      <c r="FE4" s="13"/>
      <c r="FF4" s="13"/>
      <c r="FG4" s="12"/>
      <c r="FH4" s="13"/>
      <c r="FI4" s="13"/>
      <c r="FJ4" s="13"/>
      <c r="FK4" s="13"/>
      <c r="FL4" s="13"/>
      <c r="FM4" s="13"/>
      <c r="FN4" s="13"/>
      <c r="FO4" s="12"/>
      <c r="FP4" s="13"/>
      <c r="FQ4" s="13"/>
      <c r="FR4" s="13"/>
      <c r="FS4" s="13"/>
      <c r="FT4" s="13"/>
      <c r="FU4" s="13"/>
      <c r="FV4" s="13"/>
      <c r="FW4" s="12"/>
      <c r="FX4" s="13"/>
      <c r="FY4" s="13"/>
      <c r="FZ4" s="13"/>
      <c r="GA4" s="13"/>
      <c r="GB4" s="13"/>
      <c r="GC4" s="13"/>
      <c r="GD4" s="13"/>
      <c r="GE4" s="12"/>
      <c r="GF4" s="13"/>
      <c r="GG4" s="13"/>
      <c r="GH4" s="13"/>
      <c r="GI4" s="13"/>
      <c r="GJ4" s="13"/>
      <c r="GK4" s="13"/>
      <c r="GL4" s="13"/>
      <c r="GM4" s="12"/>
      <c r="GN4" s="13"/>
      <c r="GO4" s="13"/>
      <c r="GP4" s="13"/>
      <c r="GQ4" s="13"/>
      <c r="GR4" s="13"/>
      <c r="GS4" s="13"/>
      <c r="GT4" s="13"/>
      <c r="GU4" s="12"/>
      <c r="GV4" s="13"/>
      <c r="GW4" s="13"/>
      <c r="GX4" s="13"/>
      <c r="GY4" s="13"/>
      <c r="GZ4" s="13"/>
      <c r="HA4" s="13"/>
      <c r="HB4" s="13"/>
      <c r="HC4" s="12"/>
      <c r="HD4" s="13"/>
      <c r="HE4" s="13"/>
      <c r="HF4" s="13"/>
      <c r="HG4" s="13"/>
      <c r="HH4" s="13"/>
      <c r="HI4" s="13"/>
      <c r="HJ4" s="13"/>
      <c r="HK4" s="12"/>
      <c r="HL4" s="13"/>
      <c r="HM4" s="13"/>
      <c r="HN4" s="13"/>
      <c r="HO4" s="13"/>
      <c r="HP4" s="13"/>
      <c r="HQ4" s="13"/>
      <c r="HR4" s="13"/>
      <c r="HS4" s="12"/>
      <c r="HT4" s="13"/>
      <c r="HU4" s="13"/>
      <c r="HV4" s="13"/>
      <c r="HW4" s="13"/>
      <c r="HX4" s="13"/>
      <c r="HY4" s="13"/>
      <c r="HZ4" s="13"/>
      <c r="IA4" s="12"/>
      <c r="IB4" s="13"/>
      <c r="IC4" s="13"/>
      <c r="ID4" s="13"/>
      <c r="IE4" s="13"/>
      <c r="IF4" s="13"/>
      <c r="IG4" s="13"/>
      <c r="IH4" s="13"/>
      <c r="II4" s="12"/>
      <c r="IJ4" s="13"/>
      <c r="IK4" s="13"/>
      <c r="IL4" s="13"/>
      <c r="IM4" s="13"/>
      <c r="IN4" s="13"/>
      <c r="IO4" s="13"/>
      <c r="IP4" s="13"/>
      <c r="IQ4" s="12"/>
    </row>
    <row r="5" spans="2:251" s="14" customFormat="1" ht="15.95" customHeight="1" x14ac:dyDescent="0.2">
      <c r="B5" s="178"/>
      <c r="C5" s="178"/>
      <c r="D5" s="178"/>
      <c r="E5" s="178"/>
      <c r="F5" s="178"/>
      <c r="G5" s="178"/>
      <c r="H5" s="178"/>
      <c r="I5" s="178"/>
      <c r="J5" s="11"/>
      <c r="K5" s="11"/>
      <c r="L5" s="12"/>
      <c r="M5" s="13"/>
      <c r="N5" s="13"/>
      <c r="O5" s="13"/>
      <c r="P5" s="13"/>
      <c r="Q5" s="13"/>
      <c r="R5" s="13"/>
      <c r="S5" s="12"/>
      <c r="T5" s="13"/>
      <c r="U5" s="13"/>
      <c r="V5" s="13"/>
      <c r="W5" s="13"/>
      <c r="X5" s="13"/>
      <c r="Y5" s="13"/>
      <c r="Z5" s="13"/>
      <c r="AA5" s="12"/>
      <c r="AB5" s="13"/>
      <c r="AC5" s="13"/>
      <c r="AD5" s="13"/>
      <c r="AE5" s="13"/>
      <c r="AF5" s="13"/>
      <c r="AG5" s="13"/>
      <c r="AH5" s="13"/>
      <c r="AI5" s="12"/>
      <c r="AJ5" s="13"/>
      <c r="AK5" s="13"/>
      <c r="AL5" s="13"/>
      <c r="AM5" s="13"/>
      <c r="AN5" s="13"/>
      <c r="AO5" s="13"/>
      <c r="AP5" s="13"/>
      <c r="AQ5" s="12"/>
      <c r="AR5" s="13"/>
      <c r="AS5" s="13"/>
      <c r="AT5" s="13"/>
      <c r="AU5" s="13"/>
      <c r="AV5" s="13"/>
      <c r="AW5" s="13"/>
      <c r="AX5" s="13"/>
      <c r="AY5" s="12"/>
      <c r="AZ5" s="13"/>
      <c r="BA5" s="13"/>
      <c r="BB5" s="13"/>
      <c r="BC5" s="13"/>
      <c r="BD5" s="13"/>
      <c r="BE5" s="13"/>
      <c r="BF5" s="13"/>
      <c r="BG5" s="12"/>
      <c r="BH5" s="13"/>
      <c r="BI5" s="13"/>
      <c r="BJ5" s="13"/>
      <c r="BK5" s="13"/>
      <c r="BL5" s="13"/>
      <c r="BM5" s="13"/>
      <c r="BN5" s="13"/>
      <c r="BO5" s="12"/>
      <c r="BP5" s="13"/>
      <c r="BQ5" s="13"/>
      <c r="BR5" s="13"/>
      <c r="BS5" s="13"/>
      <c r="BT5" s="13"/>
      <c r="BU5" s="13"/>
      <c r="BV5" s="13"/>
      <c r="BW5" s="12"/>
      <c r="BX5" s="13"/>
      <c r="BY5" s="13"/>
      <c r="BZ5" s="13"/>
      <c r="CA5" s="13"/>
      <c r="CB5" s="13"/>
      <c r="CC5" s="13"/>
      <c r="CD5" s="13"/>
      <c r="CE5" s="12"/>
      <c r="CF5" s="13"/>
      <c r="CG5" s="13"/>
      <c r="CH5" s="13"/>
      <c r="CI5" s="13"/>
      <c r="CJ5" s="13"/>
      <c r="CK5" s="13"/>
      <c r="CL5" s="13"/>
      <c r="CM5" s="12"/>
      <c r="CN5" s="13"/>
      <c r="CO5" s="13"/>
      <c r="CP5" s="13"/>
      <c r="CQ5" s="13"/>
      <c r="CR5" s="13"/>
      <c r="CS5" s="13"/>
      <c r="CT5" s="13"/>
      <c r="CU5" s="12"/>
      <c r="CV5" s="13"/>
      <c r="CW5" s="13"/>
      <c r="CX5" s="13"/>
      <c r="CY5" s="13"/>
      <c r="CZ5" s="13"/>
      <c r="DA5" s="13"/>
      <c r="DB5" s="13"/>
      <c r="DC5" s="12"/>
      <c r="DD5" s="13"/>
      <c r="DE5" s="13"/>
      <c r="DF5" s="13"/>
      <c r="DG5" s="13"/>
      <c r="DH5" s="13"/>
      <c r="DI5" s="13"/>
      <c r="DJ5" s="13"/>
      <c r="DK5" s="12"/>
      <c r="DL5" s="13"/>
      <c r="DM5" s="13"/>
      <c r="DN5" s="13"/>
      <c r="DO5" s="13"/>
      <c r="DP5" s="13"/>
      <c r="DQ5" s="13"/>
      <c r="DR5" s="13"/>
      <c r="DS5" s="12"/>
      <c r="DT5" s="13"/>
      <c r="DU5" s="13"/>
      <c r="DV5" s="13"/>
      <c r="DW5" s="13"/>
      <c r="DX5" s="13"/>
      <c r="DY5" s="13"/>
      <c r="DZ5" s="13"/>
      <c r="EA5" s="12"/>
      <c r="EB5" s="13"/>
      <c r="EC5" s="13"/>
      <c r="ED5" s="13"/>
      <c r="EE5" s="13"/>
      <c r="EF5" s="13"/>
      <c r="EG5" s="13"/>
      <c r="EH5" s="13"/>
      <c r="EI5" s="12"/>
      <c r="EJ5" s="13"/>
      <c r="EK5" s="13"/>
      <c r="EL5" s="13"/>
      <c r="EM5" s="13"/>
      <c r="EN5" s="13"/>
      <c r="EO5" s="13"/>
      <c r="EP5" s="13"/>
      <c r="EQ5" s="12"/>
      <c r="ER5" s="13"/>
      <c r="ES5" s="13"/>
      <c r="ET5" s="13"/>
      <c r="EU5" s="13"/>
      <c r="EV5" s="13"/>
      <c r="EW5" s="13"/>
      <c r="EX5" s="13"/>
      <c r="EY5" s="12"/>
      <c r="EZ5" s="13"/>
      <c r="FA5" s="13"/>
      <c r="FB5" s="13"/>
      <c r="FC5" s="13"/>
      <c r="FD5" s="13"/>
      <c r="FE5" s="13"/>
      <c r="FF5" s="13"/>
      <c r="FG5" s="12"/>
      <c r="FH5" s="13"/>
      <c r="FI5" s="13"/>
      <c r="FJ5" s="13"/>
      <c r="FK5" s="13"/>
      <c r="FL5" s="13"/>
      <c r="FM5" s="13"/>
      <c r="FN5" s="13"/>
      <c r="FO5" s="12"/>
      <c r="FP5" s="13"/>
      <c r="FQ5" s="13"/>
      <c r="FR5" s="13"/>
      <c r="FS5" s="13"/>
      <c r="FT5" s="13"/>
      <c r="FU5" s="13"/>
      <c r="FV5" s="13"/>
      <c r="FW5" s="12"/>
      <c r="FX5" s="13"/>
      <c r="FY5" s="13"/>
      <c r="FZ5" s="13"/>
      <c r="GA5" s="13"/>
      <c r="GB5" s="13"/>
      <c r="GC5" s="13"/>
      <c r="GD5" s="13"/>
      <c r="GE5" s="12"/>
      <c r="GF5" s="13"/>
      <c r="GG5" s="13"/>
      <c r="GH5" s="13"/>
      <c r="GI5" s="13"/>
      <c r="GJ5" s="13"/>
      <c r="GK5" s="13"/>
      <c r="GL5" s="13"/>
      <c r="GM5" s="12"/>
      <c r="GN5" s="13"/>
      <c r="GO5" s="13"/>
      <c r="GP5" s="13"/>
      <c r="GQ5" s="13"/>
      <c r="GR5" s="13"/>
      <c r="GS5" s="13"/>
      <c r="GT5" s="13"/>
      <c r="GU5" s="12"/>
      <c r="GV5" s="13"/>
      <c r="GW5" s="13"/>
      <c r="GX5" s="13"/>
      <c r="GY5" s="13"/>
      <c r="GZ5" s="13"/>
      <c r="HA5" s="13"/>
      <c r="HB5" s="13"/>
      <c r="HC5" s="12"/>
      <c r="HD5" s="13"/>
      <c r="HE5" s="13"/>
      <c r="HF5" s="13"/>
      <c r="HG5" s="13"/>
      <c r="HH5" s="13"/>
      <c r="HI5" s="13"/>
      <c r="HJ5" s="13"/>
      <c r="HK5" s="12"/>
      <c r="HL5" s="13"/>
      <c r="HM5" s="13"/>
      <c r="HN5" s="13"/>
      <c r="HO5" s="13"/>
      <c r="HP5" s="13"/>
      <c r="HQ5" s="13"/>
      <c r="HR5" s="13"/>
      <c r="HS5" s="12"/>
      <c r="HT5" s="13"/>
      <c r="HU5" s="13"/>
      <c r="HV5" s="13"/>
      <c r="HW5" s="13"/>
      <c r="HX5" s="13"/>
      <c r="HY5" s="13"/>
      <c r="HZ5" s="13"/>
      <c r="IA5" s="12"/>
      <c r="IB5" s="13"/>
      <c r="IC5" s="13"/>
      <c r="ID5" s="13"/>
      <c r="IE5" s="13"/>
      <c r="IF5" s="13"/>
      <c r="IG5" s="13"/>
      <c r="IH5" s="13"/>
      <c r="II5" s="12"/>
      <c r="IJ5" s="13"/>
      <c r="IK5" s="13"/>
      <c r="IL5" s="13"/>
      <c r="IM5" s="13"/>
      <c r="IN5" s="13"/>
      <c r="IO5" s="13"/>
      <c r="IP5" s="13"/>
      <c r="IQ5" s="12"/>
    </row>
    <row r="6" spans="2:251" ht="14.25" customHeight="1" x14ac:dyDescent="0.25">
      <c r="B6" s="177" t="s">
        <v>65</v>
      </c>
      <c r="C6" s="177"/>
      <c r="D6" s="177"/>
      <c r="E6" s="177"/>
      <c r="F6" s="177"/>
      <c r="G6" s="177"/>
      <c r="H6" s="177"/>
      <c r="I6" s="177"/>
    </row>
    <row r="7" spans="2:251" s="15" customFormat="1" ht="45.75" customHeight="1" x14ac:dyDescent="0.25">
      <c r="B7" s="185" t="s">
        <v>194</v>
      </c>
      <c r="C7" s="185"/>
      <c r="D7" s="185"/>
      <c r="E7" s="185"/>
      <c r="F7" s="185"/>
      <c r="G7" s="185"/>
      <c r="H7" s="185"/>
      <c r="I7" s="185"/>
    </row>
    <row r="8" spans="2:251" ht="33" customHeight="1" x14ac:dyDescent="0.25">
      <c r="B8" s="174" t="s">
        <v>37</v>
      </c>
      <c r="C8" s="174"/>
      <c r="D8" s="175" t="s">
        <v>38</v>
      </c>
      <c r="E8" s="185" t="s">
        <v>116</v>
      </c>
      <c r="F8" s="185"/>
      <c r="G8" s="185"/>
      <c r="H8" s="185"/>
      <c r="I8" s="185"/>
    </row>
    <row r="9" spans="2:251" ht="17.25" customHeight="1" x14ac:dyDescent="0.25">
      <c r="B9" s="174"/>
      <c r="C9" s="174"/>
      <c r="D9" s="175"/>
      <c r="E9" s="186" t="s">
        <v>25</v>
      </c>
      <c r="F9" s="186" t="s">
        <v>39</v>
      </c>
      <c r="G9" s="186"/>
      <c r="H9" s="186"/>
      <c r="I9" s="186"/>
    </row>
    <row r="10" spans="2:251" ht="84" customHeight="1" x14ac:dyDescent="0.25">
      <c r="B10" s="33" t="s">
        <v>17</v>
      </c>
      <c r="C10" s="33" t="s">
        <v>18</v>
      </c>
      <c r="D10" s="175"/>
      <c r="E10" s="186"/>
      <c r="F10" s="35" t="s">
        <v>40</v>
      </c>
      <c r="G10" s="35" t="s">
        <v>41</v>
      </c>
      <c r="H10" s="35" t="s">
        <v>42</v>
      </c>
      <c r="I10" s="35" t="s">
        <v>43</v>
      </c>
    </row>
    <row r="11" spans="2:251" ht="39.75" customHeight="1" x14ac:dyDescent="0.25">
      <c r="B11" s="36"/>
      <c r="C11" s="16"/>
      <c r="D11" s="16" t="s">
        <v>45</v>
      </c>
      <c r="E11" s="20">
        <f>+E13+E21</f>
        <v>-81.184679999947548</v>
      </c>
      <c r="F11" s="20">
        <f t="shared" ref="F11:I11" si="0">+F13+F21</f>
        <v>0</v>
      </c>
      <c r="G11" s="20">
        <f t="shared" si="0"/>
        <v>-1098131</v>
      </c>
      <c r="H11" s="20">
        <f t="shared" si="0"/>
        <v>0</v>
      </c>
      <c r="I11" s="20">
        <f t="shared" si="0"/>
        <v>1098049.8153200001</v>
      </c>
    </row>
    <row r="12" spans="2:251" ht="14.25" customHeight="1" x14ac:dyDescent="0.25">
      <c r="B12" s="36"/>
      <c r="C12" s="36"/>
      <c r="D12" s="9" t="s">
        <v>44</v>
      </c>
      <c r="E12" s="20"/>
      <c r="F12" s="19"/>
      <c r="G12" s="20"/>
      <c r="H12" s="19"/>
      <c r="I12" s="19"/>
    </row>
    <row r="13" spans="2:251" ht="35.25" customHeight="1" x14ac:dyDescent="0.25">
      <c r="B13" s="179">
        <v>1126</v>
      </c>
      <c r="C13" s="179">
        <v>31002</v>
      </c>
      <c r="D13" s="32" t="s">
        <v>81</v>
      </c>
      <c r="E13" s="20">
        <f>+E15</f>
        <v>1098049.8153200001</v>
      </c>
      <c r="F13" s="20">
        <f t="shared" ref="F13:I13" si="1">+F15</f>
        <v>0</v>
      </c>
      <c r="G13" s="20">
        <f t="shared" si="1"/>
        <v>0</v>
      </c>
      <c r="H13" s="20">
        <f t="shared" si="1"/>
        <v>0</v>
      </c>
      <c r="I13" s="20">
        <f t="shared" si="1"/>
        <v>1098049.8153200001</v>
      </c>
    </row>
    <row r="14" spans="2:251" ht="16.5" customHeight="1" x14ac:dyDescent="0.25">
      <c r="B14" s="180"/>
      <c r="C14" s="180"/>
      <c r="D14" s="9" t="s">
        <v>44</v>
      </c>
      <c r="E14" s="20"/>
      <c r="F14" s="20"/>
      <c r="G14" s="20"/>
      <c r="H14" s="20"/>
      <c r="I14" s="20"/>
    </row>
    <row r="15" spans="2:251" s="17" customFormat="1" ht="16.5" customHeight="1" x14ac:dyDescent="0.25">
      <c r="B15" s="180"/>
      <c r="C15" s="180"/>
      <c r="D15" s="28" t="s">
        <v>78</v>
      </c>
      <c r="E15" s="29">
        <f>+E17+E19</f>
        <v>1098049.8153200001</v>
      </c>
      <c r="F15" s="29">
        <f t="shared" ref="F15:I15" si="2">+F17+F19</f>
        <v>0</v>
      </c>
      <c r="G15" s="29">
        <f t="shared" si="2"/>
        <v>0</v>
      </c>
      <c r="H15" s="29">
        <f t="shared" si="2"/>
        <v>0</v>
      </c>
      <c r="I15" s="29">
        <f t="shared" si="2"/>
        <v>1098049.8153200001</v>
      </c>
    </row>
    <row r="16" spans="2:251" ht="16.5" customHeight="1" x14ac:dyDescent="0.25">
      <c r="B16" s="180"/>
      <c r="C16" s="180"/>
      <c r="D16" s="30" t="s">
        <v>46</v>
      </c>
      <c r="E16" s="29"/>
      <c r="F16" s="29"/>
      <c r="G16" s="29"/>
      <c r="H16" s="29"/>
      <c r="I16" s="29"/>
    </row>
    <row r="17" spans="2:9" ht="16.5" customHeight="1" x14ac:dyDescent="0.25">
      <c r="B17" s="180"/>
      <c r="C17" s="180"/>
      <c r="D17" s="37" t="s">
        <v>99</v>
      </c>
      <c r="E17" s="20">
        <f>+E18</f>
        <v>580709</v>
      </c>
      <c r="F17" s="20">
        <f t="shared" ref="F17:I17" si="3">+F18</f>
        <v>0</v>
      </c>
      <c r="G17" s="20">
        <f t="shared" si="3"/>
        <v>0</v>
      </c>
      <c r="H17" s="20">
        <f t="shared" si="3"/>
        <v>0</v>
      </c>
      <c r="I17" s="20">
        <f t="shared" si="3"/>
        <v>580709</v>
      </c>
    </row>
    <row r="18" spans="2:9" s="109" customFormat="1" ht="16.5" customHeight="1" x14ac:dyDescent="0.25">
      <c r="B18" s="180"/>
      <c r="C18" s="180"/>
      <c r="D18" s="9" t="s">
        <v>117</v>
      </c>
      <c r="E18" s="110">
        <f>+F18+G18+H18+I18</f>
        <v>580709</v>
      </c>
      <c r="F18" s="110"/>
      <c r="G18" s="110"/>
      <c r="H18" s="110"/>
      <c r="I18" s="110">
        <f>+'3'!E17</f>
        <v>580709</v>
      </c>
    </row>
    <row r="19" spans="2:9" ht="16.5" customHeight="1" x14ac:dyDescent="0.25">
      <c r="B19" s="180"/>
      <c r="C19" s="180"/>
      <c r="D19" s="37" t="s">
        <v>118</v>
      </c>
      <c r="E19" s="20">
        <f>+E20</f>
        <v>517340.81532000005</v>
      </c>
      <c r="F19" s="20">
        <f t="shared" ref="F19:I19" si="4">+F20</f>
        <v>0</v>
      </c>
      <c r="G19" s="20">
        <f t="shared" si="4"/>
        <v>0</v>
      </c>
      <c r="H19" s="20">
        <f t="shared" si="4"/>
        <v>0</v>
      </c>
      <c r="I19" s="20">
        <f t="shared" si="4"/>
        <v>517340.81532000005</v>
      </c>
    </row>
    <row r="20" spans="2:9" s="109" customFormat="1" ht="21.75" customHeight="1" x14ac:dyDescent="0.25">
      <c r="B20" s="180"/>
      <c r="C20" s="181"/>
      <c r="D20" s="9" t="s">
        <v>182</v>
      </c>
      <c r="E20" s="110">
        <f>+F20+G20+H20+I20</f>
        <v>517340.81532000005</v>
      </c>
      <c r="F20" s="110"/>
      <c r="G20" s="110"/>
      <c r="H20" s="110"/>
      <c r="I20" s="110">
        <v>517340.81532000005</v>
      </c>
    </row>
    <row r="21" spans="2:9" ht="27" x14ac:dyDescent="0.25">
      <c r="B21" s="180"/>
      <c r="C21" s="182">
        <v>31003</v>
      </c>
      <c r="D21" s="32" t="s">
        <v>33</v>
      </c>
      <c r="E21" s="20">
        <f>+E23</f>
        <v>-1098131</v>
      </c>
      <c r="F21" s="20">
        <f t="shared" ref="F21:I21" si="5">+F23</f>
        <v>0</v>
      </c>
      <c r="G21" s="20">
        <f t="shared" si="5"/>
        <v>-1098131</v>
      </c>
      <c r="H21" s="20">
        <f t="shared" si="5"/>
        <v>0</v>
      </c>
      <c r="I21" s="20">
        <f t="shared" si="5"/>
        <v>0</v>
      </c>
    </row>
    <row r="22" spans="2:9" x14ac:dyDescent="0.25">
      <c r="B22" s="180"/>
      <c r="C22" s="183"/>
      <c r="D22" s="9" t="s">
        <v>44</v>
      </c>
      <c r="E22" s="64"/>
      <c r="F22" s="63"/>
      <c r="G22" s="63"/>
      <c r="H22" s="64"/>
      <c r="I22" s="63"/>
    </row>
    <row r="23" spans="2:9" ht="21.75" customHeight="1" x14ac:dyDescent="0.25">
      <c r="B23" s="180"/>
      <c r="C23" s="183"/>
      <c r="D23" s="28" t="s">
        <v>110</v>
      </c>
      <c r="E23" s="19">
        <f>+F23+G23+H23+I23</f>
        <v>-1098131</v>
      </c>
      <c r="F23" s="63">
        <v>0</v>
      </c>
      <c r="G23" s="19">
        <f>+G24</f>
        <v>-1098131</v>
      </c>
      <c r="H23" s="63">
        <v>0</v>
      </c>
      <c r="I23" s="63">
        <v>0</v>
      </c>
    </row>
    <row r="24" spans="2:9" ht="27" x14ac:dyDescent="0.25">
      <c r="B24" s="181"/>
      <c r="C24" s="184"/>
      <c r="D24" s="32" t="s">
        <v>33</v>
      </c>
      <c r="E24" s="19">
        <f>+F24+G24+H24+I24</f>
        <v>-1098131</v>
      </c>
      <c r="F24" s="19"/>
      <c r="G24" s="19">
        <f>-1098049-82</f>
        <v>-1098131</v>
      </c>
      <c r="H24" s="19"/>
      <c r="I24" s="19"/>
    </row>
  </sheetData>
  <mergeCells count="15">
    <mergeCell ref="C13:C20"/>
    <mergeCell ref="B7:I7"/>
    <mergeCell ref="B8:C9"/>
    <mergeCell ref="D8:D10"/>
    <mergeCell ref="E8:I8"/>
    <mergeCell ref="E9:E10"/>
    <mergeCell ref="F9:I9"/>
    <mergeCell ref="B13:B24"/>
    <mergeCell ref="C21:C24"/>
    <mergeCell ref="B6:I6"/>
    <mergeCell ref="B5:I5"/>
    <mergeCell ref="B1:I1"/>
    <mergeCell ref="B2:I2"/>
    <mergeCell ref="B3:I3"/>
    <mergeCell ref="B4:I4"/>
  </mergeCells>
  <pageMargins left="0.21" right="0.17" top="0.32" bottom="0.33" header="0.3" footer="0.3"/>
  <pageSetup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W32"/>
  <sheetViews>
    <sheetView topLeftCell="A7" zoomScaleNormal="100" workbookViewId="0">
      <selection activeCell="D14" sqref="D14"/>
    </sheetView>
  </sheetViews>
  <sheetFormatPr defaultColWidth="9.140625" defaultRowHeight="13.5" x14ac:dyDescent="0.2"/>
  <cols>
    <col min="1" max="1" width="4.28515625" style="3" customWidth="1"/>
    <col min="2" max="2" width="49.28515625" style="3" customWidth="1"/>
    <col min="3" max="3" width="59.7109375" style="3" customWidth="1"/>
    <col min="4" max="4" width="30.140625" style="3" customWidth="1"/>
    <col min="5" max="16384" width="9.140625" style="3"/>
  </cols>
  <sheetData>
    <row r="1" spans="2:257" s="14" customFormat="1" ht="15.95" customHeight="1" x14ac:dyDescent="0.2">
      <c r="B1" s="156" t="s">
        <v>71</v>
      </c>
      <c r="C1" s="156"/>
      <c r="D1" s="156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3"/>
      <c r="Q1" s="12"/>
      <c r="R1" s="13"/>
      <c r="S1" s="13"/>
      <c r="T1" s="13"/>
      <c r="U1" s="13"/>
      <c r="V1" s="13"/>
      <c r="W1" s="13"/>
      <c r="X1" s="13"/>
      <c r="Y1" s="12"/>
      <c r="Z1" s="13"/>
      <c r="AA1" s="13"/>
      <c r="AB1" s="13"/>
      <c r="AC1" s="13"/>
      <c r="AD1" s="13"/>
      <c r="AE1" s="13"/>
      <c r="AF1" s="13"/>
      <c r="AG1" s="12"/>
      <c r="AH1" s="13"/>
      <c r="AI1" s="13"/>
      <c r="AJ1" s="13"/>
      <c r="AK1" s="13"/>
      <c r="AL1" s="13"/>
      <c r="AM1" s="13"/>
      <c r="AN1" s="13"/>
      <c r="AO1" s="12"/>
      <c r="AP1" s="13"/>
      <c r="AQ1" s="13"/>
      <c r="AR1" s="13"/>
      <c r="AS1" s="13"/>
      <c r="AT1" s="13"/>
      <c r="AU1" s="13"/>
      <c r="AV1" s="13"/>
      <c r="AW1" s="12"/>
      <c r="AX1" s="13"/>
      <c r="AY1" s="13"/>
      <c r="AZ1" s="13"/>
      <c r="BA1" s="13"/>
      <c r="BB1" s="13"/>
      <c r="BC1" s="13"/>
      <c r="BD1" s="13"/>
      <c r="BE1" s="12"/>
      <c r="BF1" s="13"/>
      <c r="BG1" s="13"/>
      <c r="BH1" s="13"/>
      <c r="BI1" s="13"/>
      <c r="BJ1" s="13"/>
      <c r="BK1" s="13"/>
      <c r="BL1" s="13"/>
      <c r="BM1" s="12"/>
      <c r="BN1" s="13"/>
      <c r="BO1" s="13"/>
      <c r="BP1" s="13"/>
      <c r="BQ1" s="13"/>
      <c r="BR1" s="13"/>
      <c r="BS1" s="13"/>
      <c r="BT1" s="13"/>
      <c r="BU1" s="12"/>
      <c r="BV1" s="13"/>
      <c r="BW1" s="13"/>
      <c r="BX1" s="13"/>
      <c r="BY1" s="13"/>
      <c r="BZ1" s="13"/>
      <c r="CA1" s="13"/>
      <c r="CB1" s="13"/>
      <c r="CC1" s="12"/>
      <c r="CD1" s="13"/>
      <c r="CE1" s="13"/>
      <c r="CF1" s="13"/>
      <c r="CG1" s="13"/>
      <c r="CH1" s="13"/>
      <c r="CI1" s="13"/>
      <c r="CJ1" s="13"/>
      <c r="CK1" s="12"/>
      <c r="CL1" s="13"/>
      <c r="CM1" s="13"/>
      <c r="CN1" s="13"/>
      <c r="CO1" s="13"/>
      <c r="CP1" s="13"/>
      <c r="CQ1" s="13"/>
      <c r="CR1" s="13"/>
      <c r="CS1" s="12"/>
      <c r="CT1" s="13"/>
      <c r="CU1" s="13"/>
      <c r="CV1" s="13"/>
      <c r="CW1" s="13"/>
      <c r="CX1" s="13"/>
      <c r="CY1" s="13"/>
      <c r="CZ1" s="13"/>
      <c r="DA1" s="12"/>
      <c r="DB1" s="13"/>
      <c r="DC1" s="13"/>
      <c r="DD1" s="13"/>
      <c r="DE1" s="13"/>
      <c r="DF1" s="13"/>
      <c r="DG1" s="13"/>
      <c r="DH1" s="13"/>
      <c r="DI1" s="12"/>
      <c r="DJ1" s="13"/>
      <c r="DK1" s="13"/>
      <c r="DL1" s="13"/>
      <c r="DM1" s="13"/>
      <c r="DN1" s="13"/>
      <c r="DO1" s="13"/>
      <c r="DP1" s="13"/>
      <c r="DQ1" s="12"/>
      <c r="DR1" s="13"/>
      <c r="DS1" s="13"/>
      <c r="DT1" s="13"/>
      <c r="DU1" s="13"/>
      <c r="DV1" s="13"/>
      <c r="DW1" s="13"/>
      <c r="DX1" s="13"/>
      <c r="DY1" s="12"/>
      <c r="DZ1" s="13"/>
      <c r="EA1" s="13"/>
      <c r="EB1" s="13"/>
      <c r="EC1" s="13"/>
      <c r="ED1" s="13"/>
      <c r="EE1" s="13"/>
      <c r="EF1" s="13"/>
      <c r="EG1" s="12"/>
      <c r="EH1" s="13"/>
      <c r="EI1" s="13"/>
      <c r="EJ1" s="13"/>
      <c r="EK1" s="13"/>
      <c r="EL1" s="13"/>
      <c r="EM1" s="13"/>
      <c r="EN1" s="13"/>
      <c r="EO1" s="12"/>
      <c r="EP1" s="13"/>
      <c r="EQ1" s="13"/>
      <c r="ER1" s="13"/>
      <c r="ES1" s="13"/>
      <c r="ET1" s="13"/>
      <c r="EU1" s="13"/>
      <c r="EV1" s="13"/>
      <c r="EW1" s="12"/>
      <c r="EX1" s="13"/>
      <c r="EY1" s="13"/>
      <c r="EZ1" s="13"/>
      <c r="FA1" s="13"/>
      <c r="FB1" s="13"/>
      <c r="FC1" s="13"/>
      <c r="FD1" s="13"/>
      <c r="FE1" s="12"/>
      <c r="FF1" s="13"/>
      <c r="FG1" s="13"/>
      <c r="FH1" s="13"/>
      <c r="FI1" s="13"/>
      <c r="FJ1" s="13"/>
      <c r="FK1" s="13"/>
      <c r="FL1" s="13"/>
      <c r="FM1" s="12"/>
      <c r="FN1" s="13"/>
      <c r="FO1" s="13"/>
      <c r="FP1" s="13"/>
      <c r="FQ1" s="13"/>
      <c r="FR1" s="13"/>
      <c r="FS1" s="13"/>
      <c r="FT1" s="13"/>
      <c r="FU1" s="12"/>
      <c r="FV1" s="13"/>
      <c r="FW1" s="13"/>
      <c r="FX1" s="13"/>
      <c r="FY1" s="13"/>
      <c r="FZ1" s="13"/>
      <c r="GA1" s="13"/>
      <c r="GB1" s="13"/>
      <c r="GC1" s="12"/>
      <c r="GD1" s="13"/>
      <c r="GE1" s="13"/>
      <c r="GF1" s="13"/>
      <c r="GG1" s="13"/>
      <c r="GH1" s="13"/>
      <c r="GI1" s="13"/>
      <c r="GJ1" s="13"/>
      <c r="GK1" s="12"/>
      <c r="GL1" s="13"/>
      <c r="GM1" s="13"/>
      <c r="GN1" s="13"/>
      <c r="GO1" s="13"/>
      <c r="GP1" s="13"/>
      <c r="GQ1" s="13"/>
      <c r="GR1" s="13"/>
      <c r="GS1" s="12"/>
      <c r="GT1" s="13"/>
      <c r="GU1" s="13"/>
      <c r="GV1" s="13"/>
      <c r="GW1" s="13"/>
      <c r="GX1" s="13"/>
      <c r="GY1" s="13"/>
      <c r="GZ1" s="13"/>
      <c r="HA1" s="12"/>
      <c r="HB1" s="13"/>
      <c r="HC1" s="13"/>
      <c r="HD1" s="13"/>
      <c r="HE1" s="13"/>
      <c r="HF1" s="13"/>
      <c r="HG1" s="13"/>
      <c r="HH1" s="13"/>
      <c r="HI1" s="12"/>
      <c r="HJ1" s="13"/>
      <c r="HK1" s="13"/>
      <c r="HL1" s="13"/>
      <c r="HM1" s="13"/>
      <c r="HN1" s="13"/>
      <c r="HO1" s="13"/>
      <c r="HP1" s="13"/>
      <c r="HQ1" s="12"/>
      <c r="HR1" s="13"/>
      <c r="HS1" s="13"/>
      <c r="HT1" s="13"/>
      <c r="HU1" s="13"/>
      <c r="HV1" s="13"/>
      <c r="HW1" s="13"/>
      <c r="HX1" s="13"/>
      <c r="HY1" s="12"/>
      <c r="HZ1" s="13"/>
      <c r="IA1" s="13"/>
      <c r="IB1" s="13"/>
      <c r="IC1" s="13"/>
      <c r="ID1" s="13"/>
      <c r="IE1" s="13"/>
      <c r="IF1" s="13"/>
      <c r="IG1" s="12"/>
      <c r="IH1" s="13"/>
      <c r="II1" s="13"/>
      <c r="IJ1" s="13"/>
      <c r="IK1" s="13"/>
      <c r="IL1" s="13"/>
      <c r="IM1" s="13"/>
      <c r="IN1" s="13"/>
      <c r="IO1" s="12"/>
      <c r="IP1" s="13"/>
      <c r="IQ1" s="13"/>
      <c r="IR1" s="13"/>
      <c r="IS1" s="13"/>
      <c r="IT1" s="13"/>
      <c r="IU1" s="13"/>
      <c r="IV1" s="13"/>
      <c r="IW1" s="12"/>
    </row>
    <row r="2" spans="2:257" s="14" customFormat="1" ht="15.95" customHeight="1" x14ac:dyDescent="0.2">
      <c r="B2" s="156" t="s">
        <v>66</v>
      </c>
      <c r="C2" s="156"/>
      <c r="D2" s="156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3"/>
      <c r="Q2" s="12"/>
      <c r="R2" s="13"/>
      <c r="S2" s="13"/>
      <c r="T2" s="13"/>
      <c r="U2" s="13"/>
      <c r="V2" s="13"/>
      <c r="W2" s="13"/>
      <c r="X2" s="13"/>
      <c r="Y2" s="12"/>
      <c r="Z2" s="13"/>
      <c r="AA2" s="13"/>
      <c r="AB2" s="13"/>
      <c r="AC2" s="13"/>
      <c r="AD2" s="13"/>
      <c r="AE2" s="13"/>
      <c r="AF2" s="13"/>
      <c r="AG2" s="12"/>
      <c r="AH2" s="13"/>
      <c r="AI2" s="13"/>
      <c r="AJ2" s="13"/>
      <c r="AK2" s="13"/>
      <c r="AL2" s="13"/>
      <c r="AM2" s="13"/>
      <c r="AN2" s="13"/>
      <c r="AO2" s="12"/>
      <c r="AP2" s="13"/>
      <c r="AQ2" s="13"/>
      <c r="AR2" s="13"/>
      <c r="AS2" s="13"/>
      <c r="AT2" s="13"/>
      <c r="AU2" s="13"/>
      <c r="AV2" s="13"/>
      <c r="AW2" s="12"/>
      <c r="AX2" s="13"/>
      <c r="AY2" s="13"/>
      <c r="AZ2" s="13"/>
      <c r="BA2" s="13"/>
      <c r="BB2" s="13"/>
      <c r="BC2" s="13"/>
      <c r="BD2" s="13"/>
      <c r="BE2" s="12"/>
      <c r="BF2" s="13"/>
      <c r="BG2" s="13"/>
      <c r="BH2" s="13"/>
      <c r="BI2" s="13"/>
      <c r="BJ2" s="13"/>
      <c r="BK2" s="13"/>
      <c r="BL2" s="13"/>
      <c r="BM2" s="12"/>
      <c r="BN2" s="13"/>
      <c r="BO2" s="13"/>
      <c r="BP2" s="13"/>
      <c r="BQ2" s="13"/>
      <c r="BR2" s="13"/>
      <c r="BS2" s="13"/>
      <c r="BT2" s="13"/>
      <c r="BU2" s="12"/>
      <c r="BV2" s="13"/>
      <c r="BW2" s="13"/>
      <c r="BX2" s="13"/>
      <c r="BY2" s="13"/>
      <c r="BZ2" s="13"/>
      <c r="CA2" s="13"/>
      <c r="CB2" s="13"/>
      <c r="CC2" s="12"/>
      <c r="CD2" s="13"/>
      <c r="CE2" s="13"/>
      <c r="CF2" s="13"/>
      <c r="CG2" s="13"/>
      <c r="CH2" s="13"/>
      <c r="CI2" s="13"/>
      <c r="CJ2" s="13"/>
      <c r="CK2" s="12"/>
      <c r="CL2" s="13"/>
      <c r="CM2" s="13"/>
      <c r="CN2" s="13"/>
      <c r="CO2" s="13"/>
      <c r="CP2" s="13"/>
      <c r="CQ2" s="13"/>
      <c r="CR2" s="13"/>
      <c r="CS2" s="12"/>
      <c r="CT2" s="13"/>
      <c r="CU2" s="13"/>
      <c r="CV2" s="13"/>
      <c r="CW2" s="13"/>
      <c r="CX2" s="13"/>
      <c r="CY2" s="13"/>
      <c r="CZ2" s="13"/>
      <c r="DA2" s="12"/>
      <c r="DB2" s="13"/>
      <c r="DC2" s="13"/>
      <c r="DD2" s="13"/>
      <c r="DE2" s="13"/>
      <c r="DF2" s="13"/>
      <c r="DG2" s="13"/>
      <c r="DH2" s="13"/>
      <c r="DI2" s="12"/>
      <c r="DJ2" s="13"/>
      <c r="DK2" s="13"/>
      <c r="DL2" s="13"/>
      <c r="DM2" s="13"/>
      <c r="DN2" s="13"/>
      <c r="DO2" s="13"/>
      <c r="DP2" s="13"/>
      <c r="DQ2" s="12"/>
      <c r="DR2" s="13"/>
      <c r="DS2" s="13"/>
      <c r="DT2" s="13"/>
      <c r="DU2" s="13"/>
      <c r="DV2" s="13"/>
      <c r="DW2" s="13"/>
      <c r="DX2" s="13"/>
      <c r="DY2" s="12"/>
      <c r="DZ2" s="13"/>
      <c r="EA2" s="13"/>
      <c r="EB2" s="13"/>
      <c r="EC2" s="13"/>
      <c r="ED2" s="13"/>
      <c r="EE2" s="13"/>
      <c r="EF2" s="13"/>
      <c r="EG2" s="12"/>
      <c r="EH2" s="13"/>
      <c r="EI2" s="13"/>
      <c r="EJ2" s="13"/>
      <c r="EK2" s="13"/>
      <c r="EL2" s="13"/>
      <c r="EM2" s="13"/>
      <c r="EN2" s="13"/>
      <c r="EO2" s="12"/>
      <c r="EP2" s="13"/>
      <c r="EQ2" s="13"/>
      <c r="ER2" s="13"/>
      <c r="ES2" s="13"/>
      <c r="ET2" s="13"/>
      <c r="EU2" s="13"/>
      <c r="EV2" s="13"/>
      <c r="EW2" s="12"/>
      <c r="EX2" s="13"/>
      <c r="EY2" s="13"/>
      <c r="EZ2" s="13"/>
      <c r="FA2" s="13"/>
      <c r="FB2" s="13"/>
      <c r="FC2" s="13"/>
      <c r="FD2" s="13"/>
      <c r="FE2" s="12"/>
      <c r="FF2" s="13"/>
      <c r="FG2" s="13"/>
      <c r="FH2" s="13"/>
      <c r="FI2" s="13"/>
      <c r="FJ2" s="13"/>
      <c r="FK2" s="13"/>
      <c r="FL2" s="13"/>
      <c r="FM2" s="12"/>
      <c r="FN2" s="13"/>
      <c r="FO2" s="13"/>
      <c r="FP2" s="13"/>
      <c r="FQ2" s="13"/>
      <c r="FR2" s="13"/>
      <c r="FS2" s="13"/>
      <c r="FT2" s="13"/>
      <c r="FU2" s="12"/>
      <c r="FV2" s="13"/>
      <c r="FW2" s="13"/>
      <c r="FX2" s="13"/>
      <c r="FY2" s="13"/>
      <c r="FZ2" s="13"/>
      <c r="GA2" s="13"/>
      <c r="GB2" s="13"/>
      <c r="GC2" s="12"/>
      <c r="GD2" s="13"/>
      <c r="GE2" s="13"/>
      <c r="GF2" s="13"/>
      <c r="GG2" s="13"/>
      <c r="GH2" s="13"/>
      <c r="GI2" s="13"/>
      <c r="GJ2" s="13"/>
      <c r="GK2" s="12"/>
      <c r="GL2" s="13"/>
      <c r="GM2" s="13"/>
      <c r="GN2" s="13"/>
      <c r="GO2" s="13"/>
      <c r="GP2" s="13"/>
      <c r="GQ2" s="13"/>
      <c r="GR2" s="13"/>
      <c r="GS2" s="12"/>
      <c r="GT2" s="13"/>
      <c r="GU2" s="13"/>
      <c r="GV2" s="13"/>
      <c r="GW2" s="13"/>
      <c r="GX2" s="13"/>
      <c r="GY2" s="13"/>
      <c r="GZ2" s="13"/>
      <c r="HA2" s="12"/>
      <c r="HB2" s="13"/>
      <c r="HC2" s="13"/>
      <c r="HD2" s="13"/>
      <c r="HE2" s="13"/>
      <c r="HF2" s="13"/>
      <c r="HG2" s="13"/>
      <c r="HH2" s="13"/>
      <c r="HI2" s="12"/>
      <c r="HJ2" s="13"/>
      <c r="HK2" s="13"/>
      <c r="HL2" s="13"/>
      <c r="HM2" s="13"/>
      <c r="HN2" s="13"/>
      <c r="HO2" s="13"/>
      <c r="HP2" s="13"/>
      <c r="HQ2" s="12"/>
      <c r="HR2" s="13"/>
      <c r="HS2" s="13"/>
      <c r="HT2" s="13"/>
      <c r="HU2" s="13"/>
      <c r="HV2" s="13"/>
      <c r="HW2" s="13"/>
      <c r="HX2" s="13"/>
      <c r="HY2" s="12"/>
      <c r="HZ2" s="13"/>
      <c r="IA2" s="13"/>
      <c r="IB2" s="13"/>
      <c r="IC2" s="13"/>
      <c r="ID2" s="13"/>
      <c r="IE2" s="13"/>
      <c r="IF2" s="13"/>
      <c r="IG2" s="12"/>
      <c r="IH2" s="13"/>
      <c r="II2" s="13"/>
      <c r="IJ2" s="13"/>
      <c r="IK2" s="13"/>
      <c r="IL2" s="13"/>
      <c r="IM2" s="13"/>
      <c r="IN2" s="13"/>
      <c r="IO2" s="12"/>
      <c r="IP2" s="13"/>
      <c r="IQ2" s="13"/>
      <c r="IR2" s="13"/>
      <c r="IS2" s="13"/>
      <c r="IT2" s="13"/>
      <c r="IU2" s="13"/>
      <c r="IV2" s="13"/>
      <c r="IW2" s="12"/>
    </row>
    <row r="3" spans="2:257" s="14" customFormat="1" ht="15.95" customHeight="1" x14ac:dyDescent="0.2">
      <c r="B3" s="156" t="s">
        <v>67</v>
      </c>
      <c r="C3" s="156"/>
      <c r="D3" s="156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3"/>
      <c r="Q3" s="12"/>
      <c r="R3" s="13"/>
      <c r="S3" s="13"/>
      <c r="T3" s="13"/>
      <c r="U3" s="13"/>
      <c r="V3" s="13"/>
      <c r="W3" s="13"/>
      <c r="X3" s="13"/>
      <c r="Y3" s="12"/>
      <c r="Z3" s="13"/>
      <c r="AA3" s="13"/>
      <c r="AB3" s="13"/>
      <c r="AC3" s="13"/>
      <c r="AD3" s="13"/>
      <c r="AE3" s="13"/>
      <c r="AF3" s="13"/>
      <c r="AG3" s="12"/>
      <c r="AH3" s="13"/>
      <c r="AI3" s="13"/>
      <c r="AJ3" s="13"/>
      <c r="AK3" s="13"/>
      <c r="AL3" s="13"/>
      <c r="AM3" s="13"/>
      <c r="AN3" s="13"/>
      <c r="AO3" s="12"/>
      <c r="AP3" s="13"/>
      <c r="AQ3" s="13"/>
      <c r="AR3" s="13"/>
      <c r="AS3" s="13"/>
      <c r="AT3" s="13"/>
      <c r="AU3" s="13"/>
      <c r="AV3" s="13"/>
      <c r="AW3" s="12"/>
      <c r="AX3" s="13"/>
      <c r="AY3" s="13"/>
      <c r="AZ3" s="13"/>
      <c r="BA3" s="13"/>
      <c r="BB3" s="13"/>
      <c r="BC3" s="13"/>
      <c r="BD3" s="13"/>
      <c r="BE3" s="12"/>
      <c r="BF3" s="13"/>
      <c r="BG3" s="13"/>
      <c r="BH3" s="13"/>
      <c r="BI3" s="13"/>
      <c r="BJ3" s="13"/>
      <c r="BK3" s="13"/>
      <c r="BL3" s="13"/>
      <c r="BM3" s="12"/>
      <c r="BN3" s="13"/>
      <c r="BO3" s="13"/>
      <c r="BP3" s="13"/>
      <c r="BQ3" s="13"/>
      <c r="BR3" s="13"/>
      <c r="BS3" s="13"/>
      <c r="BT3" s="13"/>
      <c r="BU3" s="12"/>
      <c r="BV3" s="13"/>
      <c r="BW3" s="13"/>
      <c r="BX3" s="13"/>
      <c r="BY3" s="13"/>
      <c r="BZ3" s="13"/>
      <c r="CA3" s="13"/>
      <c r="CB3" s="13"/>
      <c r="CC3" s="12"/>
      <c r="CD3" s="13"/>
      <c r="CE3" s="13"/>
      <c r="CF3" s="13"/>
      <c r="CG3" s="13"/>
      <c r="CH3" s="13"/>
      <c r="CI3" s="13"/>
      <c r="CJ3" s="13"/>
      <c r="CK3" s="12"/>
      <c r="CL3" s="13"/>
      <c r="CM3" s="13"/>
      <c r="CN3" s="13"/>
      <c r="CO3" s="13"/>
      <c r="CP3" s="13"/>
      <c r="CQ3" s="13"/>
      <c r="CR3" s="13"/>
      <c r="CS3" s="12"/>
      <c r="CT3" s="13"/>
      <c r="CU3" s="13"/>
      <c r="CV3" s="13"/>
      <c r="CW3" s="13"/>
      <c r="CX3" s="13"/>
      <c r="CY3" s="13"/>
      <c r="CZ3" s="13"/>
      <c r="DA3" s="12"/>
      <c r="DB3" s="13"/>
      <c r="DC3" s="13"/>
      <c r="DD3" s="13"/>
      <c r="DE3" s="13"/>
      <c r="DF3" s="13"/>
      <c r="DG3" s="13"/>
      <c r="DH3" s="13"/>
      <c r="DI3" s="12"/>
      <c r="DJ3" s="13"/>
      <c r="DK3" s="13"/>
      <c r="DL3" s="13"/>
      <c r="DM3" s="13"/>
      <c r="DN3" s="13"/>
      <c r="DO3" s="13"/>
      <c r="DP3" s="13"/>
      <c r="DQ3" s="12"/>
      <c r="DR3" s="13"/>
      <c r="DS3" s="13"/>
      <c r="DT3" s="13"/>
      <c r="DU3" s="13"/>
      <c r="DV3" s="13"/>
      <c r="DW3" s="13"/>
      <c r="DX3" s="13"/>
      <c r="DY3" s="12"/>
      <c r="DZ3" s="13"/>
      <c r="EA3" s="13"/>
      <c r="EB3" s="13"/>
      <c r="EC3" s="13"/>
      <c r="ED3" s="13"/>
      <c r="EE3" s="13"/>
      <c r="EF3" s="13"/>
      <c r="EG3" s="12"/>
      <c r="EH3" s="13"/>
      <c r="EI3" s="13"/>
      <c r="EJ3" s="13"/>
      <c r="EK3" s="13"/>
      <c r="EL3" s="13"/>
      <c r="EM3" s="13"/>
      <c r="EN3" s="13"/>
      <c r="EO3" s="12"/>
      <c r="EP3" s="13"/>
      <c r="EQ3" s="13"/>
      <c r="ER3" s="13"/>
      <c r="ES3" s="13"/>
      <c r="ET3" s="13"/>
      <c r="EU3" s="13"/>
      <c r="EV3" s="13"/>
      <c r="EW3" s="12"/>
      <c r="EX3" s="13"/>
      <c r="EY3" s="13"/>
      <c r="EZ3" s="13"/>
      <c r="FA3" s="13"/>
      <c r="FB3" s="13"/>
      <c r="FC3" s="13"/>
      <c r="FD3" s="13"/>
      <c r="FE3" s="12"/>
      <c r="FF3" s="13"/>
      <c r="FG3" s="13"/>
      <c r="FH3" s="13"/>
      <c r="FI3" s="13"/>
      <c r="FJ3" s="13"/>
      <c r="FK3" s="13"/>
      <c r="FL3" s="13"/>
      <c r="FM3" s="12"/>
      <c r="FN3" s="13"/>
      <c r="FO3" s="13"/>
      <c r="FP3" s="13"/>
      <c r="FQ3" s="13"/>
      <c r="FR3" s="13"/>
      <c r="FS3" s="13"/>
      <c r="FT3" s="13"/>
      <c r="FU3" s="12"/>
      <c r="FV3" s="13"/>
      <c r="FW3" s="13"/>
      <c r="FX3" s="13"/>
      <c r="FY3" s="13"/>
      <c r="FZ3" s="13"/>
      <c r="GA3" s="13"/>
      <c r="GB3" s="13"/>
      <c r="GC3" s="12"/>
      <c r="GD3" s="13"/>
      <c r="GE3" s="13"/>
      <c r="GF3" s="13"/>
      <c r="GG3" s="13"/>
      <c r="GH3" s="13"/>
      <c r="GI3" s="13"/>
      <c r="GJ3" s="13"/>
      <c r="GK3" s="12"/>
      <c r="GL3" s="13"/>
      <c r="GM3" s="13"/>
      <c r="GN3" s="13"/>
      <c r="GO3" s="13"/>
      <c r="GP3" s="13"/>
      <c r="GQ3" s="13"/>
      <c r="GR3" s="13"/>
      <c r="GS3" s="12"/>
      <c r="GT3" s="13"/>
      <c r="GU3" s="13"/>
      <c r="GV3" s="13"/>
      <c r="GW3" s="13"/>
      <c r="GX3" s="13"/>
      <c r="GY3" s="13"/>
      <c r="GZ3" s="13"/>
      <c r="HA3" s="12"/>
      <c r="HB3" s="13"/>
      <c r="HC3" s="13"/>
      <c r="HD3" s="13"/>
      <c r="HE3" s="13"/>
      <c r="HF3" s="13"/>
      <c r="HG3" s="13"/>
      <c r="HH3" s="13"/>
      <c r="HI3" s="12"/>
      <c r="HJ3" s="13"/>
      <c r="HK3" s="13"/>
      <c r="HL3" s="13"/>
      <c r="HM3" s="13"/>
      <c r="HN3" s="13"/>
      <c r="HO3" s="13"/>
      <c r="HP3" s="13"/>
      <c r="HQ3" s="12"/>
      <c r="HR3" s="13"/>
      <c r="HS3" s="13"/>
      <c r="HT3" s="13"/>
      <c r="HU3" s="13"/>
      <c r="HV3" s="13"/>
      <c r="HW3" s="13"/>
      <c r="HX3" s="13"/>
      <c r="HY3" s="12"/>
      <c r="HZ3" s="13"/>
      <c r="IA3" s="13"/>
      <c r="IB3" s="13"/>
      <c r="IC3" s="13"/>
      <c r="ID3" s="13"/>
      <c r="IE3" s="13"/>
      <c r="IF3" s="13"/>
      <c r="IG3" s="12"/>
      <c r="IH3" s="13"/>
      <c r="II3" s="13"/>
      <c r="IJ3" s="13"/>
      <c r="IK3" s="13"/>
      <c r="IL3" s="13"/>
      <c r="IM3" s="13"/>
      <c r="IN3" s="13"/>
      <c r="IO3" s="12"/>
      <c r="IP3" s="13"/>
      <c r="IQ3" s="13"/>
      <c r="IR3" s="13"/>
      <c r="IS3" s="13"/>
      <c r="IT3" s="13"/>
      <c r="IU3" s="13"/>
      <c r="IV3" s="13"/>
      <c r="IW3" s="12"/>
    </row>
    <row r="4" spans="2:257" s="14" customFormat="1" ht="15.95" customHeight="1" x14ac:dyDescent="0.2">
      <c r="B4" s="156" t="s">
        <v>64</v>
      </c>
      <c r="C4" s="156"/>
      <c r="D4" s="156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3"/>
      <c r="Q4" s="12"/>
      <c r="R4" s="13"/>
      <c r="S4" s="13"/>
      <c r="T4" s="13"/>
      <c r="U4" s="13"/>
      <c r="V4" s="13"/>
      <c r="W4" s="13"/>
      <c r="X4" s="13"/>
      <c r="Y4" s="12"/>
      <c r="Z4" s="13"/>
      <c r="AA4" s="13"/>
      <c r="AB4" s="13"/>
      <c r="AC4" s="13"/>
      <c r="AD4" s="13"/>
      <c r="AE4" s="13"/>
      <c r="AF4" s="13"/>
      <c r="AG4" s="12"/>
      <c r="AH4" s="13"/>
      <c r="AI4" s="13"/>
      <c r="AJ4" s="13"/>
      <c r="AK4" s="13"/>
      <c r="AL4" s="13"/>
      <c r="AM4" s="13"/>
      <c r="AN4" s="13"/>
      <c r="AO4" s="12"/>
      <c r="AP4" s="13"/>
      <c r="AQ4" s="13"/>
      <c r="AR4" s="13"/>
      <c r="AS4" s="13"/>
      <c r="AT4" s="13"/>
      <c r="AU4" s="13"/>
      <c r="AV4" s="13"/>
      <c r="AW4" s="12"/>
      <c r="AX4" s="13"/>
      <c r="AY4" s="13"/>
      <c r="AZ4" s="13"/>
      <c r="BA4" s="13"/>
      <c r="BB4" s="13"/>
      <c r="BC4" s="13"/>
      <c r="BD4" s="13"/>
      <c r="BE4" s="12"/>
      <c r="BF4" s="13"/>
      <c r="BG4" s="13"/>
      <c r="BH4" s="13"/>
      <c r="BI4" s="13"/>
      <c r="BJ4" s="13"/>
      <c r="BK4" s="13"/>
      <c r="BL4" s="13"/>
      <c r="BM4" s="12"/>
      <c r="BN4" s="13"/>
      <c r="BO4" s="13"/>
      <c r="BP4" s="13"/>
      <c r="BQ4" s="13"/>
      <c r="BR4" s="13"/>
      <c r="BS4" s="13"/>
      <c r="BT4" s="13"/>
      <c r="BU4" s="12"/>
      <c r="BV4" s="13"/>
      <c r="BW4" s="13"/>
      <c r="BX4" s="13"/>
      <c r="BY4" s="13"/>
      <c r="BZ4" s="13"/>
      <c r="CA4" s="13"/>
      <c r="CB4" s="13"/>
      <c r="CC4" s="12"/>
      <c r="CD4" s="13"/>
      <c r="CE4" s="13"/>
      <c r="CF4" s="13"/>
      <c r="CG4" s="13"/>
      <c r="CH4" s="13"/>
      <c r="CI4" s="13"/>
      <c r="CJ4" s="13"/>
      <c r="CK4" s="12"/>
      <c r="CL4" s="13"/>
      <c r="CM4" s="13"/>
      <c r="CN4" s="13"/>
      <c r="CO4" s="13"/>
      <c r="CP4" s="13"/>
      <c r="CQ4" s="13"/>
      <c r="CR4" s="13"/>
      <c r="CS4" s="12"/>
      <c r="CT4" s="13"/>
      <c r="CU4" s="13"/>
      <c r="CV4" s="13"/>
      <c r="CW4" s="13"/>
      <c r="CX4" s="13"/>
      <c r="CY4" s="13"/>
      <c r="CZ4" s="13"/>
      <c r="DA4" s="12"/>
      <c r="DB4" s="13"/>
      <c r="DC4" s="13"/>
      <c r="DD4" s="13"/>
      <c r="DE4" s="13"/>
      <c r="DF4" s="13"/>
      <c r="DG4" s="13"/>
      <c r="DH4" s="13"/>
      <c r="DI4" s="12"/>
      <c r="DJ4" s="13"/>
      <c r="DK4" s="13"/>
      <c r="DL4" s="13"/>
      <c r="DM4" s="13"/>
      <c r="DN4" s="13"/>
      <c r="DO4" s="13"/>
      <c r="DP4" s="13"/>
      <c r="DQ4" s="12"/>
      <c r="DR4" s="13"/>
      <c r="DS4" s="13"/>
      <c r="DT4" s="13"/>
      <c r="DU4" s="13"/>
      <c r="DV4" s="13"/>
      <c r="DW4" s="13"/>
      <c r="DX4" s="13"/>
      <c r="DY4" s="12"/>
      <c r="DZ4" s="13"/>
      <c r="EA4" s="13"/>
      <c r="EB4" s="13"/>
      <c r="EC4" s="13"/>
      <c r="ED4" s="13"/>
      <c r="EE4" s="13"/>
      <c r="EF4" s="13"/>
      <c r="EG4" s="12"/>
      <c r="EH4" s="13"/>
      <c r="EI4" s="13"/>
      <c r="EJ4" s="13"/>
      <c r="EK4" s="13"/>
      <c r="EL4" s="13"/>
      <c r="EM4" s="13"/>
      <c r="EN4" s="13"/>
      <c r="EO4" s="12"/>
      <c r="EP4" s="13"/>
      <c r="EQ4" s="13"/>
      <c r="ER4" s="13"/>
      <c r="ES4" s="13"/>
      <c r="ET4" s="13"/>
      <c r="EU4" s="13"/>
      <c r="EV4" s="13"/>
      <c r="EW4" s="12"/>
      <c r="EX4" s="13"/>
      <c r="EY4" s="13"/>
      <c r="EZ4" s="13"/>
      <c r="FA4" s="13"/>
      <c r="FB4" s="13"/>
      <c r="FC4" s="13"/>
      <c r="FD4" s="13"/>
      <c r="FE4" s="12"/>
      <c r="FF4" s="13"/>
      <c r="FG4" s="13"/>
      <c r="FH4" s="13"/>
      <c r="FI4" s="13"/>
      <c r="FJ4" s="13"/>
      <c r="FK4" s="13"/>
      <c r="FL4" s="13"/>
      <c r="FM4" s="12"/>
      <c r="FN4" s="13"/>
      <c r="FO4" s="13"/>
      <c r="FP4" s="13"/>
      <c r="FQ4" s="13"/>
      <c r="FR4" s="13"/>
      <c r="FS4" s="13"/>
      <c r="FT4" s="13"/>
      <c r="FU4" s="12"/>
      <c r="FV4" s="13"/>
      <c r="FW4" s="13"/>
      <c r="FX4" s="13"/>
      <c r="FY4" s="13"/>
      <c r="FZ4" s="13"/>
      <c r="GA4" s="13"/>
      <c r="GB4" s="13"/>
      <c r="GC4" s="12"/>
      <c r="GD4" s="13"/>
      <c r="GE4" s="13"/>
      <c r="GF4" s="13"/>
      <c r="GG4" s="13"/>
      <c r="GH4" s="13"/>
      <c r="GI4" s="13"/>
      <c r="GJ4" s="13"/>
      <c r="GK4" s="12"/>
      <c r="GL4" s="13"/>
      <c r="GM4" s="13"/>
      <c r="GN4" s="13"/>
      <c r="GO4" s="13"/>
      <c r="GP4" s="13"/>
      <c r="GQ4" s="13"/>
      <c r="GR4" s="13"/>
      <c r="GS4" s="12"/>
      <c r="GT4" s="13"/>
      <c r="GU4" s="13"/>
      <c r="GV4" s="13"/>
      <c r="GW4" s="13"/>
      <c r="GX4" s="13"/>
      <c r="GY4" s="13"/>
      <c r="GZ4" s="13"/>
      <c r="HA4" s="12"/>
      <c r="HB4" s="13"/>
      <c r="HC4" s="13"/>
      <c r="HD4" s="13"/>
      <c r="HE4" s="13"/>
      <c r="HF4" s="13"/>
      <c r="HG4" s="13"/>
      <c r="HH4" s="13"/>
      <c r="HI4" s="12"/>
      <c r="HJ4" s="13"/>
      <c r="HK4" s="13"/>
      <c r="HL4" s="13"/>
      <c r="HM4" s="13"/>
      <c r="HN4" s="13"/>
      <c r="HO4" s="13"/>
      <c r="HP4" s="13"/>
      <c r="HQ4" s="12"/>
      <c r="HR4" s="13"/>
      <c r="HS4" s="13"/>
      <c r="HT4" s="13"/>
      <c r="HU4" s="13"/>
      <c r="HV4" s="13"/>
      <c r="HW4" s="13"/>
      <c r="HX4" s="13"/>
      <c r="HY4" s="12"/>
      <c r="HZ4" s="13"/>
      <c r="IA4" s="13"/>
      <c r="IB4" s="13"/>
      <c r="IC4" s="13"/>
      <c r="ID4" s="13"/>
      <c r="IE4" s="13"/>
      <c r="IF4" s="13"/>
      <c r="IG4" s="12"/>
      <c r="IH4" s="13"/>
      <c r="II4" s="13"/>
      <c r="IJ4" s="13"/>
      <c r="IK4" s="13"/>
      <c r="IL4" s="13"/>
      <c r="IM4" s="13"/>
      <c r="IN4" s="13"/>
      <c r="IO4" s="12"/>
      <c r="IP4" s="13"/>
      <c r="IQ4" s="13"/>
      <c r="IR4" s="13"/>
      <c r="IS4" s="13"/>
      <c r="IT4" s="13"/>
      <c r="IU4" s="13"/>
      <c r="IV4" s="13"/>
      <c r="IW4" s="12"/>
    </row>
    <row r="6" spans="2:257" s="67" customFormat="1" ht="45.6" customHeight="1" x14ac:dyDescent="0.2">
      <c r="B6" s="199" t="s">
        <v>80</v>
      </c>
      <c r="C6" s="200"/>
      <c r="D6" s="200"/>
    </row>
    <row r="7" spans="2:257" s="67" customFormat="1" ht="20.25" customHeight="1" x14ac:dyDescent="0.2">
      <c r="B7" s="201" t="s">
        <v>21</v>
      </c>
      <c r="C7" s="201"/>
      <c r="D7" s="201"/>
    </row>
    <row r="8" spans="2:257" s="67" customFormat="1" ht="17.25" customHeight="1" x14ac:dyDescent="0.2">
      <c r="B8" s="204" t="s">
        <v>22</v>
      </c>
      <c r="C8" s="204"/>
      <c r="D8" s="204"/>
    </row>
    <row r="9" spans="2:257" x14ac:dyDescent="0.2">
      <c r="B9" s="191" t="s">
        <v>65</v>
      </c>
      <c r="C9" s="191"/>
      <c r="D9" s="191"/>
    </row>
    <row r="10" spans="2:257" ht="21" customHeight="1" x14ac:dyDescent="0.2">
      <c r="B10" s="53" t="s">
        <v>28</v>
      </c>
      <c r="C10" s="187" t="s">
        <v>4</v>
      </c>
      <c r="D10" s="187"/>
    </row>
    <row r="11" spans="2:257" ht="30.75" customHeight="1" x14ac:dyDescent="0.2">
      <c r="B11" s="53">
        <v>1126</v>
      </c>
      <c r="C11" s="187" t="s">
        <v>32</v>
      </c>
      <c r="D11" s="187"/>
    </row>
    <row r="12" spans="2:257" x14ac:dyDescent="0.2">
      <c r="B12" s="188" t="s">
        <v>5</v>
      </c>
      <c r="C12" s="189"/>
      <c r="D12" s="190"/>
    </row>
    <row r="13" spans="2:257" x14ac:dyDescent="0.2">
      <c r="B13" s="68"/>
      <c r="C13" s="69"/>
      <c r="D13" s="70"/>
    </row>
    <row r="14" spans="2:257" ht="44.25" customHeight="1" x14ac:dyDescent="0.2">
      <c r="B14" s="71" t="s">
        <v>6</v>
      </c>
      <c r="C14" s="71">
        <v>1126</v>
      </c>
      <c r="D14" s="138" t="s">
        <v>119</v>
      </c>
    </row>
    <row r="15" spans="2:257" ht="19.5" customHeight="1" x14ac:dyDescent="0.2">
      <c r="B15" s="72" t="s">
        <v>7</v>
      </c>
      <c r="C15" s="72">
        <v>31002</v>
      </c>
      <c r="D15" s="196" t="s">
        <v>8</v>
      </c>
    </row>
    <row r="16" spans="2:257" ht="24.75" customHeight="1" x14ac:dyDescent="0.2">
      <c r="B16" s="73" t="s">
        <v>9</v>
      </c>
      <c r="C16" s="45" t="s">
        <v>81</v>
      </c>
      <c r="D16" s="197"/>
    </row>
    <row r="17" spans="2:15" ht="48" customHeight="1" x14ac:dyDescent="0.2">
      <c r="B17" s="73" t="s">
        <v>10</v>
      </c>
      <c r="C17" s="65" t="s">
        <v>98</v>
      </c>
      <c r="D17" s="198"/>
    </row>
    <row r="18" spans="2:15" ht="33" customHeight="1" x14ac:dyDescent="0.2">
      <c r="B18" s="38" t="s">
        <v>23</v>
      </c>
      <c r="C18" s="65" t="s">
        <v>34</v>
      </c>
      <c r="D18" s="74"/>
    </row>
    <row r="19" spans="2:15" ht="27" x14ac:dyDescent="0.2">
      <c r="B19" s="38" t="s">
        <v>35</v>
      </c>
      <c r="C19" s="65" t="s">
        <v>74</v>
      </c>
      <c r="D19" s="75"/>
    </row>
    <row r="20" spans="2:15" ht="16.5" customHeight="1" x14ac:dyDescent="0.2">
      <c r="B20" s="167" t="s">
        <v>11</v>
      </c>
      <c r="C20" s="167"/>
      <c r="D20" s="62"/>
    </row>
    <row r="21" spans="2:15" s="129" customFormat="1" ht="16.5" customHeight="1" x14ac:dyDescent="0.2">
      <c r="B21" s="192" t="s">
        <v>183</v>
      </c>
      <c r="C21" s="192"/>
      <c r="D21" s="130">
        <v>2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</row>
    <row r="22" spans="2:15" s="76" customFormat="1" ht="18" customHeight="1" x14ac:dyDescent="0.2">
      <c r="B22" s="202" t="s">
        <v>12</v>
      </c>
      <c r="C22" s="203"/>
      <c r="D22" s="77">
        <f>+'1'!H20</f>
        <v>1098049.82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</row>
    <row r="24" spans="2:15" ht="44.25" customHeight="1" x14ac:dyDescent="0.2">
      <c r="B24" s="66" t="s">
        <v>6</v>
      </c>
      <c r="C24" s="65" t="s">
        <v>120</v>
      </c>
      <c r="D24" s="138" t="s">
        <v>63</v>
      </c>
    </row>
    <row r="25" spans="2:15" ht="19.5" customHeight="1" x14ac:dyDescent="0.2">
      <c r="B25" s="66" t="s">
        <v>7</v>
      </c>
      <c r="C25" s="65" t="s">
        <v>121</v>
      </c>
      <c r="D25" s="194" t="s">
        <v>8</v>
      </c>
    </row>
    <row r="26" spans="2:15" ht="33" customHeight="1" x14ac:dyDescent="0.2">
      <c r="B26" s="66" t="s">
        <v>9</v>
      </c>
      <c r="C26" s="65" t="s">
        <v>122</v>
      </c>
      <c r="D26" s="194"/>
    </row>
    <row r="27" spans="2:15" ht="48" customHeight="1" x14ac:dyDescent="0.2">
      <c r="B27" s="66" t="s">
        <v>10</v>
      </c>
      <c r="C27" s="65" t="s">
        <v>123</v>
      </c>
      <c r="D27" s="194"/>
    </row>
    <row r="28" spans="2:15" ht="33" customHeight="1" x14ac:dyDescent="0.2">
      <c r="B28" s="66" t="s">
        <v>126</v>
      </c>
      <c r="C28" s="65" t="s">
        <v>124</v>
      </c>
      <c r="D28" s="74"/>
    </row>
    <row r="29" spans="2:15" ht="27" x14ac:dyDescent="0.2">
      <c r="B29" s="66" t="s">
        <v>127</v>
      </c>
      <c r="C29" s="65" t="s">
        <v>125</v>
      </c>
      <c r="D29" s="75"/>
    </row>
    <row r="30" spans="2:15" ht="16.5" customHeight="1" x14ac:dyDescent="0.2">
      <c r="B30" s="195" t="s">
        <v>11</v>
      </c>
      <c r="C30" s="195"/>
      <c r="D30" s="62"/>
    </row>
    <row r="31" spans="2:15" ht="16.5" customHeight="1" x14ac:dyDescent="0.2">
      <c r="B31" s="192"/>
      <c r="C31" s="192"/>
      <c r="D31" s="62"/>
    </row>
    <row r="32" spans="2:15" s="76" customFormat="1" ht="18" customHeight="1" x14ac:dyDescent="0.2">
      <c r="B32" s="193" t="s">
        <v>12</v>
      </c>
      <c r="C32" s="193"/>
      <c r="D32" s="78">
        <f>+'1'!H37</f>
        <v>-1098049.82</v>
      </c>
    </row>
  </sheetData>
  <mergeCells count="19">
    <mergeCell ref="B1:D1"/>
    <mergeCell ref="B2:D2"/>
    <mergeCell ref="B3:D3"/>
    <mergeCell ref="B4:D4"/>
    <mergeCell ref="D15:D17"/>
    <mergeCell ref="B6:D6"/>
    <mergeCell ref="B7:D7"/>
    <mergeCell ref="B8:D8"/>
    <mergeCell ref="C10:D10"/>
    <mergeCell ref="C11:D11"/>
    <mergeCell ref="B12:D12"/>
    <mergeCell ref="B9:D9"/>
    <mergeCell ref="B31:C31"/>
    <mergeCell ref="B32:C32"/>
    <mergeCell ref="D25:D27"/>
    <mergeCell ref="B30:C30"/>
    <mergeCell ref="B20:C20"/>
    <mergeCell ref="B21:C21"/>
    <mergeCell ref="B22:C22"/>
  </mergeCells>
  <pageMargins left="0.15" right="0.04" top="0.24" bottom="0.23622047244094491" header="0.31496062992125984" footer="0.17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M36"/>
  <sheetViews>
    <sheetView topLeftCell="A13" zoomScaleNormal="100" workbookViewId="0">
      <selection activeCell="C43" sqref="C43"/>
    </sheetView>
  </sheetViews>
  <sheetFormatPr defaultColWidth="9.140625" defaultRowHeight="13.5" x14ac:dyDescent="0.2"/>
  <cols>
    <col min="1" max="1" width="3.28515625" style="3" customWidth="1"/>
    <col min="2" max="2" width="49.28515625" style="3" customWidth="1"/>
    <col min="3" max="3" width="59.7109375" style="3" customWidth="1"/>
    <col min="4" max="4" width="34.28515625" style="3" customWidth="1"/>
    <col min="5" max="16384" width="9.140625" style="3"/>
  </cols>
  <sheetData>
    <row r="1" spans="2:247" s="14" customFormat="1" ht="15.95" customHeight="1" x14ac:dyDescent="0.2">
      <c r="B1" s="156" t="s">
        <v>72</v>
      </c>
      <c r="C1" s="156"/>
      <c r="D1" s="156"/>
      <c r="E1" s="11"/>
      <c r="F1" s="11"/>
      <c r="G1" s="12"/>
      <c r="H1" s="13"/>
      <c r="I1" s="13"/>
      <c r="J1" s="13"/>
      <c r="K1" s="13"/>
      <c r="L1" s="13"/>
      <c r="M1" s="13"/>
      <c r="N1" s="13"/>
      <c r="O1" s="12"/>
      <c r="P1" s="13"/>
      <c r="Q1" s="13"/>
      <c r="R1" s="13"/>
      <c r="S1" s="13"/>
      <c r="T1" s="13"/>
      <c r="U1" s="13"/>
      <c r="V1" s="13"/>
      <c r="W1" s="12"/>
      <c r="X1" s="13"/>
      <c r="Y1" s="13"/>
      <c r="Z1" s="13"/>
      <c r="AA1" s="13"/>
      <c r="AB1" s="13"/>
      <c r="AC1" s="13"/>
      <c r="AD1" s="13"/>
      <c r="AE1" s="12"/>
      <c r="AF1" s="13"/>
      <c r="AG1" s="13"/>
      <c r="AH1" s="13"/>
      <c r="AI1" s="13"/>
      <c r="AJ1" s="13"/>
      <c r="AK1" s="13"/>
      <c r="AL1" s="13"/>
      <c r="AM1" s="12"/>
      <c r="AN1" s="13"/>
      <c r="AO1" s="13"/>
      <c r="AP1" s="13"/>
      <c r="AQ1" s="13"/>
      <c r="AR1" s="13"/>
      <c r="AS1" s="13"/>
      <c r="AT1" s="13"/>
      <c r="AU1" s="12"/>
      <c r="AV1" s="13"/>
      <c r="AW1" s="13"/>
      <c r="AX1" s="13"/>
      <c r="AY1" s="13"/>
      <c r="AZ1" s="13"/>
      <c r="BA1" s="13"/>
      <c r="BB1" s="13"/>
      <c r="BC1" s="12"/>
      <c r="BD1" s="13"/>
      <c r="BE1" s="13"/>
      <c r="BF1" s="13"/>
      <c r="BG1" s="13"/>
      <c r="BH1" s="13"/>
      <c r="BI1" s="13"/>
      <c r="BJ1" s="13"/>
      <c r="BK1" s="12"/>
      <c r="BL1" s="13"/>
      <c r="BM1" s="13"/>
      <c r="BN1" s="13"/>
      <c r="BO1" s="13"/>
      <c r="BP1" s="13"/>
      <c r="BQ1" s="13"/>
      <c r="BR1" s="13"/>
      <c r="BS1" s="12"/>
      <c r="BT1" s="13"/>
      <c r="BU1" s="13"/>
      <c r="BV1" s="13"/>
      <c r="BW1" s="13"/>
      <c r="BX1" s="13"/>
      <c r="BY1" s="13"/>
      <c r="BZ1" s="13"/>
      <c r="CA1" s="12"/>
      <c r="CB1" s="13"/>
      <c r="CC1" s="13"/>
      <c r="CD1" s="13"/>
      <c r="CE1" s="13"/>
      <c r="CF1" s="13"/>
      <c r="CG1" s="13"/>
      <c r="CH1" s="13"/>
      <c r="CI1" s="12"/>
      <c r="CJ1" s="13"/>
      <c r="CK1" s="13"/>
      <c r="CL1" s="13"/>
      <c r="CM1" s="13"/>
      <c r="CN1" s="13"/>
      <c r="CO1" s="13"/>
      <c r="CP1" s="13"/>
      <c r="CQ1" s="12"/>
      <c r="CR1" s="13"/>
      <c r="CS1" s="13"/>
      <c r="CT1" s="13"/>
      <c r="CU1" s="13"/>
      <c r="CV1" s="13"/>
      <c r="CW1" s="13"/>
      <c r="CX1" s="13"/>
      <c r="CY1" s="12"/>
      <c r="CZ1" s="13"/>
      <c r="DA1" s="13"/>
      <c r="DB1" s="13"/>
      <c r="DC1" s="13"/>
      <c r="DD1" s="13"/>
      <c r="DE1" s="13"/>
      <c r="DF1" s="13"/>
      <c r="DG1" s="12"/>
      <c r="DH1" s="13"/>
      <c r="DI1" s="13"/>
      <c r="DJ1" s="13"/>
      <c r="DK1" s="13"/>
      <c r="DL1" s="13"/>
      <c r="DM1" s="13"/>
      <c r="DN1" s="13"/>
      <c r="DO1" s="12"/>
      <c r="DP1" s="13"/>
      <c r="DQ1" s="13"/>
      <c r="DR1" s="13"/>
      <c r="DS1" s="13"/>
      <c r="DT1" s="13"/>
      <c r="DU1" s="13"/>
      <c r="DV1" s="13"/>
      <c r="DW1" s="12"/>
      <c r="DX1" s="13"/>
      <c r="DY1" s="13"/>
      <c r="DZ1" s="13"/>
      <c r="EA1" s="13"/>
      <c r="EB1" s="13"/>
      <c r="EC1" s="13"/>
      <c r="ED1" s="13"/>
      <c r="EE1" s="12"/>
      <c r="EF1" s="13"/>
      <c r="EG1" s="13"/>
      <c r="EH1" s="13"/>
      <c r="EI1" s="13"/>
      <c r="EJ1" s="13"/>
      <c r="EK1" s="13"/>
      <c r="EL1" s="13"/>
      <c r="EM1" s="12"/>
      <c r="EN1" s="13"/>
      <c r="EO1" s="13"/>
      <c r="EP1" s="13"/>
      <c r="EQ1" s="13"/>
      <c r="ER1" s="13"/>
      <c r="ES1" s="13"/>
      <c r="ET1" s="13"/>
      <c r="EU1" s="12"/>
      <c r="EV1" s="13"/>
      <c r="EW1" s="13"/>
      <c r="EX1" s="13"/>
      <c r="EY1" s="13"/>
      <c r="EZ1" s="13"/>
      <c r="FA1" s="13"/>
      <c r="FB1" s="13"/>
      <c r="FC1" s="12"/>
      <c r="FD1" s="13"/>
      <c r="FE1" s="13"/>
      <c r="FF1" s="13"/>
      <c r="FG1" s="13"/>
      <c r="FH1" s="13"/>
      <c r="FI1" s="13"/>
      <c r="FJ1" s="13"/>
      <c r="FK1" s="12"/>
      <c r="FL1" s="13"/>
      <c r="FM1" s="13"/>
      <c r="FN1" s="13"/>
      <c r="FO1" s="13"/>
      <c r="FP1" s="13"/>
      <c r="FQ1" s="13"/>
      <c r="FR1" s="13"/>
      <c r="FS1" s="12"/>
      <c r="FT1" s="13"/>
      <c r="FU1" s="13"/>
      <c r="FV1" s="13"/>
      <c r="FW1" s="13"/>
      <c r="FX1" s="13"/>
      <c r="FY1" s="13"/>
      <c r="FZ1" s="13"/>
      <c r="GA1" s="12"/>
      <c r="GB1" s="13"/>
      <c r="GC1" s="13"/>
      <c r="GD1" s="13"/>
      <c r="GE1" s="13"/>
      <c r="GF1" s="13"/>
      <c r="GG1" s="13"/>
      <c r="GH1" s="13"/>
      <c r="GI1" s="12"/>
      <c r="GJ1" s="13"/>
      <c r="GK1" s="13"/>
      <c r="GL1" s="13"/>
      <c r="GM1" s="13"/>
      <c r="GN1" s="13"/>
      <c r="GO1" s="13"/>
      <c r="GP1" s="13"/>
      <c r="GQ1" s="12"/>
      <c r="GR1" s="13"/>
      <c r="GS1" s="13"/>
      <c r="GT1" s="13"/>
      <c r="GU1" s="13"/>
      <c r="GV1" s="13"/>
      <c r="GW1" s="13"/>
      <c r="GX1" s="13"/>
      <c r="GY1" s="12"/>
      <c r="GZ1" s="13"/>
      <c r="HA1" s="13"/>
      <c r="HB1" s="13"/>
      <c r="HC1" s="13"/>
      <c r="HD1" s="13"/>
      <c r="HE1" s="13"/>
      <c r="HF1" s="13"/>
      <c r="HG1" s="12"/>
      <c r="HH1" s="13"/>
      <c r="HI1" s="13"/>
      <c r="HJ1" s="13"/>
      <c r="HK1" s="13"/>
      <c r="HL1" s="13"/>
      <c r="HM1" s="13"/>
      <c r="HN1" s="13"/>
      <c r="HO1" s="12"/>
      <c r="HP1" s="13"/>
      <c r="HQ1" s="13"/>
      <c r="HR1" s="13"/>
      <c r="HS1" s="13"/>
      <c r="HT1" s="13"/>
      <c r="HU1" s="13"/>
      <c r="HV1" s="13"/>
      <c r="HW1" s="12"/>
      <c r="HX1" s="13"/>
      <c r="HY1" s="13"/>
      <c r="HZ1" s="13"/>
      <c r="IA1" s="13"/>
      <c r="IB1" s="13"/>
      <c r="IC1" s="13"/>
      <c r="ID1" s="13"/>
      <c r="IE1" s="12"/>
      <c r="IF1" s="13"/>
      <c r="IG1" s="13"/>
      <c r="IH1" s="13"/>
      <c r="II1" s="13"/>
      <c r="IJ1" s="13"/>
      <c r="IK1" s="13"/>
      <c r="IL1" s="13"/>
      <c r="IM1" s="12"/>
    </row>
    <row r="2" spans="2:247" s="14" customFormat="1" ht="15.95" customHeight="1" x14ac:dyDescent="0.2">
      <c r="B2" s="156" t="s">
        <v>66</v>
      </c>
      <c r="C2" s="156"/>
      <c r="D2" s="156"/>
      <c r="E2" s="11"/>
      <c r="F2" s="11"/>
      <c r="G2" s="12"/>
      <c r="H2" s="13"/>
      <c r="I2" s="13"/>
      <c r="J2" s="13"/>
      <c r="K2" s="13"/>
      <c r="L2" s="13"/>
      <c r="M2" s="13"/>
      <c r="N2" s="13"/>
      <c r="O2" s="12"/>
      <c r="P2" s="13"/>
      <c r="Q2" s="13"/>
      <c r="R2" s="13"/>
      <c r="S2" s="13"/>
      <c r="T2" s="13"/>
      <c r="U2" s="13"/>
      <c r="V2" s="13"/>
      <c r="W2" s="12"/>
      <c r="X2" s="13"/>
      <c r="Y2" s="13"/>
      <c r="Z2" s="13"/>
      <c r="AA2" s="13"/>
      <c r="AB2" s="13"/>
      <c r="AC2" s="13"/>
      <c r="AD2" s="13"/>
      <c r="AE2" s="12"/>
      <c r="AF2" s="13"/>
      <c r="AG2" s="13"/>
      <c r="AH2" s="13"/>
      <c r="AI2" s="13"/>
      <c r="AJ2" s="13"/>
      <c r="AK2" s="13"/>
      <c r="AL2" s="13"/>
      <c r="AM2" s="12"/>
      <c r="AN2" s="13"/>
      <c r="AO2" s="13"/>
      <c r="AP2" s="13"/>
      <c r="AQ2" s="13"/>
      <c r="AR2" s="13"/>
      <c r="AS2" s="13"/>
      <c r="AT2" s="13"/>
      <c r="AU2" s="12"/>
      <c r="AV2" s="13"/>
      <c r="AW2" s="13"/>
      <c r="AX2" s="13"/>
      <c r="AY2" s="13"/>
      <c r="AZ2" s="13"/>
      <c r="BA2" s="13"/>
      <c r="BB2" s="13"/>
      <c r="BC2" s="12"/>
      <c r="BD2" s="13"/>
      <c r="BE2" s="13"/>
      <c r="BF2" s="13"/>
      <c r="BG2" s="13"/>
      <c r="BH2" s="13"/>
      <c r="BI2" s="13"/>
      <c r="BJ2" s="13"/>
      <c r="BK2" s="12"/>
      <c r="BL2" s="13"/>
      <c r="BM2" s="13"/>
      <c r="BN2" s="13"/>
      <c r="BO2" s="13"/>
      <c r="BP2" s="13"/>
      <c r="BQ2" s="13"/>
      <c r="BR2" s="13"/>
      <c r="BS2" s="12"/>
      <c r="BT2" s="13"/>
      <c r="BU2" s="13"/>
      <c r="BV2" s="13"/>
      <c r="BW2" s="13"/>
      <c r="BX2" s="13"/>
      <c r="BY2" s="13"/>
      <c r="BZ2" s="13"/>
      <c r="CA2" s="12"/>
      <c r="CB2" s="13"/>
      <c r="CC2" s="13"/>
      <c r="CD2" s="13"/>
      <c r="CE2" s="13"/>
      <c r="CF2" s="13"/>
      <c r="CG2" s="13"/>
      <c r="CH2" s="13"/>
      <c r="CI2" s="12"/>
      <c r="CJ2" s="13"/>
      <c r="CK2" s="13"/>
      <c r="CL2" s="13"/>
      <c r="CM2" s="13"/>
      <c r="CN2" s="13"/>
      <c r="CO2" s="13"/>
      <c r="CP2" s="13"/>
      <c r="CQ2" s="12"/>
      <c r="CR2" s="13"/>
      <c r="CS2" s="13"/>
      <c r="CT2" s="13"/>
      <c r="CU2" s="13"/>
      <c r="CV2" s="13"/>
      <c r="CW2" s="13"/>
      <c r="CX2" s="13"/>
      <c r="CY2" s="12"/>
      <c r="CZ2" s="13"/>
      <c r="DA2" s="13"/>
      <c r="DB2" s="13"/>
      <c r="DC2" s="13"/>
      <c r="DD2" s="13"/>
      <c r="DE2" s="13"/>
      <c r="DF2" s="13"/>
      <c r="DG2" s="12"/>
      <c r="DH2" s="13"/>
      <c r="DI2" s="13"/>
      <c r="DJ2" s="13"/>
      <c r="DK2" s="13"/>
      <c r="DL2" s="13"/>
      <c r="DM2" s="13"/>
      <c r="DN2" s="13"/>
      <c r="DO2" s="12"/>
      <c r="DP2" s="13"/>
      <c r="DQ2" s="13"/>
      <c r="DR2" s="13"/>
      <c r="DS2" s="13"/>
      <c r="DT2" s="13"/>
      <c r="DU2" s="13"/>
      <c r="DV2" s="13"/>
      <c r="DW2" s="12"/>
      <c r="DX2" s="13"/>
      <c r="DY2" s="13"/>
      <c r="DZ2" s="13"/>
      <c r="EA2" s="13"/>
      <c r="EB2" s="13"/>
      <c r="EC2" s="13"/>
      <c r="ED2" s="13"/>
      <c r="EE2" s="12"/>
      <c r="EF2" s="13"/>
      <c r="EG2" s="13"/>
      <c r="EH2" s="13"/>
      <c r="EI2" s="13"/>
      <c r="EJ2" s="13"/>
      <c r="EK2" s="13"/>
      <c r="EL2" s="13"/>
      <c r="EM2" s="12"/>
      <c r="EN2" s="13"/>
      <c r="EO2" s="13"/>
      <c r="EP2" s="13"/>
      <c r="EQ2" s="13"/>
      <c r="ER2" s="13"/>
      <c r="ES2" s="13"/>
      <c r="ET2" s="13"/>
      <c r="EU2" s="12"/>
      <c r="EV2" s="13"/>
      <c r="EW2" s="13"/>
      <c r="EX2" s="13"/>
      <c r="EY2" s="13"/>
      <c r="EZ2" s="13"/>
      <c r="FA2" s="13"/>
      <c r="FB2" s="13"/>
      <c r="FC2" s="12"/>
      <c r="FD2" s="13"/>
      <c r="FE2" s="13"/>
      <c r="FF2" s="13"/>
      <c r="FG2" s="13"/>
      <c r="FH2" s="13"/>
      <c r="FI2" s="13"/>
      <c r="FJ2" s="13"/>
      <c r="FK2" s="12"/>
      <c r="FL2" s="13"/>
      <c r="FM2" s="13"/>
      <c r="FN2" s="13"/>
      <c r="FO2" s="13"/>
      <c r="FP2" s="13"/>
      <c r="FQ2" s="13"/>
      <c r="FR2" s="13"/>
      <c r="FS2" s="12"/>
      <c r="FT2" s="13"/>
      <c r="FU2" s="13"/>
      <c r="FV2" s="13"/>
      <c r="FW2" s="13"/>
      <c r="FX2" s="13"/>
      <c r="FY2" s="13"/>
      <c r="FZ2" s="13"/>
      <c r="GA2" s="12"/>
      <c r="GB2" s="13"/>
      <c r="GC2" s="13"/>
      <c r="GD2" s="13"/>
      <c r="GE2" s="13"/>
      <c r="GF2" s="13"/>
      <c r="GG2" s="13"/>
      <c r="GH2" s="13"/>
      <c r="GI2" s="12"/>
      <c r="GJ2" s="13"/>
      <c r="GK2" s="13"/>
      <c r="GL2" s="13"/>
      <c r="GM2" s="13"/>
      <c r="GN2" s="13"/>
      <c r="GO2" s="13"/>
      <c r="GP2" s="13"/>
      <c r="GQ2" s="12"/>
      <c r="GR2" s="13"/>
      <c r="GS2" s="13"/>
      <c r="GT2" s="13"/>
      <c r="GU2" s="13"/>
      <c r="GV2" s="13"/>
      <c r="GW2" s="13"/>
      <c r="GX2" s="13"/>
      <c r="GY2" s="12"/>
      <c r="GZ2" s="13"/>
      <c r="HA2" s="13"/>
      <c r="HB2" s="13"/>
      <c r="HC2" s="13"/>
      <c r="HD2" s="13"/>
      <c r="HE2" s="13"/>
      <c r="HF2" s="13"/>
      <c r="HG2" s="12"/>
      <c r="HH2" s="13"/>
      <c r="HI2" s="13"/>
      <c r="HJ2" s="13"/>
      <c r="HK2" s="13"/>
      <c r="HL2" s="13"/>
      <c r="HM2" s="13"/>
      <c r="HN2" s="13"/>
      <c r="HO2" s="12"/>
      <c r="HP2" s="13"/>
      <c r="HQ2" s="13"/>
      <c r="HR2" s="13"/>
      <c r="HS2" s="13"/>
      <c r="HT2" s="13"/>
      <c r="HU2" s="13"/>
      <c r="HV2" s="13"/>
      <c r="HW2" s="12"/>
      <c r="HX2" s="13"/>
      <c r="HY2" s="13"/>
      <c r="HZ2" s="13"/>
      <c r="IA2" s="13"/>
      <c r="IB2" s="13"/>
      <c r="IC2" s="13"/>
      <c r="ID2" s="13"/>
      <c r="IE2" s="12"/>
      <c r="IF2" s="13"/>
      <c r="IG2" s="13"/>
      <c r="IH2" s="13"/>
      <c r="II2" s="13"/>
      <c r="IJ2" s="13"/>
      <c r="IK2" s="13"/>
      <c r="IL2" s="13"/>
      <c r="IM2" s="12"/>
    </row>
    <row r="3" spans="2:247" s="14" customFormat="1" ht="15.95" customHeight="1" x14ac:dyDescent="0.2">
      <c r="B3" s="156" t="s">
        <v>67</v>
      </c>
      <c r="C3" s="156"/>
      <c r="D3" s="156"/>
      <c r="E3" s="11"/>
      <c r="F3" s="11"/>
      <c r="G3" s="12"/>
      <c r="H3" s="13"/>
      <c r="I3" s="13"/>
      <c r="J3" s="13"/>
      <c r="K3" s="13"/>
      <c r="L3" s="13"/>
      <c r="M3" s="13"/>
      <c r="N3" s="13"/>
      <c r="O3" s="12"/>
      <c r="P3" s="13"/>
      <c r="Q3" s="13"/>
      <c r="R3" s="13"/>
      <c r="S3" s="13"/>
      <c r="T3" s="13"/>
      <c r="U3" s="13"/>
      <c r="V3" s="13"/>
      <c r="W3" s="12"/>
      <c r="X3" s="13"/>
      <c r="Y3" s="13"/>
      <c r="Z3" s="13"/>
      <c r="AA3" s="13"/>
      <c r="AB3" s="13"/>
      <c r="AC3" s="13"/>
      <c r="AD3" s="13"/>
      <c r="AE3" s="12"/>
      <c r="AF3" s="13"/>
      <c r="AG3" s="13"/>
      <c r="AH3" s="13"/>
      <c r="AI3" s="13"/>
      <c r="AJ3" s="13"/>
      <c r="AK3" s="13"/>
      <c r="AL3" s="13"/>
      <c r="AM3" s="12"/>
      <c r="AN3" s="13"/>
      <c r="AO3" s="13"/>
      <c r="AP3" s="13"/>
      <c r="AQ3" s="13"/>
      <c r="AR3" s="13"/>
      <c r="AS3" s="13"/>
      <c r="AT3" s="13"/>
      <c r="AU3" s="12"/>
      <c r="AV3" s="13"/>
      <c r="AW3" s="13"/>
      <c r="AX3" s="13"/>
      <c r="AY3" s="13"/>
      <c r="AZ3" s="13"/>
      <c r="BA3" s="13"/>
      <c r="BB3" s="13"/>
      <c r="BC3" s="12"/>
      <c r="BD3" s="13"/>
      <c r="BE3" s="13"/>
      <c r="BF3" s="13"/>
      <c r="BG3" s="13"/>
      <c r="BH3" s="13"/>
      <c r="BI3" s="13"/>
      <c r="BJ3" s="13"/>
      <c r="BK3" s="12"/>
      <c r="BL3" s="13"/>
      <c r="BM3" s="13"/>
      <c r="BN3" s="13"/>
      <c r="BO3" s="13"/>
      <c r="BP3" s="13"/>
      <c r="BQ3" s="13"/>
      <c r="BR3" s="13"/>
      <c r="BS3" s="12"/>
      <c r="BT3" s="13"/>
      <c r="BU3" s="13"/>
      <c r="BV3" s="13"/>
      <c r="BW3" s="13"/>
      <c r="BX3" s="13"/>
      <c r="BY3" s="13"/>
      <c r="BZ3" s="13"/>
      <c r="CA3" s="12"/>
      <c r="CB3" s="13"/>
      <c r="CC3" s="13"/>
      <c r="CD3" s="13"/>
      <c r="CE3" s="13"/>
      <c r="CF3" s="13"/>
      <c r="CG3" s="13"/>
      <c r="CH3" s="13"/>
      <c r="CI3" s="12"/>
      <c r="CJ3" s="13"/>
      <c r="CK3" s="13"/>
      <c r="CL3" s="13"/>
      <c r="CM3" s="13"/>
      <c r="CN3" s="13"/>
      <c r="CO3" s="13"/>
      <c r="CP3" s="13"/>
      <c r="CQ3" s="12"/>
      <c r="CR3" s="13"/>
      <c r="CS3" s="13"/>
      <c r="CT3" s="13"/>
      <c r="CU3" s="13"/>
      <c r="CV3" s="13"/>
      <c r="CW3" s="13"/>
      <c r="CX3" s="13"/>
      <c r="CY3" s="12"/>
      <c r="CZ3" s="13"/>
      <c r="DA3" s="13"/>
      <c r="DB3" s="13"/>
      <c r="DC3" s="13"/>
      <c r="DD3" s="13"/>
      <c r="DE3" s="13"/>
      <c r="DF3" s="13"/>
      <c r="DG3" s="12"/>
      <c r="DH3" s="13"/>
      <c r="DI3" s="13"/>
      <c r="DJ3" s="13"/>
      <c r="DK3" s="13"/>
      <c r="DL3" s="13"/>
      <c r="DM3" s="13"/>
      <c r="DN3" s="13"/>
      <c r="DO3" s="12"/>
      <c r="DP3" s="13"/>
      <c r="DQ3" s="13"/>
      <c r="DR3" s="13"/>
      <c r="DS3" s="13"/>
      <c r="DT3" s="13"/>
      <c r="DU3" s="13"/>
      <c r="DV3" s="13"/>
      <c r="DW3" s="12"/>
      <c r="DX3" s="13"/>
      <c r="DY3" s="13"/>
      <c r="DZ3" s="13"/>
      <c r="EA3" s="13"/>
      <c r="EB3" s="13"/>
      <c r="EC3" s="13"/>
      <c r="ED3" s="13"/>
      <c r="EE3" s="12"/>
      <c r="EF3" s="13"/>
      <c r="EG3" s="13"/>
      <c r="EH3" s="13"/>
      <c r="EI3" s="13"/>
      <c r="EJ3" s="13"/>
      <c r="EK3" s="13"/>
      <c r="EL3" s="13"/>
      <c r="EM3" s="12"/>
      <c r="EN3" s="13"/>
      <c r="EO3" s="13"/>
      <c r="EP3" s="13"/>
      <c r="EQ3" s="13"/>
      <c r="ER3" s="13"/>
      <c r="ES3" s="13"/>
      <c r="ET3" s="13"/>
      <c r="EU3" s="12"/>
      <c r="EV3" s="13"/>
      <c r="EW3" s="13"/>
      <c r="EX3" s="13"/>
      <c r="EY3" s="13"/>
      <c r="EZ3" s="13"/>
      <c r="FA3" s="13"/>
      <c r="FB3" s="13"/>
      <c r="FC3" s="12"/>
      <c r="FD3" s="13"/>
      <c r="FE3" s="13"/>
      <c r="FF3" s="13"/>
      <c r="FG3" s="13"/>
      <c r="FH3" s="13"/>
      <c r="FI3" s="13"/>
      <c r="FJ3" s="13"/>
      <c r="FK3" s="12"/>
      <c r="FL3" s="13"/>
      <c r="FM3" s="13"/>
      <c r="FN3" s="13"/>
      <c r="FO3" s="13"/>
      <c r="FP3" s="13"/>
      <c r="FQ3" s="13"/>
      <c r="FR3" s="13"/>
      <c r="FS3" s="12"/>
      <c r="FT3" s="13"/>
      <c r="FU3" s="13"/>
      <c r="FV3" s="13"/>
      <c r="FW3" s="13"/>
      <c r="FX3" s="13"/>
      <c r="FY3" s="13"/>
      <c r="FZ3" s="13"/>
      <c r="GA3" s="12"/>
      <c r="GB3" s="13"/>
      <c r="GC3" s="13"/>
      <c r="GD3" s="13"/>
      <c r="GE3" s="13"/>
      <c r="GF3" s="13"/>
      <c r="GG3" s="13"/>
      <c r="GH3" s="13"/>
      <c r="GI3" s="12"/>
      <c r="GJ3" s="13"/>
      <c r="GK3" s="13"/>
      <c r="GL3" s="13"/>
      <c r="GM3" s="13"/>
      <c r="GN3" s="13"/>
      <c r="GO3" s="13"/>
      <c r="GP3" s="13"/>
      <c r="GQ3" s="12"/>
      <c r="GR3" s="13"/>
      <c r="GS3" s="13"/>
      <c r="GT3" s="13"/>
      <c r="GU3" s="13"/>
      <c r="GV3" s="13"/>
      <c r="GW3" s="13"/>
      <c r="GX3" s="13"/>
      <c r="GY3" s="12"/>
      <c r="GZ3" s="13"/>
      <c r="HA3" s="13"/>
      <c r="HB3" s="13"/>
      <c r="HC3" s="13"/>
      <c r="HD3" s="13"/>
      <c r="HE3" s="13"/>
      <c r="HF3" s="13"/>
      <c r="HG3" s="12"/>
      <c r="HH3" s="13"/>
      <c r="HI3" s="13"/>
      <c r="HJ3" s="13"/>
      <c r="HK3" s="13"/>
      <c r="HL3" s="13"/>
      <c r="HM3" s="13"/>
      <c r="HN3" s="13"/>
      <c r="HO3" s="12"/>
      <c r="HP3" s="13"/>
      <c r="HQ3" s="13"/>
      <c r="HR3" s="13"/>
      <c r="HS3" s="13"/>
      <c r="HT3" s="13"/>
      <c r="HU3" s="13"/>
      <c r="HV3" s="13"/>
      <c r="HW3" s="12"/>
      <c r="HX3" s="13"/>
      <c r="HY3" s="13"/>
      <c r="HZ3" s="13"/>
      <c r="IA3" s="13"/>
      <c r="IB3" s="13"/>
      <c r="IC3" s="13"/>
      <c r="ID3" s="13"/>
      <c r="IE3" s="12"/>
      <c r="IF3" s="13"/>
      <c r="IG3" s="13"/>
      <c r="IH3" s="13"/>
      <c r="II3" s="13"/>
      <c r="IJ3" s="13"/>
      <c r="IK3" s="13"/>
      <c r="IL3" s="13"/>
      <c r="IM3" s="12"/>
    </row>
    <row r="4" spans="2:247" s="14" customFormat="1" ht="15.95" customHeight="1" x14ac:dyDescent="0.2">
      <c r="B4" s="156" t="s">
        <v>64</v>
      </c>
      <c r="C4" s="156"/>
      <c r="D4" s="156"/>
      <c r="E4" s="67"/>
      <c r="F4" s="67"/>
      <c r="G4" s="12"/>
      <c r="H4" s="13"/>
      <c r="I4" s="13"/>
      <c r="J4" s="13"/>
      <c r="K4" s="13"/>
      <c r="L4" s="13"/>
      <c r="M4" s="13"/>
      <c r="N4" s="13"/>
      <c r="O4" s="12"/>
      <c r="P4" s="13"/>
      <c r="Q4" s="13"/>
      <c r="R4" s="13"/>
      <c r="S4" s="13"/>
      <c r="T4" s="13"/>
      <c r="U4" s="13"/>
      <c r="V4" s="13"/>
      <c r="W4" s="12"/>
      <c r="X4" s="13"/>
      <c r="Y4" s="13"/>
      <c r="Z4" s="13"/>
      <c r="AA4" s="13"/>
      <c r="AB4" s="13"/>
      <c r="AC4" s="13"/>
      <c r="AD4" s="13"/>
      <c r="AE4" s="12"/>
      <c r="AF4" s="13"/>
      <c r="AG4" s="13"/>
      <c r="AH4" s="13"/>
      <c r="AI4" s="13"/>
      <c r="AJ4" s="13"/>
      <c r="AK4" s="13"/>
      <c r="AL4" s="13"/>
      <c r="AM4" s="12"/>
      <c r="AN4" s="13"/>
      <c r="AO4" s="13"/>
      <c r="AP4" s="13"/>
      <c r="AQ4" s="13"/>
      <c r="AR4" s="13"/>
      <c r="AS4" s="13"/>
      <c r="AT4" s="13"/>
      <c r="AU4" s="12"/>
      <c r="AV4" s="13"/>
      <c r="AW4" s="13"/>
      <c r="AX4" s="13"/>
      <c r="AY4" s="13"/>
      <c r="AZ4" s="13"/>
      <c r="BA4" s="13"/>
      <c r="BB4" s="13"/>
      <c r="BC4" s="12"/>
      <c r="BD4" s="13"/>
      <c r="BE4" s="13"/>
      <c r="BF4" s="13"/>
      <c r="BG4" s="13"/>
      <c r="BH4" s="13"/>
      <c r="BI4" s="13"/>
      <c r="BJ4" s="13"/>
      <c r="BK4" s="12"/>
      <c r="BL4" s="13"/>
      <c r="BM4" s="13"/>
      <c r="BN4" s="13"/>
      <c r="BO4" s="13"/>
      <c r="BP4" s="13"/>
      <c r="BQ4" s="13"/>
      <c r="BR4" s="13"/>
      <c r="BS4" s="12"/>
      <c r="BT4" s="13"/>
      <c r="BU4" s="13"/>
      <c r="BV4" s="13"/>
      <c r="BW4" s="13"/>
      <c r="BX4" s="13"/>
      <c r="BY4" s="13"/>
      <c r="BZ4" s="13"/>
      <c r="CA4" s="12"/>
      <c r="CB4" s="13"/>
      <c r="CC4" s="13"/>
      <c r="CD4" s="13"/>
      <c r="CE4" s="13"/>
      <c r="CF4" s="13"/>
      <c r="CG4" s="13"/>
      <c r="CH4" s="13"/>
      <c r="CI4" s="12"/>
      <c r="CJ4" s="13"/>
      <c r="CK4" s="13"/>
      <c r="CL4" s="13"/>
      <c r="CM4" s="13"/>
      <c r="CN4" s="13"/>
      <c r="CO4" s="13"/>
      <c r="CP4" s="13"/>
      <c r="CQ4" s="12"/>
      <c r="CR4" s="13"/>
      <c r="CS4" s="13"/>
      <c r="CT4" s="13"/>
      <c r="CU4" s="13"/>
      <c r="CV4" s="13"/>
      <c r="CW4" s="13"/>
      <c r="CX4" s="13"/>
      <c r="CY4" s="12"/>
      <c r="CZ4" s="13"/>
      <c r="DA4" s="13"/>
      <c r="DB4" s="13"/>
      <c r="DC4" s="13"/>
      <c r="DD4" s="13"/>
      <c r="DE4" s="13"/>
      <c r="DF4" s="13"/>
      <c r="DG4" s="12"/>
      <c r="DH4" s="13"/>
      <c r="DI4" s="13"/>
      <c r="DJ4" s="13"/>
      <c r="DK4" s="13"/>
      <c r="DL4" s="13"/>
      <c r="DM4" s="13"/>
      <c r="DN4" s="13"/>
      <c r="DO4" s="12"/>
      <c r="DP4" s="13"/>
      <c r="DQ4" s="13"/>
      <c r="DR4" s="13"/>
      <c r="DS4" s="13"/>
      <c r="DT4" s="13"/>
      <c r="DU4" s="13"/>
      <c r="DV4" s="13"/>
      <c r="DW4" s="12"/>
      <c r="DX4" s="13"/>
      <c r="DY4" s="13"/>
      <c r="DZ4" s="13"/>
      <c r="EA4" s="13"/>
      <c r="EB4" s="13"/>
      <c r="EC4" s="13"/>
      <c r="ED4" s="13"/>
      <c r="EE4" s="12"/>
      <c r="EF4" s="13"/>
      <c r="EG4" s="13"/>
      <c r="EH4" s="13"/>
      <c r="EI4" s="13"/>
      <c r="EJ4" s="13"/>
      <c r="EK4" s="13"/>
      <c r="EL4" s="13"/>
      <c r="EM4" s="12"/>
      <c r="EN4" s="13"/>
      <c r="EO4" s="13"/>
      <c r="EP4" s="13"/>
      <c r="EQ4" s="13"/>
      <c r="ER4" s="13"/>
      <c r="ES4" s="13"/>
      <c r="ET4" s="13"/>
      <c r="EU4" s="12"/>
      <c r="EV4" s="13"/>
      <c r="EW4" s="13"/>
      <c r="EX4" s="13"/>
      <c r="EY4" s="13"/>
      <c r="EZ4" s="13"/>
      <c r="FA4" s="13"/>
      <c r="FB4" s="13"/>
      <c r="FC4" s="12"/>
      <c r="FD4" s="13"/>
      <c r="FE4" s="13"/>
      <c r="FF4" s="13"/>
      <c r="FG4" s="13"/>
      <c r="FH4" s="13"/>
      <c r="FI4" s="13"/>
      <c r="FJ4" s="13"/>
      <c r="FK4" s="12"/>
      <c r="FL4" s="13"/>
      <c r="FM4" s="13"/>
      <c r="FN4" s="13"/>
      <c r="FO4" s="13"/>
      <c r="FP4" s="13"/>
      <c r="FQ4" s="13"/>
      <c r="FR4" s="13"/>
      <c r="FS4" s="12"/>
      <c r="FT4" s="13"/>
      <c r="FU4" s="13"/>
      <c r="FV4" s="13"/>
      <c r="FW4" s="13"/>
      <c r="FX4" s="13"/>
      <c r="FY4" s="13"/>
      <c r="FZ4" s="13"/>
      <c r="GA4" s="12"/>
      <c r="GB4" s="13"/>
      <c r="GC4" s="13"/>
      <c r="GD4" s="13"/>
      <c r="GE4" s="13"/>
      <c r="GF4" s="13"/>
      <c r="GG4" s="13"/>
      <c r="GH4" s="13"/>
      <c r="GI4" s="12"/>
      <c r="GJ4" s="13"/>
      <c r="GK4" s="13"/>
      <c r="GL4" s="13"/>
      <c r="GM4" s="13"/>
      <c r="GN4" s="13"/>
      <c r="GO4" s="13"/>
      <c r="GP4" s="13"/>
      <c r="GQ4" s="12"/>
      <c r="GR4" s="13"/>
      <c r="GS4" s="13"/>
      <c r="GT4" s="13"/>
      <c r="GU4" s="13"/>
      <c r="GV4" s="13"/>
      <c r="GW4" s="13"/>
      <c r="GX4" s="13"/>
      <c r="GY4" s="12"/>
      <c r="GZ4" s="13"/>
      <c r="HA4" s="13"/>
      <c r="HB4" s="13"/>
      <c r="HC4" s="13"/>
      <c r="HD4" s="13"/>
      <c r="HE4" s="13"/>
      <c r="HF4" s="13"/>
      <c r="HG4" s="12"/>
      <c r="HH4" s="13"/>
      <c r="HI4" s="13"/>
      <c r="HJ4" s="13"/>
      <c r="HK4" s="13"/>
      <c r="HL4" s="13"/>
      <c r="HM4" s="13"/>
      <c r="HN4" s="13"/>
      <c r="HO4" s="12"/>
      <c r="HP4" s="13"/>
      <c r="HQ4" s="13"/>
      <c r="HR4" s="13"/>
      <c r="HS4" s="13"/>
      <c r="HT4" s="13"/>
      <c r="HU4" s="13"/>
      <c r="HV4" s="13"/>
      <c r="HW4" s="12"/>
      <c r="HX4" s="13"/>
      <c r="HY4" s="13"/>
      <c r="HZ4" s="13"/>
      <c r="IA4" s="13"/>
      <c r="IB4" s="13"/>
      <c r="IC4" s="13"/>
      <c r="ID4" s="13"/>
      <c r="IE4" s="12"/>
      <c r="IF4" s="13"/>
      <c r="IG4" s="13"/>
      <c r="IH4" s="13"/>
      <c r="II4" s="13"/>
      <c r="IJ4" s="13"/>
      <c r="IK4" s="13"/>
      <c r="IL4" s="13"/>
      <c r="IM4" s="12"/>
    </row>
    <row r="6" spans="2:247" s="67" customFormat="1" ht="45.6" customHeight="1" x14ac:dyDescent="0.2">
      <c r="B6" s="185" t="s">
        <v>184</v>
      </c>
      <c r="C6" s="206"/>
      <c r="D6" s="206"/>
      <c r="E6" s="3"/>
      <c r="F6" s="3"/>
    </row>
    <row r="7" spans="2:247" s="67" customFormat="1" ht="20.25" customHeight="1" x14ac:dyDescent="0.2">
      <c r="B7" s="205" t="s">
        <v>21</v>
      </c>
      <c r="C7" s="205"/>
      <c r="D7" s="205"/>
    </row>
    <row r="8" spans="2:247" s="67" customFormat="1" x14ac:dyDescent="0.2">
      <c r="B8" s="204" t="s">
        <v>36</v>
      </c>
      <c r="C8" s="204"/>
      <c r="D8" s="204"/>
      <c r="E8" s="3"/>
      <c r="F8" s="3"/>
    </row>
    <row r="9" spans="2:247" x14ac:dyDescent="0.2">
      <c r="B9" s="191" t="s">
        <v>65</v>
      </c>
      <c r="C9" s="191"/>
      <c r="D9" s="191"/>
    </row>
    <row r="10" spans="2:247" ht="21" customHeight="1" x14ac:dyDescent="0.2">
      <c r="B10" s="53" t="s">
        <v>28</v>
      </c>
      <c r="C10" s="187" t="s">
        <v>4</v>
      </c>
      <c r="D10" s="187"/>
    </row>
    <row r="11" spans="2:247" ht="30.75" customHeight="1" x14ac:dyDescent="0.2">
      <c r="B11" s="53">
        <v>1126</v>
      </c>
      <c r="C11" s="187" t="s">
        <v>32</v>
      </c>
      <c r="D11" s="187"/>
    </row>
    <row r="12" spans="2:247" x14ac:dyDescent="0.2">
      <c r="B12" s="188" t="s">
        <v>5</v>
      </c>
      <c r="C12" s="189"/>
      <c r="D12" s="190"/>
    </row>
    <row r="13" spans="2:247" x14ac:dyDescent="0.2">
      <c r="B13" s="68"/>
      <c r="C13" s="69"/>
      <c r="D13" s="70"/>
    </row>
    <row r="14" spans="2:247" ht="44.25" customHeight="1" x14ac:dyDescent="0.2">
      <c r="B14" s="71" t="s">
        <v>6</v>
      </c>
      <c r="C14" s="111">
        <v>1126</v>
      </c>
      <c r="D14" s="138" t="s">
        <v>119</v>
      </c>
    </row>
    <row r="15" spans="2:247" ht="19.5" customHeight="1" x14ac:dyDescent="0.2">
      <c r="B15" s="72" t="s">
        <v>7</v>
      </c>
      <c r="C15" s="112">
        <v>31002</v>
      </c>
      <c r="D15" s="196" t="s">
        <v>8</v>
      </c>
    </row>
    <row r="16" spans="2:247" ht="24.75" customHeight="1" x14ac:dyDescent="0.2">
      <c r="B16" s="73" t="s">
        <v>9</v>
      </c>
      <c r="C16" s="45" t="s">
        <v>81</v>
      </c>
      <c r="D16" s="197"/>
    </row>
    <row r="17" spans="2:6" ht="48" customHeight="1" x14ac:dyDescent="0.2">
      <c r="B17" s="73" t="s">
        <v>10</v>
      </c>
      <c r="C17" s="65" t="s">
        <v>98</v>
      </c>
      <c r="D17" s="198"/>
    </row>
    <row r="18" spans="2:6" ht="33" customHeight="1" x14ac:dyDescent="0.2">
      <c r="B18" s="38" t="s">
        <v>23</v>
      </c>
      <c r="C18" s="65" t="s">
        <v>34</v>
      </c>
      <c r="D18" s="74"/>
    </row>
    <row r="19" spans="2:6" ht="27" x14ac:dyDescent="0.2">
      <c r="B19" s="38" t="s">
        <v>35</v>
      </c>
      <c r="C19" s="65" t="s">
        <v>74</v>
      </c>
      <c r="D19" s="75"/>
    </row>
    <row r="20" spans="2:6" ht="16.5" customHeight="1" x14ac:dyDescent="0.2">
      <c r="B20" s="167" t="s">
        <v>11</v>
      </c>
      <c r="C20" s="167"/>
      <c r="D20" s="62"/>
    </row>
    <row r="21" spans="2:6" ht="16.5" customHeight="1" x14ac:dyDescent="0.2">
      <c r="B21" s="192" t="s">
        <v>183</v>
      </c>
      <c r="C21" s="192"/>
      <c r="D21" s="130">
        <v>2</v>
      </c>
    </row>
    <row r="22" spans="2:6" s="76" customFormat="1" ht="18" customHeight="1" x14ac:dyDescent="0.2">
      <c r="B22" s="202" t="s">
        <v>12</v>
      </c>
      <c r="C22" s="203"/>
      <c r="D22" s="77">
        <f>+'1'!H20</f>
        <v>1098049.82</v>
      </c>
    </row>
    <row r="24" spans="2:6" s="67" customFormat="1" ht="45.6" customHeight="1" x14ac:dyDescent="0.2">
      <c r="B24" s="185" t="s">
        <v>393</v>
      </c>
      <c r="C24" s="206"/>
      <c r="D24" s="206"/>
      <c r="E24" s="3"/>
      <c r="F24" s="3"/>
    </row>
    <row r="25" spans="2:6" s="67" customFormat="1" ht="20.25" customHeight="1" x14ac:dyDescent="0.2">
      <c r="B25" s="205" t="s">
        <v>392</v>
      </c>
      <c r="C25" s="205"/>
      <c r="D25" s="205"/>
    </row>
    <row r="26" spans="2:6" s="67" customFormat="1" ht="15.75" customHeight="1" x14ac:dyDescent="0.2">
      <c r="B26" s="204" t="s">
        <v>36</v>
      </c>
      <c r="C26" s="204"/>
      <c r="D26" s="204"/>
      <c r="E26" s="3"/>
      <c r="F26" s="3"/>
    </row>
    <row r="27" spans="2:6" x14ac:dyDescent="0.2">
      <c r="B27" s="191" t="s">
        <v>65</v>
      </c>
      <c r="C27" s="191"/>
      <c r="D27" s="191"/>
    </row>
    <row r="28" spans="2:6" ht="44.25" customHeight="1" x14ac:dyDescent="0.2">
      <c r="B28" s="66" t="s">
        <v>6</v>
      </c>
      <c r="C28" s="65" t="s">
        <v>120</v>
      </c>
      <c r="D28" s="138" t="s">
        <v>63</v>
      </c>
    </row>
    <row r="29" spans="2:6" ht="19.5" customHeight="1" x14ac:dyDescent="0.2">
      <c r="B29" s="66" t="s">
        <v>7</v>
      </c>
      <c r="C29" s="65" t="s">
        <v>121</v>
      </c>
      <c r="D29" s="194" t="s">
        <v>8</v>
      </c>
    </row>
    <row r="30" spans="2:6" ht="33" customHeight="1" x14ac:dyDescent="0.2">
      <c r="B30" s="66" t="s">
        <v>9</v>
      </c>
      <c r="C30" s="65" t="s">
        <v>122</v>
      </c>
      <c r="D30" s="194"/>
    </row>
    <row r="31" spans="2:6" ht="48" customHeight="1" x14ac:dyDescent="0.2">
      <c r="B31" s="66" t="s">
        <v>10</v>
      </c>
      <c r="C31" s="65" t="s">
        <v>123</v>
      </c>
      <c r="D31" s="194"/>
    </row>
    <row r="32" spans="2:6" ht="33" customHeight="1" x14ac:dyDescent="0.2">
      <c r="B32" s="66" t="s">
        <v>126</v>
      </c>
      <c r="C32" s="65" t="s">
        <v>124</v>
      </c>
      <c r="D32" s="74"/>
    </row>
    <row r="33" spans="2:4" ht="27" x14ac:dyDescent="0.2">
      <c r="B33" s="66" t="s">
        <v>127</v>
      </c>
      <c r="C33" s="65" t="s">
        <v>125</v>
      </c>
      <c r="D33" s="75"/>
    </row>
    <row r="34" spans="2:4" ht="16.5" customHeight="1" x14ac:dyDescent="0.2">
      <c r="B34" s="195" t="s">
        <v>11</v>
      </c>
      <c r="C34" s="195"/>
      <c r="D34" s="62"/>
    </row>
    <row r="35" spans="2:4" ht="16.5" customHeight="1" x14ac:dyDescent="0.2">
      <c r="B35" s="192"/>
      <c r="C35" s="192"/>
      <c r="D35" s="62"/>
    </row>
    <row r="36" spans="2:4" s="76" customFormat="1" ht="18" customHeight="1" x14ac:dyDescent="0.2">
      <c r="B36" s="193" t="s">
        <v>12</v>
      </c>
      <c r="C36" s="193"/>
      <c r="D36" s="78">
        <f>+'1'!H37</f>
        <v>-1098049.82</v>
      </c>
    </row>
  </sheetData>
  <mergeCells count="23">
    <mergeCell ref="B25:D25"/>
    <mergeCell ref="B26:D26"/>
    <mergeCell ref="B27:D27"/>
    <mergeCell ref="B9:D9"/>
    <mergeCell ref="C10:D10"/>
    <mergeCell ref="C11:D11"/>
    <mergeCell ref="B12:D12"/>
    <mergeCell ref="B20:C20"/>
    <mergeCell ref="B36:C36"/>
    <mergeCell ref="B34:C34"/>
    <mergeCell ref="B35:C35"/>
    <mergeCell ref="D15:D17"/>
    <mergeCell ref="B21:C21"/>
    <mergeCell ref="B22:C22"/>
    <mergeCell ref="D29:D31"/>
    <mergeCell ref="B24:D24"/>
    <mergeCell ref="B7:D7"/>
    <mergeCell ref="B8:D8"/>
    <mergeCell ref="B1:D1"/>
    <mergeCell ref="B2:D2"/>
    <mergeCell ref="B3:D3"/>
    <mergeCell ref="B4:D4"/>
    <mergeCell ref="B6:D6"/>
  </mergeCells>
  <pageMargins left="0.15748031496062992" right="0.15748031496062992" top="0.42" bottom="0.23622047244094491" header="0.4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D207"/>
  <sheetViews>
    <sheetView topLeftCell="A172" workbookViewId="0">
      <selection activeCell="J205" sqref="J205:J206"/>
    </sheetView>
  </sheetViews>
  <sheetFormatPr defaultColWidth="9.140625" defaultRowHeight="12" x14ac:dyDescent="0.2"/>
  <cols>
    <col min="1" max="1" width="2.42578125" style="113" customWidth="1"/>
    <col min="2" max="2" width="14.28515625" style="113" customWidth="1"/>
    <col min="3" max="3" width="12.5703125" style="113" customWidth="1"/>
    <col min="4" max="4" width="10.42578125" style="113" customWidth="1"/>
    <col min="5" max="5" width="21.5703125" style="113" customWidth="1"/>
    <col min="6" max="7" width="12.140625" style="123" customWidth="1"/>
    <col min="8" max="8" width="16.140625" style="113" bestFit="1" customWidth="1"/>
    <col min="9" max="9" width="12.42578125" style="124" customWidth="1"/>
    <col min="10" max="10" width="16.7109375" style="113" customWidth="1"/>
    <col min="11" max="16384" width="9.140625" style="113"/>
  </cols>
  <sheetData>
    <row r="1" spans="2:238" s="14" customFormat="1" ht="15.95" customHeight="1" x14ac:dyDescent="0.2">
      <c r="B1" s="156" t="s">
        <v>73</v>
      </c>
      <c r="C1" s="156"/>
      <c r="D1" s="156"/>
      <c r="E1" s="156"/>
      <c r="F1" s="156"/>
      <c r="G1" s="156"/>
      <c r="H1" s="156"/>
      <c r="I1" s="156"/>
      <c r="J1" s="156"/>
      <c r="K1" s="13"/>
      <c r="L1" s="13"/>
      <c r="M1" s="13"/>
      <c r="N1" s="12"/>
      <c r="O1" s="13"/>
      <c r="P1" s="13"/>
      <c r="Q1" s="13"/>
      <c r="R1" s="13"/>
      <c r="S1" s="13"/>
      <c r="T1" s="13"/>
      <c r="U1" s="13"/>
      <c r="V1" s="12"/>
      <c r="W1" s="13"/>
      <c r="X1" s="13"/>
      <c r="Y1" s="13"/>
      <c r="Z1" s="13"/>
      <c r="AA1" s="13"/>
      <c r="AB1" s="13"/>
      <c r="AC1" s="13"/>
      <c r="AD1" s="12"/>
      <c r="AE1" s="13"/>
      <c r="AF1" s="13"/>
      <c r="AG1" s="13"/>
      <c r="AH1" s="13"/>
      <c r="AI1" s="13"/>
      <c r="AJ1" s="13"/>
      <c r="AK1" s="13"/>
      <c r="AL1" s="12"/>
      <c r="AM1" s="13"/>
      <c r="AN1" s="13"/>
      <c r="AO1" s="13"/>
      <c r="AP1" s="13"/>
      <c r="AQ1" s="13"/>
      <c r="AR1" s="13"/>
      <c r="AS1" s="13"/>
      <c r="AT1" s="12"/>
      <c r="AU1" s="13"/>
      <c r="AV1" s="13"/>
      <c r="AW1" s="13"/>
      <c r="AX1" s="13"/>
      <c r="AY1" s="13"/>
      <c r="AZ1" s="13"/>
      <c r="BA1" s="13"/>
      <c r="BB1" s="12"/>
      <c r="BC1" s="13"/>
      <c r="BD1" s="13"/>
      <c r="BE1" s="13"/>
      <c r="BF1" s="13"/>
      <c r="BG1" s="13"/>
      <c r="BH1" s="13"/>
      <c r="BI1" s="13"/>
      <c r="BJ1" s="12"/>
      <c r="BK1" s="13"/>
      <c r="BL1" s="13"/>
      <c r="BM1" s="13"/>
      <c r="BN1" s="13"/>
      <c r="BO1" s="13"/>
      <c r="BP1" s="13"/>
      <c r="BQ1" s="13"/>
      <c r="BR1" s="12"/>
      <c r="BS1" s="13"/>
      <c r="BT1" s="13"/>
      <c r="BU1" s="13"/>
      <c r="BV1" s="13"/>
      <c r="BW1" s="13"/>
      <c r="BX1" s="13"/>
      <c r="BY1" s="13"/>
      <c r="BZ1" s="12"/>
      <c r="CA1" s="13"/>
      <c r="CB1" s="13"/>
      <c r="CC1" s="13"/>
      <c r="CD1" s="13"/>
      <c r="CE1" s="13"/>
      <c r="CF1" s="13"/>
      <c r="CG1" s="13"/>
      <c r="CH1" s="12"/>
      <c r="CI1" s="13"/>
      <c r="CJ1" s="13"/>
      <c r="CK1" s="13"/>
      <c r="CL1" s="13"/>
      <c r="CM1" s="13"/>
      <c r="CN1" s="13"/>
      <c r="CO1" s="13"/>
      <c r="CP1" s="12"/>
      <c r="CQ1" s="13"/>
      <c r="CR1" s="13"/>
      <c r="CS1" s="13"/>
      <c r="CT1" s="13"/>
      <c r="CU1" s="13"/>
      <c r="CV1" s="13"/>
      <c r="CW1" s="13"/>
      <c r="CX1" s="12"/>
      <c r="CY1" s="13"/>
      <c r="CZ1" s="13"/>
      <c r="DA1" s="13"/>
      <c r="DB1" s="13"/>
      <c r="DC1" s="13"/>
      <c r="DD1" s="13"/>
      <c r="DE1" s="13"/>
      <c r="DF1" s="12"/>
      <c r="DG1" s="13"/>
      <c r="DH1" s="13"/>
      <c r="DI1" s="13"/>
      <c r="DJ1" s="13"/>
      <c r="DK1" s="13"/>
      <c r="DL1" s="13"/>
      <c r="DM1" s="13"/>
      <c r="DN1" s="12"/>
      <c r="DO1" s="13"/>
      <c r="DP1" s="13"/>
      <c r="DQ1" s="13"/>
      <c r="DR1" s="13"/>
      <c r="DS1" s="13"/>
      <c r="DT1" s="13"/>
      <c r="DU1" s="13"/>
      <c r="DV1" s="12"/>
      <c r="DW1" s="13"/>
      <c r="DX1" s="13"/>
      <c r="DY1" s="13"/>
      <c r="DZ1" s="13"/>
      <c r="EA1" s="13"/>
      <c r="EB1" s="13"/>
      <c r="EC1" s="13"/>
      <c r="ED1" s="12"/>
      <c r="EE1" s="13"/>
      <c r="EF1" s="13"/>
      <c r="EG1" s="13"/>
      <c r="EH1" s="13"/>
      <c r="EI1" s="13"/>
      <c r="EJ1" s="13"/>
      <c r="EK1" s="13"/>
      <c r="EL1" s="12"/>
      <c r="EM1" s="13"/>
      <c r="EN1" s="13"/>
      <c r="EO1" s="13"/>
      <c r="EP1" s="13"/>
      <c r="EQ1" s="13"/>
      <c r="ER1" s="13"/>
      <c r="ES1" s="13"/>
      <c r="ET1" s="12"/>
      <c r="EU1" s="13"/>
      <c r="EV1" s="13"/>
      <c r="EW1" s="13"/>
      <c r="EX1" s="13"/>
      <c r="EY1" s="13"/>
      <c r="EZ1" s="13"/>
      <c r="FA1" s="13"/>
      <c r="FB1" s="12"/>
      <c r="FC1" s="13"/>
      <c r="FD1" s="13"/>
      <c r="FE1" s="13"/>
      <c r="FF1" s="13"/>
      <c r="FG1" s="13"/>
      <c r="FH1" s="13"/>
      <c r="FI1" s="13"/>
      <c r="FJ1" s="12"/>
      <c r="FK1" s="13"/>
      <c r="FL1" s="13"/>
      <c r="FM1" s="13"/>
      <c r="FN1" s="13"/>
      <c r="FO1" s="13"/>
      <c r="FP1" s="13"/>
      <c r="FQ1" s="13"/>
      <c r="FR1" s="12"/>
      <c r="FS1" s="13"/>
      <c r="FT1" s="13"/>
      <c r="FU1" s="13"/>
      <c r="FV1" s="13"/>
      <c r="FW1" s="13"/>
      <c r="FX1" s="13"/>
      <c r="FY1" s="13"/>
      <c r="FZ1" s="12"/>
      <c r="GA1" s="13"/>
      <c r="GB1" s="13"/>
      <c r="GC1" s="13"/>
      <c r="GD1" s="13"/>
      <c r="GE1" s="13"/>
      <c r="GF1" s="13"/>
      <c r="GG1" s="13"/>
      <c r="GH1" s="12"/>
      <c r="GI1" s="13"/>
      <c r="GJ1" s="13"/>
      <c r="GK1" s="13"/>
      <c r="GL1" s="13"/>
      <c r="GM1" s="13"/>
      <c r="GN1" s="13"/>
      <c r="GO1" s="13"/>
      <c r="GP1" s="12"/>
      <c r="GQ1" s="13"/>
      <c r="GR1" s="13"/>
      <c r="GS1" s="13"/>
      <c r="GT1" s="13"/>
      <c r="GU1" s="13"/>
      <c r="GV1" s="13"/>
      <c r="GW1" s="13"/>
      <c r="GX1" s="12"/>
      <c r="GY1" s="13"/>
      <c r="GZ1" s="13"/>
      <c r="HA1" s="13"/>
      <c r="HB1" s="13"/>
      <c r="HC1" s="13"/>
      <c r="HD1" s="13"/>
      <c r="HE1" s="13"/>
      <c r="HF1" s="12"/>
      <c r="HG1" s="13"/>
      <c r="HH1" s="13"/>
      <c r="HI1" s="13"/>
      <c r="HJ1" s="13"/>
      <c r="HK1" s="13"/>
      <c r="HL1" s="13"/>
      <c r="HM1" s="13"/>
      <c r="HN1" s="12"/>
      <c r="HO1" s="13"/>
      <c r="HP1" s="13"/>
      <c r="HQ1" s="13"/>
      <c r="HR1" s="13"/>
      <c r="HS1" s="13"/>
      <c r="HT1" s="13"/>
      <c r="HU1" s="13"/>
      <c r="HV1" s="12"/>
      <c r="HW1" s="13"/>
      <c r="HX1" s="13"/>
      <c r="HY1" s="13"/>
      <c r="HZ1" s="13"/>
      <c r="IA1" s="13"/>
      <c r="IB1" s="13"/>
      <c r="IC1" s="13"/>
      <c r="ID1" s="12"/>
    </row>
    <row r="2" spans="2:238" s="14" customFormat="1" ht="15.95" customHeight="1" x14ac:dyDescent="0.2">
      <c r="B2" s="156" t="s">
        <v>66</v>
      </c>
      <c r="C2" s="156"/>
      <c r="D2" s="156"/>
      <c r="E2" s="156"/>
      <c r="F2" s="156"/>
      <c r="G2" s="156"/>
      <c r="H2" s="156"/>
      <c r="I2" s="156"/>
      <c r="J2" s="156"/>
      <c r="K2" s="13"/>
      <c r="L2" s="13"/>
      <c r="M2" s="13"/>
      <c r="N2" s="12"/>
      <c r="O2" s="13"/>
      <c r="P2" s="13"/>
      <c r="Q2" s="13"/>
      <c r="R2" s="13"/>
      <c r="S2" s="13"/>
      <c r="T2" s="13"/>
      <c r="U2" s="13"/>
      <c r="V2" s="12"/>
      <c r="W2" s="13"/>
      <c r="X2" s="13"/>
      <c r="Y2" s="13"/>
      <c r="Z2" s="13"/>
      <c r="AA2" s="13"/>
      <c r="AB2" s="13"/>
      <c r="AC2" s="13"/>
      <c r="AD2" s="12"/>
      <c r="AE2" s="13"/>
      <c r="AF2" s="13"/>
      <c r="AG2" s="13"/>
      <c r="AH2" s="13"/>
      <c r="AI2" s="13"/>
      <c r="AJ2" s="13"/>
      <c r="AK2" s="13"/>
      <c r="AL2" s="12"/>
      <c r="AM2" s="13"/>
      <c r="AN2" s="13"/>
      <c r="AO2" s="13"/>
      <c r="AP2" s="13"/>
      <c r="AQ2" s="13"/>
      <c r="AR2" s="13"/>
      <c r="AS2" s="13"/>
      <c r="AT2" s="12"/>
      <c r="AU2" s="13"/>
      <c r="AV2" s="13"/>
      <c r="AW2" s="13"/>
      <c r="AX2" s="13"/>
      <c r="AY2" s="13"/>
      <c r="AZ2" s="13"/>
      <c r="BA2" s="13"/>
      <c r="BB2" s="12"/>
      <c r="BC2" s="13"/>
      <c r="BD2" s="13"/>
      <c r="BE2" s="13"/>
      <c r="BF2" s="13"/>
      <c r="BG2" s="13"/>
      <c r="BH2" s="13"/>
      <c r="BI2" s="13"/>
      <c r="BJ2" s="12"/>
      <c r="BK2" s="13"/>
      <c r="BL2" s="13"/>
      <c r="BM2" s="13"/>
      <c r="BN2" s="13"/>
      <c r="BO2" s="13"/>
      <c r="BP2" s="13"/>
      <c r="BQ2" s="13"/>
      <c r="BR2" s="12"/>
      <c r="BS2" s="13"/>
      <c r="BT2" s="13"/>
      <c r="BU2" s="13"/>
      <c r="BV2" s="13"/>
      <c r="BW2" s="13"/>
      <c r="BX2" s="13"/>
      <c r="BY2" s="13"/>
      <c r="BZ2" s="12"/>
      <c r="CA2" s="13"/>
      <c r="CB2" s="13"/>
      <c r="CC2" s="13"/>
      <c r="CD2" s="13"/>
      <c r="CE2" s="13"/>
      <c r="CF2" s="13"/>
      <c r="CG2" s="13"/>
      <c r="CH2" s="12"/>
      <c r="CI2" s="13"/>
      <c r="CJ2" s="13"/>
      <c r="CK2" s="13"/>
      <c r="CL2" s="13"/>
      <c r="CM2" s="13"/>
      <c r="CN2" s="13"/>
      <c r="CO2" s="13"/>
      <c r="CP2" s="12"/>
      <c r="CQ2" s="13"/>
      <c r="CR2" s="13"/>
      <c r="CS2" s="13"/>
      <c r="CT2" s="13"/>
      <c r="CU2" s="13"/>
      <c r="CV2" s="13"/>
      <c r="CW2" s="13"/>
      <c r="CX2" s="12"/>
      <c r="CY2" s="13"/>
      <c r="CZ2" s="13"/>
      <c r="DA2" s="13"/>
      <c r="DB2" s="13"/>
      <c r="DC2" s="13"/>
      <c r="DD2" s="13"/>
      <c r="DE2" s="13"/>
      <c r="DF2" s="12"/>
      <c r="DG2" s="13"/>
      <c r="DH2" s="13"/>
      <c r="DI2" s="13"/>
      <c r="DJ2" s="13"/>
      <c r="DK2" s="13"/>
      <c r="DL2" s="13"/>
      <c r="DM2" s="13"/>
      <c r="DN2" s="12"/>
      <c r="DO2" s="13"/>
      <c r="DP2" s="13"/>
      <c r="DQ2" s="13"/>
      <c r="DR2" s="13"/>
      <c r="DS2" s="13"/>
      <c r="DT2" s="13"/>
      <c r="DU2" s="13"/>
      <c r="DV2" s="12"/>
      <c r="DW2" s="13"/>
      <c r="DX2" s="13"/>
      <c r="DY2" s="13"/>
      <c r="DZ2" s="13"/>
      <c r="EA2" s="13"/>
      <c r="EB2" s="13"/>
      <c r="EC2" s="13"/>
      <c r="ED2" s="12"/>
      <c r="EE2" s="13"/>
      <c r="EF2" s="13"/>
      <c r="EG2" s="13"/>
      <c r="EH2" s="13"/>
      <c r="EI2" s="13"/>
      <c r="EJ2" s="13"/>
      <c r="EK2" s="13"/>
      <c r="EL2" s="12"/>
      <c r="EM2" s="13"/>
      <c r="EN2" s="13"/>
      <c r="EO2" s="13"/>
      <c r="EP2" s="13"/>
      <c r="EQ2" s="13"/>
      <c r="ER2" s="13"/>
      <c r="ES2" s="13"/>
      <c r="ET2" s="12"/>
      <c r="EU2" s="13"/>
      <c r="EV2" s="13"/>
      <c r="EW2" s="13"/>
      <c r="EX2" s="13"/>
      <c r="EY2" s="13"/>
      <c r="EZ2" s="13"/>
      <c r="FA2" s="13"/>
      <c r="FB2" s="12"/>
      <c r="FC2" s="13"/>
      <c r="FD2" s="13"/>
      <c r="FE2" s="13"/>
      <c r="FF2" s="13"/>
      <c r="FG2" s="13"/>
      <c r="FH2" s="13"/>
      <c r="FI2" s="13"/>
      <c r="FJ2" s="12"/>
      <c r="FK2" s="13"/>
      <c r="FL2" s="13"/>
      <c r="FM2" s="13"/>
      <c r="FN2" s="13"/>
      <c r="FO2" s="13"/>
      <c r="FP2" s="13"/>
      <c r="FQ2" s="13"/>
      <c r="FR2" s="12"/>
      <c r="FS2" s="13"/>
      <c r="FT2" s="13"/>
      <c r="FU2" s="13"/>
      <c r="FV2" s="13"/>
      <c r="FW2" s="13"/>
      <c r="FX2" s="13"/>
      <c r="FY2" s="13"/>
      <c r="FZ2" s="12"/>
      <c r="GA2" s="13"/>
      <c r="GB2" s="13"/>
      <c r="GC2" s="13"/>
      <c r="GD2" s="13"/>
      <c r="GE2" s="13"/>
      <c r="GF2" s="13"/>
      <c r="GG2" s="13"/>
      <c r="GH2" s="12"/>
      <c r="GI2" s="13"/>
      <c r="GJ2" s="13"/>
      <c r="GK2" s="13"/>
      <c r="GL2" s="13"/>
      <c r="GM2" s="13"/>
      <c r="GN2" s="13"/>
      <c r="GO2" s="13"/>
      <c r="GP2" s="12"/>
      <c r="GQ2" s="13"/>
      <c r="GR2" s="13"/>
      <c r="GS2" s="13"/>
      <c r="GT2" s="13"/>
      <c r="GU2" s="13"/>
      <c r="GV2" s="13"/>
      <c r="GW2" s="13"/>
      <c r="GX2" s="12"/>
      <c r="GY2" s="13"/>
      <c r="GZ2" s="13"/>
      <c r="HA2" s="13"/>
      <c r="HB2" s="13"/>
      <c r="HC2" s="13"/>
      <c r="HD2" s="13"/>
      <c r="HE2" s="13"/>
      <c r="HF2" s="12"/>
      <c r="HG2" s="13"/>
      <c r="HH2" s="13"/>
      <c r="HI2" s="13"/>
      <c r="HJ2" s="13"/>
      <c r="HK2" s="13"/>
      <c r="HL2" s="13"/>
      <c r="HM2" s="13"/>
      <c r="HN2" s="12"/>
      <c r="HO2" s="13"/>
      <c r="HP2" s="13"/>
      <c r="HQ2" s="13"/>
      <c r="HR2" s="13"/>
      <c r="HS2" s="13"/>
      <c r="HT2" s="13"/>
      <c r="HU2" s="13"/>
      <c r="HV2" s="12"/>
      <c r="HW2" s="13"/>
      <c r="HX2" s="13"/>
      <c r="HY2" s="13"/>
      <c r="HZ2" s="13"/>
      <c r="IA2" s="13"/>
      <c r="IB2" s="13"/>
      <c r="IC2" s="13"/>
      <c r="ID2" s="12"/>
    </row>
    <row r="3" spans="2:238" s="14" customFormat="1" ht="15.95" customHeight="1" x14ac:dyDescent="0.2">
      <c r="B3" s="156" t="s">
        <v>67</v>
      </c>
      <c r="C3" s="156"/>
      <c r="D3" s="156"/>
      <c r="E3" s="156"/>
      <c r="F3" s="156"/>
      <c r="G3" s="156"/>
      <c r="H3" s="156"/>
      <c r="I3" s="156"/>
      <c r="J3" s="156"/>
      <c r="K3" s="13"/>
      <c r="L3" s="13"/>
      <c r="M3" s="13"/>
      <c r="N3" s="12"/>
      <c r="O3" s="13"/>
      <c r="P3" s="13"/>
      <c r="Q3" s="13"/>
      <c r="R3" s="13"/>
      <c r="S3" s="13"/>
      <c r="T3" s="13"/>
      <c r="U3" s="13"/>
      <c r="V3" s="12"/>
      <c r="W3" s="13"/>
      <c r="X3" s="13"/>
      <c r="Y3" s="13"/>
      <c r="Z3" s="13"/>
      <c r="AA3" s="13"/>
      <c r="AB3" s="13"/>
      <c r="AC3" s="13"/>
      <c r="AD3" s="12"/>
      <c r="AE3" s="13"/>
      <c r="AF3" s="13"/>
      <c r="AG3" s="13"/>
      <c r="AH3" s="13"/>
      <c r="AI3" s="13"/>
      <c r="AJ3" s="13"/>
      <c r="AK3" s="13"/>
      <c r="AL3" s="12"/>
      <c r="AM3" s="13"/>
      <c r="AN3" s="13"/>
      <c r="AO3" s="13"/>
      <c r="AP3" s="13"/>
      <c r="AQ3" s="13"/>
      <c r="AR3" s="13"/>
      <c r="AS3" s="13"/>
      <c r="AT3" s="12"/>
      <c r="AU3" s="13"/>
      <c r="AV3" s="13"/>
      <c r="AW3" s="13"/>
      <c r="AX3" s="13"/>
      <c r="AY3" s="13"/>
      <c r="AZ3" s="13"/>
      <c r="BA3" s="13"/>
      <c r="BB3" s="12"/>
      <c r="BC3" s="13"/>
      <c r="BD3" s="13"/>
      <c r="BE3" s="13"/>
      <c r="BF3" s="13"/>
      <c r="BG3" s="13"/>
      <c r="BH3" s="13"/>
      <c r="BI3" s="13"/>
      <c r="BJ3" s="12"/>
      <c r="BK3" s="13"/>
      <c r="BL3" s="13"/>
      <c r="BM3" s="13"/>
      <c r="BN3" s="13"/>
      <c r="BO3" s="13"/>
      <c r="BP3" s="13"/>
      <c r="BQ3" s="13"/>
      <c r="BR3" s="12"/>
      <c r="BS3" s="13"/>
      <c r="BT3" s="13"/>
      <c r="BU3" s="13"/>
      <c r="BV3" s="13"/>
      <c r="BW3" s="13"/>
      <c r="BX3" s="13"/>
      <c r="BY3" s="13"/>
      <c r="BZ3" s="12"/>
      <c r="CA3" s="13"/>
      <c r="CB3" s="13"/>
      <c r="CC3" s="13"/>
      <c r="CD3" s="13"/>
      <c r="CE3" s="13"/>
      <c r="CF3" s="13"/>
      <c r="CG3" s="13"/>
      <c r="CH3" s="12"/>
      <c r="CI3" s="13"/>
      <c r="CJ3" s="13"/>
      <c r="CK3" s="13"/>
      <c r="CL3" s="13"/>
      <c r="CM3" s="13"/>
      <c r="CN3" s="13"/>
      <c r="CO3" s="13"/>
      <c r="CP3" s="12"/>
      <c r="CQ3" s="13"/>
      <c r="CR3" s="13"/>
      <c r="CS3" s="13"/>
      <c r="CT3" s="13"/>
      <c r="CU3" s="13"/>
      <c r="CV3" s="13"/>
      <c r="CW3" s="13"/>
      <c r="CX3" s="12"/>
      <c r="CY3" s="13"/>
      <c r="CZ3" s="13"/>
      <c r="DA3" s="13"/>
      <c r="DB3" s="13"/>
      <c r="DC3" s="13"/>
      <c r="DD3" s="13"/>
      <c r="DE3" s="13"/>
      <c r="DF3" s="12"/>
      <c r="DG3" s="13"/>
      <c r="DH3" s="13"/>
      <c r="DI3" s="13"/>
      <c r="DJ3" s="13"/>
      <c r="DK3" s="13"/>
      <c r="DL3" s="13"/>
      <c r="DM3" s="13"/>
      <c r="DN3" s="12"/>
      <c r="DO3" s="13"/>
      <c r="DP3" s="13"/>
      <c r="DQ3" s="13"/>
      <c r="DR3" s="13"/>
      <c r="DS3" s="13"/>
      <c r="DT3" s="13"/>
      <c r="DU3" s="13"/>
      <c r="DV3" s="12"/>
      <c r="DW3" s="13"/>
      <c r="DX3" s="13"/>
      <c r="DY3" s="13"/>
      <c r="DZ3" s="13"/>
      <c r="EA3" s="13"/>
      <c r="EB3" s="13"/>
      <c r="EC3" s="13"/>
      <c r="ED3" s="12"/>
      <c r="EE3" s="13"/>
      <c r="EF3" s="13"/>
      <c r="EG3" s="13"/>
      <c r="EH3" s="13"/>
      <c r="EI3" s="13"/>
      <c r="EJ3" s="13"/>
      <c r="EK3" s="13"/>
      <c r="EL3" s="12"/>
      <c r="EM3" s="13"/>
      <c r="EN3" s="13"/>
      <c r="EO3" s="13"/>
      <c r="EP3" s="13"/>
      <c r="EQ3" s="13"/>
      <c r="ER3" s="13"/>
      <c r="ES3" s="13"/>
      <c r="ET3" s="12"/>
      <c r="EU3" s="13"/>
      <c r="EV3" s="13"/>
      <c r="EW3" s="13"/>
      <c r="EX3" s="13"/>
      <c r="EY3" s="13"/>
      <c r="EZ3" s="13"/>
      <c r="FA3" s="13"/>
      <c r="FB3" s="12"/>
      <c r="FC3" s="13"/>
      <c r="FD3" s="13"/>
      <c r="FE3" s="13"/>
      <c r="FF3" s="13"/>
      <c r="FG3" s="13"/>
      <c r="FH3" s="13"/>
      <c r="FI3" s="13"/>
      <c r="FJ3" s="12"/>
      <c r="FK3" s="13"/>
      <c r="FL3" s="13"/>
      <c r="FM3" s="13"/>
      <c r="FN3" s="13"/>
      <c r="FO3" s="13"/>
      <c r="FP3" s="13"/>
      <c r="FQ3" s="13"/>
      <c r="FR3" s="12"/>
      <c r="FS3" s="13"/>
      <c r="FT3" s="13"/>
      <c r="FU3" s="13"/>
      <c r="FV3" s="13"/>
      <c r="FW3" s="13"/>
      <c r="FX3" s="13"/>
      <c r="FY3" s="13"/>
      <c r="FZ3" s="12"/>
      <c r="GA3" s="13"/>
      <c r="GB3" s="13"/>
      <c r="GC3" s="13"/>
      <c r="GD3" s="13"/>
      <c r="GE3" s="13"/>
      <c r="GF3" s="13"/>
      <c r="GG3" s="13"/>
      <c r="GH3" s="12"/>
      <c r="GI3" s="13"/>
      <c r="GJ3" s="13"/>
      <c r="GK3" s="13"/>
      <c r="GL3" s="13"/>
      <c r="GM3" s="13"/>
      <c r="GN3" s="13"/>
      <c r="GO3" s="13"/>
      <c r="GP3" s="12"/>
      <c r="GQ3" s="13"/>
      <c r="GR3" s="13"/>
      <c r="GS3" s="13"/>
      <c r="GT3" s="13"/>
      <c r="GU3" s="13"/>
      <c r="GV3" s="13"/>
      <c r="GW3" s="13"/>
      <c r="GX3" s="12"/>
      <c r="GY3" s="13"/>
      <c r="GZ3" s="13"/>
      <c r="HA3" s="13"/>
      <c r="HB3" s="13"/>
      <c r="HC3" s="13"/>
      <c r="HD3" s="13"/>
      <c r="HE3" s="13"/>
      <c r="HF3" s="12"/>
      <c r="HG3" s="13"/>
      <c r="HH3" s="13"/>
      <c r="HI3" s="13"/>
      <c r="HJ3" s="13"/>
      <c r="HK3" s="13"/>
      <c r="HL3" s="13"/>
      <c r="HM3" s="13"/>
      <c r="HN3" s="12"/>
      <c r="HO3" s="13"/>
      <c r="HP3" s="13"/>
      <c r="HQ3" s="13"/>
      <c r="HR3" s="13"/>
      <c r="HS3" s="13"/>
      <c r="HT3" s="13"/>
      <c r="HU3" s="13"/>
      <c r="HV3" s="12"/>
      <c r="HW3" s="13"/>
      <c r="HX3" s="13"/>
      <c r="HY3" s="13"/>
      <c r="HZ3" s="13"/>
      <c r="IA3" s="13"/>
      <c r="IB3" s="13"/>
      <c r="IC3" s="13"/>
      <c r="ID3" s="12"/>
    </row>
    <row r="4" spans="2:238" s="14" customFormat="1" ht="15.95" customHeight="1" x14ac:dyDescent="0.2">
      <c r="B4" s="156" t="s">
        <v>64</v>
      </c>
      <c r="C4" s="156"/>
      <c r="D4" s="156"/>
      <c r="E4" s="156"/>
      <c r="F4" s="156"/>
      <c r="G4" s="156"/>
      <c r="H4" s="156"/>
      <c r="I4" s="156"/>
      <c r="J4" s="156"/>
      <c r="K4" s="13"/>
      <c r="L4" s="13"/>
      <c r="M4" s="13"/>
      <c r="N4" s="12"/>
      <c r="O4" s="13"/>
      <c r="P4" s="13"/>
      <c r="Q4" s="13"/>
      <c r="R4" s="13"/>
      <c r="S4" s="13"/>
      <c r="T4" s="13"/>
      <c r="U4" s="13"/>
      <c r="V4" s="12"/>
      <c r="W4" s="13"/>
      <c r="X4" s="13"/>
      <c r="Y4" s="13"/>
      <c r="Z4" s="13"/>
      <c r="AA4" s="13"/>
      <c r="AB4" s="13"/>
      <c r="AC4" s="13"/>
      <c r="AD4" s="12"/>
      <c r="AE4" s="13"/>
      <c r="AF4" s="13"/>
      <c r="AG4" s="13"/>
      <c r="AH4" s="13"/>
      <c r="AI4" s="13"/>
      <c r="AJ4" s="13"/>
      <c r="AK4" s="13"/>
      <c r="AL4" s="12"/>
      <c r="AM4" s="13"/>
      <c r="AN4" s="13"/>
      <c r="AO4" s="13"/>
      <c r="AP4" s="13"/>
      <c r="AQ4" s="13"/>
      <c r="AR4" s="13"/>
      <c r="AS4" s="13"/>
      <c r="AT4" s="12"/>
      <c r="AU4" s="13"/>
      <c r="AV4" s="13"/>
      <c r="AW4" s="13"/>
      <c r="AX4" s="13"/>
      <c r="AY4" s="13"/>
      <c r="AZ4" s="13"/>
      <c r="BA4" s="13"/>
      <c r="BB4" s="12"/>
      <c r="BC4" s="13"/>
      <c r="BD4" s="13"/>
      <c r="BE4" s="13"/>
      <c r="BF4" s="13"/>
      <c r="BG4" s="13"/>
      <c r="BH4" s="13"/>
      <c r="BI4" s="13"/>
      <c r="BJ4" s="12"/>
      <c r="BK4" s="13"/>
      <c r="BL4" s="13"/>
      <c r="BM4" s="13"/>
      <c r="BN4" s="13"/>
      <c r="BO4" s="13"/>
      <c r="BP4" s="13"/>
      <c r="BQ4" s="13"/>
      <c r="BR4" s="12"/>
      <c r="BS4" s="13"/>
      <c r="BT4" s="13"/>
      <c r="BU4" s="13"/>
      <c r="BV4" s="13"/>
      <c r="BW4" s="13"/>
      <c r="BX4" s="13"/>
      <c r="BY4" s="13"/>
      <c r="BZ4" s="12"/>
      <c r="CA4" s="13"/>
      <c r="CB4" s="13"/>
      <c r="CC4" s="13"/>
      <c r="CD4" s="13"/>
      <c r="CE4" s="13"/>
      <c r="CF4" s="13"/>
      <c r="CG4" s="13"/>
      <c r="CH4" s="12"/>
      <c r="CI4" s="13"/>
      <c r="CJ4" s="13"/>
      <c r="CK4" s="13"/>
      <c r="CL4" s="13"/>
      <c r="CM4" s="13"/>
      <c r="CN4" s="13"/>
      <c r="CO4" s="13"/>
      <c r="CP4" s="12"/>
      <c r="CQ4" s="13"/>
      <c r="CR4" s="13"/>
      <c r="CS4" s="13"/>
      <c r="CT4" s="13"/>
      <c r="CU4" s="13"/>
      <c r="CV4" s="13"/>
      <c r="CW4" s="13"/>
      <c r="CX4" s="12"/>
      <c r="CY4" s="13"/>
      <c r="CZ4" s="13"/>
      <c r="DA4" s="13"/>
      <c r="DB4" s="13"/>
      <c r="DC4" s="13"/>
      <c r="DD4" s="13"/>
      <c r="DE4" s="13"/>
      <c r="DF4" s="12"/>
      <c r="DG4" s="13"/>
      <c r="DH4" s="13"/>
      <c r="DI4" s="13"/>
      <c r="DJ4" s="13"/>
      <c r="DK4" s="13"/>
      <c r="DL4" s="13"/>
      <c r="DM4" s="13"/>
      <c r="DN4" s="12"/>
      <c r="DO4" s="13"/>
      <c r="DP4" s="13"/>
      <c r="DQ4" s="13"/>
      <c r="DR4" s="13"/>
      <c r="DS4" s="13"/>
      <c r="DT4" s="13"/>
      <c r="DU4" s="13"/>
      <c r="DV4" s="12"/>
      <c r="DW4" s="13"/>
      <c r="DX4" s="13"/>
      <c r="DY4" s="13"/>
      <c r="DZ4" s="13"/>
      <c r="EA4" s="13"/>
      <c r="EB4" s="13"/>
      <c r="EC4" s="13"/>
      <c r="ED4" s="12"/>
      <c r="EE4" s="13"/>
      <c r="EF4" s="13"/>
      <c r="EG4" s="13"/>
      <c r="EH4" s="13"/>
      <c r="EI4" s="13"/>
      <c r="EJ4" s="13"/>
      <c r="EK4" s="13"/>
      <c r="EL4" s="12"/>
      <c r="EM4" s="13"/>
      <c r="EN4" s="13"/>
      <c r="EO4" s="13"/>
      <c r="EP4" s="13"/>
      <c r="EQ4" s="13"/>
      <c r="ER4" s="13"/>
      <c r="ES4" s="13"/>
      <c r="ET4" s="12"/>
      <c r="EU4" s="13"/>
      <c r="EV4" s="13"/>
      <c r="EW4" s="13"/>
      <c r="EX4" s="13"/>
      <c r="EY4" s="13"/>
      <c r="EZ4" s="13"/>
      <c r="FA4" s="13"/>
      <c r="FB4" s="12"/>
      <c r="FC4" s="13"/>
      <c r="FD4" s="13"/>
      <c r="FE4" s="13"/>
      <c r="FF4" s="13"/>
      <c r="FG4" s="13"/>
      <c r="FH4" s="13"/>
      <c r="FI4" s="13"/>
      <c r="FJ4" s="12"/>
      <c r="FK4" s="13"/>
      <c r="FL4" s="13"/>
      <c r="FM4" s="13"/>
      <c r="FN4" s="13"/>
      <c r="FO4" s="13"/>
      <c r="FP4" s="13"/>
      <c r="FQ4" s="13"/>
      <c r="FR4" s="12"/>
      <c r="FS4" s="13"/>
      <c r="FT4" s="13"/>
      <c r="FU4" s="13"/>
      <c r="FV4" s="13"/>
      <c r="FW4" s="13"/>
      <c r="FX4" s="13"/>
      <c r="FY4" s="13"/>
      <c r="FZ4" s="12"/>
      <c r="GA4" s="13"/>
      <c r="GB4" s="13"/>
      <c r="GC4" s="13"/>
      <c r="GD4" s="13"/>
      <c r="GE4" s="13"/>
      <c r="GF4" s="13"/>
      <c r="GG4" s="13"/>
      <c r="GH4" s="12"/>
      <c r="GI4" s="13"/>
      <c r="GJ4" s="13"/>
      <c r="GK4" s="13"/>
      <c r="GL4" s="13"/>
      <c r="GM4" s="13"/>
      <c r="GN4" s="13"/>
      <c r="GO4" s="13"/>
      <c r="GP4" s="12"/>
      <c r="GQ4" s="13"/>
      <c r="GR4" s="13"/>
      <c r="GS4" s="13"/>
      <c r="GT4" s="13"/>
      <c r="GU4" s="13"/>
      <c r="GV4" s="13"/>
      <c r="GW4" s="13"/>
      <c r="GX4" s="12"/>
      <c r="GY4" s="13"/>
      <c r="GZ4" s="13"/>
      <c r="HA4" s="13"/>
      <c r="HB4" s="13"/>
      <c r="HC4" s="13"/>
      <c r="HD4" s="13"/>
      <c r="HE4" s="13"/>
      <c r="HF4" s="12"/>
      <c r="HG4" s="13"/>
      <c r="HH4" s="13"/>
      <c r="HI4" s="13"/>
      <c r="HJ4" s="13"/>
      <c r="HK4" s="13"/>
      <c r="HL4" s="13"/>
      <c r="HM4" s="13"/>
      <c r="HN4" s="12"/>
      <c r="HO4" s="13"/>
      <c r="HP4" s="13"/>
      <c r="HQ4" s="13"/>
      <c r="HR4" s="13"/>
      <c r="HS4" s="13"/>
      <c r="HT4" s="13"/>
      <c r="HU4" s="13"/>
      <c r="HV4" s="12"/>
      <c r="HW4" s="13"/>
      <c r="HX4" s="13"/>
      <c r="HY4" s="13"/>
      <c r="HZ4" s="13"/>
      <c r="IA4" s="13"/>
      <c r="IB4" s="13"/>
      <c r="IC4" s="13"/>
      <c r="ID4" s="12"/>
    </row>
    <row r="5" spans="2:238" ht="41.25" customHeight="1" x14ac:dyDescent="0.2">
      <c r="B5" s="214" t="s">
        <v>185</v>
      </c>
      <c r="C5" s="214"/>
      <c r="D5" s="214"/>
      <c r="E5" s="214"/>
      <c r="F5" s="214"/>
      <c r="G5" s="214"/>
      <c r="H5" s="214"/>
      <c r="I5" s="214"/>
      <c r="J5" s="214"/>
    </row>
    <row r="6" spans="2:238" ht="64.150000000000006" customHeight="1" x14ac:dyDescent="0.2">
      <c r="B6" s="213" t="s">
        <v>47</v>
      </c>
      <c r="C6" s="213" t="s">
        <v>48</v>
      </c>
      <c r="D6" s="213"/>
      <c r="E6" s="213"/>
      <c r="F6" s="213" t="s">
        <v>49</v>
      </c>
      <c r="G6" s="213" t="s">
        <v>50</v>
      </c>
      <c r="H6" s="213" t="s">
        <v>119</v>
      </c>
      <c r="I6" s="213"/>
      <c r="J6" s="213"/>
    </row>
    <row r="7" spans="2:238" ht="27" x14ac:dyDescent="0.2">
      <c r="B7" s="213"/>
      <c r="C7" s="213"/>
      <c r="D7" s="213"/>
      <c r="E7" s="213"/>
      <c r="F7" s="213"/>
      <c r="G7" s="213"/>
      <c r="H7" s="114" t="s">
        <v>51</v>
      </c>
      <c r="I7" s="114" t="s">
        <v>52</v>
      </c>
      <c r="J7" s="114" t="s">
        <v>53</v>
      </c>
    </row>
    <row r="8" spans="2:238" ht="21.6" customHeight="1" x14ac:dyDescent="0.2">
      <c r="B8" s="213" t="s">
        <v>109</v>
      </c>
      <c r="C8" s="213"/>
      <c r="D8" s="213"/>
      <c r="E8" s="213"/>
      <c r="F8" s="213"/>
      <c r="G8" s="213"/>
      <c r="H8" s="213"/>
      <c r="I8" s="213"/>
      <c r="J8" s="115">
        <f>+J10</f>
        <v>1098049.8153200001</v>
      </c>
    </row>
    <row r="9" spans="2:238" s="116" customFormat="1" ht="19.5" customHeight="1" x14ac:dyDescent="0.25">
      <c r="B9" s="56">
        <v>1</v>
      </c>
      <c r="C9" s="154">
        <v>2</v>
      </c>
      <c r="D9" s="155"/>
      <c r="E9" s="161"/>
      <c r="F9" s="56">
        <v>3</v>
      </c>
      <c r="G9" s="56">
        <v>4</v>
      </c>
      <c r="H9" s="56">
        <v>5</v>
      </c>
      <c r="I9" s="56">
        <v>6</v>
      </c>
      <c r="J9" s="56">
        <v>7</v>
      </c>
    </row>
    <row r="10" spans="2:238" s="117" customFormat="1" ht="19.5" customHeight="1" x14ac:dyDescent="0.25">
      <c r="B10" s="56" t="s">
        <v>83</v>
      </c>
      <c r="C10" s="56" t="s">
        <v>84</v>
      </c>
      <c r="D10" s="56" t="s">
        <v>85</v>
      </c>
      <c r="E10" s="208" t="s">
        <v>29</v>
      </c>
      <c r="F10" s="209"/>
      <c r="G10" s="209"/>
      <c r="H10" s="209"/>
      <c r="I10" s="210"/>
      <c r="J10" s="118">
        <f>+J11</f>
        <v>1098049.8153200001</v>
      </c>
    </row>
    <row r="11" spans="2:238" s="117" customFormat="1" ht="19.5" customHeight="1" x14ac:dyDescent="0.25">
      <c r="B11" s="55" t="s">
        <v>86</v>
      </c>
      <c r="C11" s="211" t="s">
        <v>81</v>
      </c>
      <c r="D11" s="211"/>
      <c r="E11" s="211"/>
      <c r="F11" s="211"/>
      <c r="G11" s="211"/>
      <c r="H11" s="211"/>
      <c r="I11" s="211"/>
      <c r="J11" s="118">
        <f>+J12+J201+J204</f>
        <v>1098049.8153200001</v>
      </c>
    </row>
    <row r="12" spans="2:238" s="117" customFormat="1" ht="13.5" x14ac:dyDescent="0.25">
      <c r="B12" s="54"/>
      <c r="C12" s="195" t="s">
        <v>87</v>
      </c>
      <c r="D12" s="195"/>
      <c r="E12" s="195"/>
      <c r="F12" s="56"/>
      <c r="G12" s="56"/>
      <c r="H12" s="56"/>
      <c r="I12" s="56"/>
      <c r="J12" s="119">
        <f>SUM(J13:J200)</f>
        <v>1034828.8153200001</v>
      </c>
    </row>
    <row r="13" spans="2:238" s="117" customFormat="1" ht="13.5" x14ac:dyDescent="0.25">
      <c r="B13" s="139" t="s">
        <v>195</v>
      </c>
      <c r="C13" s="207" t="s">
        <v>128</v>
      </c>
      <c r="D13" s="207"/>
      <c r="E13" s="207"/>
      <c r="F13" s="2" t="s">
        <v>88</v>
      </c>
      <c r="G13" s="2" t="s">
        <v>89</v>
      </c>
      <c r="H13" s="1">
        <v>86000</v>
      </c>
      <c r="I13" s="1">
        <v>5</v>
      </c>
      <c r="J13" s="120">
        <f>H13*I13/1000</f>
        <v>430</v>
      </c>
    </row>
    <row r="14" spans="2:238" s="117" customFormat="1" ht="13.5" x14ac:dyDescent="0.25">
      <c r="B14" s="140" t="s">
        <v>196</v>
      </c>
      <c r="C14" s="207" t="s">
        <v>129</v>
      </c>
      <c r="D14" s="207"/>
      <c r="E14" s="207"/>
      <c r="F14" s="2" t="s">
        <v>88</v>
      </c>
      <c r="G14" s="2" t="s">
        <v>89</v>
      </c>
      <c r="H14" s="1">
        <v>160000</v>
      </c>
      <c r="I14" s="1">
        <v>3</v>
      </c>
      <c r="J14" s="120">
        <f t="shared" ref="J14:J206" si="0">H14*I14/1000</f>
        <v>480</v>
      </c>
    </row>
    <row r="15" spans="2:238" s="117" customFormat="1" ht="13.5" x14ac:dyDescent="0.25">
      <c r="B15" s="140" t="s">
        <v>197</v>
      </c>
      <c r="C15" s="207" t="s">
        <v>130</v>
      </c>
      <c r="D15" s="207"/>
      <c r="E15" s="207"/>
      <c r="F15" s="2" t="s">
        <v>88</v>
      </c>
      <c r="G15" s="2" t="s">
        <v>89</v>
      </c>
      <c r="H15" s="1">
        <v>360000</v>
      </c>
      <c r="I15" s="1">
        <v>3</v>
      </c>
      <c r="J15" s="120">
        <f t="shared" si="0"/>
        <v>1080</v>
      </c>
    </row>
    <row r="16" spans="2:238" s="117" customFormat="1" ht="13.5" x14ac:dyDescent="0.25">
      <c r="B16" s="140" t="s">
        <v>198</v>
      </c>
      <c r="C16" s="207" t="s">
        <v>129</v>
      </c>
      <c r="D16" s="207"/>
      <c r="E16" s="207"/>
      <c r="F16" s="2" t="s">
        <v>88</v>
      </c>
      <c r="G16" s="2" t="s">
        <v>89</v>
      </c>
      <c r="H16" s="1">
        <v>396000</v>
      </c>
      <c r="I16" s="1">
        <v>5</v>
      </c>
      <c r="J16" s="120">
        <f t="shared" si="0"/>
        <v>1980</v>
      </c>
    </row>
    <row r="17" spans="2:10" s="117" customFormat="1" ht="13.5" x14ac:dyDescent="0.25">
      <c r="B17" s="141" t="s">
        <v>199</v>
      </c>
      <c r="C17" s="207" t="s">
        <v>131</v>
      </c>
      <c r="D17" s="207"/>
      <c r="E17" s="207"/>
      <c r="F17" s="2" t="s">
        <v>88</v>
      </c>
      <c r="G17" s="2" t="s">
        <v>132</v>
      </c>
      <c r="H17" s="1">
        <v>3996666.67</v>
      </c>
      <c r="I17" s="1">
        <v>3</v>
      </c>
      <c r="J17" s="120">
        <f t="shared" si="0"/>
        <v>11990.00001</v>
      </c>
    </row>
    <row r="18" spans="2:10" s="117" customFormat="1" ht="13.5" x14ac:dyDescent="0.25">
      <c r="B18" s="140" t="s">
        <v>200</v>
      </c>
      <c r="C18" s="207" t="s">
        <v>131</v>
      </c>
      <c r="D18" s="207"/>
      <c r="E18" s="207"/>
      <c r="F18" s="2" t="s">
        <v>88</v>
      </c>
      <c r="G18" s="2" t="s">
        <v>132</v>
      </c>
      <c r="H18" s="1">
        <v>270000</v>
      </c>
      <c r="I18" s="1">
        <v>1</v>
      </c>
      <c r="J18" s="120">
        <f t="shared" si="0"/>
        <v>270</v>
      </c>
    </row>
    <row r="19" spans="2:10" s="117" customFormat="1" ht="13.5" x14ac:dyDescent="0.25">
      <c r="B19" s="140" t="s">
        <v>201</v>
      </c>
      <c r="C19" s="207" t="s">
        <v>96</v>
      </c>
      <c r="D19" s="207"/>
      <c r="E19" s="207"/>
      <c r="F19" s="2" t="s">
        <v>88</v>
      </c>
      <c r="G19" s="2" t="s">
        <v>89</v>
      </c>
      <c r="H19" s="1">
        <v>57000</v>
      </c>
      <c r="I19" s="1">
        <v>4</v>
      </c>
      <c r="J19" s="120">
        <f t="shared" si="0"/>
        <v>228</v>
      </c>
    </row>
    <row r="20" spans="2:10" s="117" customFormat="1" ht="13.5" x14ac:dyDescent="0.25">
      <c r="B20" s="140" t="s">
        <v>202</v>
      </c>
      <c r="C20" s="207" t="s">
        <v>133</v>
      </c>
      <c r="D20" s="207"/>
      <c r="E20" s="207"/>
      <c r="F20" s="2" t="s">
        <v>88</v>
      </c>
      <c r="G20" s="2" t="s">
        <v>89</v>
      </c>
      <c r="H20" s="1">
        <v>200000</v>
      </c>
      <c r="I20" s="1">
        <v>9</v>
      </c>
      <c r="J20" s="120">
        <f t="shared" si="0"/>
        <v>1800</v>
      </c>
    </row>
    <row r="21" spans="2:10" s="117" customFormat="1" ht="13.5" x14ac:dyDescent="0.25">
      <c r="B21" s="140" t="s">
        <v>203</v>
      </c>
      <c r="C21" s="207" t="s">
        <v>133</v>
      </c>
      <c r="D21" s="207"/>
      <c r="E21" s="207"/>
      <c r="F21" s="2" t="s">
        <v>88</v>
      </c>
      <c r="G21" s="2" t="s">
        <v>89</v>
      </c>
      <c r="H21" s="1">
        <v>1666666.67</v>
      </c>
      <c r="I21" s="1">
        <v>3</v>
      </c>
      <c r="J21" s="120">
        <f t="shared" si="0"/>
        <v>5000.0000099999997</v>
      </c>
    </row>
    <row r="22" spans="2:10" s="117" customFormat="1" ht="13.5" x14ac:dyDescent="0.25">
      <c r="B22" s="140" t="s">
        <v>204</v>
      </c>
      <c r="C22" s="207" t="s">
        <v>134</v>
      </c>
      <c r="D22" s="207"/>
      <c r="E22" s="207"/>
      <c r="F22" s="2" t="s">
        <v>88</v>
      </c>
      <c r="G22" s="2" t="s">
        <v>89</v>
      </c>
      <c r="H22" s="1">
        <v>363636.36</v>
      </c>
      <c r="I22" s="1">
        <v>11</v>
      </c>
      <c r="J22" s="120">
        <f t="shared" si="0"/>
        <v>3999.9999600000001</v>
      </c>
    </row>
    <row r="23" spans="2:10" s="117" customFormat="1" ht="13.5" x14ac:dyDescent="0.25">
      <c r="B23" s="140" t="s">
        <v>205</v>
      </c>
      <c r="C23" s="207" t="s">
        <v>134</v>
      </c>
      <c r="D23" s="207"/>
      <c r="E23" s="207"/>
      <c r="F23" s="2" t="s">
        <v>88</v>
      </c>
      <c r="G23" s="2" t="s">
        <v>89</v>
      </c>
      <c r="H23" s="1">
        <v>550000</v>
      </c>
      <c r="I23" s="1">
        <v>2</v>
      </c>
      <c r="J23" s="120">
        <f t="shared" si="0"/>
        <v>1100</v>
      </c>
    </row>
    <row r="24" spans="2:10" s="117" customFormat="1" ht="13.5" x14ac:dyDescent="0.25">
      <c r="B24" s="140" t="s">
        <v>206</v>
      </c>
      <c r="C24" s="207" t="s">
        <v>133</v>
      </c>
      <c r="D24" s="207"/>
      <c r="E24" s="207"/>
      <c r="F24" s="2" t="s">
        <v>88</v>
      </c>
      <c r="G24" s="2" t="s">
        <v>89</v>
      </c>
      <c r="H24" s="1">
        <v>131175</v>
      </c>
      <c r="I24" s="1">
        <v>1</v>
      </c>
      <c r="J24" s="120">
        <f t="shared" si="0"/>
        <v>131.17500000000001</v>
      </c>
    </row>
    <row r="25" spans="2:10" s="117" customFormat="1" ht="13.5" x14ac:dyDescent="0.25">
      <c r="B25" s="140" t="s">
        <v>207</v>
      </c>
      <c r="C25" s="207" t="s">
        <v>131</v>
      </c>
      <c r="D25" s="207"/>
      <c r="E25" s="207"/>
      <c r="F25" s="2" t="s">
        <v>88</v>
      </c>
      <c r="G25" s="2" t="s">
        <v>132</v>
      </c>
      <c r="H25" s="1">
        <v>550000</v>
      </c>
      <c r="I25" s="1">
        <v>2</v>
      </c>
      <c r="J25" s="120">
        <f t="shared" si="0"/>
        <v>1100</v>
      </c>
    </row>
    <row r="26" spans="2:10" s="117" customFormat="1" ht="13.5" x14ac:dyDescent="0.25">
      <c r="B26" s="140" t="s">
        <v>208</v>
      </c>
      <c r="C26" s="207" t="s">
        <v>131</v>
      </c>
      <c r="D26" s="207"/>
      <c r="E26" s="207"/>
      <c r="F26" s="2" t="s">
        <v>88</v>
      </c>
      <c r="G26" s="2" t="s">
        <v>132</v>
      </c>
      <c r="H26" s="1">
        <v>300000</v>
      </c>
      <c r="I26" s="1">
        <v>2</v>
      </c>
      <c r="J26" s="120">
        <f t="shared" si="0"/>
        <v>600</v>
      </c>
    </row>
    <row r="27" spans="2:10" s="117" customFormat="1" ht="13.5" x14ac:dyDescent="0.25">
      <c r="B27" s="140" t="s">
        <v>209</v>
      </c>
      <c r="C27" s="207" t="s">
        <v>135</v>
      </c>
      <c r="D27" s="207"/>
      <c r="E27" s="207"/>
      <c r="F27" s="2" t="s">
        <v>88</v>
      </c>
      <c r="G27" s="2" t="s">
        <v>132</v>
      </c>
      <c r="H27" s="1">
        <v>139800</v>
      </c>
      <c r="I27" s="1">
        <v>5</v>
      </c>
      <c r="J27" s="120">
        <f t="shared" si="0"/>
        <v>699</v>
      </c>
    </row>
    <row r="28" spans="2:10" s="117" customFormat="1" ht="13.5" x14ac:dyDescent="0.25">
      <c r="B28" s="140" t="s">
        <v>210</v>
      </c>
      <c r="C28" s="207" t="s">
        <v>96</v>
      </c>
      <c r="D28" s="207"/>
      <c r="E28" s="207"/>
      <c r="F28" s="2" t="s">
        <v>88</v>
      </c>
      <c r="G28" s="2" t="s">
        <v>89</v>
      </c>
      <c r="H28" s="1">
        <v>62500</v>
      </c>
      <c r="I28" s="1">
        <v>4</v>
      </c>
      <c r="J28" s="120">
        <f t="shared" si="0"/>
        <v>250</v>
      </c>
    </row>
    <row r="29" spans="2:10" s="117" customFormat="1" ht="13.5" x14ac:dyDescent="0.25">
      <c r="B29" s="140" t="s">
        <v>211</v>
      </c>
      <c r="C29" s="207" t="s">
        <v>136</v>
      </c>
      <c r="D29" s="207"/>
      <c r="E29" s="207"/>
      <c r="F29" s="2" t="s">
        <v>88</v>
      </c>
      <c r="G29" s="2" t="s">
        <v>89</v>
      </c>
      <c r="H29" s="1">
        <v>4850000</v>
      </c>
      <c r="I29" s="1">
        <v>1</v>
      </c>
      <c r="J29" s="120">
        <f t="shared" si="0"/>
        <v>4850</v>
      </c>
    </row>
    <row r="30" spans="2:10" s="117" customFormat="1" ht="13.5" x14ac:dyDescent="0.25">
      <c r="B30" s="140" t="s">
        <v>212</v>
      </c>
      <c r="C30" s="207" t="s">
        <v>94</v>
      </c>
      <c r="D30" s="207"/>
      <c r="E30" s="207"/>
      <c r="F30" s="2" t="s">
        <v>88</v>
      </c>
      <c r="G30" s="2" t="s">
        <v>89</v>
      </c>
      <c r="H30" s="1">
        <v>1325000</v>
      </c>
      <c r="I30" s="1">
        <v>4</v>
      </c>
      <c r="J30" s="120">
        <f t="shared" si="0"/>
        <v>5300</v>
      </c>
    </row>
    <row r="31" spans="2:10" s="117" customFormat="1" ht="13.5" x14ac:dyDescent="0.25">
      <c r="B31" s="140" t="s">
        <v>213</v>
      </c>
      <c r="C31" s="207" t="s">
        <v>137</v>
      </c>
      <c r="D31" s="207"/>
      <c r="E31" s="207"/>
      <c r="F31" s="2" t="s">
        <v>88</v>
      </c>
      <c r="G31" s="2" t="s">
        <v>89</v>
      </c>
      <c r="H31" s="1">
        <v>2500000</v>
      </c>
      <c r="I31" s="1">
        <v>1</v>
      </c>
      <c r="J31" s="120">
        <f t="shared" si="0"/>
        <v>2500</v>
      </c>
    </row>
    <row r="32" spans="2:10" s="117" customFormat="1" ht="13.5" x14ac:dyDescent="0.25">
      <c r="B32" s="140" t="s">
        <v>214</v>
      </c>
      <c r="C32" s="207" t="s">
        <v>138</v>
      </c>
      <c r="D32" s="207"/>
      <c r="E32" s="207"/>
      <c r="F32" s="2" t="s">
        <v>88</v>
      </c>
      <c r="G32" s="2" t="s">
        <v>89</v>
      </c>
      <c r="H32" s="1">
        <v>1900000</v>
      </c>
      <c r="I32" s="1">
        <v>1</v>
      </c>
      <c r="J32" s="120">
        <f t="shared" si="0"/>
        <v>1900</v>
      </c>
    </row>
    <row r="33" spans="2:10" s="117" customFormat="1" ht="13.5" x14ac:dyDescent="0.25">
      <c r="B33" s="140" t="s">
        <v>215</v>
      </c>
      <c r="C33" s="207" t="s">
        <v>139</v>
      </c>
      <c r="D33" s="207"/>
      <c r="E33" s="207"/>
      <c r="F33" s="2" t="s">
        <v>88</v>
      </c>
      <c r="G33" s="2" t="s">
        <v>89</v>
      </c>
      <c r="H33" s="1">
        <v>599000</v>
      </c>
      <c r="I33" s="1">
        <v>1</v>
      </c>
      <c r="J33" s="120">
        <f t="shared" si="0"/>
        <v>599</v>
      </c>
    </row>
    <row r="34" spans="2:10" s="117" customFormat="1" ht="13.5" x14ac:dyDescent="0.25">
      <c r="B34" s="140" t="s">
        <v>216</v>
      </c>
      <c r="C34" s="207" t="s">
        <v>140</v>
      </c>
      <c r="D34" s="207"/>
      <c r="E34" s="207"/>
      <c r="F34" s="2" t="s">
        <v>88</v>
      </c>
      <c r="G34" s="2" t="s">
        <v>89</v>
      </c>
      <c r="H34" s="1">
        <v>116666.67</v>
      </c>
      <c r="I34" s="1">
        <v>12</v>
      </c>
      <c r="J34" s="120">
        <f t="shared" si="0"/>
        <v>1400.0000400000001</v>
      </c>
    </row>
    <row r="35" spans="2:10" s="117" customFormat="1" ht="13.5" x14ac:dyDescent="0.25">
      <c r="B35" s="140" t="s">
        <v>217</v>
      </c>
      <c r="C35" s="207" t="s">
        <v>141</v>
      </c>
      <c r="D35" s="207"/>
      <c r="E35" s="207"/>
      <c r="F35" s="2" t="s">
        <v>88</v>
      </c>
      <c r="G35" s="2" t="s">
        <v>89</v>
      </c>
      <c r="H35" s="1">
        <v>133333.32999999999</v>
      </c>
      <c r="I35" s="1">
        <v>6</v>
      </c>
      <c r="J35" s="120">
        <f t="shared" si="0"/>
        <v>799.99997999999994</v>
      </c>
    </row>
    <row r="36" spans="2:10" s="117" customFormat="1" ht="13.5" x14ac:dyDescent="0.25">
      <c r="B36" s="140" t="s">
        <v>218</v>
      </c>
      <c r="C36" s="207" t="s">
        <v>142</v>
      </c>
      <c r="D36" s="207"/>
      <c r="E36" s="207"/>
      <c r="F36" s="2" t="s">
        <v>88</v>
      </c>
      <c r="G36" s="2" t="s">
        <v>89</v>
      </c>
      <c r="H36" s="1">
        <v>576000</v>
      </c>
      <c r="I36" s="1">
        <v>1</v>
      </c>
      <c r="J36" s="120">
        <f t="shared" si="0"/>
        <v>576</v>
      </c>
    </row>
    <row r="37" spans="2:10" s="117" customFormat="1" ht="13.5" x14ac:dyDescent="0.25">
      <c r="B37" s="140" t="s">
        <v>219</v>
      </c>
      <c r="C37" s="207" t="s">
        <v>143</v>
      </c>
      <c r="D37" s="207"/>
      <c r="E37" s="207"/>
      <c r="F37" s="2" t="s">
        <v>88</v>
      </c>
      <c r="G37" s="2" t="s">
        <v>89</v>
      </c>
      <c r="H37" s="1">
        <v>780000</v>
      </c>
      <c r="I37" s="1">
        <v>2</v>
      </c>
      <c r="J37" s="120">
        <f t="shared" si="0"/>
        <v>1560</v>
      </c>
    </row>
    <row r="38" spans="2:10" s="117" customFormat="1" ht="13.5" x14ac:dyDescent="0.25">
      <c r="B38" s="140" t="s">
        <v>220</v>
      </c>
      <c r="C38" s="207" t="s">
        <v>144</v>
      </c>
      <c r="D38" s="207"/>
      <c r="E38" s="207"/>
      <c r="F38" s="2" t="s">
        <v>88</v>
      </c>
      <c r="G38" s="2" t="s">
        <v>89</v>
      </c>
      <c r="H38" s="1">
        <v>270000</v>
      </c>
      <c r="I38" s="1">
        <v>2</v>
      </c>
      <c r="J38" s="120">
        <f t="shared" si="0"/>
        <v>540</v>
      </c>
    </row>
    <row r="39" spans="2:10" s="117" customFormat="1" ht="13.5" x14ac:dyDescent="0.25">
      <c r="B39" s="140" t="s">
        <v>221</v>
      </c>
      <c r="C39" s="207" t="s">
        <v>135</v>
      </c>
      <c r="D39" s="207"/>
      <c r="E39" s="207"/>
      <c r="F39" s="2" t="s">
        <v>88</v>
      </c>
      <c r="G39" s="2" t="s">
        <v>132</v>
      </c>
      <c r="H39" s="1">
        <v>369600</v>
      </c>
      <c r="I39" s="1">
        <v>2</v>
      </c>
      <c r="J39" s="120">
        <f t="shared" si="0"/>
        <v>739.2</v>
      </c>
    </row>
    <row r="40" spans="2:10" s="117" customFormat="1" ht="13.5" x14ac:dyDescent="0.25">
      <c r="B40" s="140" t="s">
        <v>222</v>
      </c>
      <c r="C40" s="207" t="s">
        <v>129</v>
      </c>
      <c r="D40" s="207"/>
      <c r="E40" s="207"/>
      <c r="F40" s="2" t="s">
        <v>88</v>
      </c>
      <c r="G40" s="2" t="s">
        <v>89</v>
      </c>
      <c r="H40" s="1">
        <v>2568000</v>
      </c>
      <c r="I40" s="1">
        <v>1</v>
      </c>
      <c r="J40" s="120">
        <f t="shared" si="0"/>
        <v>2568</v>
      </c>
    </row>
    <row r="41" spans="2:10" s="117" customFormat="1" ht="13.5" x14ac:dyDescent="0.25">
      <c r="B41" s="140" t="s">
        <v>223</v>
      </c>
      <c r="C41" s="207" t="s">
        <v>145</v>
      </c>
      <c r="D41" s="207"/>
      <c r="E41" s="207"/>
      <c r="F41" s="2" t="s">
        <v>88</v>
      </c>
      <c r="G41" s="2" t="s">
        <v>89</v>
      </c>
      <c r="H41" s="1">
        <v>720000</v>
      </c>
      <c r="I41" s="1">
        <v>1</v>
      </c>
      <c r="J41" s="120">
        <f t="shared" si="0"/>
        <v>720</v>
      </c>
    </row>
    <row r="42" spans="2:10" s="117" customFormat="1" ht="13.5" x14ac:dyDescent="0.25">
      <c r="B42" s="140" t="s">
        <v>224</v>
      </c>
      <c r="C42" s="207" t="s">
        <v>146</v>
      </c>
      <c r="D42" s="207"/>
      <c r="E42" s="207"/>
      <c r="F42" s="2" t="s">
        <v>88</v>
      </c>
      <c r="G42" s="2" t="s">
        <v>89</v>
      </c>
      <c r="H42" s="1">
        <v>3326666.67</v>
      </c>
      <c r="I42" s="1">
        <v>3</v>
      </c>
      <c r="J42" s="120">
        <f t="shared" si="0"/>
        <v>9980.0000099999997</v>
      </c>
    </row>
    <row r="43" spans="2:10" s="117" customFormat="1" ht="13.5" x14ac:dyDescent="0.25">
      <c r="B43" s="140" t="s">
        <v>225</v>
      </c>
      <c r="C43" s="207" t="s">
        <v>147</v>
      </c>
      <c r="D43" s="207"/>
      <c r="E43" s="207"/>
      <c r="F43" s="2" t="s">
        <v>88</v>
      </c>
      <c r="G43" s="2" t="s">
        <v>89</v>
      </c>
      <c r="H43" s="1">
        <v>7031000</v>
      </c>
      <c r="I43" s="1">
        <v>1</v>
      </c>
      <c r="J43" s="120">
        <f t="shared" si="0"/>
        <v>7031</v>
      </c>
    </row>
    <row r="44" spans="2:10" s="117" customFormat="1" ht="13.5" x14ac:dyDescent="0.25">
      <c r="B44" s="140" t="s">
        <v>226</v>
      </c>
      <c r="C44" s="207" t="s">
        <v>148</v>
      </c>
      <c r="D44" s="207"/>
      <c r="E44" s="207"/>
      <c r="F44" s="2" t="s">
        <v>88</v>
      </c>
      <c r="G44" s="2" t="s">
        <v>89</v>
      </c>
      <c r="H44" s="1">
        <v>9240000</v>
      </c>
      <c r="I44" s="1">
        <v>1</v>
      </c>
      <c r="J44" s="120">
        <f t="shared" si="0"/>
        <v>9240</v>
      </c>
    </row>
    <row r="45" spans="2:10" s="117" customFormat="1" ht="13.5" x14ac:dyDescent="0.25">
      <c r="B45" s="140" t="s">
        <v>227</v>
      </c>
      <c r="C45" s="207" t="s">
        <v>133</v>
      </c>
      <c r="D45" s="207"/>
      <c r="E45" s="207"/>
      <c r="F45" s="2" t="s">
        <v>88</v>
      </c>
      <c r="G45" s="2" t="s">
        <v>89</v>
      </c>
      <c r="H45" s="1">
        <v>1008000</v>
      </c>
      <c r="I45" s="1">
        <v>3</v>
      </c>
      <c r="J45" s="120">
        <f t="shared" si="0"/>
        <v>3024</v>
      </c>
    </row>
    <row r="46" spans="2:10" s="117" customFormat="1" ht="13.5" x14ac:dyDescent="0.25">
      <c r="B46" s="140" t="s">
        <v>228</v>
      </c>
      <c r="C46" s="207" t="s">
        <v>146</v>
      </c>
      <c r="D46" s="207"/>
      <c r="E46" s="207"/>
      <c r="F46" s="2" t="s">
        <v>88</v>
      </c>
      <c r="G46" s="2" t="s">
        <v>89</v>
      </c>
      <c r="H46" s="1">
        <v>1900800</v>
      </c>
      <c r="I46" s="1">
        <v>1</v>
      </c>
      <c r="J46" s="120">
        <f t="shared" si="0"/>
        <v>1900.8</v>
      </c>
    </row>
    <row r="47" spans="2:10" s="117" customFormat="1" ht="13.5" x14ac:dyDescent="0.25">
      <c r="B47" s="140" t="s">
        <v>229</v>
      </c>
      <c r="C47" s="207" t="s">
        <v>149</v>
      </c>
      <c r="D47" s="207"/>
      <c r="E47" s="207"/>
      <c r="F47" s="2" t="s">
        <v>88</v>
      </c>
      <c r="G47" s="2" t="s">
        <v>89</v>
      </c>
      <c r="H47" s="1">
        <v>200475</v>
      </c>
      <c r="I47" s="1">
        <v>24</v>
      </c>
      <c r="J47" s="120">
        <f t="shared" si="0"/>
        <v>4811.3999999999996</v>
      </c>
    </row>
    <row r="48" spans="2:10" s="117" customFormat="1" ht="13.5" customHeight="1" x14ac:dyDescent="0.25">
      <c r="B48" s="143" t="s">
        <v>230</v>
      </c>
      <c r="C48" s="207" t="s">
        <v>145</v>
      </c>
      <c r="D48" s="207"/>
      <c r="E48" s="207"/>
      <c r="F48" s="2" t="s">
        <v>88</v>
      </c>
      <c r="G48" s="2" t="s">
        <v>89</v>
      </c>
      <c r="H48" s="1">
        <v>2600000</v>
      </c>
      <c r="I48" s="1">
        <v>2</v>
      </c>
      <c r="J48" s="120">
        <f t="shared" si="0"/>
        <v>5200</v>
      </c>
    </row>
    <row r="49" spans="2:10" s="117" customFormat="1" ht="13.5" x14ac:dyDescent="0.25">
      <c r="B49" s="140" t="s">
        <v>231</v>
      </c>
      <c r="C49" s="207" t="s">
        <v>149</v>
      </c>
      <c r="D49" s="207"/>
      <c r="E49" s="207"/>
      <c r="F49" s="2" t="s">
        <v>88</v>
      </c>
      <c r="G49" s="2" t="s">
        <v>89</v>
      </c>
      <c r="H49" s="1">
        <v>392800</v>
      </c>
      <c r="I49" s="1">
        <v>5</v>
      </c>
      <c r="J49" s="120">
        <f t="shared" si="0"/>
        <v>1964</v>
      </c>
    </row>
    <row r="50" spans="2:10" s="117" customFormat="1" ht="13.5" x14ac:dyDescent="0.25">
      <c r="B50" s="140" t="s">
        <v>232</v>
      </c>
      <c r="C50" s="207" t="s">
        <v>150</v>
      </c>
      <c r="D50" s="207"/>
      <c r="E50" s="207"/>
      <c r="F50" s="2" t="s">
        <v>88</v>
      </c>
      <c r="G50" s="2" t="s">
        <v>89</v>
      </c>
      <c r="H50" s="1">
        <v>373333.33</v>
      </c>
      <c r="I50" s="1">
        <v>3</v>
      </c>
      <c r="J50" s="120">
        <f t="shared" si="0"/>
        <v>1119.99999</v>
      </c>
    </row>
    <row r="51" spans="2:10" s="117" customFormat="1" ht="13.5" x14ac:dyDescent="0.25">
      <c r="B51" s="140" t="s">
        <v>233</v>
      </c>
      <c r="C51" s="207" t="s">
        <v>151</v>
      </c>
      <c r="D51" s="207"/>
      <c r="E51" s="207"/>
      <c r="F51" s="2" t="s">
        <v>88</v>
      </c>
      <c r="G51" s="2" t="s">
        <v>89</v>
      </c>
      <c r="H51" s="1">
        <v>595000</v>
      </c>
      <c r="I51" s="1">
        <v>2</v>
      </c>
      <c r="J51" s="120">
        <f t="shared" si="0"/>
        <v>1190</v>
      </c>
    </row>
    <row r="52" spans="2:10" s="117" customFormat="1" ht="13.5" x14ac:dyDescent="0.25">
      <c r="B52" s="140" t="s">
        <v>234</v>
      </c>
      <c r="C52" s="207" t="s">
        <v>136</v>
      </c>
      <c r="D52" s="207"/>
      <c r="E52" s="207"/>
      <c r="F52" s="2" t="s">
        <v>88</v>
      </c>
      <c r="G52" s="2" t="s">
        <v>89</v>
      </c>
      <c r="H52" s="1">
        <v>9950000</v>
      </c>
      <c r="I52" s="1">
        <v>2</v>
      </c>
      <c r="J52" s="120">
        <f t="shared" si="0"/>
        <v>19900</v>
      </c>
    </row>
    <row r="53" spans="2:10" s="117" customFormat="1" ht="13.5" x14ac:dyDescent="0.25">
      <c r="B53" s="140" t="s">
        <v>235</v>
      </c>
      <c r="C53" s="207" t="s">
        <v>152</v>
      </c>
      <c r="D53" s="207"/>
      <c r="E53" s="207"/>
      <c r="F53" s="2" t="s">
        <v>88</v>
      </c>
      <c r="G53" s="2" t="s">
        <v>89</v>
      </c>
      <c r="H53" s="1">
        <v>28215000</v>
      </c>
      <c r="I53" s="1">
        <v>1</v>
      </c>
      <c r="J53" s="120">
        <f t="shared" si="0"/>
        <v>28215</v>
      </c>
    </row>
    <row r="54" spans="2:10" s="117" customFormat="1" ht="13.5" x14ac:dyDescent="0.25">
      <c r="B54" s="140" t="s">
        <v>236</v>
      </c>
      <c r="C54" s="207" t="s">
        <v>147</v>
      </c>
      <c r="D54" s="207"/>
      <c r="E54" s="207"/>
      <c r="F54" s="2" t="s">
        <v>88</v>
      </c>
      <c r="G54" s="2" t="s">
        <v>89</v>
      </c>
      <c r="H54" s="1">
        <v>5500000</v>
      </c>
      <c r="I54" s="1">
        <v>4</v>
      </c>
      <c r="J54" s="120">
        <f t="shared" si="0"/>
        <v>22000</v>
      </c>
    </row>
    <row r="55" spans="2:10" s="117" customFormat="1" ht="13.5" x14ac:dyDescent="0.25">
      <c r="B55" s="140" t="s">
        <v>237</v>
      </c>
      <c r="C55" s="207" t="s">
        <v>153</v>
      </c>
      <c r="D55" s="207"/>
      <c r="E55" s="207"/>
      <c r="F55" s="2" t="s">
        <v>88</v>
      </c>
      <c r="G55" s="2" t="s">
        <v>89</v>
      </c>
      <c r="H55" s="1">
        <v>5333333.33</v>
      </c>
      <c r="I55" s="1">
        <v>3</v>
      </c>
      <c r="J55" s="120">
        <f t="shared" si="0"/>
        <v>15999.99999</v>
      </c>
    </row>
    <row r="56" spans="2:10" s="117" customFormat="1" ht="13.5" x14ac:dyDescent="0.25">
      <c r="B56" s="140" t="s">
        <v>238</v>
      </c>
      <c r="C56" s="207" t="s">
        <v>147</v>
      </c>
      <c r="D56" s="207"/>
      <c r="E56" s="207"/>
      <c r="F56" s="2" t="s">
        <v>88</v>
      </c>
      <c r="G56" s="2" t="s">
        <v>89</v>
      </c>
      <c r="H56" s="1">
        <v>27600000</v>
      </c>
      <c r="I56" s="1">
        <v>1</v>
      </c>
      <c r="J56" s="120">
        <f t="shared" si="0"/>
        <v>27600</v>
      </c>
    </row>
    <row r="57" spans="2:10" s="117" customFormat="1" ht="13.5" x14ac:dyDescent="0.25">
      <c r="B57" s="140" t="s">
        <v>239</v>
      </c>
      <c r="C57" s="207" t="s">
        <v>152</v>
      </c>
      <c r="D57" s="207"/>
      <c r="E57" s="207"/>
      <c r="F57" s="2" t="s">
        <v>88</v>
      </c>
      <c r="G57" s="2" t="s">
        <v>89</v>
      </c>
      <c r="H57" s="1">
        <v>44000000</v>
      </c>
      <c r="I57" s="1">
        <v>1</v>
      </c>
      <c r="J57" s="120">
        <f t="shared" si="0"/>
        <v>44000</v>
      </c>
    </row>
    <row r="58" spans="2:10" s="117" customFormat="1" ht="13.5" x14ac:dyDescent="0.25">
      <c r="B58" s="140" t="s">
        <v>240</v>
      </c>
      <c r="C58" s="207" t="s">
        <v>154</v>
      </c>
      <c r="D58" s="207"/>
      <c r="E58" s="207"/>
      <c r="F58" s="2" t="s">
        <v>88</v>
      </c>
      <c r="G58" s="2" t="s">
        <v>89</v>
      </c>
      <c r="H58" s="1">
        <v>3500000</v>
      </c>
      <c r="I58" s="1">
        <v>1</v>
      </c>
      <c r="J58" s="120">
        <f t="shared" si="0"/>
        <v>3500</v>
      </c>
    </row>
    <row r="59" spans="2:10" s="117" customFormat="1" ht="13.5" x14ac:dyDescent="0.25">
      <c r="B59" s="140" t="s">
        <v>241</v>
      </c>
      <c r="C59" s="207" t="s">
        <v>154</v>
      </c>
      <c r="D59" s="207"/>
      <c r="E59" s="207"/>
      <c r="F59" s="2" t="s">
        <v>88</v>
      </c>
      <c r="G59" s="2" t="s">
        <v>89</v>
      </c>
      <c r="H59" s="1">
        <v>2400000</v>
      </c>
      <c r="I59" s="1">
        <v>1</v>
      </c>
      <c r="J59" s="120">
        <f t="shared" si="0"/>
        <v>2400</v>
      </c>
    </row>
    <row r="60" spans="2:10" s="117" customFormat="1" ht="13.5" x14ac:dyDescent="0.25">
      <c r="B60" s="140" t="s">
        <v>242</v>
      </c>
      <c r="C60" s="207" t="s">
        <v>155</v>
      </c>
      <c r="D60" s="207"/>
      <c r="E60" s="207"/>
      <c r="F60" s="2" t="s">
        <v>88</v>
      </c>
      <c r="G60" s="2" t="s">
        <v>89</v>
      </c>
      <c r="H60" s="1">
        <v>1000000</v>
      </c>
      <c r="I60" s="1">
        <v>4</v>
      </c>
      <c r="J60" s="120">
        <f t="shared" si="0"/>
        <v>4000</v>
      </c>
    </row>
    <row r="61" spans="2:10" s="117" customFormat="1" ht="13.5" x14ac:dyDescent="0.25">
      <c r="B61" s="140" t="s">
        <v>243</v>
      </c>
      <c r="C61" s="207" t="s">
        <v>100</v>
      </c>
      <c r="D61" s="207"/>
      <c r="E61" s="207"/>
      <c r="F61" s="2" t="s">
        <v>88</v>
      </c>
      <c r="G61" s="2" t="s">
        <v>89</v>
      </c>
      <c r="H61" s="1">
        <v>74285.710000000006</v>
      </c>
      <c r="I61" s="1">
        <v>35</v>
      </c>
      <c r="J61" s="120">
        <f t="shared" si="0"/>
        <v>2599.9998500000002</v>
      </c>
    </row>
    <row r="62" spans="2:10" s="117" customFormat="1" ht="13.5" x14ac:dyDescent="0.25">
      <c r="B62" s="140" t="s">
        <v>244</v>
      </c>
      <c r="C62" s="207" t="s">
        <v>154</v>
      </c>
      <c r="D62" s="207"/>
      <c r="E62" s="207"/>
      <c r="F62" s="2" t="s">
        <v>88</v>
      </c>
      <c r="G62" s="2" t="s">
        <v>89</v>
      </c>
      <c r="H62" s="1">
        <v>2711400</v>
      </c>
      <c r="I62" s="1">
        <v>1</v>
      </c>
      <c r="J62" s="120">
        <f t="shared" si="0"/>
        <v>2711.4</v>
      </c>
    </row>
    <row r="63" spans="2:10" s="117" customFormat="1" ht="13.5" x14ac:dyDescent="0.25">
      <c r="B63" s="140" t="s">
        <v>245</v>
      </c>
      <c r="C63" s="207" t="s">
        <v>156</v>
      </c>
      <c r="D63" s="207"/>
      <c r="E63" s="207"/>
      <c r="F63" s="2" t="s">
        <v>88</v>
      </c>
      <c r="G63" s="2" t="s">
        <v>89</v>
      </c>
      <c r="H63" s="1">
        <v>338461.54</v>
      </c>
      <c r="I63" s="1">
        <v>13</v>
      </c>
      <c r="J63" s="120">
        <f t="shared" si="0"/>
        <v>4400.0000199999995</v>
      </c>
    </row>
    <row r="64" spans="2:10" s="117" customFormat="1" ht="13.5" x14ac:dyDescent="0.25">
      <c r="B64" s="140" t="s">
        <v>246</v>
      </c>
      <c r="C64" s="207" t="s">
        <v>92</v>
      </c>
      <c r="D64" s="207"/>
      <c r="E64" s="207"/>
      <c r="F64" s="2" t="s">
        <v>88</v>
      </c>
      <c r="G64" s="2" t="s">
        <v>89</v>
      </c>
      <c r="H64" s="1">
        <v>138888.89000000001</v>
      </c>
      <c r="I64" s="1">
        <v>36</v>
      </c>
      <c r="J64" s="120">
        <f t="shared" si="0"/>
        <v>5000.0000400000008</v>
      </c>
    </row>
    <row r="65" spans="2:10" s="117" customFormat="1" ht="13.5" x14ac:dyDescent="0.25">
      <c r="B65" s="140" t="s">
        <v>247</v>
      </c>
      <c r="C65" s="207" t="s">
        <v>155</v>
      </c>
      <c r="D65" s="207"/>
      <c r="E65" s="207"/>
      <c r="F65" s="2" t="s">
        <v>88</v>
      </c>
      <c r="G65" s="2" t="s">
        <v>89</v>
      </c>
      <c r="H65" s="1">
        <v>32000</v>
      </c>
      <c r="I65" s="1">
        <v>47</v>
      </c>
      <c r="J65" s="120">
        <f t="shared" si="0"/>
        <v>1504</v>
      </c>
    </row>
    <row r="66" spans="2:10" s="117" customFormat="1" ht="13.5" x14ac:dyDescent="0.25">
      <c r="B66" s="140" t="s">
        <v>248</v>
      </c>
      <c r="C66" s="207" t="s">
        <v>155</v>
      </c>
      <c r="D66" s="207"/>
      <c r="E66" s="207"/>
      <c r="F66" s="2" t="s">
        <v>88</v>
      </c>
      <c r="G66" s="2" t="s">
        <v>89</v>
      </c>
      <c r="H66" s="1">
        <v>32000</v>
      </c>
      <c r="I66" s="1">
        <v>47</v>
      </c>
      <c r="J66" s="120">
        <f t="shared" si="0"/>
        <v>1504</v>
      </c>
    </row>
    <row r="67" spans="2:10" s="117" customFormat="1" ht="13.5" x14ac:dyDescent="0.25">
      <c r="B67" s="140" t="s">
        <v>249</v>
      </c>
      <c r="C67" s="207" t="s">
        <v>93</v>
      </c>
      <c r="D67" s="207"/>
      <c r="E67" s="207"/>
      <c r="F67" s="2" t="s">
        <v>88</v>
      </c>
      <c r="G67" s="2" t="s">
        <v>89</v>
      </c>
      <c r="H67" s="1">
        <v>204000</v>
      </c>
      <c r="I67" s="1">
        <v>5</v>
      </c>
      <c r="J67" s="120">
        <f t="shared" si="0"/>
        <v>1020</v>
      </c>
    </row>
    <row r="68" spans="2:10" s="117" customFormat="1" ht="13.5" x14ac:dyDescent="0.25">
      <c r="B68" s="140" t="s">
        <v>250</v>
      </c>
      <c r="C68" s="207" t="s">
        <v>155</v>
      </c>
      <c r="D68" s="207"/>
      <c r="E68" s="207"/>
      <c r="F68" s="2" t="s">
        <v>88</v>
      </c>
      <c r="G68" s="2" t="s">
        <v>89</v>
      </c>
      <c r="H68" s="1">
        <v>32000</v>
      </c>
      <c r="I68" s="1">
        <v>10</v>
      </c>
      <c r="J68" s="120">
        <f t="shared" si="0"/>
        <v>320</v>
      </c>
    </row>
    <row r="69" spans="2:10" s="117" customFormat="1" ht="13.5" x14ac:dyDescent="0.25">
      <c r="B69" s="140" t="s">
        <v>251</v>
      </c>
      <c r="C69" s="207" t="s">
        <v>155</v>
      </c>
      <c r="D69" s="207"/>
      <c r="E69" s="207"/>
      <c r="F69" s="2" t="s">
        <v>88</v>
      </c>
      <c r="G69" s="2" t="s">
        <v>89</v>
      </c>
      <c r="H69" s="1">
        <v>21000</v>
      </c>
      <c r="I69" s="1">
        <v>10</v>
      </c>
      <c r="J69" s="120">
        <f t="shared" si="0"/>
        <v>210</v>
      </c>
    </row>
    <row r="70" spans="2:10" s="117" customFormat="1" ht="13.5" x14ac:dyDescent="0.25">
      <c r="B70" s="140" t="s">
        <v>252</v>
      </c>
      <c r="C70" s="207" t="s">
        <v>155</v>
      </c>
      <c r="D70" s="207"/>
      <c r="E70" s="207"/>
      <c r="F70" s="2" t="s">
        <v>88</v>
      </c>
      <c r="G70" s="2" t="s">
        <v>89</v>
      </c>
      <c r="H70" s="1">
        <v>23400</v>
      </c>
      <c r="I70" s="1">
        <v>10</v>
      </c>
      <c r="J70" s="120">
        <f t="shared" si="0"/>
        <v>234</v>
      </c>
    </row>
    <row r="71" spans="2:10" s="117" customFormat="1" ht="13.5" x14ac:dyDescent="0.25">
      <c r="B71" s="140" t="s">
        <v>253</v>
      </c>
      <c r="C71" s="207" t="s">
        <v>157</v>
      </c>
      <c r="D71" s="207"/>
      <c r="E71" s="207"/>
      <c r="F71" s="2" t="s">
        <v>88</v>
      </c>
      <c r="G71" s="2" t="s">
        <v>89</v>
      </c>
      <c r="H71" s="1">
        <v>85700</v>
      </c>
      <c r="I71" s="1">
        <v>7</v>
      </c>
      <c r="J71" s="120">
        <f t="shared" si="0"/>
        <v>599.9</v>
      </c>
    </row>
    <row r="72" spans="2:10" s="117" customFormat="1" ht="13.5" x14ac:dyDescent="0.25">
      <c r="B72" s="140" t="s">
        <v>254</v>
      </c>
      <c r="C72" s="207" t="s">
        <v>155</v>
      </c>
      <c r="D72" s="207"/>
      <c r="E72" s="207"/>
      <c r="F72" s="2" t="s">
        <v>88</v>
      </c>
      <c r="G72" s="2" t="s">
        <v>89</v>
      </c>
      <c r="H72" s="1">
        <v>79000</v>
      </c>
      <c r="I72" s="1">
        <v>5</v>
      </c>
      <c r="J72" s="120">
        <f t="shared" si="0"/>
        <v>395</v>
      </c>
    </row>
    <row r="73" spans="2:10" s="117" customFormat="1" ht="13.5" x14ac:dyDescent="0.25">
      <c r="B73" s="140" t="s">
        <v>255</v>
      </c>
      <c r="C73" s="207" t="s">
        <v>100</v>
      </c>
      <c r="D73" s="207"/>
      <c r="E73" s="207"/>
      <c r="F73" s="2" t="s">
        <v>88</v>
      </c>
      <c r="G73" s="2" t="s">
        <v>89</v>
      </c>
      <c r="H73" s="1">
        <v>625000</v>
      </c>
      <c r="I73" s="1">
        <v>2</v>
      </c>
      <c r="J73" s="120">
        <f t="shared" si="0"/>
        <v>1250</v>
      </c>
    </row>
    <row r="74" spans="2:10" s="117" customFormat="1" ht="13.5" x14ac:dyDescent="0.25">
      <c r="B74" s="140" t="s">
        <v>256</v>
      </c>
      <c r="C74" s="207" t="s">
        <v>155</v>
      </c>
      <c r="D74" s="207"/>
      <c r="E74" s="207"/>
      <c r="F74" s="2" t="s">
        <v>88</v>
      </c>
      <c r="G74" s="2" t="s">
        <v>89</v>
      </c>
      <c r="H74" s="1">
        <v>72000</v>
      </c>
      <c r="I74" s="1">
        <v>10</v>
      </c>
      <c r="J74" s="120">
        <f t="shared" si="0"/>
        <v>720</v>
      </c>
    </row>
    <row r="75" spans="2:10" s="117" customFormat="1" ht="13.5" x14ac:dyDescent="0.25">
      <c r="B75" s="140" t="s">
        <v>257</v>
      </c>
      <c r="C75" s="207" t="s">
        <v>100</v>
      </c>
      <c r="D75" s="207"/>
      <c r="E75" s="207"/>
      <c r="F75" s="2" t="s">
        <v>88</v>
      </c>
      <c r="G75" s="2" t="s">
        <v>89</v>
      </c>
      <c r="H75" s="1">
        <v>153333.32999999999</v>
      </c>
      <c r="I75" s="1">
        <v>15</v>
      </c>
      <c r="J75" s="120">
        <f t="shared" si="0"/>
        <v>2299.9999499999999</v>
      </c>
    </row>
    <row r="76" spans="2:10" s="117" customFormat="1" ht="13.5" x14ac:dyDescent="0.25">
      <c r="B76" s="140" t="s">
        <v>258</v>
      </c>
      <c r="C76" s="207" t="s">
        <v>155</v>
      </c>
      <c r="D76" s="207"/>
      <c r="E76" s="207"/>
      <c r="F76" s="2" t="s">
        <v>88</v>
      </c>
      <c r="G76" s="2" t="s">
        <v>89</v>
      </c>
      <c r="H76" s="1">
        <v>181269.23</v>
      </c>
      <c r="I76" s="1">
        <v>13</v>
      </c>
      <c r="J76" s="120">
        <f t="shared" si="0"/>
        <v>2356.4999900000003</v>
      </c>
    </row>
    <row r="77" spans="2:10" s="117" customFormat="1" ht="13.5" x14ac:dyDescent="0.25">
      <c r="B77" s="140" t="s">
        <v>259</v>
      </c>
      <c r="C77" s="207" t="s">
        <v>92</v>
      </c>
      <c r="D77" s="207"/>
      <c r="E77" s="207"/>
      <c r="F77" s="2" t="s">
        <v>88</v>
      </c>
      <c r="G77" s="2" t="s">
        <v>89</v>
      </c>
      <c r="H77" s="1">
        <v>220375</v>
      </c>
      <c r="I77" s="1">
        <v>4</v>
      </c>
      <c r="J77" s="120">
        <f t="shared" si="0"/>
        <v>881.5</v>
      </c>
    </row>
    <row r="78" spans="2:10" s="117" customFormat="1" ht="13.5" x14ac:dyDescent="0.25">
      <c r="B78" s="140" t="s">
        <v>260</v>
      </c>
      <c r="C78" s="207" t="s">
        <v>100</v>
      </c>
      <c r="D78" s="207"/>
      <c r="E78" s="207"/>
      <c r="F78" s="2" t="s">
        <v>88</v>
      </c>
      <c r="G78" s="2" t="s">
        <v>89</v>
      </c>
      <c r="H78" s="1">
        <v>461666.67</v>
      </c>
      <c r="I78" s="1">
        <v>3</v>
      </c>
      <c r="J78" s="120">
        <f t="shared" si="0"/>
        <v>1385.00001</v>
      </c>
    </row>
    <row r="79" spans="2:10" s="117" customFormat="1" ht="13.5" x14ac:dyDescent="0.25">
      <c r="B79" s="140" t="s">
        <v>261</v>
      </c>
      <c r="C79" s="207" t="s">
        <v>155</v>
      </c>
      <c r="D79" s="207"/>
      <c r="E79" s="207"/>
      <c r="F79" s="2" t="s">
        <v>88</v>
      </c>
      <c r="G79" s="2" t="s">
        <v>89</v>
      </c>
      <c r="H79" s="1">
        <v>1185000</v>
      </c>
      <c r="I79" s="1">
        <v>1</v>
      </c>
      <c r="J79" s="120">
        <f t="shared" si="0"/>
        <v>1185</v>
      </c>
    </row>
    <row r="80" spans="2:10" s="117" customFormat="1" ht="13.5" x14ac:dyDescent="0.25">
      <c r="B80" s="140" t="s">
        <v>262</v>
      </c>
      <c r="C80" s="207" t="s">
        <v>155</v>
      </c>
      <c r="D80" s="207"/>
      <c r="E80" s="207"/>
      <c r="F80" s="2" t="s">
        <v>88</v>
      </c>
      <c r="G80" s="2" t="s">
        <v>89</v>
      </c>
      <c r="H80" s="1">
        <v>55692.31</v>
      </c>
      <c r="I80" s="1">
        <v>13</v>
      </c>
      <c r="J80" s="120">
        <f t="shared" si="0"/>
        <v>724.00003000000004</v>
      </c>
    </row>
    <row r="81" spans="2:10" s="117" customFormat="1" ht="13.5" x14ac:dyDescent="0.25">
      <c r="B81" s="140" t="s">
        <v>263</v>
      </c>
      <c r="C81" s="207" t="s">
        <v>158</v>
      </c>
      <c r="D81" s="207"/>
      <c r="E81" s="207"/>
      <c r="F81" s="2" t="s">
        <v>88</v>
      </c>
      <c r="G81" s="2" t="s">
        <v>89</v>
      </c>
      <c r="H81" s="1">
        <v>15238.1</v>
      </c>
      <c r="I81" s="1">
        <v>21</v>
      </c>
      <c r="J81" s="120">
        <f t="shared" si="0"/>
        <v>320.00010000000003</v>
      </c>
    </row>
    <row r="82" spans="2:10" s="117" customFormat="1" ht="13.5" x14ac:dyDescent="0.25">
      <c r="B82" s="140" t="s">
        <v>264</v>
      </c>
      <c r="C82" s="207" t="s">
        <v>159</v>
      </c>
      <c r="D82" s="207"/>
      <c r="E82" s="207"/>
      <c r="F82" s="2" t="s">
        <v>88</v>
      </c>
      <c r="G82" s="2" t="s">
        <v>89</v>
      </c>
      <c r="H82" s="1">
        <v>68897.14</v>
      </c>
      <c r="I82" s="1">
        <v>21</v>
      </c>
      <c r="J82" s="120">
        <f t="shared" si="0"/>
        <v>1446.8399399999998</v>
      </c>
    </row>
    <row r="83" spans="2:10" s="117" customFormat="1" ht="13.5" x14ac:dyDescent="0.25">
      <c r="B83" s="140" t="s">
        <v>265</v>
      </c>
      <c r="C83" s="207" t="s">
        <v>160</v>
      </c>
      <c r="D83" s="207"/>
      <c r="E83" s="207"/>
      <c r="F83" s="2" t="s">
        <v>88</v>
      </c>
      <c r="G83" s="2" t="s">
        <v>89</v>
      </c>
      <c r="H83" s="1">
        <v>87045</v>
      </c>
      <c r="I83" s="1">
        <v>4</v>
      </c>
      <c r="J83" s="120">
        <f t="shared" si="0"/>
        <v>348.18</v>
      </c>
    </row>
    <row r="84" spans="2:10" s="117" customFormat="1" ht="13.5" x14ac:dyDescent="0.25">
      <c r="B84" s="140" t="s">
        <v>266</v>
      </c>
      <c r="C84" s="207" t="s">
        <v>160</v>
      </c>
      <c r="D84" s="207"/>
      <c r="E84" s="207"/>
      <c r="F84" s="2" t="s">
        <v>88</v>
      </c>
      <c r="G84" s="2" t="s">
        <v>89</v>
      </c>
      <c r="H84" s="1">
        <v>49140</v>
      </c>
      <c r="I84" s="1">
        <v>20</v>
      </c>
      <c r="J84" s="120">
        <f t="shared" si="0"/>
        <v>982.8</v>
      </c>
    </row>
    <row r="85" spans="2:10" s="117" customFormat="1" ht="13.5" x14ac:dyDescent="0.25">
      <c r="B85" s="140" t="s">
        <v>267</v>
      </c>
      <c r="C85" s="207" t="s">
        <v>161</v>
      </c>
      <c r="D85" s="207"/>
      <c r="E85" s="207"/>
      <c r="F85" s="2" t="s">
        <v>88</v>
      </c>
      <c r="G85" s="2" t="s">
        <v>89</v>
      </c>
      <c r="H85" s="1">
        <v>177090</v>
      </c>
      <c r="I85" s="1">
        <v>2</v>
      </c>
      <c r="J85" s="120">
        <f t="shared" si="0"/>
        <v>354.18</v>
      </c>
    </row>
    <row r="86" spans="2:10" s="117" customFormat="1" ht="13.5" x14ac:dyDescent="0.25">
      <c r="B86" s="140" t="s">
        <v>268</v>
      </c>
      <c r="C86" s="207" t="s">
        <v>102</v>
      </c>
      <c r="D86" s="207"/>
      <c r="E86" s="207"/>
      <c r="F86" s="2" t="s">
        <v>88</v>
      </c>
      <c r="G86" s="2" t="s">
        <v>89</v>
      </c>
      <c r="H86" s="1">
        <v>29640</v>
      </c>
      <c r="I86" s="1">
        <v>52</v>
      </c>
      <c r="J86" s="120">
        <f t="shared" si="0"/>
        <v>1541.28</v>
      </c>
    </row>
    <row r="87" spans="2:10" s="117" customFormat="1" ht="13.5" x14ac:dyDescent="0.25">
      <c r="B87" s="140" t="s">
        <v>269</v>
      </c>
      <c r="C87" s="207" t="s">
        <v>90</v>
      </c>
      <c r="D87" s="207"/>
      <c r="E87" s="207"/>
      <c r="F87" s="2" t="s">
        <v>88</v>
      </c>
      <c r="G87" s="2" t="s">
        <v>89</v>
      </c>
      <c r="H87" s="1">
        <v>8985.82</v>
      </c>
      <c r="I87" s="1">
        <v>220</v>
      </c>
      <c r="J87" s="120">
        <f t="shared" si="0"/>
        <v>1976.8804</v>
      </c>
    </row>
    <row r="88" spans="2:10" s="117" customFormat="1" ht="13.5" x14ac:dyDescent="0.25">
      <c r="B88" s="140" t="s">
        <v>270</v>
      </c>
      <c r="C88" s="207" t="s">
        <v>162</v>
      </c>
      <c r="D88" s="207"/>
      <c r="E88" s="207"/>
      <c r="F88" s="2" t="s">
        <v>88</v>
      </c>
      <c r="G88" s="2" t="s">
        <v>89</v>
      </c>
      <c r="H88" s="1">
        <v>85605</v>
      </c>
      <c r="I88" s="1">
        <v>20</v>
      </c>
      <c r="J88" s="120">
        <f t="shared" si="0"/>
        <v>1712.1</v>
      </c>
    </row>
    <row r="89" spans="2:10" s="117" customFormat="1" ht="13.5" x14ac:dyDescent="0.25">
      <c r="B89" s="140" t="s">
        <v>271</v>
      </c>
      <c r="C89" s="207" t="s">
        <v>101</v>
      </c>
      <c r="D89" s="207"/>
      <c r="E89" s="207"/>
      <c r="F89" s="2" t="s">
        <v>88</v>
      </c>
      <c r="G89" s="2" t="s">
        <v>89</v>
      </c>
      <c r="H89" s="1">
        <v>7351.2</v>
      </c>
      <c r="I89" s="1">
        <v>150</v>
      </c>
      <c r="J89" s="120">
        <f t="shared" si="0"/>
        <v>1102.68</v>
      </c>
    </row>
    <row r="90" spans="2:10" s="117" customFormat="1" ht="13.5" x14ac:dyDescent="0.25">
      <c r="B90" s="140" t="s">
        <v>272</v>
      </c>
      <c r="C90" s="207" t="s">
        <v>95</v>
      </c>
      <c r="D90" s="207"/>
      <c r="E90" s="207"/>
      <c r="F90" s="2" t="s">
        <v>163</v>
      </c>
      <c r="G90" s="2" t="s">
        <v>89</v>
      </c>
      <c r="H90" s="1">
        <v>13400000</v>
      </c>
      <c r="I90" s="1">
        <v>5</v>
      </c>
      <c r="J90" s="120">
        <f t="shared" si="0"/>
        <v>67000</v>
      </c>
    </row>
    <row r="91" spans="2:10" s="117" customFormat="1" ht="13.5" x14ac:dyDescent="0.25">
      <c r="B91" s="140" t="s">
        <v>273</v>
      </c>
      <c r="C91" s="207" t="s">
        <v>164</v>
      </c>
      <c r="D91" s="207"/>
      <c r="E91" s="207"/>
      <c r="F91" s="2" t="s">
        <v>163</v>
      </c>
      <c r="G91" s="2" t="s">
        <v>89</v>
      </c>
      <c r="H91" s="1">
        <v>40000000</v>
      </c>
      <c r="I91" s="1">
        <v>1</v>
      </c>
      <c r="J91" s="120">
        <f t="shared" si="0"/>
        <v>40000</v>
      </c>
    </row>
    <row r="92" spans="2:10" s="117" customFormat="1" ht="13.5" x14ac:dyDescent="0.25">
      <c r="B92" s="140" t="s">
        <v>274</v>
      </c>
      <c r="C92" s="207" t="s">
        <v>165</v>
      </c>
      <c r="D92" s="207"/>
      <c r="E92" s="207"/>
      <c r="F92" s="2" t="s">
        <v>163</v>
      </c>
      <c r="G92" s="2" t="s">
        <v>89</v>
      </c>
      <c r="H92" s="1">
        <v>22000000</v>
      </c>
      <c r="I92" s="1">
        <v>1</v>
      </c>
      <c r="J92" s="120">
        <f t="shared" si="0"/>
        <v>22000</v>
      </c>
    </row>
    <row r="93" spans="2:10" s="117" customFormat="1" ht="13.5" x14ac:dyDescent="0.25">
      <c r="B93" s="140" t="s">
        <v>275</v>
      </c>
      <c r="C93" s="207" t="s">
        <v>166</v>
      </c>
      <c r="D93" s="207"/>
      <c r="E93" s="207"/>
      <c r="F93" s="2" t="s">
        <v>163</v>
      </c>
      <c r="G93" s="2" t="s">
        <v>89</v>
      </c>
      <c r="H93" s="1">
        <v>255000</v>
      </c>
      <c r="I93" s="1">
        <v>1</v>
      </c>
      <c r="J93" s="120">
        <f t="shared" si="0"/>
        <v>255</v>
      </c>
    </row>
    <row r="94" spans="2:10" s="117" customFormat="1" ht="13.5" x14ac:dyDescent="0.25">
      <c r="B94" s="140" t="s">
        <v>276</v>
      </c>
      <c r="C94" s="207" t="s">
        <v>139</v>
      </c>
      <c r="D94" s="207"/>
      <c r="E94" s="207"/>
      <c r="F94" s="2" t="s">
        <v>163</v>
      </c>
      <c r="G94" s="2" t="s">
        <v>89</v>
      </c>
      <c r="H94" s="1">
        <v>7500000</v>
      </c>
      <c r="I94" s="1">
        <v>1</v>
      </c>
      <c r="J94" s="120">
        <f t="shared" si="0"/>
        <v>7500</v>
      </c>
    </row>
    <row r="95" spans="2:10" s="117" customFormat="1" ht="13.5" x14ac:dyDescent="0.25">
      <c r="B95" s="140" t="s">
        <v>277</v>
      </c>
      <c r="C95" s="207" t="s">
        <v>95</v>
      </c>
      <c r="D95" s="207"/>
      <c r="E95" s="207"/>
      <c r="F95" s="2" t="s">
        <v>163</v>
      </c>
      <c r="G95" s="2" t="s">
        <v>89</v>
      </c>
      <c r="H95" s="1">
        <v>81000</v>
      </c>
      <c r="I95" s="1">
        <v>2</v>
      </c>
      <c r="J95" s="120">
        <f t="shared" si="0"/>
        <v>162</v>
      </c>
    </row>
    <row r="96" spans="2:10" s="117" customFormat="1" ht="13.5" x14ac:dyDescent="0.25">
      <c r="B96" s="140" t="s">
        <v>278</v>
      </c>
      <c r="C96" s="207" t="s">
        <v>100</v>
      </c>
      <c r="D96" s="207"/>
      <c r="E96" s="207"/>
      <c r="F96" s="2" t="s">
        <v>163</v>
      </c>
      <c r="G96" s="2" t="s">
        <v>89</v>
      </c>
      <c r="H96" s="1">
        <v>4750000</v>
      </c>
      <c r="I96" s="1">
        <v>1</v>
      </c>
      <c r="J96" s="120">
        <f t="shared" si="0"/>
        <v>4750</v>
      </c>
    </row>
    <row r="97" spans="2:16" s="117" customFormat="1" ht="13.5" x14ac:dyDescent="0.25">
      <c r="B97" s="140" t="s">
        <v>279</v>
      </c>
      <c r="C97" s="207" t="s">
        <v>135</v>
      </c>
      <c r="D97" s="207"/>
      <c r="E97" s="207"/>
      <c r="F97" s="2" t="s">
        <v>163</v>
      </c>
      <c r="G97" s="2" t="s">
        <v>132</v>
      </c>
      <c r="H97" s="1">
        <v>100000</v>
      </c>
      <c r="I97" s="1">
        <v>1</v>
      </c>
      <c r="J97" s="120">
        <f t="shared" si="0"/>
        <v>100</v>
      </c>
    </row>
    <row r="98" spans="2:16" s="117" customFormat="1" ht="13.5" x14ac:dyDescent="0.25">
      <c r="B98" s="140" t="s">
        <v>280</v>
      </c>
      <c r="C98" s="207" t="s">
        <v>155</v>
      </c>
      <c r="D98" s="207"/>
      <c r="E98" s="207"/>
      <c r="F98" s="2" t="s">
        <v>163</v>
      </c>
      <c r="G98" s="2" t="s">
        <v>89</v>
      </c>
      <c r="H98" s="1">
        <v>100000</v>
      </c>
      <c r="I98" s="1">
        <v>10</v>
      </c>
      <c r="J98" s="120">
        <f t="shared" si="0"/>
        <v>1000</v>
      </c>
    </row>
    <row r="99" spans="2:16" s="117" customFormat="1" ht="13.5" x14ac:dyDescent="0.25">
      <c r="B99" s="140" t="s">
        <v>281</v>
      </c>
      <c r="C99" s="207" t="s">
        <v>91</v>
      </c>
      <c r="D99" s="207"/>
      <c r="E99" s="207"/>
      <c r="F99" s="2" t="s">
        <v>163</v>
      </c>
      <c r="G99" s="2" t="s">
        <v>89</v>
      </c>
      <c r="H99" s="1">
        <v>220000</v>
      </c>
      <c r="I99" s="1">
        <v>1</v>
      </c>
      <c r="J99" s="120">
        <f t="shared" si="0"/>
        <v>220</v>
      </c>
    </row>
    <row r="100" spans="2:16" s="121" customFormat="1" ht="13.5" x14ac:dyDescent="0.25">
      <c r="B100" s="143" t="s">
        <v>282</v>
      </c>
      <c r="C100" s="212" t="s">
        <v>167</v>
      </c>
      <c r="D100" s="212"/>
      <c r="E100" s="212"/>
      <c r="F100" s="36" t="s">
        <v>163</v>
      </c>
      <c r="G100" s="36" t="s">
        <v>89</v>
      </c>
      <c r="H100" s="40">
        <v>48000</v>
      </c>
      <c r="I100" s="40">
        <v>4</v>
      </c>
      <c r="J100" s="122">
        <f t="shared" si="0"/>
        <v>192</v>
      </c>
      <c r="K100" s="117"/>
      <c r="L100" s="117"/>
      <c r="M100" s="117"/>
      <c r="N100" s="117"/>
      <c r="O100" s="117"/>
      <c r="P100" s="117"/>
    </row>
    <row r="101" spans="2:16" s="121" customFormat="1" ht="13.5" x14ac:dyDescent="0.25">
      <c r="B101" s="143" t="s">
        <v>283</v>
      </c>
      <c r="C101" s="212" t="s">
        <v>128</v>
      </c>
      <c r="D101" s="212"/>
      <c r="E101" s="212"/>
      <c r="F101" s="36" t="s">
        <v>88</v>
      </c>
      <c r="G101" s="36" t="s">
        <v>89</v>
      </c>
      <c r="H101" s="40">
        <v>35000000</v>
      </c>
      <c r="I101" s="40">
        <v>1</v>
      </c>
      <c r="J101" s="122">
        <f t="shared" si="0"/>
        <v>35000</v>
      </c>
      <c r="K101" s="117"/>
      <c r="L101" s="117"/>
      <c r="M101" s="117"/>
      <c r="N101" s="117"/>
      <c r="O101" s="117"/>
      <c r="P101" s="117"/>
    </row>
    <row r="102" spans="2:16" s="117" customFormat="1" ht="13.5" x14ac:dyDescent="0.25">
      <c r="B102" s="140" t="s">
        <v>284</v>
      </c>
      <c r="C102" s="207" t="s">
        <v>128</v>
      </c>
      <c r="D102" s="207"/>
      <c r="E102" s="207"/>
      <c r="F102" s="2" t="s">
        <v>88</v>
      </c>
      <c r="G102" s="2" t="s">
        <v>89</v>
      </c>
      <c r="H102" s="1">
        <v>151000</v>
      </c>
      <c r="I102" s="1">
        <v>6</v>
      </c>
      <c r="J102" s="120">
        <f t="shared" si="0"/>
        <v>906</v>
      </c>
    </row>
    <row r="103" spans="2:16" s="117" customFormat="1" ht="13.5" x14ac:dyDescent="0.25">
      <c r="B103" s="140" t="s">
        <v>285</v>
      </c>
      <c r="C103" s="207" t="s">
        <v>136</v>
      </c>
      <c r="D103" s="207"/>
      <c r="E103" s="207"/>
      <c r="F103" s="2" t="s">
        <v>88</v>
      </c>
      <c r="G103" s="2" t="s">
        <v>89</v>
      </c>
      <c r="H103" s="1">
        <v>6000000</v>
      </c>
      <c r="I103" s="1">
        <v>1</v>
      </c>
      <c r="J103" s="120">
        <f t="shared" si="0"/>
        <v>6000</v>
      </c>
    </row>
    <row r="104" spans="2:16" s="117" customFormat="1" ht="13.5" x14ac:dyDescent="0.25">
      <c r="B104" s="140" t="s">
        <v>286</v>
      </c>
      <c r="C104" s="207" t="s">
        <v>136</v>
      </c>
      <c r="D104" s="207"/>
      <c r="E104" s="207"/>
      <c r="F104" s="2" t="s">
        <v>88</v>
      </c>
      <c r="G104" s="2" t="s">
        <v>89</v>
      </c>
      <c r="H104" s="1">
        <v>14000000</v>
      </c>
      <c r="I104" s="1">
        <v>1</v>
      </c>
      <c r="J104" s="120">
        <f t="shared" si="0"/>
        <v>14000</v>
      </c>
    </row>
    <row r="105" spans="2:16" s="117" customFormat="1" ht="13.5" x14ac:dyDescent="0.25">
      <c r="B105" s="140" t="s">
        <v>287</v>
      </c>
      <c r="C105" s="207" t="s">
        <v>136</v>
      </c>
      <c r="D105" s="207"/>
      <c r="E105" s="207"/>
      <c r="F105" s="2" t="s">
        <v>88</v>
      </c>
      <c r="G105" s="2" t="s">
        <v>89</v>
      </c>
      <c r="H105" s="1">
        <v>15500000</v>
      </c>
      <c r="I105" s="1">
        <v>1</v>
      </c>
      <c r="J105" s="120">
        <f t="shared" si="0"/>
        <v>15500</v>
      </c>
    </row>
    <row r="106" spans="2:16" s="117" customFormat="1" ht="13.5" x14ac:dyDescent="0.25">
      <c r="B106" s="140" t="s">
        <v>288</v>
      </c>
      <c r="C106" s="207" t="s">
        <v>138</v>
      </c>
      <c r="D106" s="207"/>
      <c r="E106" s="207"/>
      <c r="F106" s="2" t="s">
        <v>88</v>
      </c>
      <c r="G106" s="2" t="s">
        <v>89</v>
      </c>
      <c r="H106" s="1">
        <v>3500000</v>
      </c>
      <c r="I106" s="1">
        <v>1</v>
      </c>
      <c r="J106" s="120">
        <f t="shared" si="0"/>
        <v>3500</v>
      </c>
    </row>
    <row r="107" spans="2:16" s="117" customFormat="1" ht="13.5" x14ac:dyDescent="0.25">
      <c r="B107" s="140" t="s">
        <v>289</v>
      </c>
      <c r="C107" s="207" t="s">
        <v>129</v>
      </c>
      <c r="D107" s="207"/>
      <c r="E107" s="207"/>
      <c r="F107" s="2" t="s">
        <v>88</v>
      </c>
      <c r="G107" s="2" t="s">
        <v>89</v>
      </c>
      <c r="H107" s="1">
        <v>2910000</v>
      </c>
      <c r="I107" s="1">
        <v>1</v>
      </c>
      <c r="J107" s="120">
        <f t="shared" si="0"/>
        <v>2910</v>
      </c>
    </row>
    <row r="108" spans="2:16" s="117" customFormat="1" ht="13.5" x14ac:dyDescent="0.25">
      <c r="B108" s="140" t="s">
        <v>290</v>
      </c>
      <c r="C108" s="207" t="s">
        <v>137</v>
      </c>
      <c r="D108" s="207"/>
      <c r="E108" s="207"/>
      <c r="F108" s="2" t="s">
        <v>88</v>
      </c>
      <c r="G108" s="2" t="s">
        <v>89</v>
      </c>
      <c r="H108" s="1">
        <v>3600000</v>
      </c>
      <c r="I108" s="1">
        <v>1</v>
      </c>
      <c r="J108" s="120">
        <f t="shared" si="0"/>
        <v>3600</v>
      </c>
    </row>
    <row r="109" spans="2:16" s="117" customFormat="1" ht="13.5" x14ac:dyDescent="0.25">
      <c r="B109" s="140" t="s">
        <v>291</v>
      </c>
      <c r="C109" s="207" t="s">
        <v>129</v>
      </c>
      <c r="D109" s="207"/>
      <c r="E109" s="207"/>
      <c r="F109" s="2" t="s">
        <v>88</v>
      </c>
      <c r="G109" s="2" t="s">
        <v>89</v>
      </c>
      <c r="H109" s="1">
        <v>575000</v>
      </c>
      <c r="I109" s="1">
        <v>2</v>
      </c>
      <c r="J109" s="120">
        <f t="shared" si="0"/>
        <v>1150</v>
      </c>
    </row>
    <row r="110" spans="2:16" s="117" customFormat="1" ht="13.5" x14ac:dyDescent="0.25">
      <c r="B110" s="140" t="s">
        <v>292</v>
      </c>
      <c r="C110" s="207" t="s">
        <v>144</v>
      </c>
      <c r="D110" s="207"/>
      <c r="E110" s="207"/>
      <c r="F110" s="2" t="s">
        <v>88</v>
      </c>
      <c r="G110" s="2" t="s">
        <v>89</v>
      </c>
      <c r="H110" s="1">
        <v>705000</v>
      </c>
      <c r="I110" s="1">
        <v>1</v>
      </c>
      <c r="J110" s="120">
        <f t="shared" si="0"/>
        <v>705</v>
      </c>
    </row>
    <row r="111" spans="2:16" s="117" customFormat="1" ht="13.5" x14ac:dyDescent="0.25">
      <c r="B111" s="140" t="s">
        <v>293</v>
      </c>
      <c r="C111" s="207" t="s">
        <v>139</v>
      </c>
      <c r="D111" s="207"/>
      <c r="E111" s="207"/>
      <c r="F111" s="2" t="s">
        <v>88</v>
      </c>
      <c r="G111" s="2" t="s">
        <v>89</v>
      </c>
      <c r="H111" s="1">
        <v>1000000</v>
      </c>
      <c r="I111" s="1">
        <v>1</v>
      </c>
      <c r="J111" s="120">
        <f t="shared" si="0"/>
        <v>1000</v>
      </c>
    </row>
    <row r="112" spans="2:16" s="117" customFormat="1" ht="13.5" x14ac:dyDescent="0.25">
      <c r="B112" s="140" t="s">
        <v>294</v>
      </c>
      <c r="C112" s="207" t="s">
        <v>142</v>
      </c>
      <c r="D112" s="207"/>
      <c r="E112" s="207"/>
      <c r="F112" s="2" t="s">
        <v>88</v>
      </c>
      <c r="G112" s="2" t="s">
        <v>89</v>
      </c>
      <c r="H112" s="1">
        <v>1000000</v>
      </c>
      <c r="I112" s="1">
        <v>1</v>
      </c>
      <c r="J112" s="120">
        <f t="shared" si="0"/>
        <v>1000</v>
      </c>
    </row>
    <row r="113" spans="2:10" s="117" customFormat="1" ht="13.5" x14ac:dyDescent="0.25">
      <c r="B113" s="140" t="s">
        <v>295</v>
      </c>
      <c r="C113" s="207" t="s">
        <v>143</v>
      </c>
      <c r="D113" s="207"/>
      <c r="E113" s="207"/>
      <c r="F113" s="2" t="s">
        <v>88</v>
      </c>
      <c r="G113" s="2" t="s">
        <v>89</v>
      </c>
      <c r="H113" s="1">
        <v>915000</v>
      </c>
      <c r="I113" s="1">
        <v>1</v>
      </c>
      <c r="J113" s="120">
        <f t="shared" si="0"/>
        <v>915</v>
      </c>
    </row>
    <row r="114" spans="2:10" s="117" customFormat="1" ht="13.5" x14ac:dyDescent="0.25">
      <c r="B114" s="140" t="s">
        <v>296</v>
      </c>
      <c r="C114" s="207" t="s">
        <v>130</v>
      </c>
      <c r="D114" s="207"/>
      <c r="E114" s="207"/>
      <c r="F114" s="2" t="s">
        <v>88</v>
      </c>
      <c r="G114" s="2" t="s">
        <v>89</v>
      </c>
      <c r="H114" s="1">
        <v>615000</v>
      </c>
      <c r="I114" s="1">
        <v>2</v>
      </c>
      <c r="J114" s="120">
        <f t="shared" si="0"/>
        <v>1230</v>
      </c>
    </row>
    <row r="115" spans="2:10" s="117" customFormat="1" ht="13.5" x14ac:dyDescent="0.25">
      <c r="B115" s="140" t="s">
        <v>297</v>
      </c>
      <c r="C115" s="207" t="s">
        <v>145</v>
      </c>
      <c r="D115" s="207"/>
      <c r="E115" s="207"/>
      <c r="F115" s="2" t="s">
        <v>88</v>
      </c>
      <c r="G115" s="2" t="s">
        <v>89</v>
      </c>
      <c r="H115" s="1">
        <v>3855000</v>
      </c>
      <c r="I115" s="1">
        <v>1</v>
      </c>
      <c r="J115" s="120">
        <f t="shared" si="0"/>
        <v>3855</v>
      </c>
    </row>
    <row r="116" spans="2:10" s="117" customFormat="1" ht="13.5" x14ac:dyDescent="0.25">
      <c r="B116" s="140" t="s">
        <v>298</v>
      </c>
      <c r="C116" s="207" t="s">
        <v>145</v>
      </c>
      <c r="D116" s="207"/>
      <c r="E116" s="207"/>
      <c r="F116" s="2" t="s">
        <v>88</v>
      </c>
      <c r="G116" s="2" t="s">
        <v>89</v>
      </c>
      <c r="H116" s="1">
        <v>1303000</v>
      </c>
      <c r="I116" s="1">
        <v>1</v>
      </c>
      <c r="J116" s="120">
        <f t="shared" si="0"/>
        <v>1303</v>
      </c>
    </row>
    <row r="117" spans="2:10" s="117" customFormat="1" ht="13.5" x14ac:dyDescent="0.25">
      <c r="B117" s="140" t="s">
        <v>299</v>
      </c>
      <c r="C117" s="207" t="s">
        <v>140</v>
      </c>
      <c r="D117" s="207"/>
      <c r="E117" s="207"/>
      <c r="F117" s="2" t="s">
        <v>88</v>
      </c>
      <c r="G117" s="2" t="s">
        <v>89</v>
      </c>
      <c r="H117" s="1">
        <v>297000</v>
      </c>
      <c r="I117" s="1">
        <v>11</v>
      </c>
      <c r="J117" s="120">
        <f t="shared" si="0"/>
        <v>3267</v>
      </c>
    </row>
    <row r="118" spans="2:10" s="117" customFormat="1" ht="13.5" x14ac:dyDescent="0.25">
      <c r="B118" s="140" t="s">
        <v>300</v>
      </c>
      <c r="C118" s="207" t="s">
        <v>94</v>
      </c>
      <c r="D118" s="207"/>
      <c r="E118" s="207"/>
      <c r="F118" s="2" t="s">
        <v>88</v>
      </c>
      <c r="G118" s="2" t="s">
        <v>89</v>
      </c>
      <c r="H118" s="1">
        <v>2630000</v>
      </c>
      <c r="I118" s="1">
        <v>4</v>
      </c>
      <c r="J118" s="120">
        <f t="shared" si="0"/>
        <v>10520</v>
      </c>
    </row>
    <row r="119" spans="2:10" s="117" customFormat="1" ht="13.5" x14ac:dyDescent="0.25">
      <c r="B119" s="140" t="s">
        <v>301</v>
      </c>
      <c r="C119" s="207" t="s">
        <v>146</v>
      </c>
      <c r="D119" s="207"/>
      <c r="E119" s="207"/>
      <c r="F119" s="2" t="s">
        <v>88</v>
      </c>
      <c r="G119" s="2" t="s">
        <v>89</v>
      </c>
      <c r="H119" s="1">
        <v>1920000</v>
      </c>
      <c r="I119" s="1">
        <v>1</v>
      </c>
      <c r="J119" s="120">
        <f t="shared" si="0"/>
        <v>1920</v>
      </c>
    </row>
    <row r="120" spans="2:10" s="117" customFormat="1" ht="13.5" x14ac:dyDescent="0.25">
      <c r="B120" s="140" t="s">
        <v>302</v>
      </c>
      <c r="C120" s="207" t="s">
        <v>146</v>
      </c>
      <c r="D120" s="207"/>
      <c r="E120" s="207"/>
      <c r="F120" s="2" t="s">
        <v>88</v>
      </c>
      <c r="G120" s="2" t="s">
        <v>89</v>
      </c>
      <c r="H120" s="1">
        <v>3927000</v>
      </c>
      <c r="I120" s="1">
        <v>3</v>
      </c>
      <c r="J120" s="120">
        <f t="shared" si="0"/>
        <v>11781</v>
      </c>
    </row>
    <row r="121" spans="2:10" s="117" customFormat="1" ht="13.5" x14ac:dyDescent="0.25">
      <c r="B121" s="140" t="s">
        <v>303</v>
      </c>
      <c r="C121" s="207" t="s">
        <v>134</v>
      </c>
      <c r="D121" s="207"/>
      <c r="E121" s="207"/>
      <c r="F121" s="2" t="s">
        <v>88</v>
      </c>
      <c r="G121" s="2" t="s">
        <v>89</v>
      </c>
      <c r="H121" s="1">
        <v>591000</v>
      </c>
      <c r="I121" s="1">
        <v>10</v>
      </c>
      <c r="J121" s="120">
        <f t="shared" si="0"/>
        <v>5910</v>
      </c>
    </row>
    <row r="122" spans="2:10" s="117" customFormat="1" ht="13.5" x14ac:dyDescent="0.25">
      <c r="B122" s="140" t="s">
        <v>304</v>
      </c>
      <c r="C122" s="207" t="s">
        <v>134</v>
      </c>
      <c r="D122" s="207"/>
      <c r="E122" s="207"/>
      <c r="F122" s="2" t="s">
        <v>88</v>
      </c>
      <c r="G122" s="2" t="s">
        <v>89</v>
      </c>
      <c r="H122" s="1">
        <v>915000</v>
      </c>
      <c r="I122" s="1">
        <v>2</v>
      </c>
      <c r="J122" s="120">
        <f t="shared" si="0"/>
        <v>1830</v>
      </c>
    </row>
    <row r="123" spans="2:10" s="117" customFormat="1" ht="13.5" x14ac:dyDescent="0.25">
      <c r="B123" s="140" t="s">
        <v>305</v>
      </c>
      <c r="C123" s="207" t="s">
        <v>149</v>
      </c>
      <c r="D123" s="207"/>
      <c r="E123" s="207"/>
      <c r="F123" s="2" t="s">
        <v>88</v>
      </c>
      <c r="G123" s="2" t="s">
        <v>89</v>
      </c>
      <c r="H123" s="1">
        <v>864000</v>
      </c>
      <c r="I123" s="1">
        <v>4</v>
      </c>
      <c r="J123" s="120">
        <f t="shared" si="0"/>
        <v>3456</v>
      </c>
    </row>
    <row r="124" spans="2:10" s="117" customFormat="1" ht="13.5" x14ac:dyDescent="0.25">
      <c r="B124" s="140" t="s">
        <v>306</v>
      </c>
      <c r="C124" s="207" t="s">
        <v>149</v>
      </c>
      <c r="D124" s="207"/>
      <c r="E124" s="207"/>
      <c r="F124" s="2" t="s">
        <v>88</v>
      </c>
      <c r="G124" s="2" t="s">
        <v>89</v>
      </c>
      <c r="H124" s="1">
        <v>206000</v>
      </c>
      <c r="I124" s="1">
        <v>21</v>
      </c>
      <c r="J124" s="120">
        <f t="shared" si="0"/>
        <v>4326</v>
      </c>
    </row>
    <row r="125" spans="2:10" s="117" customFormat="1" ht="13.5" x14ac:dyDescent="0.25">
      <c r="B125" s="140" t="s">
        <v>291</v>
      </c>
      <c r="C125" s="207" t="s">
        <v>129</v>
      </c>
      <c r="D125" s="207"/>
      <c r="E125" s="207"/>
      <c r="F125" s="2" t="s">
        <v>88</v>
      </c>
      <c r="G125" s="2" t="s">
        <v>89</v>
      </c>
      <c r="H125" s="1">
        <v>400000</v>
      </c>
      <c r="I125" s="1">
        <v>7</v>
      </c>
      <c r="J125" s="120">
        <f t="shared" si="0"/>
        <v>2800</v>
      </c>
    </row>
    <row r="126" spans="2:10" s="117" customFormat="1" ht="13.5" x14ac:dyDescent="0.25">
      <c r="B126" s="140" t="s">
        <v>307</v>
      </c>
      <c r="C126" s="207" t="s">
        <v>133</v>
      </c>
      <c r="D126" s="207"/>
      <c r="E126" s="207"/>
      <c r="F126" s="2" t="s">
        <v>88</v>
      </c>
      <c r="G126" s="2" t="s">
        <v>89</v>
      </c>
      <c r="H126" s="1">
        <v>150000</v>
      </c>
      <c r="I126" s="1">
        <v>2</v>
      </c>
      <c r="J126" s="120">
        <f t="shared" si="0"/>
        <v>300</v>
      </c>
    </row>
    <row r="127" spans="2:10" s="117" customFormat="1" ht="13.5" x14ac:dyDescent="0.25">
      <c r="B127" s="140" t="s">
        <v>308</v>
      </c>
      <c r="C127" s="207" t="s">
        <v>133</v>
      </c>
      <c r="D127" s="207"/>
      <c r="E127" s="207"/>
      <c r="F127" s="2" t="s">
        <v>88</v>
      </c>
      <c r="G127" s="2" t="s">
        <v>89</v>
      </c>
      <c r="H127" s="1">
        <v>2398000</v>
      </c>
      <c r="I127" s="1">
        <v>3</v>
      </c>
      <c r="J127" s="120">
        <f t="shared" si="0"/>
        <v>7194</v>
      </c>
    </row>
    <row r="128" spans="2:10" s="117" customFormat="1" ht="13.5" x14ac:dyDescent="0.25">
      <c r="B128" s="140" t="s">
        <v>309</v>
      </c>
      <c r="C128" s="207" t="s">
        <v>133</v>
      </c>
      <c r="D128" s="207"/>
      <c r="E128" s="207"/>
      <c r="F128" s="2" t="s">
        <v>88</v>
      </c>
      <c r="G128" s="2" t="s">
        <v>89</v>
      </c>
      <c r="H128" s="1">
        <v>1156000</v>
      </c>
      <c r="I128" s="1">
        <v>3</v>
      </c>
      <c r="J128" s="120">
        <f t="shared" si="0"/>
        <v>3468</v>
      </c>
    </row>
    <row r="129" spans="2:10" s="117" customFormat="1" ht="13.5" x14ac:dyDescent="0.25">
      <c r="B129" s="140" t="s">
        <v>310</v>
      </c>
      <c r="C129" s="207" t="s">
        <v>154</v>
      </c>
      <c r="D129" s="207"/>
      <c r="E129" s="207"/>
      <c r="F129" s="2" t="s">
        <v>88</v>
      </c>
      <c r="G129" s="2" t="s">
        <v>89</v>
      </c>
      <c r="H129" s="1">
        <v>3078000</v>
      </c>
      <c r="I129" s="1">
        <v>1</v>
      </c>
      <c r="J129" s="120">
        <f t="shared" si="0"/>
        <v>3078</v>
      </c>
    </row>
    <row r="130" spans="2:10" s="117" customFormat="1" ht="13.5" x14ac:dyDescent="0.25">
      <c r="B130" s="140" t="s">
        <v>311</v>
      </c>
      <c r="C130" s="207" t="s">
        <v>154</v>
      </c>
      <c r="D130" s="207"/>
      <c r="E130" s="207"/>
      <c r="F130" s="2" t="s">
        <v>88</v>
      </c>
      <c r="G130" s="2" t="s">
        <v>89</v>
      </c>
      <c r="H130" s="1">
        <v>4321000</v>
      </c>
      <c r="I130" s="1">
        <v>1</v>
      </c>
      <c r="J130" s="120">
        <f t="shared" si="0"/>
        <v>4321</v>
      </c>
    </row>
    <row r="131" spans="2:10" s="117" customFormat="1" ht="13.5" x14ac:dyDescent="0.25">
      <c r="B131" s="140" t="s">
        <v>312</v>
      </c>
      <c r="C131" s="207" t="s">
        <v>141</v>
      </c>
      <c r="D131" s="207"/>
      <c r="E131" s="207"/>
      <c r="F131" s="2" t="s">
        <v>88</v>
      </c>
      <c r="G131" s="2" t="s">
        <v>89</v>
      </c>
      <c r="H131" s="1">
        <v>307000</v>
      </c>
      <c r="I131" s="1">
        <v>3</v>
      </c>
      <c r="J131" s="120">
        <f t="shared" si="0"/>
        <v>921</v>
      </c>
    </row>
    <row r="132" spans="2:10" s="117" customFormat="1" ht="13.5" x14ac:dyDescent="0.25">
      <c r="B132" s="140" t="s">
        <v>313</v>
      </c>
      <c r="C132" s="207" t="s">
        <v>95</v>
      </c>
      <c r="D132" s="207"/>
      <c r="E132" s="207"/>
      <c r="F132" s="2" t="s">
        <v>88</v>
      </c>
      <c r="G132" s="2" t="s">
        <v>89</v>
      </c>
      <c r="H132" s="1">
        <v>81000</v>
      </c>
      <c r="I132" s="1">
        <v>1</v>
      </c>
      <c r="J132" s="120">
        <f t="shared" si="0"/>
        <v>81</v>
      </c>
    </row>
    <row r="133" spans="2:10" s="117" customFormat="1" ht="13.5" x14ac:dyDescent="0.25">
      <c r="B133" s="140" t="s">
        <v>314</v>
      </c>
      <c r="C133" s="207" t="s">
        <v>150</v>
      </c>
      <c r="D133" s="207"/>
      <c r="E133" s="207"/>
      <c r="F133" s="2" t="s">
        <v>88</v>
      </c>
      <c r="G133" s="2" t="s">
        <v>89</v>
      </c>
      <c r="H133" s="1">
        <v>770000</v>
      </c>
      <c r="I133" s="1">
        <v>4</v>
      </c>
      <c r="J133" s="120">
        <f t="shared" si="0"/>
        <v>3080</v>
      </c>
    </row>
    <row r="134" spans="2:10" s="117" customFormat="1" ht="13.5" x14ac:dyDescent="0.25">
      <c r="B134" s="140" t="s">
        <v>315</v>
      </c>
      <c r="C134" s="207" t="s">
        <v>96</v>
      </c>
      <c r="D134" s="207"/>
      <c r="E134" s="207"/>
      <c r="F134" s="2" t="s">
        <v>88</v>
      </c>
      <c r="G134" s="2" t="s">
        <v>89</v>
      </c>
      <c r="H134" s="1">
        <v>176000</v>
      </c>
      <c r="I134" s="1">
        <v>8</v>
      </c>
      <c r="J134" s="120">
        <f t="shared" si="0"/>
        <v>1408</v>
      </c>
    </row>
    <row r="135" spans="2:10" s="117" customFormat="1" ht="13.5" x14ac:dyDescent="0.25">
      <c r="B135" s="140" t="s">
        <v>316</v>
      </c>
      <c r="C135" s="207" t="s">
        <v>96</v>
      </c>
      <c r="D135" s="207"/>
      <c r="E135" s="207"/>
      <c r="F135" s="2" t="s">
        <v>88</v>
      </c>
      <c r="G135" s="2" t="s">
        <v>89</v>
      </c>
      <c r="H135" s="1">
        <v>275000</v>
      </c>
      <c r="I135" s="1">
        <v>4</v>
      </c>
      <c r="J135" s="120">
        <f t="shared" si="0"/>
        <v>1100</v>
      </c>
    </row>
    <row r="136" spans="2:10" s="117" customFormat="1" ht="13.5" x14ac:dyDescent="0.25">
      <c r="B136" s="140" t="s">
        <v>317</v>
      </c>
      <c r="C136" s="207" t="s">
        <v>133</v>
      </c>
      <c r="D136" s="207"/>
      <c r="E136" s="207"/>
      <c r="F136" s="2" t="s">
        <v>88</v>
      </c>
      <c r="G136" s="2" t="s">
        <v>89</v>
      </c>
      <c r="H136" s="1">
        <v>520000</v>
      </c>
      <c r="I136" s="1">
        <v>6</v>
      </c>
      <c r="J136" s="120">
        <f t="shared" si="0"/>
        <v>3120</v>
      </c>
    </row>
    <row r="137" spans="2:10" s="117" customFormat="1" ht="13.5" x14ac:dyDescent="0.25">
      <c r="B137" s="140" t="s">
        <v>318</v>
      </c>
      <c r="C137" s="207" t="s">
        <v>168</v>
      </c>
      <c r="D137" s="207"/>
      <c r="E137" s="207"/>
      <c r="F137" s="2" t="s">
        <v>88</v>
      </c>
      <c r="G137" s="2" t="s">
        <v>89</v>
      </c>
      <c r="H137" s="1">
        <v>3200000</v>
      </c>
      <c r="I137" s="1">
        <v>1</v>
      </c>
      <c r="J137" s="120">
        <f t="shared" si="0"/>
        <v>3200</v>
      </c>
    </row>
    <row r="138" spans="2:10" s="117" customFormat="1" ht="13.5" x14ac:dyDescent="0.25">
      <c r="B138" s="140" t="s">
        <v>319</v>
      </c>
      <c r="C138" s="207" t="s">
        <v>168</v>
      </c>
      <c r="D138" s="207"/>
      <c r="E138" s="207"/>
      <c r="F138" s="2" t="s">
        <v>88</v>
      </c>
      <c r="G138" s="2" t="s">
        <v>89</v>
      </c>
      <c r="H138" s="1">
        <v>9760000</v>
      </c>
      <c r="I138" s="1">
        <v>1</v>
      </c>
      <c r="J138" s="120">
        <f t="shared" si="0"/>
        <v>9760</v>
      </c>
    </row>
    <row r="139" spans="2:10" s="117" customFormat="1" ht="13.5" x14ac:dyDescent="0.25">
      <c r="B139" s="140" t="s">
        <v>320</v>
      </c>
      <c r="C139" s="207" t="s">
        <v>100</v>
      </c>
      <c r="D139" s="207"/>
      <c r="E139" s="207"/>
      <c r="F139" s="2" t="s">
        <v>88</v>
      </c>
      <c r="G139" s="2" t="s">
        <v>89</v>
      </c>
      <c r="H139" s="1">
        <v>813000</v>
      </c>
      <c r="I139" s="1">
        <v>3</v>
      </c>
      <c r="J139" s="120">
        <f t="shared" si="0"/>
        <v>2439</v>
      </c>
    </row>
    <row r="140" spans="2:10" s="117" customFormat="1" ht="13.5" x14ac:dyDescent="0.25">
      <c r="B140" s="140" t="s">
        <v>321</v>
      </c>
      <c r="C140" s="207" t="s">
        <v>148</v>
      </c>
      <c r="D140" s="207"/>
      <c r="E140" s="207"/>
      <c r="F140" s="2" t="s">
        <v>88</v>
      </c>
      <c r="G140" s="2" t="s">
        <v>89</v>
      </c>
      <c r="H140" s="1">
        <v>13000000</v>
      </c>
      <c r="I140" s="1">
        <v>1</v>
      </c>
      <c r="J140" s="120">
        <f t="shared" si="0"/>
        <v>13000</v>
      </c>
    </row>
    <row r="141" spans="2:10" s="117" customFormat="1" ht="13.5" x14ac:dyDescent="0.25">
      <c r="B141" s="140" t="s">
        <v>322</v>
      </c>
      <c r="C141" s="207" t="s">
        <v>160</v>
      </c>
      <c r="D141" s="207"/>
      <c r="E141" s="207"/>
      <c r="F141" s="2" t="s">
        <v>88</v>
      </c>
      <c r="G141" s="2" t="s">
        <v>89</v>
      </c>
      <c r="H141" s="1">
        <v>950000</v>
      </c>
      <c r="I141" s="1">
        <v>2</v>
      </c>
      <c r="J141" s="120">
        <f t="shared" si="0"/>
        <v>1900</v>
      </c>
    </row>
    <row r="142" spans="2:10" s="117" customFormat="1" ht="13.5" x14ac:dyDescent="0.25">
      <c r="B142" s="140" t="s">
        <v>323</v>
      </c>
      <c r="C142" s="207" t="s">
        <v>169</v>
      </c>
      <c r="D142" s="207"/>
      <c r="E142" s="207"/>
      <c r="F142" s="2" t="s">
        <v>88</v>
      </c>
      <c r="G142" s="2" t="s">
        <v>89</v>
      </c>
      <c r="H142" s="1">
        <v>1000000</v>
      </c>
      <c r="I142" s="1">
        <v>1</v>
      </c>
      <c r="J142" s="120">
        <f t="shared" si="0"/>
        <v>1000</v>
      </c>
    </row>
    <row r="143" spans="2:10" s="117" customFormat="1" ht="13.5" x14ac:dyDescent="0.25">
      <c r="B143" s="140" t="s">
        <v>324</v>
      </c>
      <c r="C143" s="207" t="s">
        <v>170</v>
      </c>
      <c r="D143" s="207"/>
      <c r="E143" s="207"/>
      <c r="F143" s="2" t="s">
        <v>88</v>
      </c>
      <c r="G143" s="2" t="s">
        <v>89</v>
      </c>
      <c r="H143" s="1">
        <v>1250000</v>
      </c>
      <c r="I143" s="1">
        <v>1</v>
      </c>
      <c r="J143" s="120">
        <f t="shared" si="0"/>
        <v>1250</v>
      </c>
    </row>
    <row r="144" spans="2:10" s="117" customFormat="1" ht="13.5" x14ac:dyDescent="0.25">
      <c r="B144" s="140" t="s">
        <v>325</v>
      </c>
      <c r="C144" s="207" t="s">
        <v>165</v>
      </c>
      <c r="D144" s="207"/>
      <c r="E144" s="207"/>
      <c r="F144" s="2" t="s">
        <v>88</v>
      </c>
      <c r="G144" s="2" t="s">
        <v>89</v>
      </c>
      <c r="H144" s="1">
        <v>22000000</v>
      </c>
      <c r="I144" s="1">
        <v>1</v>
      </c>
      <c r="J144" s="120">
        <f t="shared" si="0"/>
        <v>22000</v>
      </c>
    </row>
    <row r="145" spans="2:10" s="117" customFormat="1" ht="13.5" x14ac:dyDescent="0.25">
      <c r="B145" s="140" t="s">
        <v>326</v>
      </c>
      <c r="C145" s="207" t="s">
        <v>151</v>
      </c>
      <c r="D145" s="207"/>
      <c r="E145" s="207"/>
      <c r="F145" s="2" t="s">
        <v>88</v>
      </c>
      <c r="G145" s="2" t="s">
        <v>89</v>
      </c>
      <c r="H145" s="1">
        <v>890000</v>
      </c>
      <c r="I145" s="1">
        <v>2</v>
      </c>
      <c r="J145" s="120">
        <f t="shared" si="0"/>
        <v>1780</v>
      </c>
    </row>
    <row r="146" spans="2:10" s="117" customFormat="1" ht="13.5" x14ac:dyDescent="0.25">
      <c r="B146" s="140" t="s">
        <v>327</v>
      </c>
      <c r="C146" s="207" t="s">
        <v>100</v>
      </c>
      <c r="D146" s="207"/>
      <c r="E146" s="207"/>
      <c r="F146" s="2" t="s">
        <v>88</v>
      </c>
      <c r="G146" s="2" t="s">
        <v>89</v>
      </c>
      <c r="H146" s="1">
        <v>4750000</v>
      </c>
      <c r="I146" s="1">
        <v>1</v>
      </c>
      <c r="J146" s="120">
        <f t="shared" si="0"/>
        <v>4750</v>
      </c>
    </row>
    <row r="147" spans="2:10" s="117" customFormat="1" ht="13.5" x14ac:dyDescent="0.25">
      <c r="B147" s="140" t="s">
        <v>328</v>
      </c>
      <c r="C147" s="207" t="s">
        <v>166</v>
      </c>
      <c r="D147" s="207"/>
      <c r="E147" s="207"/>
      <c r="F147" s="2" t="s">
        <v>88</v>
      </c>
      <c r="G147" s="2" t="s">
        <v>89</v>
      </c>
      <c r="H147" s="1">
        <v>255000</v>
      </c>
      <c r="I147" s="1">
        <v>1</v>
      </c>
      <c r="J147" s="120">
        <f t="shared" si="0"/>
        <v>255</v>
      </c>
    </row>
    <row r="148" spans="2:10" s="117" customFormat="1" ht="13.5" x14ac:dyDescent="0.25">
      <c r="B148" s="140" t="s">
        <v>329</v>
      </c>
      <c r="C148" s="207" t="s">
        <v>154</v>
      </c>
      <c r="D148" s="207"/>
      <c r="E148" s="207"/>
      <c r="F148" s="2" t="s">
        <v>88</v>
      </c>
      <c r="G148" s="2" t="s">
        <v>89</v>
      </c>
      <c r="H148" s="1">
        <v>2860000</v>
      </c>
      <c r="I148" s="1">
        <v>1</v>
      </c>
      <c r="J148" s="120">
        <f t="shared" si="0"/>
        <v>2860</v>
      </c>
    </row>
    <row r="149" spans="2:10" s="117" customFormat="1" ht="13.5" x14ac:dyDescent="0.25">
      <c r="B149" s="140" t="s">
        <v>330</v>
      </c>
      <c r="C149" s="207" t="s">
        <v>131</v>
      </c>
      <c r="D149" s="207"/>
      <c r="E149" s="207"/>
      <c r="F149" s="2" t="s">
        <v>88</v>
      </c>
      <c r="G149" s="2" t="s">
        <v>132</v>
      </c>
      <c r="H149" s="1">
        <v>660000</v>
      </c>
      <c r="I149" s="1">
        <v>2</v>
      </c>
      <c r="J149" s="120">
        <f t="shared" si="0"/>
        <v>1320</v>
      </c>
    </row>
    <row r="150" spans="2:10" s="117" customFormat="1" ht="13.5" x14ac:dyDescent="0.25">
      <c r="B150" s="140" t="s">
        <v>331</v>
      </c>
      <c r="C150" s="207" t="s">
        <v>169</v>
      </c>
      <c r="D150" s="207"/>
      <c r="E150" s="207"/>
      <c r="F150" s="2" t="s">
        <v>88</v>
      </c>
      <c r="G150" s="2" t="s">
        <v>89</v>
      </c>
      <c r="H150" s="1">
        <v>1700000</v>
      </c>
      <c r="I150" s="1">
        <v>1</v>
      </c>
      <c r="J150" s="120">
        <f t="shared" si="0"/>
        <v>1700</v>
      </c>
    </row>
    <row r="151" spans="2:10" s="117" customFormat="1" ht="13.5" x14ac:dyDescent="0.25">
      <c r="B151" s="140" t="s">
        <v>332</v>
      </c>
      <c r="C151" s="207" t="s">
        <v>171</v>
      </c>
      <c r="D151" s="207"/>
      <c r="E151" s="207"/>
      <c r="F151" s="2" t="s">
        <v>88</v>
      </c>
      <c r="G151" s="2" t="s">
        <v>89</v>
      </c>
      <c r="H151" s="1">
        <v>3000000</v>
      </c>
      <c r="I151" s="1">
        <v>1</v>
      </c>
      <c r="J151" s="120">
        <f t="shared" si="0"/>
        <v>3000</v>
      </c>
    </row>
    <row r="152" spans="2:10" s="117" customFormat="1" ht="13.5" x14ac:dyDescent="0.25">
      <c r="B152" s="140" t="s">
        <v>333</v>
      </c>
      <c r="C152" s="207" t="s">
        <v>135</v>
      </c>
      <c r="D152" s="207"/>
      <c r="E152" s="207"/>
      <c r="F152" s="2" t="s">
        <v>88</v>
      </c>
      <c r="G152" s="2" t="s">
        <v>132</v>
      </c>
      <c r="H152" s="1">
        <v>375000</v>
      </c>
      <c r="I152" s="1">
        <v>2</v>
      </c>
      <c r="J152" s="120">
        <f t="shared" si="0"/>
        <v>750</v>
      </c>
    </row>
    <row r="153" spans="2:10" s="117" customFormat="1" ht="13.5" x14ac:dyDescent="0.25">
      <c r="B153" s="140" t="s">
        <v>334</v>
      </c>
      <c r="C153" s="207" t="s">
        <v>131</v>
      </c>
      <c r="D153" s="207"/>
      <c r="E153" s="207"/>
      <c r="F153" s="2" t="s">
        <v>88</v>
      </c>
      <c r="G153" s="2" t="s">
        <v>132</v>
      </c>
      <c r="H153" s="1">
        <v>5300000</v>
      </c>
      <c r="I153" s="1">
        <v>3</v>
      </c>
      <c r="J153" s="120">
        <f t="shared" si="0"/>
        <v>15900</v>
      </c>
    </row>
    <row r="154" spans="2:10" s="117" customFormat="1" ht="13.5" x14ac:dyDescent="0.25">
      <c r="B154" s="140" t="s">
        <v>335</v>
      </c>
      <c r="C154" s="207" t="s">
        <v>131</v>
      </c>
      <c r="D154" s="207"/>
      <c r="E154" s="207"/>
      <c r="F154" s="2" t="s">
        <v>88</v>
      </c>
      <c r="G154" s="2" t="s">
        <v>132</v>
      </c>
      <c r="H154" s="1">
        <v>170000</v>
      </c>
      <c r="I154" s="1">
        <v>5</v>
      </c>
      <c r="J154" s="120">
        <f t="shared" si="0"/>
        <v>850</v>
      </c>
    </row>
    <row r="155" spans="2:10" s="117" customFormat="1" ht="13.5" x14ac:dyDescent="0.25">
      <c r="B155" s="140" t="s">
        <v>336</v>
      </c>
      <c r="C155" s="207" t="s">
        <v>172</v>
      </c>
      <c r="D155" s="207"/>
      <c r="E155" s="207"/>
      <c r="F155" s="2" t="s">
        <v>88</v>
      </c>
      <c r="G155" s="2" t="s">
        <v>89</v>
      </c>
      <c r="H155" s="1">
        <v>550000</v>
      </c>
      <c r="I155" s="1">
        <v>1</v>
      </c>
      <c r="J155" s="120">
        <f t="shared" si="0"/>
        <v>550</v>
      </c>
    </row>
    <row r="156" spans="2:10" s="117" customFormat="1" ht="13.5" x14ac:dyDescent="0.25">
      <c r="B156" s="140" t="s">
        <v>337</v>
      </c>
      <c r="C156" s="207" t="s">
        <v>131</v>
      </c>
      <c r="D156" s="207"/>
      <c r="E156" s="207"/>
      <c r="F156" s="2" t="s">
        <v>88</v>
      </c>
      <c r="G156" s="2" t="s">
        <v>132</v>
      </c>
      <c r="H156" s="1">
        <v>350000</v>
      </c>
      <c r="I156" s="1">
        <v>1</v>
      </c>
      <c r="J156" s="120">
        <f t="shared" si="0"/>
        <v>350</v>
      </c>
    </row>
    <row r="157" spans="2:10" s="117" customFormat="1" ht="13.5" x14ac:dyDescent="0.25">
      <c r="B157" s="140" t="s">
        <v>338</v>
      </c>
      <c r="C157" s="207" t="s">
        <v>131</v>
      </c>
      <c r="D157" s="207"/>
      <c r="E157" s="207"/>
      <c r="F157" s="2" t="s">
        <v>88</v>
      </c>
      <c r="G157" s="2" t="s">
        <v>132</v>
      </c>
      <c r="H157" s="1">
        <v>370000</v>
      </c>
      <c r="I157" s="1">
        <v>1</v>
      </c>
      <c r="J157" s="120">
        <f t="shared" si="0"/>
        <v>370</v>
      </c>
    </row>
    <row r="158" spans="2:10" s="117" customFormat="1" ht="13.5" x14ac:dyDescent="0.25">
      <c r="B158" s="140" t="s">
        <v>339</v>
      </c>
      <c r="C158" s="207" t="s">
        <v>135</v>
      </c>
      <c r="D158" s="207"/>
      <c r="E158" s="207"/>
      <c r="F158" s="2" t="s">
        <v>88</v>
      </c>
      <c r="G158" s="2" t="s">
        <v>132</v>
      </c>
      <c r="H158" s="1">
        <v>550000</v>
      </c>
      <c r="I158" s="1">
        <v>1</v>
      </c>
      <c r="J158" s="120">
        <f t="shared" si="0"/>
        <v>550</v>
      </c>
    </row>
    <row r="159" spans="2:10" s="117" customFormat="1" ht="13.5" x14ac:dyDescent="0.25">
      <c r="B159" s="140" t="s">
        <v>340</v>
      </c>
      <c r="C159" s="207" t="s">
        <v>173</v>
      </c>
      <c r="D159" s="207"/>
      <c r="E159" s="207"/>
      <c r="F159" s="2" t="s">
        <v>88</v>
      </c>
      <c r="G159" s="2" t="s">
        <v>89</v>
      </c>
      <c r="H159" s="1">
        <v>1200000</v>
      </c>
      <c r="I159" s="1">
        <v>1</v>
      </c>
      <c r="J159" s="120">
        <f t="shared" si="0"/>
        <v>1200</v>
      </c>
    </row>
    <row r="160" spans="2:10" s="117" customFormat="1" ht="13.5" x14ac:dyDescent="0.25">
      <c r="B160" s="140" t="s">
        <v>341</v>
      </c>
      <c r="C160" s="207" t="s">
        <v>173</v>
      </c>
      <c r="D160" s="207"/>
      <c r="E160" s="207"/>
      <c r="F160" s="2" t="s">
        <v>88</v>
      </c>
      <c r="G160" s="2" t="s">
        <v>89</v>
      </c>
      <c r="H160" s="1">
        <v>700000</v>
      </c>
      <c r="I160" s="1">
        <v>1</v>
      </c>
      <c r="J160" s="120">
        <f t="shared" si="0"/>
        <v>700</v>
      </c>
    </row>
    <row r="161" spans="2:10" s="117" customFormat="1" ht="13.5" x14ac:dyDescent="0.25">
      <c r="B161" s="140" t="s">
        <v>342</v>
      </c>
      <c r="C161" s="207" t="s">
        <v>173</v>
      </c>
      <c r="D161" s="207"/>
      <c r="E161" s="207"/>
      <c r="F161" s="2" t="s">
        <v>88</v>
      </c>
      <c r="G161" s="2" t="s">
        <v>89</v>
      </c>
      <c r="H161" s="1">
        <v>3500000</v>
      </c>
      <c r="I161" s="1">
        <v>1</v>
      </c>
      <c r="J161" s="120">
        <f t="shared" si="0"/>
        <v>3500</v>
      </c>
    </row>
    <row r="162" spans="2:10" s="117" customFormat="1" ht="13.5" x14ac:dyDescent="0.25">
      <c r="B162" s="140" t="s">
        <v>343</v>
      </c>
      <c r="C162" s="207" t="s">
        <v>173</v>
      </c>
      <c r="D162" s="207"/>
      <c r="E162" s="207"/>
      <c r="F162" s="2" t="s">
        <v>88</v>
      </c>
      <c r="G162" s="2" t="s">
        <v>89</v>
      </c>
      <c r="H162" s="1">
        <v>300000</v>
      </c>
      <c r="I162" s="1">
        <v>1</v>
      </c>
      <c r="J162" s="120">
        <f t="shared" si="0"/>
        <v>300</v>
      </c>
    </row>
    <row r="163" spans="2:10" s="117" customFormat="1" ht="13.5" x14ac:dyDescent="0.25">
      <c r="B163" s="140" t="s">
        <v>344</v>
      </c>
      <c r="C163" s="207" t="s">
        <v>153</v>
      </c>
      <c r="D163" s="207"/>
      <c r="E163" s="207"/>
      <c r="F163" s="2" t="s">
        <v>88</v>
      </c>
      <c r="G163" s="2" t="s">
        <v>89</v>
      </c>
      <c r="H163" s="1">
        <v>10455000</v>
      </c>
      <c r="I163" s="1">
        <v>3</v>
      </c>
      <c r="J163" s="120">
        <f t="shared" si="0"/>
        <v>31365</v>
      </c>
    </row>
    <row r="164" spans="2:10" s="117" customFormat="1" ht="13.5" x14ac:dyDescent="0.25">
      <c r="B164" s="140" t="s">
        <v>345</v>
      </c>
      <c r="C164" s="207" t="s">
        <v>95</v>
      </c>
      <c r="D164" s="207"/>
      <c r="E164" s="207"/>
      <c r="F164" s="2" t="s">
        <v>88</v>
      </c>
      <c r="G164" s="2" t="s">
        <v>89</v>
      </c>
      <c r="H164" s="1">
        <v>13400000</v>
      </c>
      <c r="I164" s="1">
        <v>5</v>
      </c>
      <c r="J164" s="120">
        <f t="shared" si="0"/>
        <v>67000</v>
      </c>
    </row>
    <row r="165" spans="2:10" s="117" customFormat="1" ht="13.5" x14ac:dyDescent="0.25">
      <c r="B165" s="140" t="s">
        <v>346</v>
      </c>
      <c r="C165" s="207" t="s">
        <v>164</v>
      </c>
      <c r="D165" s="207"/>
      <c r="E165" s="207"/>
      <c r="F165" s="2" t="s">
        <v>88</v>
      </c>
      <c r="G165" s="2" t="s">
        <v>89</v>
      </c>
      <c r="H165" s="1">
        <v>40000000</v>
      </c>
      <c r="I165" s="1">
        <v>1</v>
      </c>
      <c r="J165" s="120">
        <f t="shared" si="0"/>
        <v>40000</v>
      </c>
    </row>
    <row r="166" spans="2:10" s="117" customFormat="1" ht="13.5" x14ac:dyDescent="0.25">
      <c r="B166" s="140" t="s">
        <v>347</v>
      </c>
      <c r="C166" s="207" t="s">
        <v>152</v>
      </c>
      <c r="D166" s="207"/>
      <c r="E166" s="207"/>
      <c r="F166" s="2" t="s">
        <v>88</v>
      </c>
      <c r="G166" s="2" t="s">
        <v>89</v>
      </c>
      <c r="H166" s="1">
        <v>28500000</v>
      </c>
      <c r="I166" s="1">
        <v>1</v>
      </c>
      <c r="J166" s="120">
        <f t="shared" si="0"/>
        <v>28500</v>
      </c>
    </row>
    <row r="167" spans="2:10" s="117" customFormat="1" ht="13.5" x14ac:dyDescent="0.25">
      <c r="B167" s="140" t="s">
        <v>348</v>
      </c>
      <c r="C167" s="207" t="s">
        <v>152</v>
      </c>
      <c r="D167" s="207"/>
      <c r="E167" s="207"/>
      <c r="F167" s="2" t="s">
        <v>88</v>
      </c>
      <c r="G167" s="2" t="s">
        <v>89</v>
      </c>
      <c r="H167" s="1">
        <v>85000000</v>
      </c>
      <c r="I167" s="1">
        <v>1</v>
      </c>
      <c r="J167" s="120">
        <f t="shared" si="0"/>
        <v>85000</v>
      </c>
    </row>
    <row r="168" spans="2:10" s="117" customFormat="1" ht="13.5" x14ac:dyDescent="0.25">
      <c r="B168" s="140" t="s">
        <v>349</v>
      </c>
      <c r="C168" s="207" t="s">
        <v>155</v>
      </c>
      <c r="D168" s="207"/>
      <c r="E168" s="207"/>
      <c r="F168" s="2" t="s">
        <v>88</v>
      </c>
      <c r="G168" s="2" t="s">
        <v>89</v>
      </c>
      <c r="H168" s="1">
        <v>311000</v>
      </c>
      <c r="I168" s="1">
        <v>15</v>
      </c>
      <c r="J168" s="120">
        <f t="shared" si="0"/>
        <v>4665</v>
      </c>
    </row>
    <row r="169" spans="2:10" s="117" customFormat="1" ht="13.5" x14ac:dyDescent="0.25">
      <c r="B169" s="140" t="s">
        <v>350</v>
      </c>
      <c r="C169" s="207" t="s">
        <v>155</v>
      </c>
      <c r="D169" s="207"/>
      <c r="E169" s="207"/>
      <c r="F169" s="2" t="s">
        <v>88</v>
      </c>
      <c r="G169" s="2" t="s">
        <v>89</v>
      </c>
      <c r="H169" s="1">
        <v>41000</v>
      </c>
      <c r="I169" s="1">
        <v>7</v>
      </c>
      <c r="J169" s="120">
        <f t="shared" si="0"/>
        <v>287</v>
      </c>
    </row>
    <row r="170" spans="2:10" s="117" customFormat="1" ht="13.5" x14ac:dyDescent="0.25">
      <c r="B170" s="140" t="s">
        <v>351</v>
      </c>
      <c r="C170" s="207" t="s">
        <v>167</v>
      </c>
      <c r="D170" s="207"/>
      <c r="E170" s="207"/>
      <c r="F170" s="2" t="s">
        <v>88</v>
      </c>
      <c r="G170" s="2" t="s">
        <v>89</v>
      </c>
      <c r="H170" s="1">
        <v>48000</v>
      </c>
      <c r="I170" s="1">
        <v>3</v>
      </c>
      <c r="J170" s="120">
        <f t="shared" si="0"/>
        <v>144</v>
      </c>
    </row>
    <row r="171" spans="2:10" s="117" customFormat="1" ht="13.5" x14ac:dyDescent="0.25">
      <c r="B171" s="140" t="s">
        <v>352</v>
      </c>
      <c r="C171" s="207" t="s">
        <v>100</v>
      </c>
      <c r="D171" s="207"/>
      <c r="E171" s="207"/>
      <c r="F171" s="2" t="s">
        <v>88</v>
      </c>
      <c r="G171" s="2" t="s">
        <v>89</v>
      </c>
      <c r="H171" s="1">
        <v>127000</v>
      </c>
      <c r="I171" s="1">
        <v>32</v>
      </c>
      <c r="J171" s="120">
        <f t="shared" si="0"/>
        <v>4064</v>
      </c>
    </row>
    <row r="172" spans="2:10" s="117" customFormat="1" ht="13.5" x14ac:dyDescent="0.25">
      <c r="B172" s="140" t="s">
        <v>353</v>
      </c>
      <c r="C172" s="207" t="s">
        <v>100</v>
      </c>
      <c r="D172" s="207"/>
      <c r="E172" s="207"/>
      <c r="F172" s="2" t="s">
        <v>88</v>
      </c>
      <c r="G172" s="2" t="s">
        <v>89</v>
      </c>
      <c r="H172" s="1">
        <v>241000</v>
      </c>
      <c r="I172" s="1">
        <v>12</v>
      </c>
      <c r="J172" s="120">
        <f t="shared" si="0"/>
        <v>2892</v>
      </c>
    </row>
    <row r="173" spans="2:10" s="117" customFormat="1" ht="13.5" x14ac:dyDescent="0.25">
      <c r="B173" s="140" t="s">
        <v>354</v>
      </c>
      <c r="C173" s="207" t="s">
        <v>91</v>
      </c>
      <c r="D173" s="207"/>
      <c r="E173" s="207"/>
      <c r="F173" s="2" t="s">
        <v>88</v>
      </c>
      <c r="G173" s="2" t="s">
        <v>89</v>
      </c>
      <c r="H173" s="1">
        <v>220000</v>
      </c>
      <c r="I173" s="1">
        <v>3</v>
      </c>
      <c r="J173" s="120">
        <f t="shared" si="0"/>
        <v>660</v>
      </c>
    </row>
    <row r="174" spans="2:10" s="117" customFormat="1" ht="13.5" x14ac:dyDescent="0.25">
      <c r="B174" s="140" t="s">
        <v>355</v>
      </c>
      <c r="C174" s="207" t="s">
        <v>155</v>
      </c>
      <c r="D174" s="207"/>
      <c r="E174" s="207"/>
      <c r="F174" s="2" t="s">
        <v>88</v>
      </c>
      <c r="G174" s="2" t="s">
        <v>89</v>
      </c>
      <c r="H174" s="1">
        <v>46000</v>
      </c>
      <c r="I174" s="1">
        <v>10</v>
      </c>
      <c r="J174" s="120">
        <f t="shared" si="0"/>
        <v>460</v>
      </c>
    </row>
    <row r="175" spans="2:10" s="117" customFormat="1" ht="13.5" x14ac:dyDescent="0.25">
      <c r="B175" s="140" t="s">
        <v>356</v>
      </c>
      <c r="C175" s="207" t="s">
        <v>157</v>
      </c>
      <c r="D175" s="207"/>
      <c r="E175" s="207"/>
      <c r="F175" s="2" t="s">
        <v>88</v>
      </c>
      <c r="G175" s="2" t="s">
        <v>89</v>
      </c>
      <c r="H175" s="1">
        <v>108000</v>
      </c>
      <c r="I175" s="1">
        <v>27</v>
      </c>
      <c r="J175" s="120">
        <f t="shared" si="0"/>
        <v>2916</v>
      </c>
    </row>
    <row r="176" spans="2:10" s="117" customFormat="1" ht="13.5" x14ac:dyDescent="0.25">
      <c r="B176" s="140" t="s">
        <v>357</v>
      </c>
      <c r="C176" s="207" t="s">
        <v>155</v>
      </c>
      <c r="D176" s="207"/>
      <c r="E176" s="207"/>
      <c r="F176" s="2" t="s">
        <v>88</v>
      </c>
      <c r="G176" s="2" t="s">
        <v>89</v>
      </c>
      <c r="H176" s="1">
        <v>141000</v>
      </c>
      <c r="I176" s="1">
        <v>7</v>
      </c>
      <c r="J176" s="120">
        <f t="shared" si="0"/>
        <v>987</v>
      </c>
    </row>
    <row r="177" spans="2:10" s="117" customFormat="1" ht="13.5" x14ac:dyDescent="0.25">
      <c r="B177" s="140" t="s">
        <v>358</v>
      </c>
      <c r="C177" s="207" t="s">
        <v>155</v>
      </c>
      <c r="D177" s="207"/>
      <c r="E177" s="207"/>
      <c r="F177" s="2" t="s">
        <v>88</v>
      </c>
      <c r="G177" s="2" t="s">
        <v>89</v>
      </c>
      <c r="H177" s="1">
        <v>70000</v>
      </c>
      <c r="I177" s="1">
        <v>40</v>
      </c>
      <c r="J177" s="120">
        <f t="shared" si="0"/>
        <v>2800</v>
      </c>
    </row>
    <row r="178" spans="2:10" s="117" customFormat="1" ht="13.5" x14ac:dyDescent="0.25">
      <c r="B178" s="140" t="s">
        <v>359</v>
      </c>
      <c r="C178" s="207" t="s">
        <v>155</v>
      </c>
      <c r="D178" s="207"/>
      <c r="E178" s="207"/>
      <c r="F178" s="2" t="s">
        <v>88</v>
      </c>
      <c r="G178" s="2" t="s">
        <v>89</v>
      </c>
      <c r="H178" s="1">
        <v>70000</v>
      </c>
      <c r="I178" s="1">
        <v>39</v>
      </c>
      <c r="J178" s="120">
        <f t="shared" si="0"/>
        <v>2730</v>
      </c>
    </row>
    <row r="179" spans="2:10" s="117" customFormat="1" ht="13.5" x14ac:dyDescent="0.25">
      <c r="B179" s="140" t="s">
        <v>360</v>
      </c>
      <c r="C179" s="207" t="s">
        <v>92</v>
      </c>
      <c r="D179" s="207"/>
      <c r="E179" s="207"/>
      <c r="F179" s="2" t="s">
        <v>88</v>
      </c>
      <c r="G179" s="2" t="s">
        <v>89</v>
      </c>
      <c r="H179" s="1">
        <v>250000</v>
      </c>
      <c r="I179" s="1">
        <v>33</v>
      </c>
      <c r="J179" s="120">
        <f t="shared" si="0"/>
        <v>8250</v>
      </c>
    </row>
    <row r="180" spans="2:10" s="117" customFormat="1" ht="13.5" x14ac:dyDescent="0.25">
      <c r="B180" s="140" t="s">
        <v>361</v>
      </c>
      <c r="C180" s="207" t="s">
        <v>155</v>
      </c>
      <c r="D180" s="207"/>
      <c r="E180" s="207"/>
      <c r="F180" s="2" t="s">
        <v>88</v>
      </c>
      <c r="G180" s="2" t="s">
        <v>89</v>
      </c>
      <c r="H180" s="1">
        <v>61000</v>
      </c>
      <c r="I180" s="1">
        <v>14</v>
      </c>
      <c r="J180" s="120">
        <f t="shared" si="0"/>
        <v>854</v>
      </c>
    </row>
    <row r="181" spans="2:10" s="117" customFormat="1" ht="13.5" x14ac:dyDescent="0.25">
      <c r="B181" s="140" t="s">
        <v>362</v>
      </c>
      <c r="C181" s="207" t="s">
        <v>158</v>
      </c>
      <c r="D181" s="207"/>
      <c r="E181" s="207"/>
      <c r="F181" s="2" t="s">
        <v>88</v>
      </c>
      <c r="G181" s="2" t="s">
        <v>89</v>
      </c>
      <c r="H181" s="1">
        <v>21500</v>
      </c>
      <c r="I181" s="1">
        <v>24</v>
      </c>
      <c r="J181" s="120">
        <f t="shared" si="0"/>
        <v>516</v>
      </c>
    </row>
    <row r="182" spans="2:10" s="117" customFormat="1" ht="13.5" x14ac:dyDescent="0.25">
      <c r="B182" s="140" t="s">
        <v>363</v>
      </c>
      <c r="C182" s="207" t="s">
        <v>155</v>
      </c>
      <c r="D182" s="207"/>
      <c r="E182" s="207"/>
      <c r="F182" s="2" t="s">
        <v>88</v>
      </c>
      <c r="G182" s="2" t="s">
        <v>89</v>
      </c>
      <c r="H182" s="1">
        <v>100000</v>
      </c>
      <c r="I182" s="1">
        <v>10</v>
      </c>
      <c r="J182" s="120">
        <f t="shared" si="0"/>
        <v>1000</v>
      </c>
    </row>
    <row r="183" spans="2:10" s="117" customFormat="1" ht="13.5" x14ac:dyDescent="0.25">
      <c r="B183" s="140" t="s">
        <v>364</v>
      </c>
      <c r="C183" s="207" t="s">
        <v>93</v>
      </c>
      <c r="D183" s="207"/>
      <c r="E183" s="207"/>
      <c r="F183" s="2" t="s">
        <v>88</v>
      </c>
      <c r="G183" s="2" t="s">
        <v>89</v>
      </c>
      <c r="H183" s="1">
        <v>273000</v>
      </c>
      <c r="I183" s="1">
        <v>4</v>
      </c>
      <c r="J183" s="120">
        <f t="shared" si="0"/>
        <v>1092</v>
      </c>
    </row>
    <row r="184" spans="2:10" s="117" customFormat="1" ht="13.5" x14ac:dyDescent="0.25">
      <c r="B184" s="140" t="s">
        <v>365</v>
      </c>
      <c r="C184" s="207" t="s">
        <v>155</v>
      </c>
      <c r="D184" s="207"/>
      <c r="E184" s="207"/>
      <c r="F184" s="2" t="s">
        <v>88</v>
      </c>
      <c r="G184" s="2" t="s">
        <v>89</v>
      </c>
      <c r="H184" s="1">
        <v>28000</v>
      </c>
      <c r="I184" s="1">
        <v>10</v>
      </c>
      <c r="J184" s="120">
        <f t="shared" si="0"/>
        <v>280</v>
      </c>
    </row>
    <row r="185" spans="2:10" s="117" customFormat="1" ht="13.5" x14ac:dyDescent="0.25">
      <c r="B185" s="140" t="s">
        <v>366</v>
      </c>
      <c r="C185" s="207" t="s">
        <v>156</v>
      </c>
      <c r="D185" s="207"/>
      <c r="E185" s="207"/>
      <c r="F185" s="2" t="s">
        <v>88</v>
      </c>
      <c r="G185" s="2" t="s">
        <v>89</v>
      </c>
      <c r="H185" s="1">
        <v>550000</v>
      </c>
      <c r="I185" s="1">
        <v>9</v>
      </c>
      <c r="J185" s="120">
        <f t="shared" si="0"/>
        <v>4950</v>
      </c>
    </row>
    <row r="186" spans="2:10" s="117" customFormat="1" ht="13.5" x14ac:dyDescent="0.25">
      <c r="B186" s="140" t="s">
        <v>367</v>
      </c>
      <c r="C186" s="207" t="s">
        <v>100</v>
      </c>
      <c r="D186" s="207"/>
      <c r="E186" s="207"/>
      <c r="F186" s="2" t="s">
        <v>88</v>
      </c>
      <c r="G186" s="2" t="s">
        <v>89</v>
      </c>
      <c r="H186" s="1">
        <v>800000</v>
      </c>
      <c r="I186" s="1">
        <v>1</v>
      </c>
      <c r="J186" s="120">
        <f t="shared" si="0"/>
        <v>800</v>
      </c>
    </row>
    <row r="187" spans="2:10" s="117" customFormat="1" ht="13.5" x14ac:dyDescent="0.25">
      <c r="B187" s="140" t="s">
        <v>368</v>
      </c>
      <c r="C187" s="207" t="s">
        <v>155</v>
      </c>
      <c r="D187" s="207"/>
      <c r="E187" s="207"/>
      <c r="F187" s="2" t="s">
        <v>88</v>
      </c>
      <c r="G187" s="2" t="s">
        <v>89</v>
      </c>
      <c r="H187" s="1">
        <v>135000</v>
      </c>
      <c r="I187" s="1">
        <v>7</v>
      </c>
      <c r="J187" s="120">
        <f t="shared" si="0"/>
        <v>945</v>
      </c>
    </row>
    <row r="188" spans="2:10" s="117" customFormat="1" ht="13.5" x14ac:dyDescent="0.25">
      <c r="B188" s="140" t="s">
        <v>369</v>
      </c>
      <c r="C188" s="207" t="s">
        <v>161</v>
      </c>
      <c r="D188" s="207"/>
      <c r="E188" s="207"/>
      <c r="F188" s="2" t="s">
        <v>88</v>
      </c>
      <c r="G188" s="2" t="s">
        <v>89</v>
      </c>
      <c r="H188" s="1">
        <v>290000</v>
      </c>
      <c r="I188" s="1">
        <v>2</v>
      </c>
      <c r="J188" s="120">
        <f t="shared" si="0"/>
        <v>580</v>
      </c>
    </row>
    <row r="189" spans="2:10" s="117" customFormat="1" ht="13.5" x14ac:dyDescent="0.25">
      <c r="B189" s="140" t="s">
        <v>370</v>
      </c>
      <c r="C189" s="207" t="s">
        <v>159</v>
      </c>
      <c r="D189" s="207"/>
      <c r="E189" s="207"/>
      <c r="F189" s="2" t="s">
        <v>88</v>
      </c>
      <c r="G189" s="2" t="s">
        <v>89</v>
      </c>
      <c r="H189" s="1">
        <v>111000</v>
      </c>
      <c r="I189" s="1">
        <v>21</v>
      </c>
      <c r="J189" s="120">
        <f t="shared" si="0"/>
        <v>2331</v>
      </c>
    </row>
    <row r="190" spans="2:10" s="117" customFormat="1" ht="13.5" x14ac:dyDescent="0.25">
      <c r="B190" s="140" t="s">
        <v>371</v>
      </c>
      <c r="C190" s="207" t="s">
        <v>160</v>
      </c>
      <c r="D190" s="207"/>
      <c r="E190" s="207"/>
      <c r="F190" s="2" t="s">
        <v>88</v>
      </c>
      <c r="G190" s="2" t="s">
        <v>89</v>
      </c>
      <c r="H190" s="1">
        <v>177500</v>
      </c>
      <c r="I190" s="1">
        <v>2</v>
      </c>
      <c r="J190" s="120">
        <f t="shared" si="0"/>
        <v>355</v>
      </c>
    </row>
    <row r="191" spans="2:10" s="117" customFormat="1" ht="13.5" x14ac:dyDescent="0.25">
      <c r="B191" s="140" t="s">
        <v>372</v>
      </c>
      <c r="C191" s="207" t="s">
        <v>160</v>
      </c>
      <c r="D191" s="207"/>
      <c r="E191" s="207"/>
      <c r="F191" s="2" t="s">
        <v>88</v>
      </c>
      <c r="G191" s="2" t="s">
        <v>89</v>
      </c>
      <c r="H191" s="1">
        <v>84000</v>
      </c>
      <c r="I191" s="1">
        <v>19</v>
      </c>
      <c r="J191" s="120">
        <f t="shared" si="0"/>
        <v>1596</v>
      </c>
    </row>
    <row r="192" spans="2:10" s="117" customFormat="1" ht="13.5" x14ac:dyDescent="0.25">
      <c r="B192" s="140" t="s">
        <v>373</v>
      </c>
      <c r="C192" s="207" t="s">
        <v>101</v>
      </c>
      <c r="D192" s="207"/>
      <c r="E192" s="207"/>
      <c r="F192" s="2" t="s">
        <v>88</v>
      </c>
      <c r="G192" s="2" t="s">
        <v>89</v>
      </c>
      <c r="H192" s="1">
        <v>10400</v>
      </c>
      <c r="I192" s="1">
        <v>130</v>
      </c>
      <c r="J192" s="120">
        <f t="shared" si="0"/>
        <v>1352</v>
      </c>
    </row>
    <row r="193" spans="2:10" s="117" customFormat="1" ht="13.5" x14ac:dyDescent="0.25">
      <c r="B193" s="140" t="s">
        <v>374</v>
      </c>
      <c r="C193" s="207" t="s">
        <v>102</v>
      </c>
      <c r="D193" s="207"/>
      <c r="E193" s="207"/>
      <c r="F193" s="2" t="s">
        <v>88</v>
      </c>
      <c r="G193" s="2" t="s">
        <v>89</v>
      </c>
      <c r="H193" s="1">
        <v>36000</v>
      </c>
      <c r="I193" s="1">
        <v>68</v>
      </c>
      <c r="J193" s="120">
        <f t="shared" si="0"/>
        <v>2448</v>
      </c>
    </row>
    <row r="194" spans="2:10" s="117" customFormat="1" ht="13.5" x14ac:dyDescent="0.25">
      <c r="B194" s="140" t="s">
        <v>375</v>
      </c>
      <c r="C194" s="207" t="s">
        <v>90</v>
      </c>
      <c r="D194" s="207"/>
      <c r="E194" s="207"/>
      <c r="F194" s="2" t="s">
        <v>88</v>
      </c>
      <c r="G194" s="2" t="s">
        <v>89</v>
      </c>
      <c r="H194" s="1">
        <v>10500</v>
      </c>
      <c r="I194" s="1">
        <v>210</v>
      </c>
      <c r="J194" s="120">
        <f t="shared" si="0"/>
        <v>2205</v>
      </c>
    </row>
    <row r="195" spans="2:10" s="117" customFormat="1" ht="13.5" x14ac:dyDescent="0.25">
      <c r="B195" s="140" t="s">
        <v>376</v>
      </c>
      <c r="C195" s="207" t="s">
        <v>162</v>
      </c>
      <c r="D195" s="207"/>
      <c r="E195" s="207"/>
      <c r="F195" s="2" t="s">
        <v>88</v>
      </c>
      <c r="G195" s="2" t="s">
        <v>89</v>
      </c>
      <c r="H195" s="1">
        <v>103500</v>
      </c>
      <c r="I195" s="1">
        <v>10</v>
      </c>
      <c r="J195" s="120">
        <f t="shared" si="0"/>
        <v>1035</v>
      </c>
    </row>
    <row r="196" spans="2:10" s="117" customFormat="1" ht="13.5" x14ac:dyDescent="0.25">
      <c r="B196" s="140" t="s">
        <v>377</v>
      </c>
      <c r="C196" s="207" t="s">
        <v>174</v>
      </c>
      <c r="D196" s="207"/>
      <c r="E196" s="207"/>
      <c r="F196" s="2" t="s">
        <v>88</v>
      </c>
      <c r="G196" s="2" t="s">
        <v>89</v>
      </c>
      <c r="H196" s="1">
        <v>5000</v>
      </c>
      <c r="I196" s="1">
        <v>102</v>
      </c>
      <c r="J196" s="120">
        <f t="shared" si="0"/>
        <v>510</v>
      </c>
    </row>
    <row r="197" spans="2:10" s="117" customFormat="1" ht="13.5" x14ac:dyDescent="0.25">
      <c r="B197" s="140" t="s">
        <v>378</v>
      </c>
      <c r="C197" s="207" t="s">
        <v>175</v>
      </c>
      <c r="D197" s="207"/>
      <c r="E197" s="207"/>
      <c r="F197" s="2" t="s">
        <v>88</v>
      </c>
      <c r="G197" s="2" t="s">
        <v>89</v>
      </c>
      <c r="H197" s="1">
        <v>8000</v>
      </c>
      <c r="I197" s="1">
        <v>55</v>
      </c>
      <c r="J197" s="120">
        <f t="shared" si="0"/>
        <v>440</v>
      </c>
    </row>
    <row r="198" spans="2:10" s="117" customFormat="1" ht="13.5" x14ac:dyDescent="0.25">
      <c r="B198" s="140" t="s">
        <v>379</v>
      </c>
      <c r="C198" s="207" t="s">
        <v>176</v>
      </c>
      <c r="D198" s="207"/>
      <c r="E198" s="207"/>
      <c r="F198" s="2" t="s">
        <v>163</v>
      </c>
      <c r="G198" s="2" t="s">
        <v>89</v>
      </c>
      <c r="H198" s="1">
        <v>7000000</v>
      </c>
      <c r="I198" s="1">
        <v>1</v>
      </c>
      <c r="J198" s="120">
        <f t="shared" si="0"/>
        <v>7000</v>
      </c>
    </row>
    <row r="199" spans="2:10" s="117" customFormat="1" ht="13.5" x14ac:dyDescent="0.25">
      <c r="B199" s="140" t="s">
        <v>380</v>
      </c>
      <c r="C199" s="207" t="s">
        <v>177</v>
      </c>
      <c r="D199" s="207"/>
      <c r="E199" s="207"/>
      <c r="F199" s="2" t="s">
        <v>163</v>
      </c>
      <c r="G199" s="2" t="s">
        <v>89</v>
      </c>
      <c r="H199" s="1">
        <v>7000000</v>
      </c>
      <c r="I199" s="1">
        <v>1</v>
      </c>
      <c r="J199" s="120">
        <f t="shared" si="0"/>
        <v>7000</v>
      </c>
    </row>
    <row r="200" spans="2:10" s="117" customFormat="1" ht="13.5" x14ac:dyDescent="0.25">
      <c r="B200" s="140" t="s">
        <v>381</v>
      </c>
      <c r="C200" s="207" t="s">
        <v>178</v>
      </c>
      <c r="D200" s="207"/>
      <c r="E200" s="207"/>
      <c r="F200" s="2" t="s">
        <v>163</v>
      </c>
      <c r="G200" s="2" t="s">
        <v>89</v>
      </c>
      <c r="H200" s="1">
        <v>600000</v>
      </c>
      <c r="I200" s="1">
        <v>1</v>
      </c>
      <c r="J200" s="120">
        <f t="shared" si="0"/>
        <v>600</v>
      </c>
    </row>
    <row r="201" spans="2:10" s="117" customFormat="1" ht="14.25" x14ac:dyDescent="0.25">
      <c r="B201" s="142"/>
      <c r="C201" s="195" t="s">
        <v>103</v>
      </c>
      <c r="D201" s="195"/>
      <c r="E201" s="195"/>
      <c r="F201" s="56"/>
      <c r="G201" s="56"/>
      <c r="H201" s="56"/>
      <c r="I201" s="56"/>
      <c r="J201" s="119">
        <f>J202+J203</f>
        <v>53221</v>
      </c>
    </row>
    <row r="202" spans="2:10" s="117" customFormat="1" ht="13.5" x14ac:dyDescent="0.25">
      <c r="B202" s="140" t="s">
        <v>382</v>
      </c>
      <c r="C202" s="207" t="s">
        <v>179</v>
      </c>
      <c r="D202" s="207"/>
      <c r="E202" s="207"/>
      <c r="F202" s="2" t="s">
        <v>163</v>
      </c>
      <c r="G202" s="2" t="s">
        <v>104</v>
      </c>
      <c r="H202" s="1">
        <v>24810000</v>
      </c>
      <c r="I202" s="1">
        <v>1</v>
      </c>
      <c r="J202" s="120">
        <f t="shared" si="0"/>
        <v>24810</v>
      </c>
    </row>
    <row r="203" spans="2:10" s="117" customFormat="1" ht="13.5" x14ac:dyDescent="0.25">
      <c r="B203" s="140" t="s">
        <v>383</v>
      </c>
      <c r="C203" s="207" t="s">
        <v>179</v>
      </c>
      <c r="D203" s="207"/>
      <c r="E203" s="207"/>
      <c r="F203" s="2" t="s">
        <v>163</v>
      </c>
      <c r="G203" s="2" t="s">
        <v>104</v>
      </c>
      <c r="H203" s="1">
        <v>28411000</v>
      </c>
      <c r="I203" s="1">
        <v>1</v>
      </c>
      <c r="J203" s="120">
        <f t="shared" si="0"/>
        <v>28411</v>
      </c>
    </row>
    <row r="204" spans="2:10" s="117" customFormat="1" ht="14.25" customHeight="1" x14ac:dyDescent="0.25">
      <c r="B204" s="142"/>
      <c r="C204" s="154" t="s">
        <v>180</v>
      </c>
      <c r="D204" s="155"/>
      <c r="E204" s="161"/>
      <c r="F204" s="56"/>
      <c r="G204" s="56"/>
      <c r="H204" s="56"/>
      <c r="I204" s="56"/>
      <c r="J204" s="119">
        <f>J205+J206</f>
        <v>10000</v>
      </c>
    </row>
    <row r="205" spans="2:10" s="117" customFormat="1" ht="13.5" x14ac:dyDescent="0.25">
      <c r="B205" s="140" t="s">
        <v>384</v>
      </c>
      <c r="C205" s="207" t="s">
        <v>181</v>
      </c>
      <c r="D205" s="207"/>
      <c r="E205" s="207"/>
      <c r="F205" s="2" t="s">
        <v>88</v>
      </c>
      <c r="G205" s="2" t="s">
        <v>104</v>
      </c>
      <c r="H205" s="1">
        <v>5000000</v>
      </c>
      <c r="I205" s="1">
        <v>1</v>
      </c>
      <c r="J205" s="120">
        <f t="shared" si="0"/>
        <v>5000</v>
      </c>
    </row>
    <row r="206" spans="2:10" s="117" customFormat="1" ht="13.5" x14ac:dyDescent="0.25">
      <c r="B206" s="140" t="s">
        <v>385</v>
      </c>
      <c r="C206" s="207" t="s">
        <v>181</v>
      </c>
      <c r="D206" s="207"/>
      <c r="E206" s="207"/>
      <c r="F206" s="2" t="s">
        <v>88</v>
      </c>
      <c r="G206" s="2" t="s">
        <v>104</v>
      </c>
      <c r="H206" s="1">
        <v>5000000</v>
      </c>
      <c r="I206" s="1">
        <v>1</v>
      </c>
      <c r="J206" s="120">
        <f t="shared" si="0"/>
        <v>5000</v>
      </c>
    </row>
    <row r="207" spans="2:10" s="117" customFormat="1" ht="13.5" x14ac:dyDescent="0.25"/>
  </sheetData>
  <mergeCells count="209"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58:E58"/>
    <mergeCell ref="C62:E62"/>
    <mergeCell ref="C67:E67"/>
    <mergeCell ref="C45:E45"/>
    <mergeCell ref="C46:E46"/>
    <mergeCell ref="C47:E47"/>
    <mergeCell ref="C48:E48"/>
    <mergeCell ref="C49:E49"/>
    <mergeCell ref="C50:E50"/>
    <mergeCell ref="C51:E51"/>
    <mergeCell ref="C13:E13"/>
    <mergeCell ref="C14:E14"/>
    <mergeCell ref="C15:E15"/>
    <mergeCell ref="C16:E16"/>
    <mergeCell ref="C17:E17"/>
    <mergeCell ref="C12:E12"/>
    <mergeCell ref="C98:E98"/>
    <mergeCell ref="C99:E99"/>
    <mergeCell ref="C100:E100"/>
    <mergeCell ref="C92:E92"/>
    <mergeCell ref="C93:E93"/>
    <mergeCell ref="C94:E94"/>
    <mergeCell ref="C95:E95"/>
    <mergeCell ref="C96:E96"/>
    <mergeCell ref="C76:E76"/>
    <mergeCell ref="C77:E77"/>
    <mergeCell ref="C78:E78"/>
    <mergeCell ref="C87:E87"/>
    <mergeCell ref="C88:E88"/>
    <mergeCell ref="C89:E89"/>
    <mergeCell ref="C90:E90"/>
    <mergeCell ref="C91:E91"/>
    <mergeCell ref="C97:E97"/>
    <mergeCell ref="C57:E57"/>
    <mergeCell ref="B1:J1"/>
    <mergeCell ref="B2:J2"/>
    <mergeCell ref="B3:J3"/>
    <mergeCell ref="B4:J4"/>
    <mergeCell ref="B8:I8"/>
    <mergeCell ref="B5:J5"/>
    <mergeCell ref="B6:B7"/>
    <mergeCell ref="C6:E7"/>
    <mergeCell ref="F6:F7"/>
    <mergeCell ref="G6:G7"/>
    <mergeCell ref="H6:J6"/>
    <mergeCell ref="C33:E33"/>
    <mergeCell ref="C34:E34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85:E85"/>
    <mergeCell ref="C86:E86"/>
    <mergeCell ref="C81:E81"/>
    <mergeCell ref="C83:E83"/>
    <mergeCell ref="C84:E84"/>
    <mergeCell ref="C82:E82"/>
    <mergeCell ref="C64:E64"/>
    <mergeCell ref="C60:E60"/>
    <mergeCell ref="C61:E61"/>
    <mergeCell ref="C107:E107"/>
    <mergeCell ref="C108:E108"/>
    <mergeCell ref="C109:E109"/>
    <mergeCell ref="C110:E110"/>
    <mergeCell ref="C101:E101"/>
    <mergeCell ref="C102:E102"/>
    <mergeCell ref="C103:E103"/>
    <mergeCell ref="C104:E104"/>
    <mergeCell ref="C105:E105"/>
    <mergeCell ref="C9:E9"/>
    <mergeCell ref="E10:I10"/>
    <mergeCell ref="C11:I11"/>
    <mergeCell ref="C68:E68"/>
    <mergeCell ref="C69:E69"/>
    <mergeCell ref="C70:E70"/>
    <mergeCell ref="C79:E79"/>
    <mergeCell ref="C71:E71"/>
    <mergeCell ref="C72:E72"/>
    <mergeCell ref="C73:E73"/>
    <mergeCell ref="C75:E75"/>
    <mergeCell ref="C74:E74"/>
    <mergeCell ref="C52:E52"/>
    <mergeCell ref="C53:E53"/>
    <mergeCell ref="C59:E59"/>
    <mergeCell ref="C65:E65"/>
    <mergeCell ref="C63:E63"/>
    <mergeCell ref="C27:E27"/>
    <mergeCell ref="C28:E28"/>
    <mergeCell ref="C29:E29"/>
    <mergeCell ref="C35:E35"/>
    <mergeCell ref="C30:E30"/>
    <mergeCell ref="C31:E31"/>
    <mergeCell ref="C32:E32"/>
    <mergeCell ref="C123:E123"/>
    <mergeCell ref="C124:E124"/>
    <mergeCell ref="C125:E125"/>
    <mergeCell ref="C126:E126"/>
    <mergeCell ref="C127:E127"/>
    <mergeCell ref="C128:E128"/>
    <mergeCell ref="C66:E66"/>
    <mergeCell ref="C54:E54"/>
    <mergeCell ref="C55:E55"/>
    <mergeCell ref="C56:E56"/>
    <mergeCell ref="C80:E80"/>
    <mergeCell ref="C121:E121"/>
    <mergeCell ref="C122:E122"/>
    <mergeCell ref="C116:E116"/>
    <mergeCell ref="C117:E117"/>
    <mergeCell ref="C118:E118"/>
    <mergeCell ref="C119:E119"/>
    <mergeCell ref="C120:E120"/>
    <mergeCell ref="C111:E111"/>
    <mergeCell ref="C112:E112"/>
    <mergeCell ref="C113:E113"/>
    <mergeCell ref="C114:E114"/>
    <mergeCell ref="C115:E115"/>
    <mergeCell ref="C106:E106"/>
    <mergeCell ref="C129:E129"/>
    <mergeCell ref="C130:E130"/>
    <mergeCell ref="C131:E131"/>
    <mergeCell ref="C132:E132"/>
    <mergeCell ref="C133:E133"/>
    <mergeCell ref="C134:E134"/>
    <mergeCell ref="C135:E135"/>
    <mergeCell ref="C136:E136"/>
    <mergeCell ref="C137:E137"/>
    <mergeCell ref="C138:E138"/>
    <mergeCell ref="C139:E139"/>
    <mergeCell ref="C140:E140"/>
    <mergeCell ref="C141:E141"/>
    <mergeCell ref="C142:E142"/>
    <mergeCell ref="C143:E143"/>
    <mergeCell ref="C144:E144"/>
    <mergeCell ref="C145:E145"/>
    <mergeCell ref="C146:E146"/>
    <mergeCell ref="C147:E147"/>
    <mergeCell ref="C148:E148"/>
    <mergeCell ref="C149:E149"/>
    <mergeCell ref="C150:E150"/>
    <mergeCell ref="C151:E151"/>
    <mergeCell ref="C152:E152"/>
    <mergeCell ref="C153:E153"/>
    <mergeCell ref="C154:E154"/>
    <mergeCell ref="C155:E155"/>
    <mergeCell ref="C156:E156"/>
    <mergeCell ref="C157:E157"/>
    <mergeCell ref="C158:E158"/>
    <mergeCell ref="C159:E159"/>
    <mergeCell ref="C160:E160"/>
    <mergeCell ref="C161:E161"/>
    <mergeCell ref="C162:E162"/>
    <mergeCell ref="C163:E163"/>
    <mergeCell ref="C164:E164"/>
    <mergeCell ref="C165:E165"/>
    <mergeCell ref="C166:E166"/>
    <mergeCell ref="C167:E167"/>
    <mergeCell ref="C168:E168"/>
    <mergeCell ref="C169:E169"/>
    <mergeCell ref="C170:E170"/>
    <mergeCell ref="C171:E171"/>
    <mergeCell ref="C172:E172"/>
    <mergeCell ref="C173:E173"/>
    <mergeCell ref="C174:E174"/>
    <mergeCell ref="C175:E175"/>
    <mergeCell ref="C176:E176"/>
    <mergeCell ref="C177:E177"/>
    <mergeCell ref="C178:E178"/>
    <mergeCell ref="C179:E179"/>
    <mergeCell ref="C180:E180"/>
    <mergeCell ref="C181:E181"/>
    <mergeCell ref="C182:E182"/>
    <mergeCell ref="C183:E183"/>
    <mergeCell ref="C184:E184"/>
    <mergeCell ref="C185:E185"/>
    <mergeCell ref="C186:E186"/>
    <mergeCell ref="C187:E187"/>
    <mergeCell ref="C188:E188"/>
    <mergeCell ref="C189:E189"/>
    <mergeCell ref="C190:E190"/>
    <mergeCell ref="C191:E191"/>
    <mergeCell ref="C201:E201"/>
    <mergeCell ref="C202:E202"/>
    <mergeCell ref="C203:E203"/>
    <mergeCell ref="C204:E204"/>
    <mergeCell ref="C205:E205"/>
    <mergeCell ref="C206:E206"/>
    <mergeCell ref="C192:E192"/>
    <mergeCell ref="C193:E193"/>
    <mergeCell ref="C194:E194"/>
    <mergeCell ref="C195:E195"/>
    <mergeCell ref="C196:E196"/>
    <mergeCell ref="C197:E197"/>
    <mergeCell ref="C198:E198"/>
    <mergeCell ref="C199:E199"/>
    <mergeCell ref="C200:E200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Z200"/>
  <sheetViews>
    <sheetView tabSelected="1" topLeftCell="A191" workbookViewId="0">
      <selection activeCell="D215" sqref="D215"/>
    </sheetView>
  </sheetViews>
  <sheetFormatPr defaultColWidth="9.140625" defaultRowHeight="12" x14ac:dyDescent="0.2"/>
  <cols>
    <col min="1" max="1" width="5.28515625" style="113" customWidth="1"/>
    <col min="2" max="2" width="38.7109375" style="132" customWidth="1"/>
    <col min="3" max="3" width="12.140625" style="123" customWidth="1"/>
    <col min="4" max="4" width="16.140625" style="113" bestFit="1" customWidth="1"/>
    <col min="5" max="5" width="12.42578125" style="124" customWidth="1"/>
    <col min="6" max="6" width="16.7109375" style="113" customWidth="1"/>
    <col min="7" max="16384" width="9.140625" style="113"/>
  </cols>
  <sheetData>
    <row r="1" spans="1:234" s="14" customFormat="1" ht="15.95" customHeight="1" x14ac:dyDescent="0.2">
      <c r="B1" s="11"/>
      <c r="C1" s="11"/>
      <c r="D1" s="125"/>
      <c r="E1" s="156" t="s">
        <v>186</v>
      </c>
      <c r="F1" s="156"/>
      <c r="G1" s="11"/>
      <c r="H1" s="11"/>
      <c r="I1" s="11"/>
      <c r="J1" s="13"/>
      <c r="K1" s="12"/>
      <c r="L1" s="13"/>
      <c r="M1" s="13"/>
      <c r="N1" s="13"/>
      <c r="O1" s="13"/>
      <c r="P1" s="13"/>
      <c r="Q1" s="13"/>
      <c r="R1" s="12"/>
      <c r="S1" s="13"/>
      <c r="T1" s="13"/>
      <c r="U1" s="13"/>
      <c r="V1" s="13"/>
      <c r="W1" s="13"/>
      <c r="X1" s="13"/>
      <c r="Y1" s="13"/>
      <c r="Z1" s="12"/>
      <c r="AA1" s="13"/>
      <c r="AB1" s="13"/>
      <c r="AC1" s="13"/>
      <c r="AD1" s="13"/>
      <c r="AE1" s="13"/>
      <c r="AF1" s="13"/>
      <c r="AG1" s="13"/>
      <c r="AH1" s="12"/>
      <c r="AI1" s="13"/>
      <c r="AJ1" s="13"/>
      <c r="AK1" s="13"/>
      <c r="AL1" s="13"/>
      <c r="AM1" s="13"/>
      <c r="AN1" s="13"/>
      <c r="AO1" s="13"/>
      <c r="AP1" s="12"/>
      <c r="AQ1" s="13"/>
      <c r="AR1" s="13"/>
      <c r="AS1" s="13"/>
      <c r="AT1" s="13"/>
      <c r="AU1" s="13"/>
      <c r="AV1" s="13"/>
      <c r="AW1" s="13"/>
      <c r="AX1" s="12"/>
      <c r="AY1" s="13"/>
      <c r="AZ1" s="13"/>
      <c r="BA1" s="13"/>
      <c r="BB1" s="13"/>
      <c r="BC1" s="13"/>
      <c r="BD1" s="13"/>
      <c r="BE1" s="13"/>
      <c r="BF1" s="12"/>
      <c r="BG1" s="13"/>
      <c r="BH1" s="13"/>
      <c r="BI1" s="13"/>
      <c r="BJ1" s="13"/>
      <c r="BK1" s="13"/>
      <c r="BL1" s="13"/>
      <c r="BM1" s="13"/>
      <c r="BN1" s="12"/>
      <c r="BO1" s="13"/>
      <c r="BP1" s="13"/>
      <c r="BQ1" s="13"/>
      <c r="BR1" s="13"/>
      <c r="BS1" s="13"/>
      <c r="BT1" s="13"/>
      <c r="BU1" s="13"/>
      <c r="BV1" s="12"/>
      <c r="BW1" s="13"/>
      <c r="BX1" s="13"/>
      <c r="BY1" s="13"/>
      <c r="BZ1" s="13"/>
      <c r="CA1" s="13"/>
      <c r="CB1" s="13"/>
      <c r="CC1" s="13"/>
      <c r="CD1" s="12"/>
      <c r="CE1" s="13"/>
      <c r="CF1" s="13"/>
      <c r="CG1" s="13"/>
      <c r="CH1" s="13"/>
      <c r="CI1" s="13"/>
      <c r="CJ1" s="13"/>
      <c r="CK1" s="13"/>
      <c r="CL1" s="12"/>
      <c r="CM1" s="13"/>
      <c r="CN1" s="13"/>
      <c r="CO1" s="13"/>
      <c r="CP1" s="13"/>
      <c r="CQ1" s="13"/>
      <c r="CR1" s="13"/>
      <c r="CS1" s="13"/>
      <c r="CT1" s="12"/>
      <c r="CU1" s="13"/>
      <c r="CV1" s="13"/>
      <c r="CW1" s="13"/>
      <c r="CX1" s="13"/>
      <c r="CY1" s="13"/>
      <c r="CZ1" s="13"/>
      <c r="DA1" s="13"/>
      <c r="DB1" s="12"/>
      <c r="DC1" s="13"/>
      <c r="DD1" s="13"/>
      <c r="DE1" s="13"/>
      <c r="DF1" s="13"/>
      <c r="DG1" s="13"/>
      <c r="DH1" s="13"/>
      <c r="DI1" s="13"/>
      <c r="DJ1" s="12"/>
      <c r="DK1" s="13"/>
      <c r="DL1" s="13"/>
      <c r="DM1" s="13"/>
      <c r="DN1" s="13"/>
      <c r="DO1" s="13"/>
      <c r="DP1" s="13"/>
      <c r="DQ1" s="13"/>
      <c r="DR1" s="12"/>
      <c r="DS1" s="13"/>
      <c r="DT1" s="13"/>
      <c r="DU1" s="13"/>
      <c r="DV1" s="13"/>
      <c r="DW1" s="13"/>
      <c r="DX1" s="13"/>
      <c r="DY1" s="13"/>
      <c r="DZ1" s="12"/>
      <c r="EA1" s="13"/>
      <c r="EB1" s="13"/>
      <c r="EC1" s="13"/>
      <c r="ED1" s="13"/>
      <c r="EE1" s="13"/>
      <c r="EF1" s="13"/>
      <c r="EG1" s="13"/>
      <c r="EH1" s="12"/>
      <c r="EI1" s="13"/>
      <c r="EJ1" s="13"/>
      <c r="EK1" s="13"/>
      <c r="EL1" s="13"/>
      <c r="EM1" s="13"/>
      <c r="EN1" s="13"/>
      <c r="EO1" s="13"/>
      <c r="EP1" s="12"/>
      <c r="EQ1" s="13"/>
      <c r="ER1" s="13"/>
      <c r="ES1" s="13"/>
      <c r="ET1" s="13"/>
      <c r="EU1" s="13"/>
      <c r="EV1" s="13"/>
      <c r="EW1" s="13"/>
      <c r="EX1" s="12"/>
      <c r="EY1" s="13"/>
      <c r="EZ1" s="13"/>
      <c r="FA1" s="13"/>
      <c r="FB1" s="13"/>
      <c r="FC1" s="13"/>
      <c r="FD1" s="13"/>
      <c r="FE1" s="13"/>
      <c r="FF1" s="12"/>
      <c r="FG1" s="13"/>
      <c r="FH1" s="13"/>
      <c r="FI1" s="13"/>
      <c r="FJ1" s="13"/>
      <c r="FK1" s="13"/>
      <c r="FL1" s="13"/>
      <c r="FM1" s="13"/>
      <c r="FN1" s="12"/>
      <c r="FO1" s="13"/>
      <c r="FP1" s="13"/>
      <c r="FQ1" s="13"/>
      <c r="FR1" s="13"/>
      <c r="FS1" s="13"/>
      <c r="FT1" s="13"/>
      <c r="FU1" s="13"/>
      <c r="FV1" s="12"/>
      <c r="FW1" s="13"/>
      <c r="FX1" s="13"/>
      <c r="FY1" s="13"/>
      <c r="FZ1" s="13"/>
      <c r="GA1" s="13"/>
      <c r="GB1" s="13"/>
      <c r="GC1" s="13"/>
      <c r="GD1" s="12"/>
      <c r="GE1" s="13"/>
      <c r="GF1" s="13"/>
      <c r="GG1" s="13"/>
      <c r="GH1" s="13"/>
      <c r="GI1" s="13"/>
      <c r="GJ1" s="13"/>
      <c r="GK1" s="13"/>
      <c r="GL1" s="12"/>
      <c r="GM1" s="13"/>
      <c r="GN1" s="13"/>
      <c r="GO1" s="13"/>
      <c r="GP1" s="13"/>
      <c r="GQ1" s="13"/>
      <c r="GR1" s="13"/>
      <c r="GS1" s="13"/>
      <c r="GT1" s="12"/>
      <c r="GU1" s="13"/>
      <c r="GV1" s="13"/>
      <c r="GW1" s="13"/>
      <c r="GX1" s="13"/>
      <c r="GY1" s="13"/>
      <c r="GZ1" s="13"/>
      <c r="HA1" s="13"/>
      <c r="HB1" s="12"/>
      <c r="HC1" s="13"/>
      <c r="HD1" s="13"/>
      <c r="HE1" s="13"/>
      <c r="HF1" s="13"/>
      <c r="HG1" s="13"/>
      <c r="HH1" s="13"/>
      <c r="HI1" s="13"/>
      <c r="HJ1" s="12"/>
      <c r="HK1" s="13"/>
      <c r="HL1" s="13"/>
      <c r="HM1" s="13"/>
      <c r="HN1" s="13"/>
      <c r="HO1" s="13"/>
      <c r="HP1" s="13"/>
      <c r="HQ1" s="13"/>
      <c r="HR1" s="12"/>
      <c r="HS1" s="13"/>
      <c r="HT1" s="13"/>
      <c r="HU1" s="13"/>
      <c r="HV1" s="13"/>
      <c r="HW1" s="13"/>
      <c r="HX1" s="13"/>
      <c r="HY1" s="13"/>
      <c r="HZ1" s="12"/>
    </row>
    <row r="2" spans="1:234" s="14" customFormat="1" ht="15.95" customHeight="1" x14ac:dyDescent="0.2">
      <c r="B2" s="11"/>
      <c r="C2" s="11"/>
      <c r="D2" s="156" t="s">
        <v>66</v>
      </c>
      <c r="E2" s="156"/>
      <c r="F2" s="156"/>
      <c r="G2" s="11"/>
      <c r="H2" s="11"/>
      <c r="I2" s="11"/>
      <c r="J2" s="13"/>
      <c r="K2" s="12"/>
      <c r="L2" s="13"/>
      <c r="M2" s="13"/>
      <c r="N2" s="13"/>
      <c r="O2" s="13"/>
      <c r="P2" s="13"/>
      <c r="Q2" s="13"/>
      <c r="R2" s="12"/>
      <c r="S2" s="13"/>
      <c r="T2" s="13"/>
      <c r="U2" s="13"/>
      <c r="V2" s="13"/>
      <c r="W2" s="13"/>
      <c r="X2" s="13"/>
      <c r="Y2" s="13"/>
      <c r="Z2" s="12"/>
      <c r="AA2" s="13"/>
      <c r="AB2" s="13"/>
      <c r="AC2" s="13"/>
      <c r="AD2" s="13"/>
      <c r="AE2" s="13"/>
      <c r="AF2" s="13"/>
      <c r="AG2" s="13"/>
      <c r="AH2" s="12"/>
      <c r="AI2" s="13"/>
      <c r="AJ2" s="13"/>
      <c r="AK2" s="13"/>
      <c r="AL2" s="13"/>
      <c r="AM2" s="13"/>
      <c r="AN2" s="13"/>
      <c r="AO2" s="13"/>
      <c r="AP2" s="12"/>
      <c r="AQ2" s="13"/>
      <c r="AR2" s="13"/>
      <c r="AS2" s="13"/>
      <c r="AT2" s="13"/>
      <c r="AU2" s="13"/>
      <c r="AV2" s="13"/>
      <c r="AW2" s="13"/>
      <c r="AX2" s="12"/>
      <c r="AY2" s="13"/>
      <c r="AZ2" s="13"/>
      <c r="BA2" s="13"/>
      <c r="BB2" s="13"/>
      <c r="BC2" s="13"/>
      <c r="BD2" s="13"/>
      <c r="BE2" s="13"/>
      <c r="BF2" s="12"/>
      <c r="BG2" s="13"/>
      <c r="BH2" s="13"/>
      <c r="BI2" s="13"/>
      <c r="BJ2" s="13"/>
      <c r="BK2" s="13"/>
      <c r="BL2" s="13"/>
      <c r="BM2" s="13"/>
      <c r="BN2" s="12"/>
      <c r="BO2" s="13"/>
      <c r="BP2" s="13"/>
      <c r="BQ2" s="13"/>
      <c r="BR2" s="13"/>
      <c r="BS2" s="13"/>
      <c r="BT2" s="13"/>
      <c r="BU2" s="13"/>
      <c r="BV2" s="12"/>
      <c r="BW2" s="13"/>
      <c r="BX2" s="13"/>
      <c r="BY2" s="13"/>
      <c r="BZ2" s="13"/>
      <c r="CA2" s="13"/>
      <c r="CB2" s="13"/>
      <c r="CC2" s="13"/>
      <c r="CD2" s="12"/>
      <c r="CE2" s="13"/>
      <c r="CF2" s="13"/>
      <c r="CG2" s="13"/>
      <c r="CH2" s="13"/>
      <c r="CI2" s="13"/>
      <c r="CJ2" s="13"/>
      <c r="CK2" s="13"/>
      <c r="CL2" s="12"/>
      <c r="CM2" s="13"/>
      <c r="CN2" s="13"/>
      <c r="CO2" s="13"/>
      <c r="CP2" s="13"/>
      <c r="CQ2" s="13"/>
      <c r="CR2" s="13"/>
      <c r="CS2" s="13"/>
      <c r="CT2" s="12"/>
      <c r="CU2" s="13"/>
      <c r="CV2" s="13"/>
      <c r="CW2" s="13"/>
      <c r="CX2" s="13"/>
      <c r="CY2" s="13"/>
      <c r="CZ2" s="13"/>
      <c r="DA2" s="13"/>
      <c r="DB2" s="12"/>
      <c r="DC2" s="13"/>
      <c r="DD2" s="13"/>
      <c r="DE2" s="13"/>
      <c r="DF2" s="13"/>
      <c r="DG2" s="13"/>
      <c r="DH2" s="13"/>
      <c r="DI2" s="13"/>
      <c r="DJ2" s="12"/>
      <c r="DK2" s="13"/>
      <c r="DL2" s="13"/>
      <c r="DM2" s="13"/>
      <c r="DN2" s="13"/>
      <c r="DO2" s="13"/>
      <c r="DP2" s="13"/>
      <c r="DQ2" s="13"/>
      <c r="DR2" s="12"/>
      <c r="DS2" s="13"/>
      <c r="DT2" s="13"/>
      <c r="DU2" s="13"/>
      <c r="DV2" s="13"/>
      <c r="DW2" s="13"/>
      <c r="DX2" s="13"/>
      <c r="DY2" s="13"/>
      <c r="DZ2" s="12"/>
      <c r="EA2" s="13"/>
      <c r="EB2" s="13"/>
      <c r="EC2" s="13"/>
      <c r="ED2" s="13"/>
      <c r="EE2" s="13"/>
      <c r="EF2" s="13"/>
      <c r="EG2" s="13"/>
      <c r="EH2" s="12"/>
      <c r="EI2" s="13"/>
      <c r="EJ2" s="13"/>
      <c r="EK2" s="13"/>
      <c r="EL2" s="13"/>
      <c r="EM2" s="13"/>
      <c r="EN2" s="13"/>
      <c r="EO2" s="13"/>
      <c r="EP2" s="12"/>
      <c r="EQ2" s="13"/>
      <c r="ER2" s="13"/>
      <c r="ES2" s="13"/>
      <c r="ET2" s="13"/>
      <c r="EU2" s="13"/>
      <c r="EV2" s="13"/>
      <c r="EW2" s="13"/>
      <c r="EX2" s="12"/>
      <c r="EY2" s="13"/>
      <c r="EZ2" s="13"/>
      <c r="FA2" s="13"/>
      <c r="FB2" s="13"/>
      <c r="FC2" s="13"/>
      <c r="FD2" s="13"/>
      <c r="FE2" s="13"/>
      <c r="FF2" s="12"/>
      <c r="FG2" s="13"/>
      <c r="FH2" s="13"/>
      <c r="FI2" s="13"/>
      <c r="FJ2" s="13"/>
      <c r="FK2" s="13"/>
      <c r="FL2" s="13"/>
      <c r="FM2" s="13"/>
      <c r="FN2" s="12"/>
      <c r="FO2" s="13"/>
      <c r="FP2" s="13"/>
      <c r="FQ2" s="13"/>
      <c r="FR2" s="13"/>
      <c r="FS2" s="13"/>
      <c r="FT2" s="13"/>
      <c r="FU2" s="13"/>
      <c r="FV2" s="12"/>
      <c r="FW2" s="13"/>
      <c r="FX2" s="13"/>
      <c r="FY2" s="13"/>
      <c r="FZ2" s="13"/>
      <c r="GA2" s="13"/>
      <c r="GB2" s="13"/>
      <c r="GC2" s="13"/>
      <c r="GD2" s="12"/>
      <c r="GE2" s="13"/>
      <c r="GF2" s="13"/>
      <c r="GG2" s="13"/>
      <c r="GH2" s="13"/>
      <c r="GI2" s="13"/>
      <c r="GJ2" s="13"/>
      <c r="GK2" s="13"/>
      <c r="GL2" s="12"/>
      <c r="GM2" s="13"/>
      <c r="GN2" s="13"/>
      <c r="GO2" s="13"/>
      <c r="GP2" s="13"/>
      <c r="GQ2" s="13"/>
      <c r="GR2" s="13"/>
      <c r="GS2" s="13"/>
      <c r="GT2" s="12"/>
      <c r="GU2" s="13"/>
      <c r="GV2" s="13"/>
      <c r="GW2" s="13"/>
      <c r="GX2" s="13"/>
      <c r="GY2" s="13"/>
      <c r="GZ2" s="13"/>
      <c r="HA2" s="13"/>
      <c r="HB2" s="12"/>
      <c r="HC2" s="13"/>
      <c r="HD2" s="13"/>
      <c r="HE2" s="13"/>
      <c r="HF2" s="13"/>
      <c r="HG2" s="13"/>
      <c r="HH2" s="13"/>
      <c r="HI2" s="13"/>
      <c r="HJ2" s="12"/>
      <c r="HK2" s="13"/>
      <c r="HL2" s="13"/>
      <c r="HM2" s="13"/>
      <c r="HN2" s="13"/>
      <c r="HO2" s="13"/>
      <c r="HP2" s="13"/>
      <c r="HQ2" s="13"/>
      <c r="HR2" s="12"/>
      <c r="HS2" s="13"/>
      <c r="HT2" s="13"/>
      <c r="HU2" s="13"/>
      <c r="HV2" s="13"/>
      <c r="HW2" s="13"/>
      <c r="HX2" s="13"/>
      <c r="HY2" s="13"/>
      <c r="HZ2" s="12"/>
    </row>
    <row r="3" spans="1:234" s="14" customFormat="1" ht="15.95" customHeight="1" x14ac:dyDescent="0.2">
      <c r="B3" s="11"/>
      <c r="C3" s="11"/>
      <c r="D3" s="156" t="s">
        <v>67</v>
      </c>
      <c r="E3" s="156"/>
      <c r="F3" s="156"/>
      <c r="G3" s="11"/>
      <c r="H3" s="11"/>
      <c r="I3" s="11"/>
      <c r="J3" s="13"/>
      <c r="K3" s="12"/>
      <c r="L3" s="13"/>
      <c r="M3" s="13"/>
      <c r="N3" s="13"/>
      <c r="O3" s="13"/>
      <c r="P3" s="13"/>
      <c r="Q3" s="13"/>
      <c r="R3" s="12"/>
      <c r="S3" s="13"/>
      <c r="T3" s="13"/>
      <c r="U3" s="13"/>
      <c r="V3" s="13"/>
      <c r="W3" s="13"/>
      <c r="X3" s="13"/>
      <c r="Y3" s="13"/>
      <c r="Z3" s="12"/>
      <c r="AA3" s="13"/>
      <c r="AB3" s="13"/>
      <c r="AC3" s="13"/>
      <c r="AD3" s="13"/>
      <c r="AE3" s="13"/>
      <c r="AF3" s="13"/>
      <c r="AG3" s="13"/>
      <c r="AH3" s="12"/>
      <c r="AI3" s="13"/>
      <c r="AJ3" s="13"/>
      <c r="AK3" s="13"/>
      <c r="AL3" s="13"/>
      <c r="AM3" s="13"/>
      <c r="AN3" s="13"/>
      <c r="AO3" s="13"/>
      <c r="AP3" s="12"/>
      <c r="AQ3" s="13"/>
      <c r="AR3" s="13"/>
      <c r="AS3" s="13"/>
      <c r="AT3" s="13"/>
      <c r="AU3" s="13"/>
      <c r="AV3" s="13"/>
      <c r="AW3" s="13"/>
      <c r="AX3" s="12"/>
      <c r="AY3" s="13"/>
      <c r="AZ3" s="13"/>
      <c r="BA3" s="13"/>
      <c r="BB3" s="13"/>
      <c r="BC3" s="13"/>
      <c r="BD3" s="13"/>
      <c r="BE3" s="13"/>
      <c r="BF3" s="12"/>
      <c r="BG3" s="13"/>
      <c r="BH3" s="13"/>
      <c r="BI3" s="13"/>
      <c r="BJ3" s="13"/>
      <c r="BK3" s="13"/>
      <c r="BL3" s="13"/>
      <c r="BM3" s="13"/>
      <c r="BN3" s="12"/>
      <c r="BO3" s="13"/>
      <c r="BP3" s="13"/>
      <c r="BQ3" s="13"/>
      <c r="BR3" s="13"/>
      <c r="BS3" s="13"/>
      <c r="BT3" s="13"/>
      <c r="BU3" s="13"/>
      <c r="BV3" s="12"/>
      <c r="BW3" s="13"/>
      <c r="BX3" s="13"/>
      <c r="BY3" s="13"/>
      <c r="BZ3" s="13"/>
      <c r="CA3" s="13"/>
      <c r="CB3" s="13"/>
      <c r="CC3" s="13"/>
      <c r="CD3" s="12"/>
      <c r="CE3" s="13"/>
      <c r="CF3" s="13"/>
      <c r="CG3" s="13"/>
      <c r="CH3" s="13"/>
      <c r="CI3" s="13"/>
      <c r="CJ3" s="13"/>
      <c r="CK3" s="13"/>
      <c r="CL3" s="12"/>
      <c r="CM3" s="13"/>
      <c r="CN3" s="13"/>
      <c r="CO3" s="13"/>
      <c r="CP3" s="13"/>
      <c r="CQ3" s="13"/>
      <c r="CR3" s="13"/>
      <c r="CS3" s="13"/>
      <c r="CT3" s="12"/>
      <c r="CU3" s="13"/>
      <c r="CV3" s="13"/>
      <c r="CW3" s="13"/>
      <c r="CX3" s="13"/>
      <c r="CY3" s="13"/>
      <c r="CZ3" s="13"/>
      <c r="DA3" s="13"/>
      <c r="DB3" s="12"/>
      <c r="DC3" s="13"/>
      <c r="DD3" s="13"/>
      <c r="DE3" s="13"/>
      <c r="DF3" s="13"/>
      <c r="DG3" s="13"/>
      <c r="DH3" s="13"/>
      <c r="DI3" s="13"/>
      <c r="DJ3" s="12"/>
      <c r="DK3" s="13"/>
      <c r="DL3" s="13"/>
      <c r="DM3" s="13"/>
      <c r="DN3" s="13"/>
      <c r="DO3" s="13"/>
      <c r="DP3" s="13"/>
      <c r="DQ3" s="13"/>
      <c r="DR3" s="12"/>
      <c r="DS3" s="13"/>
      <c r="DT3" s="13"/>
      <c r="DU3" s="13"/>
      <c r="DV3" s="13"/>
      <c r="DW3" s="13"/>
      <c r="DX3" s="13"/>
      <c r="DY3" s="13"/>
      <c r="DZ3" s="12"/>
      <c r="EA3" s="13"/>
      <c r="EB3" s="13"/>
      <c r="EC3" s="13"/>
      <c r="ED3" s="13"/>
      <c r="EE3" s="13"/>
      <c r="EF3" s="13"/>
      <c r="EG3" s="13"/>
      <c r="EH3" s="12"/>
      <c r="EI3" s="13"/>
      <c r="EJ3" s="13"/>
      <c r="EK3" s="13"/>
      <c r="EL3" s="13"/>
      <c r="EM3" s="13"/>
      <c r="EN3" s="13"/>
      <c r="EO3" s="13"/>
      <c r="EP3" s="12"/>
      <c r="EQ3" s="13"/>
      <c r="ER3" s="13"/>
      <c r="ES3" s="13"/>
      <c r="ET3" s="13"/>
      <c r="EU3" s="13"/>
      <c r="EV3" s="13"/>
      <c r="EW3" s="13"/>
      <c r="EX3" s="12"/>
      <c r="EY3" s="13"/>
      <c r="EZ3" s="13"/>
      <c r="FA3" s="13"/>
      <c r="FB3" s="13"/>
      <c r="FC3" s="13"/>
      <c r="FD3" s="13"/>
      <c r="FE3" s="13"/>
      <c r="FF3" s="12"/>
      <c r="FG3" s="13"/>
      <c r="FH3" s="13"/>
      <c r="FI3" s="13"/>
      <c r="FJ3" s="13"/>
      <c r="FK3" s="13"/>
      <c r="FL3" s="13"/>
      <c r="FM3" s="13"/>
      <c r="FN3" s="12"/>
      <c r="FO3" s="13"/>
      <c r="FP3" s="13"/>
      <c r="FQ3" s="13"/>
      <c r="FR3" s="13"/>
      <c r="FS3" s="13"/>
      <c r="FT3" s="13"/>
      <c r="FU3" s="13"/>
      <c r="FV3" s="12"/>
      <c r="FW3" s="13"/>
      <c r="FX3" s="13"/>
      <c r="FY3" s="13"/>
      <c r="FZ3" s="13"/>
      <c r="GA3" s="13"/>
      <c r="GB3" s="13"/>
      <c r="GC3" s="13"/>
      <c r="GD3" s="12"/>
      <c r="GE3" s="13"/>
      <c r="GF3" s="13"/>
      <c r="GG3" s="13"/>
      <c r="GH3" s="13"/>
      <c r="GI3" s="13"/>
      <c r="GJ3" s="13"/>
      <c r="GK3" s="13"/>
      <c r="GL3" s="12"/>
      <c r="GM3" s="13"/>
      <c r="GN3" s="13"/>
      <c r="GO3" s="13"/>
      <c r="GP3" s="13"/>
      <c r="GQ3" s="13"/>
      <c r="GR3" s="13"/>
      <c r="GS3" s="13"/>
      <c r="GT3" s="12"/>
      <c r="GU3" s="13"/>
      <c r="GV3" s="13"/>
      <c r="GW3" s="13"/>
      <c r="GX3" s="13"/>
      <c r="GY3" s="13"/>
      <c r="GZ3" s="13"/>
      <c r="HA3" s="13"/>
      <c r="HB3" s="12"/>
      <c r="HC3" s="13"/>
      <c r="HD3" s="13"/>
      <c r="HE3" s="13"/>
      <c r="HF3" s="13"/>
      <c r="HG3" s="13"/>
      <c r="HH3" s="13"/>
      <c r="HI3" s="13"/>
      <c r="HJ3" s="12"/>
      <c r="HK3" s="13"/>
      <c r="HL3" s="13"/>
      <c r="HM3" s="13"/>
      <c r="HN3" s="13"/>
      <c r="HO3" s="13"/>
      <c r="HP3" s="13"/>
      <c r="HQ3" s="13"/>
      <c r="HR3" s="12"/>
      <c r="HS3" s="13"/>
      <c r="HT3" s="13"/>
      <c r="HU3" s="13"/>
      <c r="HV3" s="13"/>
      <c r="HW3" s="13"/>
      <c r="HX3" s="13"/>
      <c r="HY3" s="13"/>
      <c r="HZ3" s="12"/>
    </row>
    <row r="4" spans="1:234" s="14" customFormat="1" ht="15.95" customHeight="1" x14ac:dyDescent="0.2">
      <c r="B4" s="11"/>
      <c r="C4" s="11"/>
      <c r="D4" s="156" t="s">
        <v>64</v>
      </c>
      <c r="E4" s="156"/>
      <c r="F4" s="156"/>
      <c r="G4" s="11"/>
      <c r="H4" s="11"/>
      <c r="I4" s="11"/>
      <c r="J4" s="13"/>
      <c r="K4" s="12"/>
      <c r="L4" s="13"/>
      <c r="M4" s="13"/>
      <c r="N4" s="13"/>
      <c r="O4" s="13"/>
      <c r="P4" s="13"/>
      <c r="Q4" s="13"/>
      <c r="R4" s="12"/>
      <c r="S4" s="13"/>
      <c r="T4" s="13"/>
      <c r="U4" s="13"/>
      <c r="V4" s="13"/>
      <c r="W4" s="13"/>
      <c r="X4" s="13"/>
      <c r="Y4" s="13"/>
      <c r="Z4" s="12"/>
      <c r="AA4" s="13"/>
      <c r="AB4" s="13"/>
      <c r="AC4" s="13"/>
      <c r="AD4" s="13"/>
      <c r="AE4" s="13"/>
      <c r="AF4" s="13"/>
      <c r="AG4" s="13"/>
      <c r="AH4" s="12"/>
      <c r="AI4" s="13"/>
      <c r="AJ4" s="13"/>
      <c r="AK4" s="13"/>
      <c r="AL4" s="13"/>
      <c r="AM4" s="13"/>
      <c r="AN4" s="13"/>
      <c r="AO4" s="13"/>
      <c r="AP4" s="12"/>
      <c r="AQ4" s="13"/>
      <c r="AR4" s="13"/>
      <c r="AS4" s="13"/>
      <c r="AT4" s="13"/>
      <c r="AU4" s="13"/>
      <c r="AV4" s="13"/>
      <c r="AW4" s="13"/>
      <c r="AX4" s="12"/>
      <c r="AY4" s="13"/>
      <c r="AZ4" s="13"/>
      <c r="BA4" s="13"/>
      <c r="BB4" s="13"/>
      <c r="BC4" s="13"/>
      <c r="BD4" s="13"/>
      <c r="BE4" s="13"/>
      <c r="BF4" s="12"/>
      <c r="BG4" s="13"/>
      <c r="BH4" s="13"/>
      <c r="BI4" s="13"/>
      <c r="BJ4" s="13"/>
      <c r="BK4" s="13"/>
      <c r="BL4" s="13"/>
      <c r="BM4" s="13"/>
      <c r="BN4" s="12"/>
      <c r="BO4" s="13"/>
      <c r="BP4" s="13"/>
      <c r="BQ4" s="13"/>
      <c r="BR4" s="13"/>
      <c r="BS4" s="13"/>
      <c r="BT4" s="13"/>
      <c r="BU4" s="13"/>
      <c r="BV4" s="12"/>
      <c r="BW4" s="13"/>
      <c r="BX4" s="13"/>
      <c r="BY4" s="13"/>
      <c r="BZ4" s="13"/>
      <c r="CA4" s="13"/>
      <c r="CB4" s="13"/>
      <c r="CC4" s="13"/>
      <c r="CD4" s="12"/>
      <c r="CE4" s="13"/>
      <c r="CF4" s="13"/>
      <c r="CG4" s="13"/>
      <c r="CH4" s="13"/>
      <c r="CI4" s="13"/>
      <c r="CJ4" s="13"/>
      <c r="CK4" s="13"/>
      <c r="CL4" s="12"/>
      <c r="CM4" s="13"/>
      <c r="CN4" s="13"/>
      <c r="CO4" s="13"/>
      <c r="CP4" s="13"/>
      <c r="CQ4" s="13"/>
      <c r="CR4" s="13"/>
      <c r="CS4" s="13"/>
      <c r="CT4" s="12"/>
      <c r="CU4" s="13"/>
      <c r="CV4" s="13"/>
      <c r="CW4" s="13"/>
      <c r="CX4" s="13"/>
      <c r="CY4" s="13"/>
      <c r="CZ4" s="13"/>
      <c r="DA4" s="13"/>
      <c r="DB4" s="12"/>
      <c r="DC4" s="13"/>
      <c r="DD4" s="13"/>
      <c r="DE4" s="13"/>
      <c r="DF4" s="13"/>
      <c r="DG4" s="13"/>
      <c r="DH4" s="13"/>
      <c r="DI4" s="13"/>
      <c r="DJ4" s="12"/>
      <c r="DK4" s="13"/>
      <c r="DL4" s="13"/>
      <c r="DM4" s="13"/>
      <c r="DN4" s="13"/>
      <c r="DO4" s="13"/>
      <c r="DP4" s="13"/>
      <c r="DQ4" s="13"/>
      <c r="DR4" s="12"/>
      <c r="DS4" s="13"/>
      <c r="DT4" s="13"/>
      <c r="DU4" s="13"/>
      <c r="DV4" s="13"/>
      <c r="DW4" s="13"/>
      <c r="DX4" s="13"/>
      <c r="DY4" s="13"/>
      <c r="DZ4" s="12"/>
      <c r="EA4" s="13"/>
      <c r="EB4" s="13"/>
      <c r="EC4" s="13"/>
      <c r="ED4" s="13"/>
      <c r="EE4" s="13"/>
      <c r="EF4" s="13"/>
      <c r="EG4" s="13"/>
      <c r="EH4" s="12"/>
      <c r="EI4" s="13"/>
      <c r="EJ4" s="13"/>
      <c r="EK4" s="13"/>
      <c r="EL4" s="13"/>
      <c r="EM4" s="13"/>
      <c r="EN4" s="13"/>
      <c r="EO4" s="13"/>
      <c r="EP4" s="12"/>
      <c r="EQ4" s="13"/>
      <c r="ER4" s="13"/>
      <c r="ES4" s="13"/>
      <c r="ET4" s="13"/>
      <c r="EU4" s="13"/>
      <c r="EV4" s="13"/>
      <c r="EW4" s="13"/>
      <c r="EX4" s="12"/>
      <c r="EY4" s="13"/>
      <c r="EZ4" s="13"/>
      <c r="FA4" s="13"/>
      <c r="FB4" s="13"/>
      <c r="FC4" s="13"/>
      <c r="FD4" s="13"/>
      <c r="FE4" s="13"/>
      <c r="FF4" s="12"/>
      <c r="FG4" s="13"/>
      <c r="FH4" s="13"/>
      <c r="FI4" s="13"/>
      <c r="FJ4" s="13"/>
      <c r="FK4" s="13"/>
      <c r="FL4" s="13"/>
      <c r="FM4" s="13"/>
      <c r="FN4" s="12"/>
      <c r="FO4" s="13"/>
      <c r="FP4" s="13"/>
      <c r="FQ4" s="13"/>
      <c r="FR4" s="13"/>
      <c r="FS4" s="13"/>
      <c r="FT4" s="13"/>
      <c r="FU4" s="13"/>
      <c r="FV4" s="12"/>
      <c r="FW4" s="13"/>
      <c r="FX4" s="13"/>
      <c r="FY4" s="13"/>
      <c r="FZ4" s="13"/>
      <c r="GA4" s="13"/>
      <c r="GB4" s="13"/>
      <c r="GC4" s="13"/>
      <c r="GD4" s="12"/>
      <c r="GE4" s="13"/>
      <c r="GF4" s="13"/>
      <c r="GG4" s="13"/>
      <c r="GH4" s="13"/>
      <c r="GI4" s="13"/>
      <c r="GJ4" s="13"/>
      <c r="GK4" s="13"/>
      <c r="GL4" s="12"/>
      <c r="GM4" s="13"/>
      <c r="GN4" s="13"/>
      <c r="GO4" s="13"/>
      <c r="GP4" s="13"/>
      <c r="GQ4" s="13"/>
      <c r="GR4" s="13"/>
      <c r="GS4" s="13"/>
      <c r="GT4" s="12"/>
      <c r="GU4" s="13"/>
      <c r="GV4" s="13"/>
      <c r="GW4" s="13"/>
      <c r="GX4" s="13"/>
      <c r="GY4" s="13"/>
      <c r="GZ4" s="13"/>
      <c r="HA4" s="13"/>
      <c r="HB4" s="12"/>
      <c r="HC4" s="13"/>
      <c r="HD4" s="13"/>
      <c r="HE4" s="13"/>
      <c r="HF4" s="13"/>
      <c r="HG4" s="13"/>
      <c r="HH4" s="13"/>
      <c r="HI4" s="13"/>
      <c r="HJ4" s="12"/>
      <c r="HK4" s="13"/>
      <c r="HL4" s="13"/>
      <c r="HM4" s="13"/>
      <c r="HN4" s="13"/>
      <c r="HO4" s="13"/>
      <c r="HP4" s="13"/>
      <c r="HQ4" s="13"/>
      <c r="HR4" s="12"/>
      <c r="HS4" s="13"/>
      <c r="HT4" s="13"/>
      <c r="HU4" s="13"/>
      <c r="HV4" s="13"/>
      <c r="HW4" s="13"/>
      <c r="HX4" s="13"/>
      <c r="HY4" s="13"/>
      <c r="HZ4" s="12"/>
    </row>
    <row r="5" spans="1:234" s="14" customFormat="1" ht="15.95" customHeight="1" x14ac:dyDescent="0.2">
      <c r="B5" s="216" t="s">
        <v>187</v>
      </c>
      <c r="C5" s="216"/>
      <c r="D5" s="216"/>
      <c r="E5" s="216"/>
      <c r="F5" s="216"/>
      <c r="G5" s="13"/>
      <c r="H5" s="13"/>
      <c r="I5" s="13"/>
      <c r="J5" s="13"/>
      <c r="K5" s="12"/>
      <c r="L5" s="13"/>
      <c r="M5" s="13"/>
      <c r="N5" s="13"/>
      <c r="O5" s="13"/>
      <c r="P5" s="13"/>
      <c r="Q5" s="13"/>
      <c r="R5" s="12"/>
      <c r="S5" s="13"/>
      <c r="T5" s="13"/>
      <c r="U5" s="13"/>
      <c r="V5" s="13"/>
      <c r="W5" s="13"/>
      <c r="X5" s="13"/>
      <c r="Y5" s="13"/>
      <c r="Z5" s="12"/>
      <c r="AA5" s="13"/>
      <c r="AB5" s="13"/>
      <c r="AC5" s="13"/>
      <c r="AD5" s="13"/>
      <c r="AE5" s="13"/>
      <c r="AF5" s="13"/>
      <c r="AG5" s="13"/>
      <c r="AH5" s="12"/>
      <c r="AI5" s="13"/>
      <c r="AJ5" s="13"/>
      <c r="AK5" s="13"/>
      <c r="AL5" s="13"/>
      <c r="AM5" s="13"/>
      <c r="AN5" s="13"/>
      <c r="AO5" s="13"/>
      <c r="AP5" s="12"/>
      <c r="AQ5" s="13"/>
      <c r="AR5" s="13"/>
      <c r="AS5" s="13"/>
      <c r="AT5" s="13"/>
      <c r="AU5" s="13"/>
      <c r="AV5" s="13"/>
      <c r="AW5" s="13"/>
      <c r="AX5" s="12"/>
      <c r="AY5" s="13"/>
      <c r="AZ5" s="13"/>
      <c r="BA5" s="13"/>
      <c r="BB5" s="13"/>
      <c r="BC5" s="13"/>
      <c r="BD5" s="13"/>
      <c r="BE5" s="13"/>
      <c r="BF5" s="12"/>
      <c r="BG5" s="13"/>
      <c r="BH5" s="13"/>
      <c r="BI5" s="13"/>
      <c r="BJ5" s="13"/>
      <c r="BK5" s="13"/>
      <c r="BL5" s="13"/>
      <c r="BM5" s="13"/>
      <c r="BN5" s="12"/>
      <c r="BO5" s="13"/>
      <c r="BP5" s="13"/>
      <c r="BQ5" s="13"/>
      <c r="BR5" s="13"/>
      <c r="BS5" s="13"/>
      <c r="BT5" s="13"/>
      <c r="BU5" s="13"/>
      <c r="BV5" s="12"/>
      <c r="BW5" s="13"/>
      <c r="BX5" s="13"/>
      <c r="BY5" s="13"/>
      <c r="BZ5" s="13"/>
      <c r="CA5" s="13"/>
      <c r="CB5" s="13"/>
      <c r="CC5" s="13"/>
      <c r="CD5" s="12"/>
      <c r="CE5" s="13"/>
      <c r="CF5" s="13"/>
      <c r="CG5" s="13"/>
      <c r="CH5" s="13"/>
      <c r="CI5" s="13"/>
      <c r="CJ5" s="13"/>
      <c r="CK5" s="13"/>
      <c r="CL5" s="12"/>
      <c r="CM5" s="13"/>
      <c r="CN5" s="13"/>
      <c r="CO5" s="13"/>
      <c r="CP5" s="13"/>
      <c r="CQ5" s="13"/>
      <c r="CR5" s="13"/>
      <c r="CS5" s="13"/>
      <c r="CT5" s="12"/>
      <c r="CU5" s="13"/>
      <c r="CV5" s="13"/>
      <c r="CW5" s="13"/>
      <c r="CX5" s="13"/>
      <c r="CY5" s="13"/>
      <c r="CZ5" s="13"/>
      <c r="DA5" s="13"/>
      <c r="DB5" s="12"/>
      <c r="DC5" s="13"/>
      <c r="DD5" s="13"/>
      <c r="DE5" s="13"/>
      <c r="DF5" s="13"/>
      <c r="DG5" s="13"/>
      <c r="DH5" s="13"/>
      <c r="DI5" s="13"/>
      <c r="DJ5" s="12"/>
      <c r="DK5" s="13"/>
      <c r="DL5" s="13"/>
      <c r="DM5" s="13"/>
      <c r="DN5" s="13"/>
      <c r="DO5" s="13"/>
      <c r="DP5" s="13"/>
      <c r="DQ5" s="13"/>
      <c r="DR5" s="12"/>
      <c r="DS5" s="13"/>
      <c r="DT5" s="13"/>
      <c r="DU5" s="13"/>
      <c r="DV5" s="13"/>
      <c r="DW5" s="13"/>
      <c r="DX5" s="13"/>
      <c r="DY5" s="13"/>
      <c r="DZ5" s="12"/>
      <c r="EA5" s="13"/>
      <c r="EB5" s="13"/>
      <c r="EC5" s="13"/>
      <c r="ED5" s="13"/>
      <c r="EE5" s="13"/>
      <c r="EF5" s="13"/>
      <c r="EG5" s="13"/>
      <c r="EH5" s="12"/>
      <c r="EI5" s="13"/>
      <c r="EJ5" s="13"/>
      <c r="EK5" s="13"/>
      <c r="EL5" s="13"/>
      <c r="EM5" s="13"/>
      <c r="EN5" s="13"/>
      <c r="EO5" s="13"/>
      <c r="EP5" s="12"/>
      <c r="EQ5" s="13"/>
      <c r="ER5" s="13"/>
      <c r="ES5" s="13"/>
      <c r="ET5" s="13"/>
      <c r="EU5" s="13"/>
      <c r="EV5" s="13"/>
      <c r="EW5" s="13"/>
      <c r="EX5" s="12"/>
      <c r="EY5" s="13"/>
      <c r="EZ5" s="13"/>
      <c r="FA5" s="13"/>
      <c r="FB5" s="13"/>
      <c r="FC5" s="13"/>
      <c r="FD5" s="13"/>
      <c r="FE5" s="13"/>
      <c r="FF5" s="12"/>
      <c r="FG5" s="13"/>
      <c r="FH5" s="13"/>
      <c r="FI5" s="13"/>
      <c r="FJ5" s="13"/>
      <c r="FK5" s="13"/>
      <c r="FL5" s="13"/>
      <c r="FM5" s="13"/>
      <c r="FN5" s="12"/>
      <c r="FO5" s="13"/>
      <c r="FP5" s="13"/>
      <c r="FQ5" s="13"/>
      <c r="FR5" s="13"/>
      <c r="FS5" s="13"/>
      <c r="FT5" s="13"/>
      <c r="FU5" s="13"/>
      <c r="FV5" s="12"/>
      <c r="FW5" s="13"/>
      <c r="FX5" s="13"/>
      <c r="FY5" s="13"/>
      <c r="FZ5" s="13"/>
      <c r="GA5" s="13"/>
      <c r="GB5" s="13"/>
      <c r="GC5" s="13"/>
      <c r="GD5" s="12"/>
      <c r="GE5" s="13"/>
      <c r="GF5" s="13"/>
      <c r="GG5" s="13"/>
      <c r="GH5" s="13"/>
      <c r="GI5" s="13"/>
      <c r="GJ5" s="13"/>
      <c r="GK5" s="13"/>
      <c r="GL5" s="12"/>
      <c r="GM5" s="13"/>
      <c r="GN5" s="13"/>
      <c r="GO5" s="13"/>
      <c r="GP5" s="13"/>
      <c r="GQ5" s="13"/>
      <c r="GR5" s="13"/>
      <c r="GS5" s="13"/>
      <c r="GT5" s="12"/>
      <c r="GU5" s="13"/>
      <c r="GV5" s="13"/>
      <c r="GW5" s="13"/>
      <c r="GX5" s="13"/>
      <c r="GY5" s="13"/>
      <c r="GZ5" s="13"/>
      <c r="HA5" s="13"/>
      <c r="HB5" s="12"/>
      <c r="HC5" s="13"/>
      <c r="HD5" s="13"/>
      <c r="HE5" s="13"/>
      <c r="HF5" s="13"/>
      <c r="HG5" s="13"/>
      <c r="HH5" s="13"/>
      <c r="HI5" s="13"/>
      <c r="HJ5" s="12"/>
      <c r="HK5" s="13"/>
      <c r="HL5" s="13"/>
      <c r="HM5" s="13"/>
      <c r="HN5" s="13"/>
      <c r="HO5" s="13"/>
      <c r="HP5" s="13"/>
      <c r="HQ5" s="13"/>
      <c r="HR5" s="12"/>
      <c r="HS5" s="13"/>
      <c r="HT5" s="13"/>
      <c r="HU5" s="13"/>
      <c r="HV5" s="13"/>
      <c r="HW5" s="13"/>
      <c r="HX5" s="13"/>
      <c r="HY5" s="13"/>
      <c r="HZ5" s="12"/>
    </row>
    <row r="6" spans="1:234" ht="87.75" customHeight="1" x14ac:dyDescent="0.2">
      <c r="B6" s="217" t="s">
        <v>188</v>
      </c>
      <c r="C6" s="217"/>
      <c r="D6" s="217"/>
      <c r="E6" s="217"/>
      <c r="F6" s="217"/>
    </row>
    <row r="7" spans="1:234" s="131" customFormat="1" ht="37.5" customHeight="1" x14ac:dyDescent="0.2">
      <c r="A7" s="135" t="s">
        <v>190</v>
      </c>
      <c r="B7" s="128" t="s">
        <v>48</v>
      </c>
      <c r="C7" s="128" t="s">
        <v>50</v>
      </c>
      <c r="D7" s="128" t="s">
        <v>51</v>
      </c>
      <c r="E7" s="128" t="s">
        <v>52</v>
      </c>
      <c r="F7" s="128" t="s">
        <v>189</v>
      </c>
    </row>
    <row r="8" spans="1:234" s="131" customFormat="1" ht="29.25" customHeight="1" x14ac:dyDescent="0.2">
      <c r="A8" s="215" t="s">
        <v>182</v>
      </c>
      <c r="B8" s="215"/>
      <c r="C8" s="215"/>
      <c r="D8" s="215"/>
      <c r="E8" s="215"/>
      <c r="F8" s="215"/>
    </row>
    <row r="9" spans="1:234" s="117" customFormat="1" ht="21" customHeight="1" x14ac:dyDescent="0.25">
      <c r="A9" s="136">
        <v>1</v>
      </c>
      <c r="B9" s="126" t="s">
        <v>128</v>
      </c>
      <c r="C9" s="2" t="s">
        <v>89</v>
      </c>
      <c r="D9" s="133">
        <v>86000</v>
      </c>
      <c r="E9" s="133">
        <v>5</v>
      </c>
      <c r="F9" s="120">
        <f>D9*E9/1000</f>
        <v>430</v>
      </c>
    </row>
    <row r="10" spans="1:234" s="117" customFormat="1" ht="13.5" x14ac:dyDescent="0.25">
      <c r="A10" s="136">
        <v>2</v>
      </c>
      <c r="B10" s="126" t="s">
        <v>129</v>
      </c>
      <c r="C10" s="2" t="s">
        <v>89</v>
      </c>
      <c r="D10" s="133">
        <v>160000</v>
      </c>
      <c r="E10" s="133">
        <v>3</v>
      </c>
      <c r="F10" s="120">
        <f t="shared" ref="F10:F199" si="0">D10*E10/1000</f>
        <v>480</v>
      </c>
    </row>
    <row r="11" spans="1:234" s="117" customFormat="1" ht="27" x14ac:dyDescent="0.25">
      <c r="A11" s="136">
        <v>3</v>
      </c>
      <c r="B11" s="126" t="s">
        <v>130</v>
      </c>
      <c r="C11" s="2" t="s">
        <v>89</v>
      </c>
      <c r="D11" s="133">
        <v>360000</v>
      </c>
      <c r="E11" s="133">
        <v>3</v>
      </c>
      <c r="F11" s="120">
        <f t="shared" si="0"/>
        <v>1080</v>
      </c>
    </row>
    <row r="12" spans="1:234" s="117" customFormat="1" ht="13.5" x14ac:dyDescent="0.25">
      <c r="A12" s="136">
        <v>4</v>
      </c>
      <c r="B12" s="126" t="s">
        <v>129</v>
      </c>
      <c r="C12" s="2" t="s">
        <v>89</v>
      </c>
      <c r="D12" s="133">
        <v>396000</v>
      </c>
      <c r="E12" s="133">
        <v>5</v>
      </c>
      <c r="F12" s="120">
        <f t="shared" si="0"/>
        <v>1980</v>
      </c>
    </row>
    <row r="13" spans="1:234" s="117" customFormat="1" ht="32.25" customHeight="1" x14ac:dyDescent="0.25">
      <c r="A13" s="136">
        <v>5</v>
      </c>
      <c r="B13" s="126" t="s">
        <v>131</v>
      </c>
      <c r="C13" s="2" t="s">
        <v>132</v>
      </c>
      <c r="D13" s="133">
        <v>3996666.67</v>
      </c>
      <c r="E13" s="133">
        <v>3</v>
      </c>
      <c r="F13" s="120">
        <f t="shared" si="0"/>
        <v>11990.00001</v>
      </c>
    </row>
    <row r="14" spans="1:234" s="117" customFormat="1" ht="33" customHeight="1" x14ac:dyDescent="0.25">
      <c r="A14" s="136">
        <v>6</v>
      </c>
      <c r="B14" s="126" t="s">
        <v>131</v>
      </c>
      <c r="C14" s="2" t="s">
        <v>132</v>
      </c>
      <c r="D14" s="133">
        <v>270000</v>
      </c>
      <c r="E14" s="133">
        <v>1</v>
      </c>
      <c r="F14" s="120">
        <f t="shared" si="0"/>
        <v>270</v>
      </c>
    </row>
    <row r="15" spans="1:234" s="117" customFormat="1" ht="24.75" customHeight="1" x14ac:dyDescent="0.25">
      <c r="A15" s="136">
        <v>7</v>
      </c>
      <c r="B15" s="126" t="s">
        <v>96</v>
      </c>
      <c r="C15" s="2" t="s">
        <v>89</v>
      </c>
      <c r="D15" s="133">
        <v>57000</v>
      </c>
      <c r="E15" s="133">
        <v>4</v>
      </c>
      <c r="F15" s="120">
        <f t="shared" si="0"/>
        <v>228</v>
      </c>
    </row>
    <row r="16" spans="1:234" s="117" customFormat="1" ht="24.75" customHeight="1" x14ac:dyDescent="0.25">
      <c r="A16" s="136">
        <v>8</v>
      </c>
      <c r="B16" s="126" t="s">
        <v>133</v>
      </c>
      <c r="C16" s="2" t="s">
        <v>89</v>
      </c>
      <c r="D16" s="133">
        <v>200000</v>
      </c>
      <c r="E16" s="133">
        <v>9</v>
      </c>
      <c r="F16" s="120">
        <f t="shared" si="0"/>
        <v>1800</v>
      </c>
    </row>
    <row r="17" spans="1:6" s="117" customFormat="1" ht="24.75" customHeight="1" x14ac:dyDescent="0.25">
      <c r="A17" s="136">
        <v>9</v>
      </c>
      <c r="B17" s="126" t="s">
        <v>133</v>
      </c>
      <c r="C17" s="2" t="s">
        <v>89</v>
      </c>
      <c r="D17" s="133">
        <v>1666666.67</v>
      </c>
      <c r="E17" s="133">
        <v>3</v>
      </c>
      <c r="F17" s="120">
        <f t="shared" si="0"/>
        <v>5000.0000099999997</v>
      </c>
    </row>
    <row r="18" spans="1:6" s="117" customFormat="1" ht="34.5" customHeight="1" x14ac:dyDescent="0.25">
      <c r="A18" s="136">
        <v>10</v>
      </c>
      <c r="B18" s="126" t="s">
        <v>134</v>
      </c>
      <c r="C18" s="2" t="s">
        <v>89</v>
      </c>
      <c r="D18" s="133">
        <v>363636.36</v>
      </c>
      <c r="E18" s="133">
        <v>11</v>
      </c>
      <c r="F18" s="120">
        <f t="shared" si="0"/>
        <v>3999.9999600000001</v>
      </c>
    </row>
    <row r="19" spans="1:6" s="117" customFormat="1" ht="30" customHeight="1" x14ac:dyDescent="0.25">
      <c r="A19" s="136">
        <v>11</v>
      </c>
      <c r="B19" s="126" t="s">
        <v>134</v>
      </c>
      <c r="C19" s="2" t="s">
        <v>89</v>
      </c>
      <c r="D19" s="133">
        <v>550000</v>
      </c>
      <c r="E19" s="133">
        <v>2</v>
      </c>
      <c r="F19" s="120">
        <f t="shared" si="0"/>
        <v>1100</v>
      </c>
    </row>
    <row r="20" spans="1:6" s="117" customFormat="1" ht="22.5" customHeight="1" x14ac:dyDescent="0.25">
      <c r="A20" s="136">
        <v>12</v>
      </c>
      <c r="B20" s="126" t="s">
        <v>133</v>
      </c>
      <c r="C20" s="2" t="s">
        <v>89</v>
      </c>
      <c r="D20" s="133">
        <v>131175</v>
      </c>
      <c r="E20" s="133">
        <v>1</v>
      </c>
      <c r="F20" s="120">
        <f t="shared" si="0"/>
        <v>131.17500000000001</v>
      </c>
    </row>
    <row r="21" spans="1:6" s="117" customFormat="1" ht="35.25" customHeight="1" x14ac:dyDescent="0.25">
      <c r="A21" s="136">
        <v>13</v>
      </c>
      <c r="B21" s="126" t="s">
        <v>131</v>
      </c>
      <c r="C21" s="2" t="s">
        <v>132</v>
      </c>
      <c r="D21" s="133">
        <v>550000</v>
      </c>
      <c r="E21" s="133">
        <v>2</v>
      </c>
      <c r="F21" s="120">
        <f t="shared" si="0"/>
        <v>1100</v>
      </c>
    </row>
    <row r="22" spans="1:6" s="117" customFormat="1" ht="27" x14ac:dyDescent="0.25">
      <c r="A22" s="136">
        <v>14</v>
      </c>
      <c r="B22" s="126" t="s">
        <v>131</v>
      </c>
      <c r="C22" s="2" t="s">
        <v>132</v>
      </c>
      <c r="D22" s="133">
        <v>300000</v>
      </c>
      <c r="E22" s="133">
        <v>2</v>
      </c>
      <c r="F22" s="120">
        <f t="shared" si="0"/>
        <v>600</v>
      </c>
    </row>
    <row r="23" spans="1:6" s="117" customFormat="1" ht="27" x14ac:dyDescent="0.25">
      <c r="A23" s="136">
        <v>15</v>
      </c>
      <c r="B23" s="126" t="s">
        <v>135</v>
      </c>
      <c r="C23" s="2" t="s">
        <v>132</v>
      </c>
      <c r="D23" s="133">
        <v>139800</v>
      </c>
      <c r="E23" s="133">
        <v>5</v>
      </c>
      <c r="F23" s="120">
        <f t="shared" si="0"/>
        <v>699</v>
      </c>
    </row>
    <row r="24" spans="1:6" s="117" customFormat="1" ht="23.25" customHeight="1" x14ac:dyDescent="0.25">
      <c r="A24" s="136">
        <v>16</v>
      </c>
      <c r="B24" s="126" t="s">
        <v>96</v>
      </c>
      <c r="C24" s="2" t="s">
        <v>89</v>
      </c>
      <c r="D24" s="133">
        <v>62500</v>
      </c>
      <c r="E24" s="133">
        <v>4</v>
      </c>
      <c r="F24" s="120">
        <f t="shared" si="0"/>
        <v>250</v>
      </c>
    </row>
    <row r="25" spans="1:6" s="117" customFormat="1" ht="22.5" customHeight="1" x14ac:dyDescent="0.25">
      <c r="A25" s="136">
        <v>17</v>
      </c>
      <c r="B25" s="126" t="s">
        <v>136</v>
      </c>
      <c r="C25" s="2" t="s">
        <v>89</v>
      </c>
      <c r="D25" s="133">
        <v>4850000</v>
      </c>
      <c r="E25" s="133">
        <v>1</v>
      </c>
      <c r="F25" s="120">
        <f t="shared" si="0"/>
        <v>4850</v>
      </c>
    </row>
    <row r="26" spans="1:6" s="117" customFormat="1" ht="27.75" customHeight="1" x14ac:dyDescent="0.25">
      <c r="A26" s="136">
        <v>18</v>
      </c>
      <c r="B26" s="126" t="s">
        <v>94</v>
      </c>
      <c r="C26" s="2" t="s">
        <v>89</v>
      </c>
      <c r="D26" s="133">
        <v>1325000</v>
      </c>
      <c r="E26" s="133">
        <v>4</v>
      </c>
      <c r="F26" s="120">
        <f t="shared" si="0"/>
        <v>5300</v>
      </c>
    </row>
    <row r="27" spans="1:6" s="117" customFormat="1" ht="27.75" customHeight="1" x14ac:dyDescent="0.25">
      <c r="A27" s="136">
        <v>19</v>
      </c>
      <c r="B27" s="126" t="s">
        <v>137</v>
      </c>
      <c r="C27" s="2" t="s">
        <v>89</v>
      </c>
      <c r="D27" s="133">
        <v>2500000</v>
      </c>
      <c r="E27" s="133">
        <v>1</v>
      </c>
      <c r="F27" s="120">
        <f t="shared" si="0"/>
        <v>2500</v>
      </c>
    </row>
    <row r="28" spans="1:6" s="117" customFormat="1" ht="13.5" x14ac:dyDescent="0.25">
      <c r="A28" s="136">
        <v>20</v>
      </c>
      <c r="B28" s="126" t="s">
        <v>138</v>
      </c>
      <c r="C28" s="2" t="s">
        <v>89</v>
      </c>
      <c r="D28" s="133">
        <v>1900000</v>
      </c>
      <c r="E28" s="133">
        <v>1</v>
      </c>
      <c r="F28" s="120">
        <f t="shared" si="0"/>
        <v>1900</v>
      </c>
    </row>
    <row r="29" spans="1:6" s="117" customFormat="1" ht="24" customHeight="1" x14ac:dyDescent="0.25">
      <c r="A29" s="136">
        <v>21</v>
      </c>
      <c r="B29" s="126" t="s">
        <v>139</v>
      </c>
      <c r="C29" s="2" t="s">
        <v>89</v>
      </c>
      <c r="D29" s="133">
        <v>599000</v>
      </c>
      <c r="E29" s="133">
        <v>1</v>
      </c>
      <c r="F29" s="120">
        <f t="shared" si="0"/>
        <v>599</v>
      </c>
    </row>
    <row r="30" spans="1:6" s="117" customFormat="1" ht="13.5" x14ac:dyDescent="0.25">
      <c r="A30" s="136">
        <v>22</v>
      </c>
      <c r="B30" s="126" t="s">
        <v>140</v>
      </c>
      <c r="C30" s="2" t="s">
        <v>89</v>
      </c>
      <c r="D30" s="133">
        <v>116666.67</v>
      </c>
      <c r="E30" s="133">
        <v>12</v>
      </c>
      <c r="F30" s="120">
        <f t="shared" si="0"/>
        <v>1400.0000400000001</v>
      </c>
    </row>
    <row r="31" spans="1:6" s="117" customFormat="1" ht="22.5" customHeight="1" x14ac:dyDescent="0.25">
      <c r="A31" s="136">
        <v>23</v>
      </c>
      <c r="B31" s="126" t="s">
        <v>141</v>
      </c>
      <c r="C31" s="2" t="s">
        <v>89</v>
      </c>
      <c r="D31" s="133">
        <v>133333.32999999999</v>
      </c>
      <c r="E31" s="133">
        <v>6</v>
      </c>
      <c r="F31" s="120">
        <f t="shared" si="0"/>
        <v>799.99997999999994</v>
      </c>
    </row>
    <row r="32" spans="1:6" s="117" customFormat="1" ht="22.5" customHeight="1" x14ac:dyDescent="0.25">
      <c r="A32" s="136">
        <v>24</v>
      </c>
      <c r="B32" s="126" t="s">
        <v>142</v>
      </c>
      <c r="C32" s="2" t="s">
        <v>89</v>
      </c>
      <c r="D32" s="133">
        <v>576000</v>
      </c>
      <c r="E32" s="133">
        <v>1</v>
      </c>
      <c r="F32" s="120">
        <f t="shared" si="0"/>
        <v>576</v>
      </c>
    </row>
    <row r="33" spans="1:6" s="117" customFormat="1" ht="13.5" x14ac:dyDescent="0.25">
      <c r="A33" s="136">
        <v>25</v>
      </c>
      <c r="B33" s="126" t="s">
        <v>143</v>
      </c>
      <c r="C33" s="2" t="s">
        <v>89</v>
      </c>
      <c r="D33" s="133">
        <v>780000</v>
      </c>
      <c r="E33" s="133">
        <v>2</v>
      </c>
      <c r="F33" s="120">
        <f t="shared" si="0"/>
        <v>1560</v>
      </c>
    </row>
    <row r="34" spans="1:6" s="117" customFormat="1" ht="13.5" x14ac:dyDescent="0.25">
      <c r="A34" s="136">
        <v>26</v>
      </c>
      <c r="B34" s="126" t="s">
        <v>144</v>
      </c>
      <c r="C34" s="2" t="s">
        <v>89</v>
      </c>
      <c r="D34" s="133">
        <v>270000</v>
      </c>
      <c r="E34" s="133">
        <v>2</v>
      </c>
      <c r="F34" s="120">
        <f t="shared" si="0"/>
        <v>540</v>
      </c>
    </row>
    <row r="35" spans="1:6" s="117" customFormat="1" ht="27" x14ac:dyDescent="0.25">
      <c r="A35" s="136">
        <v>27</v>
      </c>
      <c r="B35" s="126" t="s">
        <v>135</v>
      </c>
      <c r="C35" s="2" t="s">
        <v>132</v>
      </c>
      <c r="D35" s="133">
        <v>369600</v>
      </c>
      <c r="E35" s="133">
        <v>2</v>
      </c>
      <c r="F35" s="120">
        <f t="shared" si="0"/>
        <v>739.2</v>
      </c>
    </row>
    <row r="36" spans="1:6" s="117" customFormat="1" ht="13.5" x14ac:dyDescent="0.25">
      <c r="A36" s="136">
        <v>28</v>
      </c>
      <c r="B36" s="126" t="s">
        <v>129</v>
      </c>
      <c r="C36" s="2" t="s">
        <v>89</v>
      </c>
      <c r="D36" s="133">
        <v>2568000</v>
      </c>
      <c r="E36" s="133">
        <v>1</v>
      </c>
      <c r="F36" s="120">
        <f t="shared" si="0"/>
        <v>2568</v>
      </c>
    </row>
    <row r="37" spans="1:6" s="117" customFormat="1" ht="25.5" customHeight="1" x14ac:dyDescent="0.25">
      <c r="A37" s="136">
        <v>29</v>
      </c>
      <c r="B37" s="126" t="s">
        <v>145</v>
      </c>
      <c r="C37" s="2" t="s">
        <v>89</v>
      </c>
      <c r="D37" s="133">
        <v>720000</v>
      </c>
      <c r="E37" s="133">
        <v>1</v>
      </c>
      <c r="F37" s="120">
        <f t="shared" si="0"/>
        <v>720</v>
      </c>
    </row>
    <row r="38" spans="1:6" s="117" customFormat="1" ht="25.5" customHeight="1" x14ac:dyDescent="0.25">
      <c r="A38" s="136">
        <v>30</v>
      </c>
      <c r="B38" s="126" t="s">
        <v>146</v>
      </c>
      <c r="C38" s="2" t="s">
        <v>89</v>
      </c>
      <c r="D38" s="133">
        <v>3326666.67</v>
      </c>
      <c r="E38" s="133">
        <v>3</v>
      </c>
      <c r="F38" s="120">
        <f t="shared" si="0"/>
        <v>9980.0000099999997</v>
      </c>
    </row>
    <row r="39" spans="1:6" s="117" customFormat="1" ht="25.5" customHeight="1" x14ac:dyDescent="0.25">
      <c r="A39" s="136">
        <v>31</v>
      </c>
      <c r="B39" s="126" t="s">
        <v>147</v>
      </c>
      <c r="C39" s="2" t="s">
        <v>89</v>
      </c>
      <c r="D39" s="133">
        <v>7031000</v>
      </c>
      <c r="E39" s="133">
        <v>1</v>
      </c>
      <c r="F39" s="120">
        <f t="shared" si="0"/>
        <v>7031</v>
      </c>
    </row>
    <row r="40" spans="1:6" s="117" customFormat="1" ht="21.75" customHeight="1" x14ac:dyDescent="0.25">
      <c r="A40" s="136">
        <v>32</v>
      </c>
      <c r="B40" s="126" t="s">
        <v>148</v>
      </c>
      <c r="C40" s="2" t="s">
        <v>89</v>
      </c>
      <c r="D40" s="133">
        <v>9240000</v>
      </c>
      <c r="E40" s="133">
        <v>1</v>
      </c>
      <c r="F40" s="120">
        <f t="shared" si="0"/>
        <v>9240</v>
      </c>
    </row>
    <row r="41" spans="1:6" s="117" customFormat="1" ht="23.25" customHeight="1" x14ac:dyDescent="0.25">
      <c r="A41" s="136">
        <v>33</v>
      </c>
      <c r="B41" s="126" t="s">
        <v>133</v>
      </c>
      <c r="C41" s="2" t="s">
        <v>89</v>
      </c>
      <c r="D41" s="133">
        <v>1008000</v>
      </c>
      <c r="E41" s="133">
        <v>3</v>
      </c>
      <c r="F41" s="120">
        <f t="shared" si="0"/>
        <v>3024</v>
      </c>
    </row>
    <row r="42" spans="1:6" s="117" customFormat="1" ht="23.25" customHeight="1" x14ac:dyDescent="0.25">
      <c r="A42" s="136">
        <v>34</v>
      </c>
      <c r="B42" s="126" t="s">
        <v>146</v>
      </c>
      <c r="C42" s="2" t="s">
        <v>89</v>
      </c>
      <c r="D42" s="133">
        <v>1900800</v>
      </c>
      <c r="E42" s="133">
        <v>1</v>
      </c>
      <c r="F42" s="120">
        <f t="shared" si="0"/>
        <v>1900.8</v>
      </c>
    </row>
    <row r="43" spans="1:6" s="117" customFormat="1" ht="23.25" customHeight="1" x14ac:dyDescent="0.25">
      <c r="A43" s="136">
        <v>35</v>
      </c>
      <c r="B43" s="126" t="s">
        <v>149</v>
      </c>
      <c r="C43" s="2" t="s">
        <v>89</v>
      </c>
      <c r="D43" s="133">
        <v>200475</v>
      </c>
      <c r="E43" s="133">
        <v>24</v>
      </c>
      <c r="F43" s="120">
        <f t="shared" si="0"/>
        <v>4811.3999999999996</v>
      </c>
    </row>
    <row r="44" spans="1:6" s="117" customFormat="1" ht="23.25" customHeight="1" x14ac:dyDescent="0.25">
      <c r="A44" s="136">
        <v>36</v>
      </c>
      <c r="B44" s="126" t="s">
        <v>149</v>
      </c>
      <c r="C44" s="2" t="s">
        <v>89</v>
      </c>
      <c r="D44" s="133">
        <v>2600000</v>
      </c>
      <c r="E44" s="133">
        <v>2</v>
      </c>
      <c r="F44" s="120">
        <f t="shared" si="0"/>
        <v>5200</v>
      </c>
    </row>
    <row r="45" spans="1:6" s="117" customFormat="1" ht="23.25" customHeight="1" x14ac:dyDescent="0.25">
      <c r="A45" s="136">
        <v>37</v>
      </c>
      <c r="B45" s="126" t="s">
        <v>149</v>
      </c>
      <c r="C45" s="2" t="s">
        <v>89</v>
      </c>
      <c r="D45" s="133">
        <v>392800</v>
      </c>
      <c r="E45" s="133">
        <v>5</v>
      </c>
      <c r="F45" s="120">
        <f t="shared" si="0"/>
        <v>1964</v>
      </c>
    </row>
    <row r="46" spans="1:6" s="117" customFormat="1" ht="23.25" customHeight="1" x14ac:dyDescent="0.25">
      <c r="A46" s="136">
        <v>38</v>
      </c>
      <c r="B46" s="126" t="s">
        <v>150</v>
      </c>
      <c r="C46" s="2" t="s">
        <v>89</v>
      </c>
      <c r="D46" s="133">
        <v>373333.33</v>
      </c>
      <c r="E46" s="133">
        <v>3</v>
      </c>
      <c r="F46" s="120">
        <f t="shared" si="0"/>
        <v>1119.99999</v>
      </c>
    </row>
    <row r="47" spans="1:6" s="117" customFormat="1" ht="23.25" customHeight="1" x14ac:dyDescent="0.25">
      <c r="A47" s="136">
        <v>39</v>
      </c>
      <c r="B47" s="126" t="s">
        <v>151</v>
      </c>
      <c r="C47" s="2" t="s">
        <v>89</v>
      </c>
      <c r="D47" s="133">
        <v>595000</v>
      </c>
      <c r="E47" s="133">
        <v>2</v>
      </c>
      <c r="F47" s="120">
        <f t="shared" si="0"/>
        <v>1190</v>
      </c>
    </row>
    <row r="48" spans="1:6" s="117" customFormat="1" ht="13.5" x14ac:dyDescent="0.25">
      <c r="A48" s="136">
        <v>40</v>
      </c>
      <c r="B48" s="126" t="s">
        <v>136</v>
      </c>
      <c r="C48" s="2" t="s">
        <v>89</v>
      </c>
      <c r="D48" s="133">
        <v>9950000</v>
      </c>
      <c r="E48" s="133">
        <v>2</v>
      </c>
      <c r="F48" s="120">
        <f t="shared" si="0"/>
        <v>19900</v>
      </c>
    </row>
    <row r="49" spans="1:6" s="117" customFormat="1" ht="13.5" x14ac:dyDescent="0.25">
      <c r="A49" s="136">
        <v>41</v>
      </c>
      <c r="B49" s="126" t="s">
        <v>152</v>
      </c>
      <c r="C49" s="2" t="s">
        <v>89</v>
      </c>
      <c r="D49" s="133">
        <v>28215000</v>
      </c>
      <c r="E49" s="133">
        <v>1</v>
      </c>
      <c r="F49" s="120">
        <f t="shared" si="0"/>
        <v>28215</v>
      </c>
    </row>
    <row r="50" spans="1:6" s="117" customFormat="1" ht="22.5" customHeight="1" x14ac:dyDescent="0.25">
      <c r="A50" s="136">
        <v>42</v>
      </c>
      <c r="B50" s="126" t="s">
        <v>147</v>
      </c>
      <c r="C50" s="2" t="s">
        <v>89</v>
      </c>
      <c r="D50" s="133">
        <v>5500000</v>
      </c>
      <c r="E50" s="133">
        <v>4</v>
      </c>
      <c r="F50" s="120">
        <f t="shared" si="0"/>
        <v>22000</v>
      </c>
    </row>
    <row r="51" spans="1:6" s="117" customFormat="1" ht="22.5" customHeight="1" x14ac:dyDescent="0.25">
      <c r="A51" s="136">
        <v>43</v>
      </c>
      <c r="B51" s="126" t="s">
        <v>153</v>
      </c>
      <c r="C51" s="2" t="s">
        <v>89</v>
      </c>
      <c r="D51" s="133">
        <v>5333333.33</v>
      </c>
      <c r="E51" s="133">
        <v>3</v>
      </c>
      <c r="F51" s="120">
        <f t="shared" si="0"/>
        <v>15999.99999</v>
      </c>
    </row>
    <row r="52" spans="1:6" s="117" customFormat="1" ht="22.5" customHeight="1" x14ac:dyDescent="0.25">
      <c r="A52" s="136">
        <v>44</v>
      </c>
      <c r="B52" s="126" t="s">
        <v>147</v>
      </c>
      <c r="C52" s="2" t="s">
        <v>89</v>
      </c>
      <c r="D52" s="133">
        <v>27600000</v>
      </c>
      <c r="E52" s="133">
        <v>1</v>
      </c>
      <c r="F52" s="120">
        <f t="shared" si="0"/>
        <v>27600</v>
      </c>
    </row>
    <row r="53" spans="1:6" s="117" customFormat="1" ht="13.5" x14ac:dyDescent="0.25">
      <c r="A53" s="136">
        <v>45</v>
      </c>
      <c r="B53" s="126" t="s">
        <v>152</v>
      </c>
      <c r="C53" s="2" t="s">
        <v>89</v>
      </c>
      <c r="D53" s="133">
        <v>44000000</v>
      </c>
      <c r="E53" s="133">
        <v>1</v>
      </c>
      <c r="F53" s="120">
        <f t="shared" si="0"/>
        <v>44000</v>
      </c>
    </row>
    <row r="54" spans="1:6" s="117" customFormat="1" ht="21" customHeight="1" x14ac:dyDescent="0.25">
      <c r="A54" s="136">
        <v>46</v>
      </c>
      <c r="B54" s="126" t="s">
        <v>154</v>
      </c>
      <c r="C54" s="2" t="s">
        <v>89</v>
      </c>
      <c r="D54" s="133">
        <v>3500000</v>
      </c>
      <c r="E54" s="133">
        <v>1</v>
      </c>
      <c r="F54" s="120">
        <f t="shared" si="0"/>
        <v>3500</v>
      </c>
    </row>
    <row r="55" spans="1:6" s="117" customFormat="1" ht="21" customHeight="1" x14ac:dyDescent="0.25">
      <c r="A55" s="136">
        <v>47</v>
      </c>
      <c r="B55" s="126" t="s">
        <v>154</v>
      </c>
      <c r="C55" s="2" t="s">
        <v>89</v>
      </c>
      <c r="D55" s="133">
        <v>2400000</v>
      </c>
      <c r="E55" s="133">
        <v>1</v>
      </c>
      <c r="F55" s="120">
        <f t="shared" si="0"/>
        <v>2400</v>
      </c>
    </row>
    <row r="56" spans="1:6" s="117" customFormat="1" ht="21" customHeight="1" x14ac:dyDescent="0.25">
      <c r="A56" s="136">
        <v>48</v>
      </c>
      <c r="B56" s="126" t="s">
        <v>155</v>
      </c>
      <c r="C56" s="2" t="s">
        <v>89</v>
      </c>
      <c r="D56" s="133">
        <v>1000000</v>
      </c>
      <c r="E56" s="133">
        <v>4</v>
      </c>
      <c r="F56" s="120">
        <f t="shared" si="0"/>
        <v>4000</v>
      </c>
    </row>
    <row r="57" spans="1:6" s="117" customFormat="1" ht="21" customHeight="1" x14ac:dyDescent="0.25">
      <c r="A57" s="136">
        <v>49</v>
      </c>
      <c r="B57" s="126" t="s">
        <v>100</v>
      </c>
      <c r="C57" s="2" t="s">
        <v>89</v>
      </c>
      <c r="D57" s="133">
        <v>74285.710000000006</v>
      </c>
      <c r="E57" s="133">
        <v>35</v>
      </c>
      <c r="F57" s="120">
        <f t="shared" si="0"/>
        <v>2599.9998500000002</v>
      </c>
    </row>
    <row r="58" spans="1:6" s="117" customFormat="1" ht="21" customHeight="1" x14ac:dyDescent="0.25">
      <c r="A58" s="136">
        <v>50</v>
      </c>
      <c r="B58" s="126" t="s">
        <v>154</v>
      </c>
      <c r="C58" s="2" t="s">
        <v>89</v>
      </c>
      <c r="D58" s="133">
        <v>2711400</v>
      </c>
      <c r="E58" s="133">
        <v>1</v>
      </c>
      <c r="F58" s="120">
        <f t="shared" si="0"/>
        <v>2711.4</v>
      </c>
    </row>
    <row r="59" spans="1:6" s="117" customFormat="1" ht="33" customHeight="1" x14ac:dyDescent="0.25">
      <c r="A59" s="136">
        <v>51</v>
      </c>
      <c r="B59" s="126" t="s">
        <v>156</v>
      </c>
      <c r="C59" s="2" t="s">
        <v>89</v>
      </c>
      <c r="D59" s="133">
        <v>338461.54</v>
      </c>
      <c r="E59" s="133">
        <v>13</v>
      </c>
      <c r="F59" s="120">
        <f t="shared" si="0"/>
        <v>4400.0000199999995</v>
      </c>
    </row>
    <row r="60" spans="1:6" s="117" customFormat="1" ht="13.5" x14ac:dyDescent="0.25">
      <c r="A60" s="136">
        <v>52</v>
      </c>
      <c r="B60" s="126" t="s">
        <v>92</v>
      </c>
      <c r="C60" s="2" t="s">
        <v>89</v>
      </c>
      <c r="D60" s="133">
        <v>138888.89000000001</v>
      </c>
      <c r="E60" s="133">
        <v>36</v>
      </c>
      <c r="F60" s="120">
        <f t="shared" si="0"/>
        <v>5000.0000400000008</v>
      </c>
    </row>
    <row r="61" spans="1:6" s="117" customFormat="1" ht="24" customHeight="1" x14ac:dyDescent="0.25">
      <c r="A61" s="136">
        <v>53</v>
      </c>
      <c r="B61" s="126" t="s">
        <v>155</v>
      </c>
      <c r="C61" s="2" t="s">
        <v>89</v>
      </c>
      <c r="D61" s="133">
        <v>32000</v>
      </c>
      <c r="E61" s="133">
        <v>47</v>
      </c>
      <c r="F61" s="120">
        <f t="shared" si="0"/>
        <v>1504</v>
      </c>
    </row>
    <row r="62" spans="1:6" s="117" customFormat="1" ht="24" customHeight="1" x14ac:dyDescent="0.25">
      <c r="A62" s="136">
        <v>54</v>
      </c>
      <c r="B62" s="126" t="s">
        <v>155</v>
      </c>
      <c r="C62" s="2" t="s">
        <v>89</v>
      </c>
      <c r="D62" s="133">
        <v>32000</v>
      </c>
      <c r="E62" s="133">
        <v>47</v>
      </c>
      <c r="F62" s="120">
        <f t="shared" si="0"/>
        <v>1504</v>
      </c>
    </row>
    <row r="63" spans="1:6" s="117" customFormat="1" ht="24" customHeight="1" x14ac:dyDescent="0.25">
      <c r="A63" s="136">
        <v>55</v>
      </c>
      <c r="B63" s="126" t="s">
        <v>93</v>
      </c>
      <c r="C63" s="2" t="s">
        <v>89</v>
      </c>
      <c r="D63" s="133">
        <v>204000</v>
      </c>
      <c r="E63" s="133">
        <v>5</v>
      </c>
      <c r="F63" s="120">
        <f t="shared" si="0"/>
        <v>1020</v>
      </c>
    </row>
    <row r="64" spans="1:6" s="117" customFormat="1" ht="24" customHeight="1" x14ac:dyDescent="0.25">
      <c r="A64" s="136">
        <v>56</v>
      </c>
      <c r="B64" s="126" t="s">
        <v>155</v>
      </c>
      <c r="C64" s="2" t="s">
        <v>89</v>
      </c>
      <c r="D64" s="133">
        <v>32000</v>
      </c>
      <c r="E64" s="133">
        <v>10</v>
      </c>
      <c r="F64" s="120">
        <f t="shared" si="0"/>
        <v>320</v>
      </c>
    </row>
    <row r="65" spans="1:6" s="117" customFormat="1" ht="24" customHeight="1" x14ac:dyDescent="0.25">
      <c r="A65" s="136">
        <v>57</v>
      </c>
      <c r="B65" s="126" t="s">
        <v>155</v>
      </c>
      <c r="C65" s="2" t="s">
        <v>89</v>
      </c>
      <c r="D65" s="133">
        <v>21000</v>
      </c>
      <c r="E65" s="133">
        <v>10</v>
      </c>
      <c r="F65" s="120">
        <f t="shared" si="0"/>
        <v>210</v>
      </c>
    </row>
    <row r="66" spans="1:6" s="117" customFormat="1" ht="24" customHeight="1" x14ac:dyDescent="0.25">
      <c r="A66" s="136">
        <v>58</v>
      </c>
      <c r="B66" s="126" t="s">
        <v>155</v>
      </c>
      <c r="C66" s="2" t="s">
        <v>89</v>
      </c>
      <c r="D66" s="133">
        <v>23400</v>
      </c>
      <c r="E66" s="133">
        <v>10</v>
      </c>
      <c r="F66" s="120">
        <f t="shared" si="0"/>
        <v>234</v>
      </c>
    </row>
    <row r="67" spans="1:6" s="117" customFormat="1" ht="24" customHeight="1" x14ac:dyDescent="0.25">
      <c r="A67" s="136">
        <v>59</v>
      </c>
      <c r="B67" s="126" t="s">
        <v>157</v>
      </c>
      <c r="C67" s="2" t="s">
        <v>89</v>
      </c>
      <c r="D67" s="133">
        <v>85700</v>
      </c>
      <c r="E67" s="133">
        <v>7</v>
      </c>
      <c r="F67" s="120">
        <f t="shared" si="0"/>
        <v>599.9</v>
      </c>
    </row>
    <row r="68" spans="1:6" s="117" customFormat="1" ht="24" customHeight="1" x14ac:dyDescent="0.25">
      <c r="A68" s="136">
        <v>60</v>
      </c>
      <c r="B68" s="126" t="s">
        <v>155</v>
      </c>
      <c r="C68" s="2" t="s">
        <v>89</v>
      </c>
      <c r="D68" s="133">
        <v>79000</v>
      </c>
      <c r="E68" s="133">
        <v>5</v>
      </c>
      <c r="F68" s="120">
        <f t="shared" si="0"/>
        <v>395</v>
      </c>
    </row>
    <row r="69" spans="1:6" s="117" customFormat="1" ht="24" customHeight="1" x14ac:dyDescent="0.25">
      <c r="A69" s="136">
        <v>61</v>
      </c>
      <c r="B69" s="126" t="s">
        <v>100</v>
      </c>
      <c r="C69" s="2" t="s">
        <v>89</v>
      </c>
      <c r="D69" s="133">
        <v>625000</v>
      </c>
      <c r="E69" s="133">
        <v>2</v>
      </c>
      <c r="F69" s="120">
        <f t="shared" si="0"/>
        <v>1250</v>
      </c>
    </row>
    <row r="70" spans="1:6" s="117" customFormat="1" ht="24" customHeight="1" x14ac:dyDescent="0.25">
      <c r="A70" s="136">
        <v>62</v>
      </c>
      <c r="B70" s="126" t="s">
        <v>155</v>
      </c>
      <c r="C70" s="2" t="s">
        <v>89</v>
      </c>
      <c r="D70" s="133">
        <v>72000</v>
      </c>
      <c r="E70" s="133">
        <v>10</v>
      </c>
      <c r="F70" s="120">
        <f t="shared" si="0"/>
        <v>720</v>
      </c>
    </row>
    <row r="71" spans="1:6" s="117" customFormat="1" ht="24" customHeight="1" x14ac:dyDescent="0.25">
      <c r="A71" s="136">
        <v>63</v>
      </c>
      <c r="B71" s="126" t="s">
        <v>100</v>
      </c>
      <c r="C71" s="2" t="s">
        <v>89</v>
      </c>
      <c r="D71" s="133">
        <v>153333.32999999999</v>
      </c>
      <c r="E71" s="133">
        <v>15</v>
      </c>
      <c r="F71" s="120">
        <f t="shared" si="0"/>
        <v>2299.9999499999999</v>
      </c>
    </row>
    <row r="72" spans="1:6" s="117" customFormat="1" ht="24" customHeight="1" x14ac:dyDescent="0.25">
      <c r="A72" s="136">
        <v>64</v>
      </c>
      <c r="B72" s="126" t="s">
        <v>155</v>
      </c>
      <c r="C72" s="2" t="s">
        <v>89</v>
      </c>
      <c r="D72" s="133">
        <v>181269.23</v>
      </c>
      <c r="E72" s="133">
        <v>13</v>
      </c>
      <c r="F72" s="120">
        <f t="shared" si="0"/>
        <v>2356.4999900000003</v>
      </c>
    </row>
    <row r="73" spans="1:6" s="117" customFormat="1" ht="13.5" x14ac:dyDescent="0.25">
      <c r="A73" s="136">
        <v>65</v>
      </c>
      <c r="B73" s="126" t="s">
        <v>92</v>
      </c>
      <c r="C73" s="2" t="s">
        <v>89</v>
      </c>
      <c r="D73" s="133">
        <v>220375</v>
      </c>
      <c r="E73" s="133">
        <v>4</v>
      </c>
      <c r="F73" s="120">
        <f t="shared" si="0"/>
        <v>881.5</v>
      </c>
    </row>
    <row r="74" spans="1:6" s="117" customFormat="1" ht="21.75" customHeight="1" x14ac:dyDescent="0.25">
      <c r="A74" s="136">
        <v>66</v>
      </c>
      <c r="B74" s="126" t="s">
        <v>100</v>
      </c>
      <c r="C74" s="2" t="s">
        <v>89</v>
      </c>
      <c r="D74" s="133">
        <v>461666.67</v>
      </c>
      <c r="E74" s="133">
        <v>3</v>
      </c>
      <c r="F74" s="120">
        <f t="shared" si="0"/>
        <v>1385.00001</v>
      </c>
    </row>
    <row r="75" spans="1:6" s="117" customFormat="1" ht="21.75" customHeight="1" x14ac:dyDescent="0.25">
      <c r="A75" s="136">
        <v>67</v>
      </c>
      <c r="B75" s="126" t="s">
        <v>155</v>
      </c>
      <c r="C75" s="2" t="s">
        <v>89</v>
      </c>
      <c r="D75" s="133">
        <v>1185000</v>
      </c>
      <c r="E75" s="133">
        <v>1</v>
      </c>
      <c r="F75" s="120">
        <f t="shared" si="0"/>
        <v>1185</v>
      </c>
    </row>
    <row r="76" spans="1:6" s="117" customFormat="1" ht="21.75" customHeight="1" x14ac:dyDescent="0.25">
      <c r="A76" s="136">
        <v>68</v>
      </c>
      <c r="B76" s="126" t="s">
        <v>155</v>
      </c>
      <c r="C76" s="2" t="s">
        <v>89</v>
      </c>
      <c r="D76" s="133">
        <v>55692.31</v>
      </c>
      <c r="E76" s="133">
        <v>13</v>
      </c>
      <c r="F76" s="120">
        <f t="shared" si="0"/>
        <v>724.00003000000004</v>
      </c>
    </row>
    <row r="77" spans="1:6" s="117" customFormat="1" ht="24.75" customHeight="1" x14ac:dyDescent="0.25">
      <c r="A77" s="136">
        <v>69</v>
      </c>
      <c r="B77" s="126" t="s">
        <v>158</v>
      </c>
      <c r="C77" s="2" t="s">
        <v>89</v>
      </c>
      <c r="D77" s="133">
        <v>15238.1</v>
      </c>
      <c r="E77" s="133">
        <v>21</v>
      </c>
      <c r="F77" s="120">
        <f t="shared" si="0"/>
        <v>320.00010000000003</v>
      </c>
    </row>
    <row r="78" spans="1:6" s="117" customFormat="1" ht="20.25" customHeight="1" x14ac:dyDescent="0.25">
      <c r="A78" s="136">
        <v>70</v>
      </c>
      <c r="B78" s="126" t="s">
        <v>159</v>
      </c>
      <c r="C78" s="2" t="s">
        <v>89</v>
      </c>
      <c r="D78" s="133">
        <v>68897.14</v>
      </c>
      <c r="E78" s="133">
        <v>21</v>
      </c>
      <c r="F78" s="120">
        <f t="shared" si="0"/>
        <v>1446.8399399999998</v>
      </c>
    </row>
    <row r="79" spans="1:6" s="117" customFormat="1" ht="20.25" customHeight="1" x14ac:dyDescent="0.25">
      <c r="A79" s="136">
        <v>71</v>
      </c>
      <c r="B79" s="126" t="s">
        <v>160</v>
      </c>
      <c r="C79" s="2" t="s">
        <v>89</v>
      </c>
      <c r="D79" s="133">
        <v>87045</v>
      </c>
      <c r="E79" s="133">
        <v>4</v>
      </c>
      <c r="F79" s="120">
        <f t="shared" si="0"/>
        <v>348.18</v>
      </c>
    </row>
    <row r="80" spans="1:6" s="117" customFormat="1" ht="20.25" customHeight="1" x14ac:dyDescent="0.25">
      <c r="A80" s="136">
        <v>72</v>
      </c>
      <c r="B80" s="126" t="s">
        <v>160</v>
      </c>
      <c r="C80" s="2" t="s">
        <v>89</v>
      </c>
      <c r="D80" s="133">
        <v>49140</v>
      </c>
      <c r="E80" s="133">
        <v>20</v>
      </c>
      <c r="F80" s="120">
        <f t="shared" si="0"/>
        <v>982.8</v>
      </c>
    </row>
    <row r="81" spans="1:12" s="117" customFormat="1" ht="20.25" customHeight="1" x14ac:dyDescent="0.25">
      <c r="A81" s="136">
        <v>73</v>
      </c>
      <c r="B81" s="126" t="s">
        <v>161</v>
      </c>
      <c r="C81" s="2" t="s">
        <v>89</v>
      </c>
      <c r="D81" s="133">
        <v>177090</v>
      </c>
      <c r="E81" s="133">
        <v>2</v>
      </c>
      <c r="F81" s="120">
        <f t="shared" si="0"/>
        <v>354.18</v>
      </c>
    </row>
    <row r="82" spans="1:12" s="117" customFormat="1" ht="20.25" customHeight="1" x14ac:dyDescent="0.25">
      <c r="A82" s="136">
        <v>74</v>
      </c>
      <c r="B82" s="126" t="s">
        <v>102</v>
      </c>
      <c r="C82" s="2" t="s">
        <v>89</v>
      </c>
      <c r="D82" s="133">
        <v>29640</v>
      </c>
      <c r="E82" s="133">
        <v>52</v>
      </c>
      <c r="F82" s="120">
        <f t="shared" si="0"/>
        <v>1541.28</v>
      </c>
    </row>
    <row r="83" spans="1:12" s="117" customFormat="1" ht="20.25" customHeight="1" x14ac:dyDescent="0.25">
      <c r="A83" s="136">
        <v>75</v>
      </c>
      <c r="B83" s="126" t="s">
        <v>90</v>
      </c>
      <c r="C83" s="2" t="s">
        <v>89</v>
      </c>
      <c r="D83" s="133">
        <v>8985.82</v>
      </c>
      <c r="E83" s="133">
        <v>220</v>
      </c>
      <c r="F83" s="120">
        <f t="shared" si="0"/>
        <v>1976.8804</v>
      </c>
    </row>
    <row r="84" spans="1:12" s="117" customFormat="1" ht="20.25" customHeight="1" x14ac:dyDescent="0.25">
      <c r="A84" s="136">
        <v>76</v>
      </c>
      <c r="B84" s="126" t="s">
        <v>162</v>
      </c>
      <c r="C84" s="2" t="s">
        <v>89</v>
      </c>
      <c r="D84" s="133">
        <v>85605</v>
      </c>
      <c r="E84" s="133">
        <v>20</v>
      </c>
      <c r="F84" s="120">
        <f t="shared" si="0"/>
        <v>1712.1</v>
      </c>
    </row>
    <row r="85" spans="1:12" s="117" customFormat="1" ht="20.25" customHeight="1" x14ac:dyDescent="0.25">
      <c r="A85" s="136">
        <v>77</v>
      </c>
      <c r="B85" s="126" t="s">
        <v>101</v>
      </c>
      <c r="C85" s="2" t="s">
        <v>89</v>
      </c>
      <c r="D85" s="133">
        <v>7351.2</v>
      </c>
      <c r="E85" s="133">
        <v>150</v>
      </c>
      <c r="F85" s="120">
        <f t="shared" si="0"/>
        <v>1102.68</v>
      </c>
    </row>
    <row r="86" spans="1:12" s="117" customFormat="1" ht="13.5" x14ac:dyDescent="0.25">
      <c r="A86" s="136">
        <v>78</v>
      </c>
      <c r="B86" s="126" t="s">
        <v>95</v>
      </c>
      <c r="C86" s="2" t="s">
        <v>89</v>
      </c>
      <c r="D86" s="133">
        <v>13400000</v>
      </c>
      <c r="E86" s="133">
        <v>5</v>
      </c>
      <c r="F86" s="120">
        <f t="shared" si="0"/>
        <v>67000</v>
      </c>
    </row>
    <row r="87" spans="1:12" s="117" customFormat="1" ht="27" x14ac:dyDescent="0.25">
      <c r="A87" s="136">
        <v>79</v>
      </c>
      <c r="B87" s="126" t="s">
        <v>164</v>
      </c>
      <c r="C87" s="2" t="s">
        <v>89</v>
      </c>
      <c r="D87" s="133">
        <v>40000000</v>
      </c>
      <c r="E87" s="133">
        <v>1</v>
      </c>
      <c r="F87" s="120">
        <f t="shared" si="0"/>
        <v>40000</v>
      </c>
    </row>
    <row r="88" spans="1:12" s="117" customFormat="1" ht="27" x14ac:dyDescent="0.25">
      <c r="A88" s="136">
        <v>80</v>
      </c>
      <c r="B88" s="126" t="s">
        <v>165</v>
      </c>
      <c r="C88" s="2" t="s">
        <v>89</v>
      </c>
      <c r="D88" s="133">
        <v>22000000</v>
      </c>
      <c r="E88" s="133">
        <v>1</v>
      </c>
      <c r="F88" s="120">
        <f t="shared" si="0"/>
        <v>22000</v>
      </c>
    </row>
    <row r="89" spans="1:12" s="117" customFormat="1" ht="21" customHeight="1" x14ac:dyDescent="0.25">
      <c r="A89" s="136">
        <v>81</v>
      </c>
      <c r="B89" s="126" t="s">
        <v>166</v>
      </c>
      <c r="C89" s="2" t="s">
        <v>89</v>
      </c>
      <c r="D89" s="133">
        <v>255000</v>
      </c>
      <c r="E89" s="133">
        <v>1</v>
      </c>
      <c r="F89" s="120">
        <f t="shared" si="0"/>
        <v>255</v>
      </c>
    </row>
    <row r="90" spans="1:12" s="117" customFormat="1" ht="21" customHeight="1" x14ac:dyDescent="0.25">
      <c r="A90" s="136">
        <v>82</v>
      </c>
      <c r="B90" s="126" t="s">
        <v>139</v>
      </c>
      <c r="C90" s="2" t="s">
        <v>89</v>
      </c>
      <c r="D90" s="133">
        <v>7500000</v>
      </c>
      <c r="E90" s="133">
        <v>1</v>
      </c>
      <c r="F90" s="120">
        <f t="shared" si="0"/>
        <v>7500</v>
      </c>
    </row>
    <row r="91" spans="1:12" s="117" customFormat="1" ht="13.5" x14ac:dyDescent="0.25">
      <c r="A91" s="136">
        <v>83</v>
      </c>
      <c r="B91" s="126" t="s">
        <v>95</v>
      </c>
      <c r="C91" s="2" t="s">
        <v>89</v>
      </c>
      <c r="D91" s="133">
        <v>81000</v>
      </c>
      <c r="E91" s="133">
        <v>2</v>
      </c>
      <c r="F91" s="120">
        <f t="shared" si="0"/>
        <v>162</v>
      </c>
    </row>
    <row r="92" spans="1:12" s="117" customFormat="1" ht="24.75" customHeight="1" x14ac:dyDescent="0.25">
      <c r="A92" s="136">
        <v>84</v>
      </c>
      <c r="B92" s="126" t="s">
        <v>100</v>
      </c>
      <c r="C92" s="2" t="s">
        <v>89</v>
      </c>
      <c r="D92" s="133">
        <v>4750000</v>
      </c>
      <c r="E92" s="133">
        <v>1</v>
      </c>
      <c r="F92" s="120">
        <f t="shared" si="0"/>
        <v>4750</v>
      </c>
    </row>
    <row r="93" spans="1:12" s="117" customFormat="1" ht="27" x14ac:dyDescent="0.25">
      <c r="A93" s="136">
        <v>85</v>
      </c>
      <c r="B93" s="126" t="s">
        <v>135</v>
      </c>
      <c r="C93" s="2" t="s">
        <v>132</v>
      </c>
      <c r="D93" s="133">
        <v>100000</v>
      </c>
      <c r="E93" s="133">
        <v>1</v>
      </c>
      <c r="F93" s="120">
        <f t="shared" si="0"/>
        <v>100</v>
      </c>
    </row>
    <row r="94" spans="1:12" s="117" customFormat="1" ht="18" customHeight="1" x14ac:dyDescent="0.25">
      <c r="A94" s="136">
        <v>86</v>
      </c>
      <c r="B94" s="126" t="s">
        <v>155</v>
      </c>
      <c r="C94" s="2" t="s">
        <v>89</v>
      </c>
      <c r="D94" s="133">
        <v>100000</v>
      </c>
      <c r="E94" s="133">
        <v>10</v>
      </c>
      <c r="F94" s="120">
        <f t="shared" si="0"/>
        <v>1000</v>
      </c>
    </row>
    <row r="95" spans="1:12" s="117" customFormat="1" ht="22.5" customHeight="1" x14ac:dyDescent="0.25">
      <c r="A95" s="136">
        <v>87</v>
      </c>
      <c r="B95" s="126" t="s">
        <v>91</v>
      </c>
      <c r="C95" s="2" t="s">
        <v>89</v>
      </c>
      <c r="D95" s="133">
        <v>220000</v>
      </c>
      <c r="E95" s="133">
        <v>1</v>
      </c>
      <c r="F95" s="120">
        <f t="shared" si="0"/>
        <v>220</v>
      </c>
    </row>
    <row r="96" spans="1:12" s="121" customFormat="1" ht="13.5" x14ac:dyDescent="0.25">
      <c r="A96" s="136">
        <v>88</v>
      </c>
      <c r="B96" s="127" t="s">
        <v>167</v>
      </c>
      <c r="C96" s="36" t="s">
        <v>89</v>
      </c>
      <c r="D96" s="134">
        <v>48000</v>
      </c>
      <c r="E96" s="134">
        <v>4</v>
      </c>
      <c r="F96" s="122">
        <f t="shared" si="0"/>
        <v>192</v>
      </c>
      <c r="G96" s="117"/>
      <c r="H96" s="117"/>
      <c r="I96" s="117"/>
      <c r="J96" s="117"/>
      <c r="K96" s="117"/>
      <c r="L96" s="117"/>
    </row>
    <row r="97" spans="1:12" s="121" customFormat="1" ht="23.25" customHeight="1" x14ac:dyDescent="0.25">
      <c r="A97" s="136">
        <v>89</v>
      </c>
      <c r="B97" s="127" t="s">
        <v>128</v>
      </c>
      <c r="C97" s="36" t="s">
        <v>89</v>
      </c>
      <c r="D97" s="134">
        <v>35000000</v>
      </c>
      <c r="E97" s="134">
        <v>1</v>
      </c>
      <c r="F97" s="122">
        <f t="shared" si="0"/>
        <v>35000</v>
      </c>
      <c r="G97" s="117"/>
      <c r="H97" s="117"/>
      <c r="I97" s="117"/>
      <c r="J97" s="117"/>
      <c r="K97" s="117"/>
      <c r="L97" s="117"/>
    </row>
    <row r="98" spans="1:12" s="121" customFormat="1" ht="33.75" customHeight="1" x14ac:dyDescent="0.25">
      <c r="A98" s="136">
        <v>90</v>
      </c>
      <c r="B98" s="126" t="s">
        <v>179</v>
      </c>
      <c r="C98" s="2" t="s">
        <v>104</v>
      </c>
      <c r="D98" s="1">
        <v>24810000</v>
      </c>
      <c r="E98" s="133">
        <v>1</v>
      </c>
      <c r="F98" s="120">
        <f t="shared" si="0"/>
        <v>24810</v>
      </c>
      <c r="G98" s="117"/>
      <c r="H98" s="117"/>
      <c r="I98" s="117"/>
      <c r="J98" s="117"/>
      <c r="K98" s="117"/>
      <c r="L98" s="117"/>
    </row>
    <row r="99" spans="1:12" s="121" customFormat="1" ht="33.75" customHeight="1" x14ac:dyDescent="0.25">
      <c r="A99" s="136"/>
      <c r="B99" s="144"/>
      <c r="C99" s="2"/>
      <c r="D99" s="1"/>
      <c r="E99" s="133"/>
      <c r="F99" s="120">
        <f>SUM(F9:F98)</f>
        <v>512340.81532000005</v>
      </c>
      <c r="G99" s="117"/>
      <c r="H99" s="117"/>
      <c r="I99" s="117"/>
      <c r="J99" s="117"/>
      <c r="K99" s="117"/>
      <c r="L99" s="117"/>
    </row>
    <row r="100" spans="1:12" s="121" customFormat="1" ht="24" customHeight="1" x14ac:dyDescent="0.25">
      <c r="A100" s="215" t="s">
        <v>191</v>
      </c>
      <c r="B100" s="215"/>
      <c r="C100" s="215"/>
      <c r="D100" s="215"/>
      <c r="E100" s="215"/>
      <c r="F100" s="215"/>
      <c r="G100" s="117"/>
      <c r="H100" s="117"/>
      <c r="I100" s="117"/>
      <c r="J100" s="117"/>
      <c r="K100" s="117"/>
      <c r="L100" s="117"/>
    </row>
    <row r="101" spans="1:12" s="117" customFormat="1" ht="24.75" customHeight="1" x14ac:dyDescent="0.25">
      <c r="A101" s="136">
        <v>1</v>
      </c>
      <c r="B101" s="126" t="s">
        <v>128</v>
      </c>
      <c r="C101" s="2" t="s">
        <v>89</v>
      </c>
      <c r="D101" s="133">
        <v>151000</v>
      </c>
      <c r="E101" s="133">
        <v>6</v>
      </c>
      <c r="F101" s="120">
        <f t="shared" si="0"/>
        <v>906</v>
      </c>
    </row>
    <row r="102" spans="1:12" s="117" customFormat="1" ht="13.5" x14ac:dyDescent="0.25">
      <c r="A102" s="136">
        <v>2</v>
      </c>
      <c r="B102" s="126" t="s">
        <v>136</v>
      </c>
      <c r="C102" s="2" t="s">
        <v>89</v>
      </c>
      <c r="D102" s="133">
        <v>6000000</v>
      </c>
      <c r="E102" s="133">
        <v>1</v>
      </c>
      <c r="F102" s="120">
        <f t="shared" si="0"/>
        <v>6000</v>
      </c>
    </row>
    <row r="103" spans="1:12" s="117" customFormat="1" ht="13.5" x14ac:dyDescent="0.25">
      <c r="A103" s="136">
        <v>3</v>
      </c>
      <c r="B103" s="126" t="s">
        <v>136</v>
      </c>
      <c r="C103" s="2" t="s">
        <v>89</v>
      </c>
      <c r="D103" s="133">
        <v>14000000</v>
      </c>
      <c r="E103" s="133">
        <v>1</v>
      </c>
      <c r="F103" s="120">
        <f t="shared" si="0"/>
        <v>14000</v>
      </c>
    </row>
    <row r="104" spans="1:12" s="117" customFormat="1" ht="13.5" x14ac:dyDescent="0.25">
      <c r="A104" s="136">
        <v>4</v>
      </c>
      <c r="B104" s="126" t="s">
        <v>136</v>
      </c>
      <c r="C104" s="2" t="s">
        <v>89</v>
      </c>
      <c r="D104" s="133">
        <v>15500000</v>
      </c>
      <c r="E104" s="133">
        <v>1</v>
      </c>
      <c r="F104" s="120">
        <f t="shared" si="0"/>
        <v>15500</v>
      </c>
    </row>
    <row r="105" spans="1:12" s="117" customFormat="1" ht="13.5" x14ac:dyDescent="0.25">
      <c r="A105" s="136">
        <v>5</v>
      </c>
      <c r="B105" s="126" t="s">
        <v>138</v>
      </c>
      <c r="C105" s="2" t="s">
        <v>89</v>
      </c>
      <c r="D105" s="133">
        <v>3500000</v>
      </c>
      <c r="E105" s="133">
        <v>1</v>
      </c>
      <c r="F105" s="120">
        <f t="shared" si="0"/>
        <v>3500</v>
      </c>
    </row>
    <row r="106" spans="1:12" s="117" customFormat="1" ht="13.5" x14ac:dyDescent="0.25">
      <c r="A106" s="136">
        <v>6</v>
      </c>
      <c r="B106" s="126" t="s">
        <v>129</v>
      </c>
      <c r="C106" s="2" t="s">
        <v>89</v>
      </c>
      <c r="D106" s="133">
        <v>2910000</v>
      </c>
      <c r="E106" s="133">
        <v>1</v>
      </c>
      <c r="F106" s="120">
        <f t="shared" si="0"/>
        <v>2910</v>
      </c>
    </row>
    <row r="107" spans="1:12" s="117" customFormat="1" ht="23.25" customHeight="1" x14ac:dyDescent="0.25">
      <c r="A107" s="136">
        <v>7</v>
      </c>
      <c r="B107" s="126" t="s">
        <v>137</v>
      </c>
      <c r="C107" s="2" t="s">
        <v>89</v>
      </c>
      <c r="D107" s="133">
        <v>3600000</v>
      </c>
      <c r="E107" s="133">
        <v>1</v>
      </c>
      <c r="F107" s="120">
        <f t="shared" si="0"/>
        <v>3600</v>
      </c>
    </row>
    <row r="108" spans="1:12" s="117" customFormat="1" ht="13.5" x14ac:dyDescent="0.25">
      <c r="A108" s="136">
        <v>8</v>
      </c>
      <c r="B108" s="126" t="s">
        <v>129</v>
      </c>
      <c r="C108" s="2" t="s">
        <v>89</v>
      </c>
      <c r="D108" s="133">
        <v>575000</v>
      </c>
      <c r="E108" s="133">
        <v>2</v>
      </c>
      <c r="F108" s="120">
        <f t="shared" si="0"/>
        <v>1150</v>
      </c>
    </row>
    <row r="109" spans="1:12" s="117" customFormat="1" ht="13.5" x14ac:dyDescent="0.25">
      <c r="A109" s="136">
        <v>9</v>
      </c>
      <c r="B109" s="126" t="s">
        <v>144</v>
      </c>
      <c r="C109" s="2" t="s">
        <v>89</v>
      </c>
      <c r="D109" s="133">
        <v>705000</v>
      </c>
      <c r="E109" s="133">
        <v>1</v>
      </c>
      <c r="F109" s="120">
        <f t="shared" si="0"/>
        <v>705</v>
      </c>
    </row>
    <row r="110" spans="1:12" s="117" customFormat="1" ht="27.75" customHeight="1" x14ac:dyDescent="0.25">
      <c r="A110" s="136">
        <v>10</v>
      </c>
      <c r="B110" s="126" t="s">
        <v>139</v>
      </c>
      <c r="C110" s="2" t="s">
        <v>89</v>
      </c>
      <c r="D110" s="133">
        <v>1000000</v>
      </c>
      <c r="E110" s="133">
        <v>1</v>
      </c>
      <c r="F110" s="120">
        <f t="shared" si="0"/>
        <v>1000</v>
      </c>
    </row>
    <row r="111" spans="1:12" s="117" customFormat="1" ht="27.75" customHeight="1" x14ac:dyDescent="0.25">
      <c r="A111" s="136">
        <v>11</v>
      </c>
      <c r="B111" s="126" t="s">
        <v>142</v>
      </c>
      <c r="C111" s="2" t="s">
        <v>89</v>
      </c>
      <c r="D111" s="133">
        <v>1000000</v>
      </c>
      <c r="E111" s="133">
        <v>1</v>
      </c>
      <c r="F111" s="120">
        <f t="shared" si="0"/>
        <v>1000</v>
      </c>
    </row>
    <row r="112" spans="1:12" s="117" customFormat="1" ht="13.5" x14ac:dyDescent="0.25">
      <c r="A112" s="136">
        <v>12</v>
      </c>
      <c r="B112" s="126" t="s">
        <v>143</v>
      </c>
      <c r="C112" s="2" t="s">
        <v>89</v>
      </c>
      <c r="D112" s="133">
        <v>915000</v>
      </c>
      <c r="E112" s="133">
        <v>1</v>
      </c>
      <c r="F112" s="120">
        <f t="shared" si="0"/>
        <v>915</v>
      </c>
    </row>
    <row r="113" spans="1:6" s="117" customFormat="1" ht="27" x14ac:dyDescent="0.25">
      <c r="A113" s="136">
        <v>13</v>
      </c>
      <c r="B113" s="126" t="s">
        <v>130</v>
      </c>
      <c r="C113" s="2" t="s">
        <v>89</v>
      </c>
      <c r="D113" s="133">
        <v>615000</v>
      </c>
      <c r="E113" s="133">
        <v>2</v>
      </c>
      <c r="F113" s="120">
        <f t="shared" si="0"/>
        <v>1230</v>
      </c>
    </row>
    <row r="114" spans="1:6" s="117" customFormat="1" ht="20.25" customHeight="1" x14ac:dyDescent="0.25">
      <c r="A114" s="136">
        <v>14</v>
      </c>
      <c r="B114" s="126" t="s">
        <v>145</v>
      </c>
      <c r="C114" s="2" t="s">
        <v>89</v>
      </c>
      <c r="D114" s="133">
        <v>3855000</v>
      </c>
      <c r="E114" s="133">
        <v>1</v>
      </c>
      <c r="F114" s="120">
        <f t="shared" si="0"/>
        <v>3855</v>
      </c>
    </row>
    <row r="115" spans="1:6" s="117" customFormat="1" ht="20.25" customHeight="1" x14ac:dyDescent="0.25">
      <c r="A115" s="136">
        <v>15</v>
      </c>
      <c r="B115" s="126" t="s">
        <v>145</v>
      </c>
      <c r="C115" s="2" t="s">
        <v>89</v>
      </c>
      <c r="D115" s="133">
        <v>1303000</v>
      </c>
      <c r="E115" s="133">
        <v>1</v>
      </c>
      <c r="F115" s="120">
        <f t="shared" si="0"/>
        <v>1303</v>
      </c>
    </row>
    <row r="116" spans="1:6" s="117" customFormat="1" ht="21" customHeight="1" x14ac:dyDescent="0.25">
      <c r="A116" s="136">
        <v>16</v>
      </c>
      <c r="B116" s="126" t="s">
        <v>140</v>
      </c>
      <c r="C116" s="2" t="s">
        <v>89</v>
      </c>
      <c r="D116" s="133">
        <v>297000</v>
      </c>
      <c r="E116" s="133">
        <v>11</v>
      </c>
      <c r="F116" s="120">
        <f t="shared" si="0"/>
        <v>3267</v>
      </c>
    </row>
    <row r="117" spans="1:6" s="117" customFormat="1" ht="20.25" customHeight="1" x14ac:dyDescent="0.25">
      <c r="A117" s="136">
        <v>17</v>
      </c>
      <c r="B117" s="126" t="s">
        <v>94</v>
      </c>
      <c r="C117" s="2" t="s">
        <v>89</v>
      </c>
      <c r="D117" s="133">
        <v>2630000</v>
      </c>
      <c r="E117" s="133">
        <v>4</v>
      </c>
      <c r="F117" s="120">
        <f t="shared" si="0"/>
        <v>10520</v>
      </c>
    </row>
    <row r="118" spans="1:6" s="117" customFormat="1" ht="20.25" customHeight="1" x14ac:dyDescent="0.25">
      <c r="A118" s="136">
        <v>18</v>
      </c>
      <c r="B118" s="126" t="s">
        <v>146</v>
      </c>
      <c r="C118" s="2" t="s">
        <v>89</v>
      </c>
      <c r="D118" s="133">
        <v>1920000</v>
      </c>
      <c r="E118" s="133">
        <v>1</v>
      </c>
      <c r="F118" s="120">
        <f t="shared" si="0"/>
        <v>1920</v>
      </c>
    </row>
    <row r="119" spans="1:6" s="117" customFormat="1" ht="20.25" customHeight="1" x14ac:dyDescent="0.25">
      <c r="A119" s="136">
        <v>19</v>
      </c>
      <c r="B119" s="126" t="s">
        <v>146</v>
      </c>
      <c r="C119" s="2" t="s">
        <v>89</v>
      </c>
      <c r="D119" s="133">
        <v>3927000</v>
      </c>
      <c r="E119" s="133">
        <v>3</v>
      </c>
      <c r="F119" s="120">
        <f t="shared" si="0"/>
        <v>11781</v>
      </c>
    </row>
    <row r="120" spans="1:6" s="117" customFormat="1" ht="33.75" customHeight="1" x14ac:dyDescent="0.25">
      <c r="A120" s="136">
        <v>20</v>
      </c>
      <c r="B120" s="126" t="s">
        <v>134</v>
      </c>
      <c r="C120" s="2" t="s">
        <v>89</v>
      </c>
      <c r="D120" s="133">
        <v>591000</v>
      </c>
      <c r="E120" s="133">
        <v>10</v>
      </c>
      <c r="F120" s="120">
        <f t="shared" si="0"/>
        <v>5910</v>
      </c>
    </row>
    <row r="121" spans="1:6" s="117" customFormat="1" ht="32.25" customHeight="1" x14ac:dyDescent="0.25">
      <c r="A121" s="136">
        <v>21</v>
      </c>
      <c r="B121" s="126" t="s">
        <v>134</v>
      </c>
      <c r="C121" s="2" t="s">
        <v>89</v>
      </c>
      <c r="D121" s="133">
        <v>915000</v>
      </c>
      <c r="E121" s="133">
        <v>2</v>
      </c>
      <c r="F121" s="120">
        <f t="shared" si="0"/>
        <v>1830</v>
      </c>
    </row>
    <row r="122" spans="1:6" s="117" customFormat="1" ht="23.25" customHeight="1" x14ac:dyDescent="0.25">
      <c r="A122" s="136">
        <v>22</v>
      </c>
      <c r="B122" s="126" t="s">
        <v>149</v>
      </c>
      <c r="C122" s="2" t="s">
        <v>89</v>
      </c>
      <c r="D122" s="133">
        <v>864000</v>
      </c>
      <c r="E122" s="133">
        <v>4</v>
      </c>
      <c r="F122" s="120">
        <f t="shared" si="0"/>
        <v>3456</v>
      </c>
    </row>
    <row r="123" spans="1:6" s="117" customFormat="1" ht="23.25" customHeight="1" x14ac:dyDescent="0.25">
      <c r="A123" s="136">
        <v>23</v>
      </c>
      <c r="B123" s="126" t="s">
        <v>149</v>
      </c>
      <c r="C123" s="2" t="s">
        <v>89</v>
      </c>
      <c r="D123" s="133">
        <v>206000</v>
      </c>
      <c r="E123" s="133">
        <v>21</v>
      </c>
      <c r="F123" s="120">
        <f t="shared" si="0"/>
        <v>4326</v>
      </c>
    </row>
    <row r="124" spans="1:6" s="117" customFormat="1" ht="24" customHeight="1" x14ac:dyDescent="0.25">
      <c r="A124" s="136">
        <v>24</v>
      </c>
      <c r="B124" s="126" t="s">
        <v>129</v>
      </c>
      <c r="C124" s="2" t="s">
        <v>89</v>
      </c>
      <c r="D124" s="133">
        <v>400000</v>
      </c>
      <c r="E124" s="133">
        <v>7</v>
      </c>
      <c r="F124" s="120">
        <f t="shared" si="0"/>
        <v>2800</v>
      </c>
    </row>
    <row r="125" spans="1:6" s="117" customFormat="1" ht="23.25" customHeight="1" x14ac:dyDescent="0.25">
      <c r="A125" s="136">
        <v>25</v>
      </c>
      <c r="B125" s="126" t="s">
        <v>133</v>
      </c>
      <c r="C125" s="2" t="s">
        <v>89</v>
      </c>
      <c r="D125" s="133">
        <v>150000</v>
      </c>
      <c r="E125" s="133">
        <v>2</v>
      </c>
      <c r="F125" s="120">
        <f t="shared" si="0"/>
        <v>300</v>
      </c>
    </row>
    <row r="126" spans="1:6" s="117" customFormat="1" ht="23.25" customHeight="1" x14ac:dyDescent="0.25">
      <c r="A126" s="136">
        <v>26</v>
      </c>
      <c r="B126" s="126" t="s">
        <v>133</v>
      </c>
      <c r="C126" s="2" t="s">
        <v>89</v>
      </c>
      <c r="D126" s="133">
        <v>2398000</v>
      </c>
      <c r="E126" s="133">
        <v>3</v>
      </c>
      <c r="F126" s="120">
        <f t="shared" si="0"/>
        <v>7194</v>
      </c>
    </row>
    <row r="127" spans="1:6" s="117" customFormat="1" ht="23.25" customHeight="1" x14ac:dyDescent="0.25">
      <c r="A127" s="136">
        <v>27</v>
      </c>
      <c r="B127" s="126" t="s">
        <v>133</v>
      </c>
      <c r="C127" s="2" t="s">
        <v>89</v>
      </c>
      <c r="D127" s="133">
        <v>1156000</v>
      </c>
      <c r="E127" s="133">
        <v>3</v>
      </c>
      <c r="F127" s="120">
        <f t="shared" si="0"/>
        <v>3468</v>
      </c>
    </row>
    <row r="128" spans="1:6" s="117" customFormat="1" ht="23.25" customHeight="1" x14ac:dyDescent="0.25">
      <c r="A128" s="136">
        <v>28</v>
      </c>
      <c r="B128" s="126" t="s">
        <v>154</v>
      </c>
      <c r="C128" s="2" t="s">
        <v>89</v>
      </c>
      <c r="D128" s="133">
        <v>3078000</v>
      </c>
      <c r="E128" s="133">
        <v>1</v>
      </c>
      <c r="F128" s="120">
        <f t="shared" si="0"/>
        <v>3078</v>
      </c>
    </row>
    <row r="129" spans="1:6" s="117" customFormat="1" ht="23.25" customHeight="1" x14ac:dyDescent="0.25">
      <c r="A129" s="136">
        <v>29</v>
      </c>
      <c r="B129" s="126" t="s">
        <v>154</v>
      </c>
      <c r="C129" s="2" t="s">
        <v>89</v>
      </c>
      <c r="D129" s="133">
        <v>4321000</v>
      </c>
      <c r="E129" s="133">
        <v>1</v>
      </c>
      <c r="F129" s="120">
        <f t="shared" si="0"/>
        <v>4321</v>
      </c>
    </row>
    <row r="130" spans="1:6" s="117" customFormat="1" ht="23.25" customHeight="1" x14ac:dyDescent="0.25">
      <c r="A130" s="136">
        <v>30</v>
      </c>
      <c r="B130" s="126" t="s">
        <v>141</v>
      </c>
      <c r="C130" s="2" t="s">
        <v>89</v>
      </c>
      <c r="D130" s="133">
        <v>307000</v>
      </c>
      <c r="E130" s="133">
        <v>3</v>
      </c>
      <c r="F130" s="120">
        <f t="shared" si="0"/>
        <v>921</v>
      </c>
    </row>
    <row r="131" spans="1:6" s="117" customFormat="1" ht="24" customHeight="1" x14ac:dyDescent="0.25">
      <c r="A131" s="136">
        <v>31</v>
      </c>
      <c r="B131" s="126" t="s">
        <v>95</v>
      </c>
      <c r="C131" s="2" t="s">
        <v>89</v>
      </c>
      <c r="D131" s="133">
        <v>81000</v>
      </c>
      <c r="E131" s="133">
        <v>1</v>
      </c>
      <c r="F131" s="120">
        <f t="shared" si="0"/>
        <v>81</v>
      </c>
    </row>
    <row r="132" spans="1:6" s="117" customFormat="1" ht="20.25" customHeight="1" x14ac:dyDescent="0.25">
      <c r="A132" s="136">
        <v>32</v>
      </c>
      <c r="B132" s="126" t="s">
        <v>150</v>
      </c>
      <c r="C132" s="2" t="s">
        <v>89</v>
      </c>
      <c r="D132" s="133">
        <v>770000</v>
      </c>
      <c r="E132" s="133">
        <v>4</v>
      </c>
      <c r="F132" s="120">
        <f t="shared" si="0"/>
        <v>3080</v>
      </c>
    </row>
    <row r="133" spans="1:6" s="117" customFormat="1" ht="20.25" customHeight="1" x14ac:dyDescent="0.25">
      <c r="A133" s="136">
        <v>33</v>
      </c>
      <c r="B133" s="126" t="s">
        <v>96</v>
      </c>
      <c r="C133" s="2" t="s">
        <v>89</v>
      </c>
      <c r="D133" s="133">
        <v>176000</v>
      </c>
      <c r="E133" s="133">
        <v>8</v>
      </c>
      <c r="F133" s="120">
        <f t="shared" si="0"/>
        <v>1408</v>
      </c>
    </row>
    <row r="134" spans="1:6" s="117" customFormat="1" ht="20.25" customHeight="1" x14ac:dyDescent="0.25">
      <c r="A134" s="136">
        <v>34</v>
      </c>
      <c r="B134" s="126" t="s">
        <v>96</v>
      </c>
      <c r="C134" s="2" t="s">
        <v>89</v>
      </c>
      <c r="D134" s="133">
        <v>275000</v>
      </c>
      <c r="E134" s="133">
        <v>4</v>
      </c>
      <c r="F134" s="120">
        <f t="shared" si="0"/>
        <v>1100</v>
      </c>
    </row>
    <row r="135" spans="1:6" s="117" customFormat="1" ht="20.25" customHeight="1" x14ac:dyDescent="0.25">
      <c r="A135" s="136">
        <v>35</v>
      </c>
      <c r="B135" s="126" t="s">
        <v>133</v>
      </c>
      <c r="C135" s="2" t="s">
        <v>89</v>
      </c>
      <c r="D135" s="133">
        <v>520000</v>
      </c>
      <c r="E135" s="133">
        <v>6</v>
      </c>
      <c r="F135" s="120">
        <f t="shared" si="0"/>
        <v>3120</v>
      </c>
    </row>
    <row r="136" spans="1:6" s="117" customFormat="1" ht="13.5" x14ac:dyDescent="0.25">
      <c r="A136" s="136">
        <v>36</v>
      </c>
      <c r="B136" s="126" t="s">
        <v>168</v>
      </c>
      <c r="C136" s="2" t="s">
        <v>89</v>
      </c>
      <c r="D136" s="133">
        <v>3200000</v>
      </c>
      <c r="E136" s="133">
        <v>1</v>
      </c>
      <c r="F136" s="120">
        <f t="shared" si="0"/>
        <v>3200</v>
      </c>
    </row>
    <row r="137" spans="1:6" s="117" customFormat="1" ht="13.5" x14ac:dyDescent="0.25">
      <c r="A137" s="136">
        <v>37</v>
      </c>
      <c r="B137" s="126" t="s">
        <v>168</v>
      </c>
      <c r="C137" s="2" t="s">
        <v>89</v>
      </c>
      <c r="D137" s="133">
        <v>9760000</v>
      </c>
      <c r="E137" s="133">
        <v>1</v>
      </c>
      <c r="F137" s="120">
        <f t="shared" si="0"/>
        <v>9760</v>
      </c>
    </row>
    <row r="138" spans="1:6" s="117" customFormat="1" ht="27.75" customHeight="1" x14ac:dyDescent="0.25">
      <c r="A138" s="136">
        <v>38</v>
      </c>
      <c r="B138" s="126" t="s">
        <v>100</v>
      </c>
      <c r="C138" s="2" t="s">
        <v>89</v>
      </c>
      <c r="D138" s="133">
        <v>813000</v>
      </c>
      <c r="E138" s="133">
        <v>3</v>
      </c>
      <c r="F138" s="120">
        <f t="shared" si="0"/>
        <v>2439</v>
      </c>
    </row>
    <row r="139" spans="1:6" s="117" customFormat="1" ht="23.25" customHeight="1" x14ac:dyDescent="0.25">
      <c r="A139" s="136">
        <v>39</v>
      </c>
      <c r="B139" s="126" t="s">
        <v>148</v>
      </c>
      <c r="C139" s="2" t="s">
        <v>89</v>
      </c>
      <c r="D139" s="133">
        <v>13000000</v>
      </c>
      <c r="E139" s="133">
        <v>1</v>
      </c>
      <c r="F139" s="120">
        <f t="shared" si="0"/>
        <v>13000</v>
      </c>
    </row>
    <row r="140" spans="1:6" s="117" customFormat="1" ht="26.25" customHeight="1" x14ac:dyDescent="0.25">
      <c r="A140" s="136">
        <v>40</v>
      </c>
      <c r="B140" s="126" t="s">
        <v>160</v>
      </c>
      <c r="C140" s="2" t="s">
        <v>89</v>
      </c>
      <c r="D140" s="133">
        <v>950000</v>
      </c>
      <c r="E140" s="133">
        <v>2</v>
      </c>
      <c r="F140" s="120">
        <f t="shared" si="0"/>
        <v>1900</v>
      </c>
    </row>
    <row r="141" spans="1:6" s="117" customFormat="1" ht="26.25" customHeight="1" x14ac:dyDescent="0.25">
      <c r="A141" s="136">
        <v>41</v>
      </c>
      <c r="B141" s="126" t="s">
        <v>169</v>
      </c>
      <c r="C141" s="2" t="s">
        <v>89</v>
      </c>
      <c r="D141" s="133">
        <v>1000000</v>
      </c>
      <c r="E141" s="133">
        <v>1</v>
      </c>
      <c r="F141" s="120">
        <f t="shared" si="0"/>
        <v>1000</v>
      </c>
    </row>
    <row r="142" spans="1:6" s="117" customFormat="1" ht="26.25" customHeight="1" x14ac:dyDescent="0.25">
      <c r="A142" s="136">
        <v>42</v>
      </c>
      <c r="B142" s="126" t="s">
        <v>170</v>
      </c>
      <c r="C142" s="2" t="s">
        <v>89</v>
      </c>
      <c r="D142" s="133">
        <v>1250000</v>
      </c>
      <c r="E142" s="133">
        <v>1</v>
      </c>
      <c r="F142" s="120">
        <f t="shared" si="0"/>
        <v>1250</v>
      </c>
    </row>
    <row r="143" spans="1:6" s="117" customFormat="1" ht="26.25" customHeight="1" x14ac:dyDescent="0.25">
      <c r="A143" s="136">
        <v>43</v>
      </c>
      <c r="B143" s="126" t="s">
        <v>165</v>
      </c>
      <c r="C143" s="2" t="s">
        <v>89</v>
      </c>
      <c r="D143" s="133">
        <v>22000000</v>
      </c>
      <c r="E143" s="133">
        <v>1</v>
      </c>
      <c r="F143" s="120">
        <f t="shared" si="0"/>
        <v>22000</v>
      </c>
    </row>
    <row r="144" spans="1:6" s="117" customFormat="1" ht="25.5" customHeight="1" x14ac:dyDescent="0.25">
      <c r="A144" s="136">
        <v>44</v>
      </c>
      <c r="B144" s="126" t="s">
        <v>151</v>
      </c>
      <c r="C144" s="2" t="s">
        <v>89</v>
      </c>
      <c r="D144" s="133">
        <v>890000</v>
      </c>
      <c r="E144" s="133">
        <v>2</v>
      </c>
      <c r="F144" s="120">
        <f t="shared" si="0"/>
        <v>1780</v>
      </c>
    </row>
    <row r="145" spans="1:6" s="117" customFormat="1" ht="25.5" customHeight="1" x14ac:dyDescent="0.25">
      <c r="A145" s="136">
        <v>45</v>
      </c>
      <c r="B145" s="126" t="s">
        <v>100</v>
      </c>
      <c r="C145" s="2" t="s">
        <v>89</v>
      </c>
      <c r="D145" s="133">
        <v>4750000</v>
      </c>
      <c r="E145" s="133">
        <v>1</v>
      </c>
      <c r="F145" s="120">
        <f t="shared" si="0"/>
        <v>4750</v>
      </c>
    </row>
    <row r="146" spans="1:6" s="117" customFormat="1" ht="25.5" customHeight="1" x14ac:dyDescent="0.25">
      <c r="A146" s="136">
        <v>46</v>
      </c>
      <c r="B146" s="126" t="s">
        <v>166</v>
      </c>
      <c r="C146" s="2" t="s">
        <v>89</v>
      </c>
      <c r="D146" s="133">
        <v>255000</v>
      </c>
      <c r="E146" s="133">
        <v>1</v>
      </c>
      <c r="F146" s="120">
        <f t="shared" si="0"/>
        <v>255</v>
      </c>
    </row>
    <row r="147" spans="1:6" s="117" customFormat="1" ht="25.5" customHeight="1" x14ac:dyDescent="0.25">
      <c r="A147" s="136">
        <v>47</v>
      </c>
      <c r="B147" s="126" t="s">
        <v>154</v>
      </c>
      <c r="C147" s="2" t="s">
        <v>89</v>
      </c>
      <c r="D147" s="133">
        <v>2860000</v>
      </c>
      <c r="E147" s="133">
        <v>1</v>
      </c>
      <c r="F147" s="120">
        <f t="shared" si="0"/>
        <v>2860</v>
      </c>
    </row>
    <row r="148" spans="1:6" s="117" customFormat="1" ht="31.5" customHeight="1" x14ac:dyDescent="0.25">
      <c r="A148" s="136">
        <v>48</v>
      </c>
      <c r="B148" s="126" t="s">
        <v>131</v>
      </c>
      <c r="C148" s="2" t="s">
        <v>132</v>
      </c>
      <c r="D148" s="133">
        <v>660000</v>
      </c>
      <c r="E148" s="133">
        <v>2</v>
      </c>
      <c r="F148" s="120">
        <f t="shared" si="0"/>
        <v>1320</v>
      </c>
    </row>
    <row r="149" spans="1:6" s="117" customFormat="1" ht="20.25" customHeight="1" x14ac:dyDescent="0.25">
      <c r="A149" s="136">
        <v>49</v>
      </c>
      <c r="B149" s="126" t="s">
        <v>169</v>
      </c>
      <c r="C149" s="2" t="s">
        <v>89</v>
      </c>
      <c r="D149" s="133">
        <v>1700000</v>
      </c>
      <c r="E149" s="133">
        <v>1</v>
      </c>
      <c r="F149" s="120">
        <f t="shared" si="0"/>
        <v>1700</v>
      </c>
    </row>
    <row r="150" spans="1:6" s="117" customFormat="1" ht="20.25" customHeight="1" x14ac:dyDescent="0.25">
      <c r="A150" s="136">
        <v>50</v>
      </c>
      <c r="B150" s="126" t="s">
        <v>171</v>
      </c>
      <c r="C150" s="2" t="s">
        <v>89</v>
      </c>
      <c r="D150" s="133">
        <v>3000000</v>
      </c>
      <c r="E150" s="133">
        <v>1</v>
      </c>
      <c r="F150" s="120">
        <f t="shared" si="0"/>
        <v>3000</v>
      </c>
    </row>
    <row r="151" spans="1:6" s="117" customFormat="1" ht="32.25" customHeight="1" x14ac:dyDescent="0.25">
      <c r="A151" s="136">
        <v>51</v>
      </c>
      <c r="B151" s="126" t="s">
        <v>135</v>
      </c>
      <c r="C151" s="2" t="s">
        <v>132</v>
      </c>
      <c r="D151" s="133">
        <v>375000</v>
      </c>
      <c r="E151" s="133">
        <v>2</v>
      </c>
      <c r="F151" s="120">
        <f t="shared" si="0"/>
        <v>750</v>
      </c>
    </row>
    <row r="152" spans="1:6" s="117" customFormat="1" ht="34.5" customHeight="1" x14ac:dyDescent="0.25">
      <c r="A152" s="136">
        <v>52</v>
      </c>
      <c r="B152" s="126" t="s">
        <v>131</v>
      </c>
      <c r="C152" s="2" t="s">
        <v>132</v>
      </c>
      <c r="D152" s="133">
        <v>5300000</v>
      </c>
      <c r="E152" s="133">
        <v>3</v>
      </c>
      <c r="F152" s="120">
        <f t="shared" si="0"/>
        <v>15900</v>
      </c>
    </row>
    <row r="153" spans="1:6" s="117" customFormat="1" ht="32.25" customHeight="1" x14ac:dyDescent="0.25">
      <c r="A153" s="136">
        <v>53</v>
      </c>
      <c r="B153" s="126" t="s">
        <v>131</v>
      </c>
      <c r="C153" s="2" t="s">
        <v>132</v>
      </c>
      <c r="D153" s="133">
        <v>170000</v>
      </c>
      <c r="E153" s="133">
        <v>5</v>
      </c>
      <c r="F153" s="120">
        <f t="shared" si="0"/>
        <v>850</v>
      </c>
    </row>
    <row r="154" spans="1:6" s="117" customFormat="1" ht="13.5" x14ac:dyDescent="0.25">
      <c r="A154" s="136">
        <v>54</v>
      </c>
      <c r="B154" s="126" t="s">
        <v>172</v>
      </c>
      <c r="C154" s="2" t="s">
        <v>89</v>
      </c>
      <c r="D154" s="133">
        <v>550000</v>
      </c>
      <c r="E154" s="133">
        <v>1</v>
      </c>
      <c r="F154" s="120">
        <f t="shared" si="0"/>
        <v>550</v>
      </c>
    </row>
    <row r="155" spans="1:6" s="117" customFormat="1" ht="36" customHeight="1" x14ac:dyDescent="0.25">
      <c r="A155" s="136">
        <v>55</v>
      </c>
      <c r="B155" s="126" t="s">
        <v>131</v>
      </c>
      <c r="C155" s="2" t="s">
        <v>132</v>
      </c>
      <c r="D155" s="133">
        <v>350000</v>
      </c>
      <c r="E155" s="133">
        <v>1</v>
      </c>
      <c r="F155" s="120">
        <f t="shared" si="0"/>
        <v>350</v>
      </c>
    </row>
    <row r="156" spans="1:6" s="117" customFormat="1" ht="31.5" customHeight="1" x14ac:dyDescent="0.25">
      <c r="A156" s="136">
        <v>56</v>
      </c>
      <c r="B156" s="126" t="s">
        <v>131</v>
      </c>
      <c r="C156" s="2" t="s">
        <v>132</v>
      </c>
      <c r="D156" s="133">
        <v>370000</v>
      </c>
      <c r="E156" s="133">
        <v>1</v>
      </c>
      <c r="F156" s="120">
        <f t="shared" si="0"/>
        <v>370</v>
      </c>
    </row>
    <row r="157" spans="1:6" s="117" customFormat="1" ht="27" x14ac:dyDescent="0.25">
      <c r="A157" s="136">
        <v>57</v>
      </c>
      <c r="B157" s="126" t="s">
        <v>135</v>
      </c>
      <c r="C157" s="2" t="s">
        <v>132</v>
      </c>
      <c r="D157" s="133">
        <v>550000</v>
      </c>
      <c r="E157" s="133">
        <v>1</v>
      </c>
      <c r="F157" s="120">
        <f t="shared" si="0"/>
        <v>550</v>
      </c>
    </row>
    <row r="158" spans="1:6" s="117" customFormat="1" ht="25.5" customHeight="1" x14ac:dyDescent="0.25">
      <c r="A158" s="136">
        <v>58</v>
      </c>
      <c r="B158" s="126" t="s">
        <v>173</v>
      </c>
      <c r="C158" s="2" t="s">
        <v>89</v>
      </c>
      <c r="D158" s="133">
        <v>1200000</v>
      </c>
      <c r="E158" s="133">
        <v>1</v>
      </c>
      <c r="F158" s="120">
        <f t="shared" si="0"/>
        <v>1200</v>
      </c>
    </row>
    <row r="159" spans="1:6" s="117" customFormat="1" ht="25.5" customHeight="1" x14ac:dyDescent="0.25">
      <c r="A159" s="136">
        <v>59</v>
      </c>
      <c r="B159" s="126" t="s">
        <v>173</v>
      </c>
      <c r="C159" s="2" t="s">
        <v>89</v>
      </c>
      <c r="D159" s="133">
        <v>700000</v>
      </c>
      <c r="E159" s="133">
        <v>1</v>
      </c>
      <c r="F159" s="120">
        <f t="shared" si="0"/>
        <v>700</v>
      </c>
    </row>
    <row r="160" spans="1:6" s="117" customFormat="1" ht="25.5" customHeight="1" x14ac:dyDescent="0.25">
      <c r="A160" s="136">
        <v>60</v>
      </c>
      <c r="B160" s="126" t="s">
        <v>173</v>
      </c>
      <c r="C160" s="2" t="s">
        <v>89</v>
      </c>
      <c r="D160" s="133">
        <v>3500000</v>
      </c>
      <c r="E160" s="133">
        <v>1</v>
      </c>
      <c r="F160" s="120">
        <f t="shared" si="0"/>
        <v>3500</v>
      </c>
    </row>
    <row r="161" spans="1:6" s="117" customFormat="1" ht="25.5" customHeight="1" x14ac:dyDescent="0.25">
      <c r="A161" s="136">
        <v>61</v>
      </c>
      <c r="B161" s="126" t="s">
        <v>173</v>
      </c>
      <c r="C161" s="2" t="s">
        <v>89</v>
      </c>
      <c r="D161" s="133">
        <v>300000</v>
      </c>
      <c r="E161" s="133">
        <v>1</v>
      </c>
      <c r="F161" s="120">
        <f t="shared" si="0"/>
        <v>300</v>
      </c>
    </row>
    <row r="162" spans="1:6" s="117" customFormat="1" ht="25.5" customHeight="1" x14ac:dyDescent="0.25">
      <c r="A162" s="136">
        <v>62</v>
      </c>
      <c r="B162" s="126" t="s">
        <v>153</v>
      </c>
      <c r="C162" s="2" t="s">
        <v>89</v>
      </c>
      <c r="D162" s="133">
        <v>10455000</v>
      </c>
      <c r="E162" s="133">
        <v>3</v>
      </c>
      <c r="F162" s="120">
        <f t="shared" si="0"/>
        <v>31365</v>
      </c>
    </row>
    <row r="163" spans="1:6" s="117" customFormat="1" ht="13.5" x14ac:dyDescent="0.25">
      <c r="A163" s="136">
        <v>63</v>
      </c>
      <c r="B163" s="126" t="s">
        <v>95</v>
      </c>
      <c r="C163" s="2" t="s">
        <v>89</v>
      </c>
      <c r="D163" s="133">
        <v>13400000</v>
      </c>
      <c r="E163" s="133">
        <v>5</v>
      </c>
      <c r="F163" s="120">
        <f t="shared" si="0"/>
        <v>67000</v>
      </c>
    </row>
    <row r="164" spans="1:6" s="117" customFormat="1" ht="27" x14ac:dyDescent="0.25">
      <c r="A164" s="136">
        <v>64</v>
      </c>
      <c r="B164" s="126" t="s">
        <v>164</v>
      </c>
      <c r="C164" s="2" t="s">
        <v>89</v>
      </c>
      <c r="D164" s="133">
        <v>40000000</v>
      </c>
      <c r="E164" s="133">
        <v>1</v>
      </c>
      <c r="F164" s="120">
        <f t="shared" si="0"/>
        <v>40000</v>
      </c>
    </row>
    <row r="165" spans="1:6" s="117" customFormat="1" ht="13.5" x14ac:dyDescent="0.25">
      <c r="A165" s="136">
        <v>65</v>
      </c>
      <c r="B165" s="126" t="s">
        <v>152</v>
      </c>
      <c r="C165" s="2" t="s">
        <v>89</v>
      </c>
      <c r="D165" s="133">
        <v>28500000</v>
      </c>
      <c r="E165" s="133">
        <v>1</v>
      </c>
      <c r="F165" s="120">
        <f t="shared" si="0"/>
        <v>28500</v>
      </c>
    </row>
    <row r="166" spans="1:6" s="117" customFormat="1" ht="13.5" x14ac:dyDescent="0.25">
      <c r="A166" s="136">
        <v>66</v>
      </c>
      <c r="B166" s="126" t="s">
        <v>152</v>
      </c>
      <c r="C166" s="2" t="s">
        <v>89</v>
      </c>
      <c r="D166" s="133">
        <v>85000000</v>
      </c>
      <c r="E166" s="133">
        <v>1</v>
      </c>
      <c r="F166" s="120">
        <f t="shared" si="0"/>
        <v>85000</v>
      </c>
    </row>
    <row r="167" spans="1:6" s="117" customFormat="1" ht="20.25" customHeight="1" x14ac:dyDescent="0.25">
      <c r="A167" s="136">
        <v>67</v>
      </c>
      <c r="B167" s="126" t="s">
        <v>155</v>
      </c>
      <c r="C167" s="2" t="s">
        <v>89</v>
      </c>
      <c r="D167" s="133">
        <v>311000</v>
      </c>
      <c r="E167" s="133">
        <v>15</v>
      </c>
      <c r="F167" s="120">
        <f t="shared" si="0"/>
        <v>4665</v>
      </c>
    </row>
    <row r="168" spans="1:6" s="117" customFormat="1" ht="20.25" customHeight="1" x14ac:dyDescent="0.25">
      <c r="A168" s="136">
        <v>68</v>
      </c>
      <c r="B168" s="126" t="s">
        <v>155</v>
      </c>
      <c r="C168" s="2" t="s">
        <v>89</v>
      </c>
      <c r="D168" s="133">
        <v>41000</v>
      </c>
      <c r="E168" s="133">
        <v>7</v>
      </c>
      <c r="F168" s="120">
        <f t="shared" si="0"/>
        <v>287</v>
      </c>
    </row>
    <row r="169" spans="1:6" s="117" customFormat="1" ht="21" customHeight="1" x14ac:dyDescent="0.25">
      <c r="A169" s="136">
        <v>69</v>
      </c>
      <c r="B169" s="126" t="s">
        <v>167</v>
      </c>
      <c r="C169" s="2" t="s">
        <v>89</v>
      </c>
      <c r="D169" s="133">
        <v>48000</v>
      </c>
      <c r="E169" s="133">
        <v>3</v>
      </c>
      <c r="F169" s="120">
        <f t="shared" si="0"/>
        <v>144</v>
      </c>
    </row>
    <row r="170" spans="1:6" s="117" customFormat="1" ht="24.75" customHeight="1" x14ac:dyDescent="0.25">
      <c r="A170" s="136">
        <v>70</v>
      </c>
      <c r="B170" s="126" t="s">
        <v>100</v>
      </c>
      <c r="C170" s="2" t="s">
        <v>89</v>
      </c>
      <c r="D170" s="133">
        <v>127000</v>
      </c>
      <c r="E170" s="133">
        <v>32</v>
      </c>
      <c r="F170" s="120">
        <f t="shared" si="0"/>
        <v>4064</v>
      </c>
    </row>
    <row r="171" spans="1:6" s="117" customFormat="1" ht="24.75" customHeight="1" x14ac:dyDescent="0.25">
      <c r="A171" s="136">
        <v>71</v>
      </c>
      <c r="B171" s="126" t="s">
        <v>100</v>
      </c>
      <c r="C171" s="2" t="s">
        <v>89</v>
      </c>
      <c r="D171" s="133">
        <v>241000</v>
      </c>
      <c r="E171" s="133">
        <v>12</v>
      </c>
      <c r="F171" s="120">
        <f t="shared" si="0"/>
        <v>2892</v>
      </c>
    </row>
    <row r="172" spans="1:6" s="117" customFormat="1" ht="24.75" customHeight="1" x14ac:dyDescent="0.25">
      <c r="A172" s="136">
        <v>72</v>
      </c>
      <c r="B172" s="126" t="s">
        <v>91</v>
      </c>
      <c r="C172" s="2" t="s">
        <v>89</v>
      </c>
      <c r="D172" s="133">
        <v>220000</v>
      </c>
      <c r="E172" s="133">
        <v>3</v>
      </c>
      <c r="F172" s="120">
        <f t="shared" si="0"/>
        <v>660</v>
      </c>
    </row>
    <row r="173" spans="1:6" s="117" customFormat="1" ht="24.75" customHeight="1" x14ac:dyDescent="0.25">
      <c r="A173" s="136">
        <v>73</v>
      </c>
      <c r="B173" s="126" t="s">
        <v>155</v>
      </c>
      <c r="C173" s="2" t="s">
        <v>89</v>
      </c>
      <c r="D173" s="133">
        <v>46000</v>
      </c>
      <c r="E173" s="133">
        <v>10</v>
      </c>
      <c r="F173" s="120">
        <f t="shared" si="0"/>
        <v>460</v>
      </c>
    </row>
    <row r="174" spans="1:6" s="117" customFormat="1" ht="24.75" customHeight="1" x14ac:dyDescent="0.25">
      <c r="A174" s="136">
        <v>74</v>
      </c>
      <c r="B174" s="126" t="s">
        <v>157</v>
      </c>
      <c r="C174" s="2" t="s">
        <v>89</v>
      </c>
      <c r="D174" s="133">
        <v>108000</v>
      </c>
      <c r="E174" s="133">
        <v>27</v>
      </c>
      <c r="F174" s="120">
        <f t="shared" si="0"/>
        <v>2916</v>
      </c>
    </row>
    <row r="175" spans="1:6" s="117" customFormat="1" ht="24.75" customHeight="1" x14ac:dyDescent="0.25">
      <c r="A175" s="136">
        <v>75</v>
      </c>
      <c r="B175" s="126" t="s">
        <v>155</v>
      </c>
      <c r="C175" s="2" t="s">
        <v>89</v>
      </c>
      <c r="D175" s="133">
        <v>141000</v>
      </c>
      <c r="E175" s="133">
        <v>7</v>
      </c>
      <c r="F175" s="120">
        <f t="shared" si="0"/>
        <v>987</v>
      </c>
    </row>
    <row r="176" spans="1:6" s="117" customFormat="1" ht="24.75" customHeight="1" x14ac:dyDescent="0.25">
      <c r="A176" s="136">
        <v>76</v>
      </c>
      <c r="B176" s="126" t="s">
        <v>155</v>
      </c>
      <c r="C176" s="2" t="s">
        <v>89</v>
      </c>
      <c r="D176" s="133">
        <v>70000</v>
      </c>
      <c r="E176" s="133">
        <v>40</v>
      </c>
      <c r="F176" s="120">
        <f t="shared" si="0"/>
        <v>2800</v>
      </c>
    </row>
    <row r="177" spans="1:6" s="117" customFormat="1" ht="24.75" customHeight="1" x14ac:dyDescent="0.25">
      <c r="A177" s="136">
        <v>77</v>
      </c>
      <c r="B177" s="126" t="s">
        <v>155</v>
      </c>
      <c r="C177" s="2" t="s">
        <v>89</v>
      </c>
      <c r="D177" s="133">
        <v>70000</v>
      </c>
      <c r="E177" s="133">
        <v>39</v>
      </c>
      <c r="F177" s="120">
        <f t="shared" si="0"/>
        <v>2730</v>
      </c>
    </row>
    <row r="178" spans="1:6" s="117" customFormat="1" ht="13.5" x14ac:dyDescent="0.25">
      <c r="A178" s="136">
        <v>78</v>
      </c>
      <c r="B178" s="126" t="s">
        <v>92</v>
      </c>
      <c r="C178" s="2" t="s">
        <v>89</v>
      </c>
      <c r="D178" s="133">
        <v>250000</v>
      </c>
      <c r="E178" s="133">
        <v>33</v>
      </c>
      <c r="F178" s="120">
        <f t="shared" si="0"/>
        <v>8250</v>
      </c>
    </row>
    <row r="179" spans="1:6" s="117" customFormat="1" ht="21.75" customHeight="1" x14ac:dyDescent="0.25">
      <c r="A179" s="136">
        <v>79</v>
      </c>
      <c r="B179" s="126" t="s">
        <v>155</v>
      </c>
      <c r="C179" s="2" t="s">
        <v>89</v>
      </c>
      <c r="D179" s="133">
        <v>61000</v>
      </c>
      <c r="E179" s="133">
        <v>14</v>
      </c>
      <c r="F179" s="120">
        <f t="shared" si="0"/>
        <v>854</v>
      </c>
    </row>
    <row r="180" spans="1:6" s="117" customFormat="1" ht="13.5" x14ac:dyDescent="0.25">
      <c r="A180" s="136">
        <v>80</v>
      </c>
      <c r="B180" s="126" t="s">
        <v>158</v>
      </c>
      <c r="C180" s="2" t="s">
        <v>89</v>
      </c>
      <c r="D180" s="133">
        <v>21500</v>
      </c>
      <c r="E180" s="133">
        <v>24</v>
      </c>
      <c r="F180" s="120">
        <f t="shared" si="0"/>
        <v>516</v>
      </c>
    </row>
    <row r="181" spans="1:6" s="117" customFormat="1" ht="23.25" customHeight="1" x14ac:dyDescent="0.25">
      <c r="A181" s="136">
        <v>81</v>
      </c>
      <c r="B181" s="126" t="s">
        <v>155</v>
      </c>
      <c r="C181" s="2" t="s">
        <v>89</v>
      </c>
      <c r="D181" s="133">
        <v>100000</v>
      </c>
      <c r="E181" s="133">
        <v>10</v>
      </c>
      <c r="F181" s="120">
        <f t="shared" si="0"/>
        <v>1000</v>
      </c>
    </row>
    <row r="182" spans="1:6" s="117" customFormat="1" ht="23.25" customHeight="1" x14ac:dyDescent="0.25">
      <c r="A182" s="136">
        <v>82</v>
      </c>
      <c r="B182" s="126" t="s">
        <v>93</v>
      </c>
      <c r="C182" s="2" t="s">
        <v>89</v>
      </c>
      <c r="D182" s="133">
        <v>273000</v>
      </c>
      <c r="E182" s="133">
        <v>4</v>
      </c>
      <c r="F182" s="120">
        <f t="shared" si="0"/>
        <v>1092</v>
      </c>
    </row>
    <row r="183" spans="1:6" s="117" customFormat="1" ht="23.25" customHeight="1" x14ac:dyDescent="0.25">
      <c r="A183" s="136">
        <v>83</v>
      </c>
      <c r="B183" s="126" t="s">
        <v>155</v>
      </c>
      <c r="C183" s="2" t="s">
        <v>89</v>
      </c>
      <c r="D183" s="133">
        <v>28000</v>
      </c>
      <c r="E183" s="133">
        <v>10</v>
      </c>
      <c r="F183" s="120">
        <f t="shared" si="0"/>
        <v>280</v>
      </c>
    </row>
    <row r="184" spans="1:6" s="117" customFormat="1" ht="33.75" customHeight="1" x14ac:dyDescent="0.25">
      <c r="A184" s="136">
        <v>84</v>
      </c>
      <c r="B184" s="126" t="s">
        <v>156</v>
      </c>
      <c r="C184" s="2" t="s">
        <v>89</v>
      </c>
      <c r="D184" s="133">
        <v>550000</v>
      </c>
      <c r="E184" s="133">
        <v>9</v>
      </c>
      <c r="F184" s="120">
        <f t="shared" si="0"/>
        <v>4950</v>
      </c>
    </row>
    <row r="185" spans="1:6" s="117" customFormat="1" ht="21.75" customHeight="1" x14ac:dyDescent="0.25">
      <c r="A185" s="136">
        <v>85</v>
      </c>
      <c r="B185" s="126" t="s">
        <v>100</v>
      </c>
      <c r="C185" s="2" t="s">
        <v>89</v>
      </c>
      <c r="D185" s="133">
        <v>800000</v>
      </c>
      <c r="E185" s="133">
        <v>1</v>
      </c>
      <c r="F185" s="120">
        <f t="shared" si="0"/>
        <v>800</v>
      </c>
    </row>
    <row r="186" spans="1:6" s="117" customFormat="1" ht="21.75" customHeight="1" x14ac:dyDescent="0.25">
      <c r="A186" s="136">
        <v>86</v>
      </c>
      <c r="B186" s="126" t="s">
        <v>155</v>
      </c>
      <c r="C186" s="2" t="s">
        <v>89</v>
      </c>
      <c r="D186" s="133">
        <v>135000</v>
      </c>
      <c r="E186" s="133">
        <v>7</v>
      </c>
      <c r="F186" s="120">
        <f t="shared" si="0"/>
        <v>945</v>
      </c>
    </row>
    <row r="187" spans="1:6" s="117" customFormat="1" ht="21.75" customHeight="1" x14ac:dyDescent="0.25">
      <c r="A187" s="136">
        <v>87</v>
      </c>
      <c r="B187" s="126" t="s">
        <v>161</v>
      </c>
      <c r="C187" s="2" t="s">
        <v>89</v>
      </c>
      <c r="D187" s="133">
        <v>290000</v>
      </c>
      <c r="E187" s="133">
        <v>2</v>
      </c>
      <c r="F187" s="120">
        <f t="shared" si="0"/>
        <v>580</v>
      </c>
    </row>
    <row r="188" spans="1:6" s="117" customFormat="1" ht="21.75" customHeight="1" x14ac:dyDescent="0.25">
      <c r="A188" s="136">
        <v>88</v>
      </c>
      <c r="B188" s="126" t="s">
        <v>159</v>
      </c>
      <c r="C188" s="2" t="s">
        <v>89</v>
      </c>
      <c r="D188" s="133">
        <v>111000</v>
      </c>
      <c r="E188" s="133">
        <v>21</v>
      </c>
      <c r="F188" s="120">
        <f t="shared" si="0"/>
        <v>2331</v>
      </c>
    </row>
    <row r="189" spans="1:6" s="117" customFormat="1" ht="21.75" customHeight="1" x14ac:dyDescent="0.25">
      <c r="A189" s="136">
        <v>89</v>
      </c>
      <c r="B189" s="126" t="s">
        <v>160</v>
      </c>
      <c r="C189" s="2" t="s">
        <v>89</v>
      </c>
      <c r="D189" s="133">
        <v>177500</v>
      </c>
      <c r="E189" s="133">
        <v>2</v>
      </c>
      <c r="F189" s="120">
        <f t="shared" si="0"/>
        <v>355</v>
      </c>
    </row>
    <row r="190" spans="1:6" s="117" customFormat="1" ht="21.75" customHeight="1" x14ac:dyDescent="0.25">
      <c r="A190" s="136">
        <v>90</v>
      </c>
      <c r="B190" s="126" t="s">
        <v>160</v>
      </c>
      <c r="C190" s="2" t="s">
        <v>89</v>
      </c>
      <c r="D190" s="133">
        <v>84000</v>
      </c>
      <c r="E190" s="133">
        <v>19</v>
      </c>
      <c r="F190" s="120">
        <f t="shared" si="0"/>
        <v>1596</v>
      </c>
    </row>
    <row r="191" spans="1:6" s="117" customFormat="1" ht="21.75" customHeight="1" x14ac:dyDescent="0.25">
      <c r="A191" s="136">
        <v>91</v>
      </c>
      <c r="B191" s="126" t="s">
        <v>101</v>
      </c>
      <c r="C191" s="2" t="s">
        <v>89</v>
      </c>
      <c r="D191" s="133">
        <v>10400</v>
      </c>
      <c r="E191" s="133">
        <v>130</v>
      </c>
      <c r="F191" s="120">
        <f t="shared" si="0"/>
        <v>1352</v>
      </c>
    </row>
    <row r="192" spans="1:6" s="117" customFormat="1" ht="21.75" customHeight="1" x14ac:dyDescent="0.25">
      <c r="A192" s="136">
        <v>92</v>
      </c>
      <c r="B192" s="126" t="s">
        <v>102</v>
      </c>
      <c r="C192" s="2" t="s">
        <v>89</v>
      </c>
      <c r="D192" s="133">
        <v>36000</v>
      </c>
      <c r="E192" s="133">
        <v>68</v>
      </c>
      <c r="F192" s="120">
        <f t="shared" si="0"/>
        <v>2448</v>
      </c>
    </row>
    <row r="193" spans="1:6" s="117" customFormat="1" ht="21.75" customHeight="1" x14ac:dyDescent="0.25">
      <c r="A193" s="136">
        <v>93</v>
      </c>
      <c r="B193" s="126" t="s">
        <v>90</v>
      </c>
      <c r="C193" s="2" t="s">
        <v>89</v>
      </c>
      <c r="D193" s="133">
        <v>10500</v>
      </c>
      <c r="E193" s="133">
        <v>210</v>
      </c>
      <c r="F193" s="120">
        <f t="shared" si="0"/>
        <v>2205</v>
      </c>
    </row>
    <row r="194" spans="1:6" s="117" customFormat="1" ht="21.75" customHeight="1" x14ac:dyDescent="0.25">
      <c r="A194" s="136">
        <v>94</v>
      </c>
      <c r="B194" s="126" t="s">
        <v>162</v>
      </c>
      <c r="C194" s="2" t="s">
        <v>89</v>
      </c>
      <c r="D194" s="133">
        <v>103500</v>
      </c>
      <c r="E194" s="133">
        <v>10</v>
      </c>
      <c r="F194" s="120">
        <f t="shared" si="0"/>
        <v>1035</v>
      </c>
    </row>
    <row r="195" spans="1:6" s="117" customFormat="1" ht="21.75" customHeight="1" x14ac:dyDescent="0.25">
      <c r="A195" s="136">
        <v>95</v>
      </c>
      <c r="B195" s="126" t="s">
        <v>174</v>
      </c>
      <c r="C195" s="2" t="s">
        <v>89</v>
      </c>
      <c r="D195" s="133">
        <v>5000</v>
      </c>
      <c r="E195" s="133">
        <v>102</v>
      </c>
      <c r="F195" s="120">
        <f t="shared" si="0"/>
        <v>510</v>
      </c>
    </row>
    <row r="196" spans="1:6" s="117" customFormat="1" ht="21.75" customHeight="1" x14ac:dyDescent="0.25">
      <c r="A196" s="136">
        <v>96</v>
      </c>
      <c r="B196" s="126" t="s">
        <v>175</v>
      </c>
      <c r="C196" s="2" t="s">
        <v>89</v>
      </c>
      <c r="D196" s="133">
        <v>8000</v>
      </c>
      <c r="E196" s="133">
        <v>55</v>
      </c>
      <c r="F196" s="120">
        <f t="shared" si="0"/>
        <v>440</v>
      </c>
    </row>
    <row r="197" spans="1:6" s="117" customFormat="1" ht="21.75" customHeight="1" x14ac:dyDescent="0.25">
      <c r="A197" s="136">
        <v>97</v>
      </c>
      <c r="B197" s="126" t="s">
        <v>176</v>
      </c>
      <c r="C197" s="2" t="s">
        <v>89</v>
      </c>
      <c r="D197" s="133">
        <v>7000000</v>
      </c>
      <c r="E197" s="133">
        <v>1</v>
      </c>
      <c r="F197" s="120">
        <f t="shared" si="0"/>
        <v>7000</v>
      </c>
    </row>
    <row r="198" spans="1:6" s="117" customFormat="1" ht="27" x14ac:dyDescent="0.25">
      <c r="A198" s="136">
        <v>98</v>
      </c>
      <c r="B198" s="126" t="s">
        <v>177</v>
      </c>
      <c r="C198" s="2" t="s">
        <v>89</v>
      </c>
      <c r="D198" s="133">
        <v>7000000</v>
      </c>
      <c r="E198" s="133">
        <v>1</v>
      </c>
      <c r="F198" s="120">
        <f t="shared" si="0"/>
        <v>7000</v>
      </c>
    </row>
    <row r="199" spans="1:6" s="117" customFormat="1" ht="13.5" x14ac:dyDescent="0.25">
      <c r="A199" s="136">
        <v>99</v>
      </c>
      <c r="B199" s="126" t="s">
        <v>178</v>
      </c>
      <c r="C199" s="2" t="s">
        <v>89</v>
      </c>
      <c r="D199" s="133">
        <v>600000</v>
      </c>
      <c r="E199" s="133">
        <v>1</v>
      </c>
      <c r="F199" s="120">
        <f t="shared" si="0"/>
        <v>600</v>
      </c>
    </row>
    <row r="200" spans="1:6" s="117" customFormat="1" ht="13.5" x14ac:dyDescent="0.25">
      <c r="A200" s="136">
        <v>100</v>
      </c>
      <c r="B200" s="126" t="s">
        <v>179</v>
      </c>
      <c r="C200" s="2" t="s">
        <v>104</v>
      </c>
      <c r="D200" s="133">
        <v>28411000</v>
      </c>
      <c r="E200" s="133">
        <v>1</v>
      </c>
      <c r="F200" s="120">
        <f t="shared" ref="F200" si="1">D200*E200/1000</f>
        <v>28411</v>
      </c>
    </row>
  </sheetData>
  <mergeCells count="8">
    <mergeCell ref="A8:F8"/>
    <mergeCell ref="A100:F100"/>
    <mergeCell ref="B5:F5"/>
    <mergeCell ref="E1:F1"/>
    <mergeCell ref="D2:F2"/>
    <mergeCell ref="D3:F3"/>
    <mergeCell ref="D4:F4"/>
    <mergeCell ref="B6:F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'1'!Print_Titles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https:/mul2-moh.gov.am/tasks/168406/oneclick/Havelvatsner.xlsx?token=b285b576d8edd455dfbb766df9f1c9f1</cp:keywords>
  <cp:lastModifiedBy>Ani Rubenyan</cp:lastModifiedBy>
  <cp:lastPrinted>2023-06-22T11:20:44Z</cp:lastPrinted>
  <dcterms:created xsi:type="dcterms:W3CDTF">1996-10-14T23:33:28Z</dcterms:created>
  <dcterms:modified xsi:type="dcterms:W3CDTF">2023-10-18T06:21:30Z</dcterms:modified>
</cp:coreProperties>
</file>