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K_voroshumner\karavarutyun\2023\hakakorupcion_hatuknshanakutyuantekhm\"/>
    </mc:Choice>
  </mc:AlternateContent>
  <bookViews>
    <workbookView xWindow="0" yWindow="0" windowWidth="28800" windowHeight="11430" activeTab="1"/>
  </bookViews>
  <sheets>
    <sheet name="1" sheetId="19" r:id="rId1"/>
    <sheet name="2" sheetId="15" r:id="rId2"/>
    <sheet name="3" sheetId="25" r:id="rId3"/>
    <sheet name="4" sheetId="26" r:id="rId4"/>
    <sheet name="5" sheetId="17" r:id="rId5"/>
    <sheet name="6" sheetId="7" r:id="rId6"/>
    <sheet name="7" sheetId="27" r:id="rId7"/>
  </sheets>
  <calcPr calcId="162913"/>
</workbook>
</file>

<file path=xl/calcChain.xml><?xml version="1.0" encoding="utf-8"?>
<calcChain xmlns="http://schemas.openxmlformats.org/spreadsheetml/2006/main">
  <c r="G13" i="27" l="1"/>
  <c r="G12" i="27" s="1"/>
  <c r="G10" i="27" s="1"/>
  <c r="D20" i="26" l="1"/>
  <c r="D18" i="26" l="1"/>
  <c r="D16" i="26" s="1"/>
  <c r="F11" i="25"/>
  <c r="G11" i="25"/>
  <c r="E16" i="25"/>
  <c r="F16" i="25"/>
  <c r="G16" i="25"/>
  <c r="F13" i="25"/>
  <c r="G13" i="25"/>
  <c r="H13" i="25"/>
  <c r="G42" i="15" l="1"/>
  <c r="G41" i="15" s="1"/>
  <c r="G40" i="15" s="1"/>
  <c r="G39" i="15" s="1"/>
  <c r="G37" i="15" s="1"/>
  <c r="G35" i="15" s="1"/>
  <c r="C41" i="17" l="1"/>
  <c r="C50" i="7"/>
  <c r="H18" i="25"/>
  <c r="G33" i="15"/>
  <c r="G31" i="15" s="1"/>
  <c r="D33" i="19"/>
  <c r="D26" i="19" s="1"/>
  <c r="D25" i="19" s="1"/>
  <c r="D18" i="25" l="1"/>
  <c r="D16" i="25" s="1"/>
  <c r="H16" i="25"/>
  <c r="H11" i="25" s="1"/>
  <c r="G29" i="15"/>
  <c r="G28" i="15" s="1"/>
  <c r="G27" i="15" s="1"/>
  <c r="G26" i="15" s="1"/>
  <c r="G24" i="15" s="1"/>
  <c r="G22" i="15" l="1"/>
  <c r="D19" i="19" s="1"/>
  <c r="D12" i="19" s="1"/>
  <c r="D15" i="26"/>
  <c r="D13" i="26" s="1"/>
  <c r="D11" i="26" s="1"/>
  <c r="D10" i="26" s="1"/>
  <c r="C25" i="17" l="1"/>
  <c r="C28" i="7"/>
  <c r="E15" i="25"/>
  <c r="E13" i="25" s="1"/>
  <c r="E11" i="25" s="1"/>
  <c r="G20" i="15"/>
  <c r="G18" i="15" s="1"/>
  <c r="D11" i="19"/>
  <c r="D10" i="19" s="1"/>
  <c r="G16" i="15" l="1"/>
  <c r="G14" i="15" s="1"/>
  <c r="G12" i="15" s="1"/>
  <c r="G10" i="15" s="1"/>
  <c r="D15" i="25"/>
  <c r="D13" i="25" s="1"/>
  <c r="D11" i="25" s="1"/>
</calcChain>
</file>

<file path=xl/sharedStrings.xml><?xml version="1.0" encoding="utf-8"?>
<sst xmlns="http://schemas.openxmlformats.org/spreadsheetml/2006/main" count="259" uniqueCount="146">
  <si>
    <t>Միջոցառում</t>
  </si>
  <si>
    <t>այդ թվում`</t>
  </si>
  <si>
    <t>ԸՆԴԱՄԵՆԸ</t>
  </si>
  <si>
    <t>01</t>
  </si>
  <si>
    <t>ՄԱՍ 2. ՊԵՏԱԿԱՆ ՄԱՐՄՆԻ ԳԾՈՎ ԱՐԴՅՈՒՆՔԱՅԻՆ (ԿԱՏԱՐՈՂԱԿԱՆ) ՑՈՒՑԱՆԻՇՆԵՐԸ</t>
  </si>
  <si>
    <t>___________  ___-ի N _______     որոշման</t>
  </si>
  <si>
    <t>Ծրագիր</t>
  </si>
  <si>
    <t>Ծրագրի միջոցառումներ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</si>
  <si>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</si>
  <si>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</si>
  <si>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</si>
  <si>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</si>
  <si>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</si>
  <si>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</si>
  <si>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</si>
  <si>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</si>
  <si>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</si>
  <si>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</si>
  <si>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 արդարադատության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</si>
  <si>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</si>
  <si>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</si>
  <si>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>(հազ. դրամ)</t>
  </si>
  <si>
    <t xml:space="preserve">այդ թվում՝ </t>
  </si>
  <si>
    <t>№ ---------- որոշման</t>
  </si>
  <si>
    <t>Ընդամենը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</si>
  <si>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</si>
  <si>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</si>
  <si>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Ցուցանիշների փոփոխությունը (ավելացումները նշված են դրական նշանով)</t>
  </si>
  <si>
    <t>այդ թվում</t>
  </si>
  <si>
    <t xml:space="preserve"> ՀՀ արդարադատության նախարարություն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</si>
  <si>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</si>
  <si>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</si>
  <si>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</si>
  <si>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</si>
  <si>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</si>
  <si>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</si>
  <si>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</si>
  <si>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Տարի </t>
  </si>
  <si>
    <t xml:space="preserve"> ԸՆԴԱՄԵՆԸ</t>
  </si>
  <si>
    <t xml:space="preserve"> այդ թվում`</t>
  </si>
  <si>
    <t>03</t>
  </si>
  <si>
    <t xml:space="preserve"> ՀԱՍԱՐԱԿԱԿԱՆ ԿԱՐԳ,  ԱՆՎՏԱՆԳՈՒԹՅՈՒՆ ԵՎ ԴԱՏԱԿԱՆ ԳՈՐԾՈՒՆԵՈՒԹՅՈՒՆ</t>
  </si>
  <si>
    <t>Հավելված  №  3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</si>
  <si>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</si>
  <si>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</si>
  <si>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Պետական մարմինների կողմից օգտագործվող ոչ ֆինանսական ակտիվների հետ գործառնություններ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</si>
  <si>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</si>
  <si>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</si>
  <si>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</si>
  <si>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</si>
  <si>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</si>
  <si>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</si>
  <si>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</si>
  <si>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</si>
  <si>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կազմակերպության(ների) անվանում(ներ)ը </t>
  </si>
  <si>
    <t xml:space="preserve"> ՈՉ ՖԻՆԱՆՍԱԿԱՆ ԱԿՏԻՎՆԵՐԻ ԳԾՈՎ ԾԱԽՍԵՐ</t>
  </si>
  <si>
    <t xml:space="preserve"> ՀԻՄՆԱԿԱՆ ՄԻՋՈՑՆԵՐ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</si>
  <si>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</si>
  <si>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</si>
  <si>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</si>
  <si>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</si>
  <si>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N 6</t>
  </si>
  <si>
    <t>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</si>
  <si>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</si>
  <si>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</si>
  <si>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</si>
  <si>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</si>
  <si>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 xml:space="preserve">այդ թվում`  ըստ կատարողների </t>
  </si>
  <si>
    <t>ՀՀ կառավարության 2023 թվականի ----------</t>
  </si>
  <si>
    <t xml:space="preserve">ՀՀ կառավարության 2023 թվականի </t>
  </si>
  <si>
    <t xml:space="preserve">ՀՀ կառավարության 2023թվականի </t>
  </si>
  <si>
    <t xml:space="preserve">ՀՀ կառավարության  2023 թվականի 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</si>
  <si>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</si>
  <si>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(ավելացումները նշված են դրական նշանով,իսկ նվազեցումները՝ փակագծերում)</t>
  </si>
  <si>
    <t>Ցուցանիշների փոփոխությունը (նվազեցումները նշված են փակագծերում)</t>
  </si>
  <si>
    <t>Հավելված N 1</t>
  </si>
  <si>
    <t>Հավելված N 2</t>
  </si>
  <si>
    <t>Հավելված 4</t>
  </si>
  <si>
    <t>Հավելված N  5</t>
  </si>
  <si>
    <t>07</t>
  </si>
  <si>
    <t xml:space="preserve"> Նախաքննություն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</si>
  <si>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</si>
  <si>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կոմիտեի շենքային պայմանների ապահովում</t>
  </si>
  <si>
    <t xml:space="preserve"> ՀՀ քաղաքաշինության կոմիտե</t>
  </si>
  <si>
    <t xml:space="preserve"> ՇԵՆՔԵՐ ԵՎ ՇԻՆՈՒԹՅՈՒՆՆԵՐ</t>
  </si>
  <si>
    <t xml:space="preserve"> - Շենքերի և շինությունների շինարարություն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</si>
  <si>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</si>
  <si>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</si>
  <si>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Ժամանակակից իրավապահ մարմնի կարիքները սպասարկող շենքի կառուցում հաշվի առնելով Հակակոռուպցիոն կոմիտեի գործառութները</t>
  </si>
  <si>
    <t>Հակակոռուպցիոն կոմիտեի շենքային պայմանների ապահովում</t>
  </si>
  <si>
    <t>ՀՀ քաղաքաշինության կոմիտե</t>
  </si>
  <si>
    <t xml:space="preserve"> 1228 </t>
  </si>
  <si>
    <t xml:space="preserve"> Հակակոռուպցիոն քաղաքականության մշակում,ծրագրերի համակարգում և մոնիտրինգի իրականացում </t>
  </si>
  <si>
    <t xml:space="preserve"> 31001 </t>
  </si>
  <si>
    <t xml:space="preserve"> Հակակոռուպցիոն կոմիտեի շենքային պայմանների ապահովում </t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</si>
  <si>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</si>
  <si>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 xml:space="preserve"> Պետական մարմինների կողմից օգտագործվող ոչ ֆինանսական ակտիվների հետ գործառնություններ </t>
  </si>
  <si>
    <t xml:space="preserve"> Հակակոռուպցիոն կոմիտե </t>
  </si>
  <si>
    <t>ՀՀ  քաղաքաշինության կոմիտե</t>
  </si>
  <si>
    <t xml:space="preserve"> ՄԱՍ 1. ՊԵՏԱԿԱՆ ՄԱՐՄՆԻ ԳԾՈՎ ԱՐԴՅՈՒՆՔԱՅԻՆ (ԿԱՏԱՐՈՂԱԿԱՆ) ՑՈՒՑԱՆԻՇՆԵՐԸ </t>
  </si>
  <si>
    <t xml:space="preserve"> Կոռուպցիոն հանցագործությունների բացահայտման և քննության ապահովում</t>
  </si>
  <si>
    <t xml:space="preserve"> ՀՀ հակակոռուպցիոն կոմիտեի  տեխնիկական հագեցվածության բարելավում</t>
  </si>
  <si>
    <t xml:space="preserve"> Հակակոռուպցիոն կոմիտե</t>
  </si>
  <si>
    <t xml:space="preserve"> ՄԵՔԵՆԱՆԵՐ  ԵՎ  ՍԱՐՔԱՎՈՐՈՒՄՆԵՐ</t>
  </si>
  <si>
    <t xml:space="preserve"> - Վարչական սարքավորումներ</t>
  </si>
  <si>
    <t xml:space="preserve"> ՀՀ քրեական դատավարության օրենսգրքով ՀՀ հակակոռուպցիոն կոմիտեի ենթակայությանը վերապահված քրեական գործերի  քննության իրականացումը և օպերատիվ -հետախուզական գործունեությունը</t>
  </si>
  <si>
    <t xml:space="preserve"> Արդյունավետ օպերատիվ-հետախուզական գործունեություն, հետաքննություն և նախաքննություն` դրանց ողջամիտ ժամկետներում իրականացում</t>
  </si>
  <si>
    <t xml:space="preserve"> ՀՀ հակակոռուպցիոն կոմիտեի գործունեությունն ապահովելու համար վարչական սարքավորումների ձեռքբերում</t>
  </si>
  <si>
    <t>ՀՀ ՀԱԿԱԿՈՌՈՒՊՑԻՈՆ ԿՈՄԻՏԵ</t>
  </si>
  <si>
    <t>ՀՀ հակակոռուպցիոն կոմիտե</t>
  </si>
  <si>
    <t>Հակակոռուպցիոն կոմիտեի տեխնիկական հագեցվածության բարելավում</t>
  </si>
  <si>
    <t>այդ թվում` ըստ կատարողների</t>
  </si>
  <si>
    <t xml:space="preserve"> ՀՀ հակակոռուպցիոն կոմիտե</t>
  </si>
  <si>
    <t>Հակակոռուպցիոն կոմիտե</t>
  </si>
  <si>
    <t xml:space="preserve"> Կոռուպցիոն հանցագործությունների բացահայտման և քննության ապահովում </t>
  </si>
  <si>
    <t xml:space="preserve"> 1231 </t>
  </si>
  <si>
    <t xml:space="preserve"> ՀՀ հակակոռուպցիոն կոմիտեի  տեխնիկական հագեցվածության բարելավում </t>
  </si>
  <si>
    <t xml:space="preserve"> ՀՀ հակակոռուպցիոն կոմիտեի գործունեությունն ապահովելու համար վարչական սարքավորումների ձեռքբերում </t>
  </si>
  <si>
    <t xml:space="preserve"> ՀՀ հակակոռուպցիոն կոմիտե </t>
  </si>
  <si>
    <t xml:space="preserve">ՀԱՅԱՍՏԱՆԻ ՀԱՆՐԱՊԵՏՈՒԹՅԱՆ ԿԱՌԱՎԱՐՈՒԹՅԱՆ 2022 ԹՎԱԿԱՆԻ ԴԵԿՏԵՄԲԵՐԻ 29-Ի N 2111-Ն ՈՐՈՇՄԱՆ N 3  և N 4 ՀԱՎԵԼՎԱԾՆԵՐՈՒՄ ԿԱՏԱՐՎՈՂ  ՓՈՓՈԽՈՒԹՅՈՒՆՆԵՐԸ </t>
  </si>
  <si>
    <t xml:space="preserve">ՀԱՅԱՍՏԱՆԻ ՀԱՆՐԱՊԵՏՈՒԹՅԱՆ 2023 ԹՎԱԿԱՆԻ ՊԵՏԱԿԱՆ ԲՅՈՒՋԵԻ ՄԱՍԻՆ ՕՐԵՆՔԻ N 1 ՀԱՎԵԼՎԱԾԻ N  3 ԱՂՅՈՒՍԱԿՈՒՄ ԿԱՏԱՐՎՈՂ  ՓՈՓՈԽՈՒԹՅՈՒՆՆԵՐԸ </t>
  </si>
  <si>
    <t xml:space="preserve">ՀԱՅԱՍՏԱՆԻ ՀԱՆՐԱՊԵՏՈՒԹՅԱՆ ԿԱՌԱՎԱՐՈՒԹՅԱՆ 2022 ԹՎԱԿԱՆԻ ԴԵԿՏԵՄԲԵՐԻ 29-Ի ԹԻՎ 2111-Ն ՈՐՈՇՄԱՆ N5 ՀԱՎԵԼՎԱԾԻ N2 ԱՂՅՈՒՍԱԿՈՒՄ ԿԱՏԱՐՎՈՂ ՓՈՓՈԽՈՒԹՅՈՒՆՆԵՐԸ 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</si>
  <si>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</si>
  <si>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 xml:space="preserve">«ՀԱՅԱՍՏԱՆԻ ՀԱՆՐԱՊԵՏՈՒԹՅԱՆ 2023 ԹՎԱԿԱՆԻ ՊԵՏԱԿԱՆ ԲՅՈՒՋԵԻ ՄԱՍԻՆ» ՀՀ ՕՐԵՆՔԻ N 1 ՀԱՎԵԼՎԱԾԻ  N 2 ԱՂՅՈՒՍԱԿՈՒՄ ԿԱՏԱՐՎՈՂ  ՎԵՐԱԲԱՇԽՈՒՄԸ ԵՎ ՀԱՅԱՍՏԱՆԻ ՀԱՆՐԱՊԵՏՈՒԹՅԱՆ ԿԱՌԱՎԱՐՈՒԹՅԱՆ 2022 ԹՎԱԿԱՆԻ ԴԵԿՏԵՄԲԵՐԻ 29-Ի N 2111-Ն ՈՐՈՇՄԱՆ N 5 ՀԱՎԵԼՎԱԾԻ N1 ԱՂՅՈՒՍԱԿՈՒՄ  ԿԱՏԱՐՎՈՂ ՓՈՓՈԽՈՒԹՅՈՒՆՆԵՐԸ </t>
  </si>
  <si>
    <r>
      <t xml:space="preserve">ՀԱՅԱՍՏԱՆԻ ՀԱՆՐԱՊԵՏՈՒԹՅԱՆ ԿԱՌԱՎԱՐՈՒԹՅԱՆ 2022 ԹՎԱԿԱՆԻ ԴԵԿՏԵՄԲԵՐԻ 29-Ի ԹԻՎ 2111-Ն ՈՐՈՇՄԱՆ N 9 ՀԱՎԵԼՎԱԾԻ 9.9 և 9․36 ԱՂՅՈՒՍԱԿՆԵՐՈՒՄ ԿԱՏԱՐՎՈՂ </t>
    </r>
    <r>
      <rPr>
        <b/>
        <sz val="12"/>
        <rFont val="GHEA Grapalat"/>
        <family val="3"/>
      </rPr>
      <t xml:space="preserve">ՓՈՓՈԽՈՒԹՅՈՒՆՆԵՐԸ  </t>
    </r>
  </si>
  <si>
    <t xml:space="preserve">ՀԱՅԱՍՏԱՆԻ ՀԱՆՐԱՊԵՏՈՒԹՅԱՆ ԿԱՌԱՎԱՐՈՒԹՅԱՆ 2022 ԹՎԱԿԱՆԻ ԴԵԿՏԵՄԲԵՐԻ 29-Ի ԹԻՎ 2111-Ն ՈՐՈՇՄԱՆ N 9.1 ՀԱՎԵԼՎԱԾԻ  9․1․41 և 9․1․47  ԱՂՅՈՒՍԱԿՆԵՐՈՒՄ ԿԱՏԱՐՎՈՂ ՓՈՓՈԽՈՒԹՅՈՒՆՆԵՐԸ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</si>
  <si>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</si>
  <si>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</si>
  <si>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</si>
  <si>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</si>
  <si>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</si>
  <si>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</si>
  <si>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</si>
  <si>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Բաժին N 03  Խումբ N 07  Դաս N 01 Նախաքննություն</t>
  </si>
  <si>
    <t xml:space="preserve"> ՀՀ  քաղաքաշինության կոմիտե</t>
  </si>
  <si>
    <t>1228 31001</t>
  </si>
  <si>
    <t xml:space="preserve"> </t>
  </si>
  <si>
    <t xml:space="preserve"> ՄԱՍ II.  ԱՇԽԱՏԱՆՔՆԵՐ</t>
  </si>
  <si>
    <t xml:space="preserve"> 45221142-1</t>
  </si>
  <si>
    <t xml:space="preserve">  ընդհանուր շինարարական աշխատանքներ</t>
  </si>
  <si>
    <t xml:space="preserve"> ԲՄ</t>
  </si>
  <si>
    <t xml:space="preserve"> դրամ</t>
  </si>
  <si>
    <t>Հավելված N 7</t>
  </si>
  <si>
    <t xml:space="preserve">ՀԱՅԱՍՏԱՆԻ ՀԱՆՐԱՊԵՏՈՒԹՅԱՆ ԿԱՌԱՎԱՐՈՒԹՅԱՆ 2022 ԹՎԱԿԱՆԻ ԴԵԿՏԵՄԲԵՐԻ 29-Ի N 2111-Ն ՈՐՈՇՄԱՆ N 10 ՀԱՎԵԼՎԱԾԻ ՑՈՒՑԱՆԻՇՆԵՐՈՒՄ ԿԱՏԱՐՎՈՂ ՓՈՓՈԽՈՒԹՅՈՒՆՆԵՐԸ </t>
  </si>
  <si>
    <t xml:space="preserve"> Աղյուսակ 9.1.41</t>
  </si>
  <si>
    <t xml:space="preserve"> Աղյուսակ 9.1.47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</si>
</sst>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#,##0.0_);\(#,##0.0\)"/>
    <numFmt numFmtId="171" formatCode="#,##0.0\ _₽;\-#,##0.0\ _₽"/>
    <numFmt numFmtId="172" formatCode="0.0_);\(0.0\)"/>
  </numFmts>
  <fonts count="40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u/>
      <sz val="12"/>
      <name val="GHEA Grapalat"/>
      <family val="3"/>
    </font>
    <font>
      <sz val="10"/>
      <color indexed="8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31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8" fontId="18" fillId="0" borderId="0" applyFill="0" applyBorder="0" applyProtection="0">
      <alignment horizontal="right" vertical="top"/>
    </xf>
    <xf numFmtId="0" fontId="5" fillId="0" borderId="0"/>
    <xf numFmtId="0" fontId="3" fillId="0" borderId="0"/>
    <xf numFmtId="169" fontId="20" fillId="0" borderId="0" applyFont="0" applyFill="0" applyBorder="0" applyAlignment="0" applyProtection="0"/>
    <xf numFmtId="0" fontId="20" fillId="0" borderId="0"/>
    <xf numFmtId="0" fontId="18" fillId="0" borderId="0">
      <alignment horizontal="left" vertical="top" wrapText="1"/>
    </xf>
    <xf numFmtId="0" fontId="5" fillId="0" borderId="0"/>
    <xf numFmtId="168" fontId="22" fillId="0" borderId="0" applyFill="0" applyBorder="0" applyProtection="0">
      <alignment horizontal="right" vertical="top"/>
    </xf>
    <xf numFmtId="0" fontId="23" fillId="0" borderId="0"/>
    <xf numFmtId="0" fontId="5" fillId="0" borderId="0"/>
    <xf numFmtId="0" fontId="37" fillId="0" borderId="0"/>
    <xf numFmtId="43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165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30" fillId="0" borderId="0"/>
  </cellStyleXfs>
  <cellXfs count="255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13" fillId="0" borderId="0" xfId="0" applyFont="1"/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7" fontId="15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7" fontId="15" fillId="0" borderId="0" xfId="3" applyNumberFormat="1" applyFont="1" applyAlignment="1">
      <alignment horizontal="right" vertical="center"/>
    </xf>
    <xf numFmtId="0" fontId="12" fillId="0" borderId="5" xfId="0" applyFont="1" applyBorder="1" applyAlignment="1">
      <alignment horizontal="center" vertical="center" wrapText="1"/>
    </xf>
    <xf numFmtId="0" fontId="11" fillId="0" borderId="0" xfId="0" applyFont="1" applyFill="1"/>
    <xf numFmtId="0" fontId="11" fillId="0" borderId="0" xfId="0" applyFont="1" applyFill="1" applyAlignment="1">
      <alignment horizontal="right"/>
    </xf>
    <xf numFmtId="0" fontId="11" fillId="0" borderId="0" xfId="0" applyFont="1" applyBorder="1"/>
    <xf numFmtId="0" fontId="19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0" fontId="15" fillId="0" borderId="0" xfId="15" applyFont="1" applyAlignment="1">
      <alignment horizontal="right"/>
    </xf>
    <xf numFmtId="0" fontId="15" fillId="0" borderId="0" xfId="15" applyFont="1" applyFill="1" applyBorder="1" applyAlignment="1">
      <alignment horizontal="right"/>
    </xf>
    <xf numFmtId="0" fontId="11" fillId="0" borderId="0" xfId="0" applyFont="1" applyFill="1" applyAlignment="1"/>
    <xf numFmtId="0" fontId="24" fillId="0" borderId="6" xfId="0" applyFont="1" applyBorder="1" applyAlignment="1">
      <alignment vertical="top" wrapText="1"/>
    </xf>
    <xf numFmtId="43" fontId="11" fillId="0" borderId="0" xfId="0" applyNumberFormat="1" applyFont="1"/>
    <xf numFmtId="0" fontId="9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165" fontId="6" fillId="0" borderId="0" xfId="3" applyFont="1" applyAlignment="1">
      <alignment horizontal="center" vertical="center" wrapText="1"/>
    </xf>
    <xf numFmtId="49" fontId="26" fillId="0" borderId="11" xfId="0" applyNumberFormat="1" applyFont="1" applyFill="1" applyBorder="1" applyAlignment="1">
      <alignment horizontal="center" vertical="center" textRotation="90" wrapText="1"/>
    </xf>
    <xf numFmtId="0" fontId="26" fillId="0" borderId="1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165" fontId="27" fillId="0" borderId="0" xfId="3" applyFont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165" fontId="25" fillId="0" borderId="0" xfId="3" applyFont="1" applyAlignment="1">
      <alignment vertical="center" wrapText="1"/>
    </xf>
    <xf numFmtId="0" fontId="29" fillId="0" borderId="0" xfId="0" applyFont="1" applyAlignment="1">
      <alignment vertical="center" wrapText="1"/>
    </xf>
    <xf numFmtId="165" fontId="29" fillId="0" borderId="0" xfId="3" applyFont="1" applyAlignment="1">
      <alignment vertical="center" wrapText="1"/>
    </xf>
    <xf numFmtId="167" fontId="17" fillId="0" borderId="0" xfId="0" applyNumberFormat="1" applyFont="1" applyFill="1" applyAlignment="1">
      <alignment horizontal="right"/>
    </xf>
    <xf numFmtId="167" fontId="8" fillId="0" borderId="0" xfId="0" applyNumberFormat="1" applyFont="1" applyFill="1" applyBorder="1" applyAlignment="1">
      <alignment horizontal="left" vertical="top"/>
    </xf>
    <xf numFmtId="0" fontId="9" fillId="2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vertical="center" wrapText="1"/>
    </xf>
    <xf numFmtId="0" fontId="12" fillId="0" borderId="8" xfId="0" applyFont="1" applyBorder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wrapText="1"/>
    </xf>
    <xf numFmtId="0" fontId="12" fillId="0" borderId="5" xfId="0" applyFont="1" applyBorder="1" applyAlignment="1">
      <alignment horizontal="left" vertical="center" wrapText="1"/>
    </xf>
    <xf numFmtId="0" fontId="33" fillId="0" borderId="0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top" wrapText="1"/>
    </xf>
    <xf numFmtId="168" fontId="21" fillId="0" borderId="1" xfId="11" applyNumberFormat="1" applyFont="1" applyBorder="1" applyAlignment="1">
      <alignment horizontal="right" vertical="top"/>
    </xf>
    <xf numFmtId="0" fontId="36" fillId="0" borderId="0" xfId="0" applyFont="1" applyFill="1" applyBorder="1" applyAlignment="1">
      <alignment horizontal="left" vertical="top"/>
    </xf>
    <xf numFmtId="0" fontId="12" fillId="0" borderId="7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7" fontId="27" fillId="0" borderId="1" xfId="17" applyNumberFormat="1" applyFont="1" applyBorder="1" applyAlignment="1">
      <alignment horizontal="center" vertical="top" wrapText="1"/>
    </xf>
    <xf numFmtId="0" fontId="12" fillId="0" borderId="10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left" vertical="top" wrapText="1"/>
    </xf>
    <xf numFmtId="0" fontId="12" fillId="0" borderId="4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left" vertical="top" wrapText="1"/>
    </xf>
    <xf numFmtId="167" fontId="27" fillId="2" borderId="1" xfId="3" applyNumberFormat="1" applyFont="1" applyFill="1" applyBorder="1" applyAlignment="1">
      <alignment horizontal="center" vertical="center"/>
    </xf>
    <xf numFmtId="167" fontId="27" fillId="2" borderId="12" xfId="3" applyNumberFormat="1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vertical="center"/>
    </xf>
    <xf numFmtId="49" fontId="31" fillId="0" borderId="11" xfId="0" applyNumberFormat="1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wrapText="1"/>
    </xf>
    <xf numFmtId="0" fontId="27" fillId="0" borderId="3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left" vertical="center" wrapText="1"/>
    </xf>
    <xf numFmtId="0" fontId="12" fillId="2" borderId="0" xfId="0" applyFont="1" applyFill="1"/>
    <xf numFmtId="0" fontId="25" fillId="2" borderId="0" xfId="0" applyFont="1" applyFill="1"/>
    <xf numFmtId="0" fontId="27" fillId="0" borderId="11" xfId="0" applyFont="1" applyFill="1" applyBorder="1" applyAlignment="1">
      <alignment horizontal="left" vertical="top" wrapText="1"/>
    </xf>
    <xf numFmtId="167" fontId="27" fillId="2" borderId="11" xfId="3" applyNumberFormat="1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left" vertical="center" wrapText="1"/>
    </xf>
    <xf numFmtId="0" fontId="27" fillId="2" borderId="15" xfId="0" applyFont="1" applyFill="1" applyBorder="1" applyAlignment="1">
      <alignment horizontal="left" vertical="center" wrapText="1"/>
    </xf>
    <xf numFmtId="49" fontId="27" fillId="2" borderId="16" xfId="16" applyNumberFormat="1" applyFont="1" applyFill="1" applyBorder="1" applyAlignment="1">
      <alignment vertical="top" wrapText="1"/>
    </xf>
    <xf numFmtId="49" fontId="27" fillId="2" borderId="4" xfId="16" applyNumberFormat="1" applyFont="1" applyFill="1" applyBorder="1" applyAlignment="1">
      <alignment vertical="top" wrapText="1"/>
    </xf>
    <xf numFmtId="0" fontId="31" fillId="2" borderId="16" xfId="0" applyFont="1" applyFill="1" applyBorder="1" applyAlignment="1">
      <alignment horizontal="left" vertical="center" wrapText="1"/>
    </xf>
    <xf numFmtId="0" fontId="31" fillId="2" borderId="15" xfId="0" applyFont="1" applyFill="1" applyBorder="1" applyAlignment="1">
      <alignment horizontal="left" vertical="center" wrapText="1"/>
    </xf>
    <xf numFmtId="164" fontId="11" fillId="0" borderId="0" xfId="0" applyNumberFormat="1" applyFont="1"/>
    <xf numFmtId="166" fontId="0" fillId="0" borderId="0" xfId="0" applyNumberFormat="1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167" fontId="27" fillId="2" borderId="15" xfId="3" applyNumberFormat="1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left" vertical="top" wrapText="1"/>
    </xf>
    <xf numFmtId="0" fontId="21" fillId="2" borderId="15" xfId="0" applyFont="1" applyFill="1" applyBorder="1" applyAlignment="1">
      <alignment horizontal="left" vertical="top" wrapText="1"/>
    </xf>
    <xf numFmtId="0" fontId="17" fillId="0" borderId="0" xfId="0" applyFont="1" applyAlignment="1">
      <alignment horizontal="right"/>
    </xf>
    <xf numFmtId="0" fontId="27" fillId="2" borderId="15" xfId="0" applyFont="1" applyFill="1" applyBorder="1" applyAlignment="1">
      <alignment horizontal="left" vertical="top" wrapText="1"/>
    </xf>
    <xf numFmtId="0" fontId="34" fillId="0" borderId="4" xfId="0" applyFont="1" applyBorder="1" applyAlignment="1">
      <alignment vertical="top" wrapText="1"/>
    </xf>
    <xf numFmtId="49" fontId="27" fillId="2" borderId="7" xfId="16" applyNumberFormat="1" applyFont="1" applyFill="1" applyBorder="1" applyAlignment="1">
      <alignment horizontal="center" vertical="top" wrapText="1"/>
    </xf>
    <xf numFmtId="0" fontId="12" fillId="2" borderId="16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27" fillId="2" borderId="16" xfId="16" applyFont="1" applyFill="1" applyBorder="1" applyAlignment="1">
      <alignment horizontal="center" vertical="top" wrapText="1"/>
    </xf>
    <xf numFmtId="0" fontId="27" fillId="2" borderId="3" xfId="16" applyFont="1" applyFill="1" applyBorder="1" applyAlignment="1">
      <alignment horizontal="center" vertical="top" wrapText="1"/>
    </xf>
    <xf numFmtId="0" fontId="27" fillId="2" borderId="4" xfId="16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wrapText="1"/>
    </xf>
    <xf numFmtId="49" fontId="25" fillId="2" borderId="4" xfId="16" applyNumberFormat="1" applyFont="1" applyFill="1" applyBorder="1" applyAlignment="1">
      <alignment horizontal="center" vertical="top" wrapText="1"/>
    </xf>
    <xf numFmtId="167" fontId="25" fillId="2" borderId="15" xfId="0" applyNumberFormat="1" applyFont="1" applyFill="1" applyBorder="1" applyAlignment="1">
      <alignment horizontal="left" vertical="top" wrapText="1"/>
    </xf>
    <xf numFmtId="49" fontId="25" fillId="2" borderId="4" xfId="16" applyNumberFormat="1" applyFont="1" applyFill="1" applyBorder="1" applyAlignment="1">
      <alignment vertical="top" wrapText="1"/>
    </xf>
    <xf numFmtId="167" fontId="27" fillId="2" borderId="15" xfId="3" applyNumberFormat="1" applyFont="1" applyFill="1" applyBorder="1" applyAlignment="1">
      <alignment horizontal="right" vertical="center" wrapText="1"/>
    </xf>
    <xf numFmtId="167" fontId="25" fillId="2" borderId="15" xfId="18" applyNumberFormat="1" applyFont="1" applyFill="1" applyBorder="1" applyAlignment="1">
      <alignment horizontal="right" vertical="center"/>
    </xf>
    <xf numFmtId="167" fontId="27" fillId="2" borderId="15" xfId="0" applyNumberFormat="1" applyFont="1" applyFill="1" applyBorder="1" applyAlignment="1">
      <alignment horizontal="left" vertical="center" wrapText="1"/>
    </xf>
    <xf numFmtId="0" fontId="12" fillId="2" borderId="16" xfId="0" applyFont="1" applyFill="1" applyBorder="1" applyAlignment="1">
      <alignment vertical="top" wrapText="1"/>
    </xf>
    <xf numFmtId="0" fontId="12" fillId="2" borderId="4" xfId="0" applyFont="1" applyFill="1" applyBorder="1" applyAlignment="1">
      <alignment vertical="top" wrapText="1"/>
    </xf>
    <xf numFmtId="0" fontId="21" fillId="2" borderId="15" xfId="0" applyFont="1" applyFill="1" applyBorder="1" applyAlignment="1">
      <alignment vertical="center"/>
    </xf>
    <xf numFmtId="49" fontId="25" fillId="2" borderId="3" xfId="16" applyNumberFormat="1" applyFont="1" applyFill="1" applyBorder="1" applyAlignment="1">
      <alignment horizontal="center" vertical="top" wrapText="1"/>
    </xf>
    <xf numFmtId="49" fontId="25" fillId="2" borderId="3" xfId="16" applyNumberFormat="1" applyFont="1" applyFill="1" applyBorder="1" applyAlignment="1">
      <alignment vertical="top" wrapText="1"/>
    </xf>
    <xf numFmtId="0" fontId="12" fillId="2" borderId="3" xfId="0" applyFont="1" applyFill="1" applyBorder="1" applyAlignment="1">
      <alignment vertical="top" wrapText="1"/>
    </xf>
    <xf numFmtId="49" fontId="27" fillId="2" borderId="15" xfId="19" applyNumberFormat="1" applyFont="1" applyFill="1" applyBorder="1" applyAlignment="1">
      <alignment horizontal="left" vertical="center" wrapText="1"/>
    </xf>
    <xf numFmtId="168" fontId="27" fillId="2" borderId="15" xfId="11" applyFont="1" applyFill="1" applyBorder="1">
      <alignment horizontal="right" vertical="top"/>
    </xf>
    <xf numFmtId="0" fontId="12" fillId="2" borderId="13" xfId="0" applyFont="1" applyFill="1" applyBorder="1" applyAlignment="1">
      <alignment horizontal="center"/>
    </xf>
    <xf numFmtId="0" fontId="12" fillId="2" borderId="15" xfId="0" applyFont="1" applyFill="1" applyBorder="1" applyAlignment="1">
      <alignment horizontal="center"/>
    </xf>
    <xf numFmtId="0" fontId="35" fillId="2" borderId="15" xfId="0" applyFont="1" applyFill="1" applyBorder="1" applyAlignment="1">
      <alignment horizontal="left" vertical="top" wrapText="1"/>
    </xf>
    <xf numFmtId="0" fontId="34" fillId="2" borderId="15" xfId="0" applyFont="1" applyFill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25" fillId="0" borderId="19" xfId="16" applyFont="1" applyBorder="1" applyAlignment="1">
      <alignment horizontal="center" vertical="top" wrapText="1"/>
    </xf>
    <xf numFmtId="0" fontId="9" fillId="2" borderId="19" xfId="0" applyFont="1" applyFill="1" applyBorder="1" applyAlignment="1">
      <alignment horizontal="left" vertical="center" wrapText="1"/>
    </xf>
    <xf numFmtId="43" fontId="12" fillId="2" borderId="19" xfId="3" applyNumberFormat="1" applyFont="1" applyFill="1" applyBorder="1"/>
    <xf numFmtId="0" fontId="27" fillId="0" borderId="19" xfId="0" applyFont="1" applyBorder="1" applyAlignment="1">
      <alignment horizontal="center" vertical="center" wrapText="1"/>
    </xf>
    <xf numFmtId="170" fontId="25" fillId="2" borderId="19" xfId="0" applyNumberFormat="1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left" vertical="center" wrapText="1"/>
    </xf>
    <xf numFmtId="0" fontId="25" fillId="2" borderId="19" xfId="0" applyFont="1" applyFill="1" applyBorder="1" applyAlignment="1">
      <alignment horizontal="left" vertical="top" wrapText="1"/>
    </xf>
    <xf numFmtId="0" fontId="25" fillId="2" borderId="19" xfId="0" applyFont="1" applyFill="1" applyBorder="1" applyAlignment="1">
      <alignment vertical="top" wrapText="1"/>
    </xf>
    <xf numFmtId="0" fontId="11" fillId="2" borderId="0" xfId="0" applyFont="1" applyFill="1"/>
    <xf numFmtId="0" fontId="21" fillId="2" borderId="19" xfId="0" applyFont="1" applyFill="1" applyBorder="1" applyAlignment="1">
      <alignment horizontal="left" vertical="top" wrapText="1"/>
    </xf>
    <xf numFmtId="0" fontId="21" fillId="2" borderId="19" xfId="0" applyFont="1" applyFill="1" applyBorder="1" applyAlignment="1">
      <alignment vertical="top" wrapText="1"/>
    </xf>
    <xf numFmtId="0" fontId="12" fillId="2" borderId="0" xfId="0" applyFont="1" applyFill="1" applyAlignment="1">
      <alignment horizontal="left" vertical="top" wrapText="1"/>
    </xf>
    <xf numFmtId="0" fontId="12" fillId="2" borderId="19" xfId="0" applyFont="1" applyFill="1" applyBorder="1" applyAlignment="1">
      <alignment horizontal="left" vertical="top" wrapText="1"/>
    </xf>
    <xf numFmtId="0" fontId="12" fillId="2" borderId="19" xfId="0" applyFont="1" applyFill="1" applyBorder="1" applyAlignment="1">
      <alignment horizontal="center" vertical="top" wrapText="1"/>
    </xf>
    <xf numFmtId="168" fontId="21" fillId="2" borderId="19" xfId="11" applyNumberFormat="1" applyFont="1" applyFill="1" applyBorder="1" applyAlignment="1">
      <alignment horizontal="right" vertical="top"/>
    </xf>
    <xf numFmtId="0" fontId="11" fillId="2" borderId="0" xfId="0" applyFont="1" applyFill="1" applyAlignment="1">
      <alignment horizontal="center" wrapText="1"/>
    </xf>
    <xf numFmtId="0" fontId="9" fillId="0" borderId="0" xfId="0" applyFont="1" applyAlignment="1"/>
    <xf numFmtId="167" fontId="12" fillId="0" borderId="19" xfId="3" applyNumberFormat="1" applyFont="1" applyBorder="1"/>
    <xf numFmtId="167" fontId="27" fillId="2" borderId="15" xfId="0" applyNumberFormat="1" applyFont="1" applyFill="1" applyBorder="1" applyAlignment="1">
      <alignment horizontal="left" vertical="top" wrapText="1"/>
    </xf>
    <xf numFmtId="167" fontId="27" fillId="2" borderId="15" xfId="18" applyNumberFormat="1" applyFont="1" applyFill="1" applyBorder="1" applyAlignment="1">
      <alignment horizontal="right" vertical="center"/>
    </xf>
    <xf numFmtId="167" fontId="31" fillId="2" borderId="15" xfId="0" applyNumberFormat="1" applyFont="1" applyFill="1" applyBorder="1" applyAlignment="1">
      <alignment horizontal="left" vertical="center" wrapText="1"/>
    </xf>
    <xf numFmtId="0" fontId="12" fillId="2" borderId="15" xfId="0" applyFont="1" applyFill="1" applyBorder="1" applyAlignment="1">
      <alignment horizontal="center" vertical="top" wrapText="1"/>
    </xf>
    <xf numFmtId="0" fontId="12" fillId="2" borderId="19" xfId="0" applyFont="1" applyFill="1" applyBorder="1" applyAlignment="1">
      <alignment horizontal="center" vertical="top" wrapText="1"/>
    </xf>
    <xf numFmtId="0" fontId="12" fillId="2" borderId="19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center" wrapText="1"/>
    </xf>
    <xf numFmtId="167" fontId="9" fillId="0" borderId="5" xfId="3" applyNumberFormat="1" applyFont="1" applyBorder="1" applyAlignment="1">
      <alignment horizontal="center" vertical="center"/>
    </xf>
    <xf numFmtId="170" fontId="27" fillId="0" borderId="11" xfId="0" applyNumberFormat="1" applyFont="1" applyBorder="1" applyAlignment="1">
      <alignment horizontal="center" vertical="center" wrapText="1"/>
    </xf>
    <xf numFmtId="170" fontId="27" fillId="0" borderId="11" xfId="3" applyNumberFormat="1" applyFont="1" applyBorder="1" applyAlignment="1">
      <alignment horizontal="center" vertical="center" wrapText="1"/>
    </xf>
    <xf numFmtId="170" fontId="27" fillId="0" borderId="3" xfId="0" applyNumberFormat="1" applyFont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top" wrapText="1"/>
    </xf>
    <xf numFmtId="0" fontId="12" fillId="2" borderId="15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27" fillId="2" borderId="16" xfId="16" applyFont="1" applyFill="1" applyBorder="1" applyAlignment="1">
      <alignment horizontal="center" vertical="top" wrapText="1"/>
    </xf>
    <xf numFmtId="0" fontId="27" fillId="2" borderId="3" xfId="16" applyFont="1" applyFill="1" applyBorder="1" applyAlignment="1">
      <alignment horizontal="center" vertical="top" wrapText="1"/>
    </xf>
    <xf numFmtId="0" fontId="27" fillId="2" borderId="4" xfId="16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wrapText="1"/>
    </xf>
    <xf numFmtId="0" fontId="12" fillId="2" borderId="19" xfId="0" applyFont="1" applyFill="1" applyBorder="1" applyAlignment="1">
      <alignment horizontal="left" vertical="top" wrapText="1"/>
    </xf>
    <xf numFmtId="49" fontId="27" fillId="2" borderId="19" xfId="19" applyNumberFormat="1" applyFont="1" applyFill="1" applyBorder="1" applyAlignment="1">
      <alignment horizontal="left" vertical="center" wrapText="1"/>
    </xf>
    <xf numFmtId="167" fontId="27" fillId="2" borderId="19" xfId="3" applyNumberFormat="1" applyFont="1" applyFill="1" applyBorder="1" applyAlignment="1">
      <alignment horizontal="center" vertical="center"/>
    </xf>
    <xf numFmtId="0" fontId="38" fillId="2" borderId="19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vertical="center"/>
    </xf>
    <xf numFmtId="0" fontId="12" fillId="2" borderId="19" xfId="0" applyFont="1" applyFill="1" applyBorder="1" applyAlignment="1">
      <alignment horizontal="center" vertical="center" wrapText="1"/>
    </xf>
    <xf numFmtId="167" fontId="9" fillId="0" borderId="19" xfId="3" applyNumberFormat="1" applyFont="1" applyBorder="1" applyAlignment="1">
      <alignment horizontal="center" vertical="center" wrapText="1"/>
    </xf>
    <xf numFmtId="0" fontId="27" fillId="2" borderId="19" xfId="16" applyFont="1" applyFill="1" applyBorder="1">
      <alignment horizontal="left" vertical="top" wrapText="1"/>
    </xf>
    <xf numFmtId="0" fontId="38" fillId="0" borderId="19" xfId="0" applyFont="1" applyBorder="1" applyAlignment="1">
      <alignment horizontal="left" vertical="top" wrapText="1"/>
    </xf>
    <xf numFmtId="0" fontId="27" fillId="2" borderId="19" xfId="16" applyFont="1" applyFill="1" applyBorder="1" applyAlignment="1">
      <alignment horizontal="left" vertical="top" wrapText="1"/>
    </xf>
    <xf numFmtId="0" fontId="11" fillId="0" borderId="19" xfId="0" applyFont="1" applyBorder="1"/>
    <xf numFmtId="0" fontId="9" fillId="0" borderId="19" xfId="0" applyFont="1" applyBorder="1" applyAlignment="1">
      <alignment horizontal="center"/>
    </xf>
    <xf numFmtId="0" fontId="9" fillId="0" borderId="19" xfId="0" applyFont="1" applyBorder="1" applyAlignment="1">
      <alignment wrapText="1"/>
    </xf>
    <xf numFmtId="170" fontId="12" fillId="2" borderId="19" xfId="3" applyNumberFormat="1" applyFont="1" applyFill="1" applyBorder="1" applyAlignment="1">
      <alignment horizontal="center" vertical="center"/>
    </xf>
    <xf numFmtId="170" fontId="12" fillId="0" borderId="19" xfId="0" applyNumberFormat="1" applyFont="1" applyBorder="1" applyAlignment="1">
      <alignment horizontal="center" vertical="center"/>
    </xf>
    <xf numFmtId="168" fontId="27" fillId="0" borderId="1" xfId="11" applyNumberFormat="1" applyFont="1" applyBorder="1" applyAlignment="1">
      <alignment horizontal="right" vertical="top"/>
    </xf>
    <xf numFmtId="0" fontId="12" fillId="2" borderId="19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right" wrapText="1"/>
    </xf>
    <xf numFmtId="0" fontId="17" fillId="0" borderId="0" xfId="0" applyFont="1" applyFill="1" applyAlignment="1">
      <alignment horizontal="right"/>
    </xf>
    <xf numFmtId="167" fontId="6" fillId="0" borderId="0" xfId="5" applyNumberFormat="1" applyFont="1" applyAlignment="1">
      <alignment horizontal="right" vertical="center"/>
    </xf>
    <xf numFmtId="167" fontId="11" fillId="0" borderId="0" xfId="0" applyNumberFormat="1" applyFont="1" applyFill="1" applyAlignment="1">
      <alignment horizontal="right"/>
    </xf>
    <xf numFmtId="0" fontId="31" fillId="0" borderId="0" xfId="30" applyFont="1"/>
    <xf numFmtId="0" fontId="31" fillId="0" borderId="0" xfId="30" applyFont="1" applyAlignment="1" applyProtection="1">
      <alignment horizontal="left" wrapText="1"/>
      <protection locked="0"/>
    </xf>
    <xf numFmtId="0" fontId="31" fillId="0" borderId="0" xfId="30" applyFont="1" applyProtection="1">
      <protection locked="0"/>
    </xf>
    <xf numFmtId="0" fontId="31" fillId="0" borderId="0" xfId="30" applyFont="1" applyAlignment="1" applyProtection="1">
      <alignment horizontal="center"/>
      <protection locked="0"/>
    </xf>
    <xf numFmtId="0" fontId="39" fillId="0" borderId="0" xfId="30" applyFont="1" applyAlignment="1" applyProtection="1">
      <alignment horizontal="center"/>
      <protection locked="0"/>
    </xf>
    <xf numFmtId="0" fontId="39" fillId="0" borderId="0" xfId="30" applyFont="1" applyProtection="1">
      <protection locked="0"/>
    </xf>
    <xf numFmtId="0" fontId="39" fillId="0" borderId="0" xfId="30" applyFont="1"/>
    <xf numFmtId="0" fontId="27" fillId="0" borderId="0" xfId="30" applyFont="1" applyBorder="1" applyAlignment="1" applyProtection="1">
      <alignment vertical="center" wrapText="1"/>
      <protection locked="0"/>
    </xf>
    <xf numFmtId="0" fontId="27" fillId="0" borderId="19" xfId="30" applyFont="1" applyBorder="1" applyAlignment="1" applyProtection="1">
      <alignment horizontal="center" vertical="center" wrapText="1"/>
      <protection locked="0"/>
    </xf>
    <xf numFmtId="43" fontId="39" fillId="0" borderId="0" xfId="30" applyNumberFormat="1" applyFont="1"/>
    <xf numFmtId="0" fontId="31" fillId="0" borderId="19" xfId="30" applyFont="1" applyBorder="1" applyAlignment="1">
      <alignment horizontal="center" vertical="center"/>
    </xf>
    <xf numFmtId="0" fontId="12" fillId="0" borderId="19" xfId="0" applyFont="1" applyBorder="1" applyAlignment="1">
      <alignment vertical="top" wrapText="1"/>
    </xf>
    <xf numFmtId="0" fontId="27" fillId="2" borderId="21" xfId="30" applyFont="1" applyFill="1" applyBorder="1" applyAlignment="1" applyProtection="1">
      <alignment horizontal="center" vertical="center" wrapText="1"/>
      <protection locked="0"/>
    </xf>
    <xf numFmtId="167" fontId="27" fillId="2" borderId="19" xfId="3" applyNumberFormat="1" applyFont="1" applyFill="1" applyBorder="1" applyAlignment="1">
      <alignment horizontal="center" vertical="top"/>
    </xf>
    <xf numFmtId="0" fontId="12" fillId="2" borderId="19" xfId="0" applyFont="1" applyFill="1" applyBorder="1" applyAlignment="1">
      <alignment vertical="top" wrapText="1"/>
    </xf>
    <xf numFmtId="0" fontId="27" fillId="2" borderId="19" xfId="30" applyFont="1" applyFill="1" applyBorder="1" applyAlignment="1" applyProtection="1">
      <alignment horizontal="center" vertical="center" wrapText="1"/>
      <protection locked="0"/>
    </xf>
    <xf numFmtId="0" fontId="12" fillId="2" borderId="19" xfId="0" applyFont="1" applyFill="1" applyBorder="1" applyAlignment="1">
      <alignment horizontal="right" vertical="top" wrapText="1"/>
    </xf>
    <xf numFmtId="171" fontId="31" fillId="2" borderId="19" xfId="3" applyNumberFormat="1" applyFont="1" applyFill="1" applyBorder="1" applyProtection="1">
      <protection locked="0"/>
    </xf>
    <xf numFmtId="1" fontId="27" fillId="2" borderId="19" xfId="30" applyNumberFormat="1" applyFont="1" applyFill="1" applyBorder="1" applyAlignment="1" applyProtection="1">
      <alignment horizontal="center" vertical="center" wrapText="1"/>
      <protection locked="0"/>
    </xf>
    <xf numFmtId="1" fontId="27" fillId="2" borderId="19" xfId="30" applyNumberFormat="1" applyFont="1" applyFill="1" applyBorder="1" applyAlignment="1" applyProtection="1">
      <alignment horizontal="right" vertical="center" wrapText="1"/>
      <protection locked="0"/>
    </xf>
    <xf numFmtId="172" fontId="27" fillId="2" borderId="19" xfId="30" applyNumberFormat="1" applyFont="1" applyFill="1" applyBorder="1" applyAlignment="1" applyProtection="1">
      <alignment horizontal="right" vertical="center" wrapText="1"/>
      <protection locked="0"/>
    </xf>
    <xf numFmtId="0" fontId="39" fillId="0" borderId="0" xfId="30" applyFont="1" applyAlignment="1" applyProtection="1">
      <alignment horizontal="left" wrapText="1"/>
      <protection locked="0"/>
    </xf>
    <xf numFmtId="0" fontId="12" fillId="2" borderId="17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horizontal="center" vertical="top" wrapText="1"/>
    </xf>
    <xf numFmtId="0" fontId="12" fillId="2" borderId="18" xfId="0" applyFont="1" applyFill="1" applyBorder="1" applyAlignment="1">
      <alignment horizontal="center" vertical="top" wrapText="1"/>
    </xf>
    <xf numFmtId="0" fontId="12" fillId="2" borderId="15" xfId="0" applyFont="1" applyFill="1" applyBorder="1" applyAlignment="1">
      <alignment horizontal="center" vertical="top" wrapText="1"/>
    </xf>
    <xf numFmtId="0" fontId="9" fillId="2" borderId="13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9" fillId="0" borderId="0" xfId="0" applyFont="1" applyFill="1" applyAlignment="1">
      <alignment horizont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left" wrapText="1"/>
    </xf>
    <xf numFmtId="0" fontId="9" fillId="0" borderId="8" xfId="0" applyFont="1" applyBorder="1" applyAlignment="1">
      <alignment horizontal="left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9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right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wrapText="1"/>
    </xf>
    <xf numFmtId="0" fontId="25" fillId="0" borderId="7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top" wrapText="1"/>
    </xf>
    <xf numFmtId="0" fontId="25" fillId="0" borderId="16" xfId="0" applyFont="1" applyBorder="1" applyAlignment="1">
      <alignment horizontal="center" vertical="top" wrapText="1"/>
    </xf>
    <xf numFmtId="0" fontId="25" fillId="0" borderId="20" xfId="0" applyFont="1" applyBorder="1" applyAlignment="1">
      <alignment horizontal="center" vertical="top" wrapText="1"/>
    </xf>
    <xf numFmtId="0" fontId="25" fillId="0" borderId="19" xfId="0" applyFont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49" fontId="31" fillId="0" borderId="11" xfId="0" applyNumberFormat="1" applyFont="1" applyFill="1" applyBorder="1" applyAlignment="1">
      <alignment horizontal="center" vertical="center" wrapText="1"/>
    </xf>
    <xf numFmtId="0" fontId="31" fillId="0" borderId="1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wrapText="1"/>
    </xf>
    <xf numFmtId="0" fontId="12" fillId="2" borderId="19" xfId="0" applyFont="1" applyFill="1" applyBorder="1" applyAlignment="1">
      <alignment horizontal="left" vertical="top" wrapText="1"/>
    </xf>
    <xf numFmtId="0" fontId="25" fillId="2" borderId="0" xfId="0" applyFont="1" applyFill="1" applyAlignment="1">
      <alignment horizontal="left" vertical="top" wrapText="1"/>
    </xf>
    <xf numFmtId="0" fontId="12" fillId="2" borderId="19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2" fillId="0" borderId="21" xfId="0" applyFont="1" applyBorder="1" applyAlignment="1">
      <alignment horizontal="left" vertical="top" wrapText="1"/>
    </xf>
    <xf numFmtId="0" fontId="12" fillId="0" borderId="23" xfId="0" applyFont="1" applyBorder="1" applyAlignment="1">
      <alignment horizontal="left" vertical="top" wrapText="1"/>
    </xf>
    <xf numFmtId="0" fontId="12" fillId="0" borderId="22" xfId="0" applyFont="1" applyBorder="1" applyAlignment="1">
      <alignment horizontal="left" vertical="top" wrapText="1"/>
    </xf>
    <xf numFmtId="0" fontId="27" fillId="2" borderId="21" xfId="30" applyFont="1" applyFill="1" applyBorder="1" applyAlignment="1" applyProtection="1">
      <alignment horizontal="left" vertical="center" wrapText="1"/>
      <protection locked="0"/>
    </xf>
    <xf numFmtId="0" fontId="27" fillId="2" borderId="23" xfId="30" applyFont="1" applyFill="1" applyBorder="1" applyAlignment="1" applyProtection="1">
      <alignment horizontal="left" vertical="center" wrapText="1"/>
      <protection locked="0"/>
    </xf>
    <xf numFmtId="0" fontId="27" fillId="2" borderId="22" xfId="30" applyFont="1" applyFill="1" applyBorder="1" applyAlignment="1" applyProtection="1">
      <alignment horizontal="left" vertical="center" wrapText="1"/>
      <protection locked="0"/>
    </xf>
    <xf numFmtId="0" fontId="33" fillId="2" borderId="21" xfId="0" applyFont="1" applyFill="1" applyBorder="1" applyAlignment="1">
      <alignment horizontal="center" vertical="center" wrapText="1"/>
    </xf>
    <xf numFmtId="0" fontId="33" fillId="2" borderId="23" xfId="0" applyFont="1" applyFill="1" applyBorder="1" applyAlignment="1">
      <alignment horizontal="center" vertical="center" wrapText="1"/>
    </xf>
    <xf numFmtId="0" fontId="33" fillId="2" borderId="22" xfId="0" applyFont="1" applyFill="1" applyBorder="1" applyAlignment="1">
      <alignment horizontal="center" vertical="center" wrapText="1"/>
    </xf>
    <xf numFmtId="0" fontId="26" fillId="3" borderId="0" xfId="30" applyFont="1" applyFill="1" applyAlignment="1" applyProtection="1">
      <alignment horizontal="center" vertical="center" wrapText="1"/>
      <protection locked="0"/>
    </xf>
    <xf numFmtId="0" fontId="31" fillId="0" borderId="16" xfId="30" applyFont="1" applyBorder="1" applyAlignment="1">
      <alignment horizontal="center" vertical="center" wrapText="1"/>
    </xf>
    <xf numFmtId="0" fontId="31" fillId="0" borderId="20" xfId="30" applyFont="1" applyBorder="1" applyAlignment="1">
      <alignment horizontal="center" vertical="center" wrapText="1"/>
    </xf>
    <xf numFmtId="0" fontId="27" fillId="0" borderId="16" xfId="30" applyFont="1" applyBorder="1" applyAlignment="1" applyProtection="1">
      <alignment horizontal="center" vertical="center" wrapText="1"/>
      <protection locked="0"/>
    </xf>
    <xf numFmtId="0" fontId="27" fillId="0" borderId="20" xfId="30" applyFont="1" applyBorder="1" applyAlignment="1" applyProtection="1">
      <alignment horizontal="center" vertical="center" wrapText="1"/>
      <protection locked="0"/>
    </xf>
    <xf numFmtId="0" fontId="31" fillId="0" borderId="21" xfId="30" applyFont="1" applyBorder="1" applyAlignment="1" applyProtection="1">
      <alignment horizontal="center" vertical="center" wrapText="1"/>
      <protection locked="0"/>
    </xf>
    <xf numFmtId="0" fontId="31" fillId="0" borderId="22" xfId="30" applyFont="1" applyBorder="1" applyAlignment="1" applyProtection="1">
      <alignment horizontal="center" vertical="center" wrapText="1"/>
      <protection locked="0"/>
    </xf>
    <xf numFmtId="0" fontId="12" fillId="0" borderId="18" xfId="0" applyFont="1" applyFill="1" applyBorder="1" applyAlignment="1">
      <alignment horizontal="right" wrapText="1"/>
    </xf>
    <xf numFmtId="0" fontId="12" fillId="0" borderId="19" xfId="0" applyFont="1" applyBorder="1" applyAlignment="1">
      <alignment horizontal="center" vertical="center" wrapText="1"/>
    </xf>
    <xf numFmtId="170" fontId="31" fillId="0" borderId="19" xfId="0" applyNumberFormat="1" applyFont="1" applyFill="1" applyBorder="1" applyAlignment="1">
      <alignment horizontal="center" vertical="center" wrapText="1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2"/>
    <cellStyle name="Comma 6" xfId="26"/>
    <cellStyle name="Comma 8" xfId="28"/>
    <cellStyle name="Normal" xfId="0" builtinId="0"/>
    <cellStyle name="Normal 11" xfId="17"/>
    <cellStyle name="Normal 12" xfId="20"/>
    <cellStyle name="Normal 14" xfId="29"/>
    <cellStyle name="Normal 2" xfId="1"/>
    <cellStyle name="Normal 3" xfId="10"/>
    <cellStyle name="Normal 3 2" xfId="23"/>
    <cellStyle name="Normal 4" xfId="13"/>
    <cellStyle name="Normal 4 2" xfId="24"/>
    <cellStyle name="Normal 5" xfId="25"/>
    <cellStyle name="Normal 5 2" xfId="15"/>
    <cellStyle name="Normal 6" xfId="21"/>
    <cellStyle name="Normal 8" xfId="16"/>
    <cellStyle name="Normal 8 2" xfId="19"/>
    <cellStyle name="Normal_MVD artabyug" xfId="30"/>
    <cellStyle name="SN_241" xfId="11"/>
    <cellStyle name="SN_b" xfId="18"/>
    <cellStyle name="Обычный 2" xfId="12"/>
    <cellStyle name="Финансовый 2" xfId="27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D8" sqref="D8"/>
    </sheetView>
  </sheetViews>
  <sheetFormatPr defaultRowHeight="12.75"/>
  <cols>
    <col min="1" max="1" width="11.6640625" style="3" customWidth="1"/>
    <col min="2" max="2" width="12.1640625" style="3" customWidth="1"/>
    <col min="3" max="3" width="80.83203125" style="3" customWidth="1"/>
    <col min="4" max="4" width="41" style="3" customWidth="1"/>
    <col min="5" max="5" width="19.1640625" style="3" customWidth="1"/>
    <col min="6" max="6" width="9.33203125" style="3"/>
    <col min="7" max="7" width="11.83203125" style="3" bestFit="1" customWidth="1"/>
    <col min="8" max="16384" width="9.33203125" style="3"/>
  </cols>
  <sheetData>
    <row r="1" spans="1:6" ht="13.5">
      <c r="A1" s="4"/>
      <c r="B1" s="4"/>
      <c r="C1" s="4"/>
      <c r="D1" s="4"/>
      <c r="E1" s="4"/>
    </row>
    <row r="2" spans="1:6" ht="13.5" customHeight="1">
      <c r="A2" s="4"/>
      <c r="B2" s="4"/>
      <c r="C2" s="8"/>
      <c r="D2" s="11" t="s">
        <v>75</v>
      </c>
    </row>
    <row r="3" spans="1:6" ht="16.5" customHeight="1">
      <c r="A3" s="4"/>
      <c r="B3" s="4"/>
      <c r="C3" s="8"/>
      <c r="D3" s="10" t="s">
        <v>69</v>
      </c>
    </row>
    <row r="4" spans="1:6" ht="16.5" customHeight="1">
      <c r="A4" s="4"/>
      <c r="B4" s="4"/>
      <c r="C4" s="8"/>
      <c r="D4" s="10" t="s">
        <v>5</v>
      </c>
    </row>
    <row r="5" spans="1:6" ht="69" customHeight="1">
      <c r="A5" s="203" t="s">
        <v>123</v>
      </c>
      <c r="B5" s="203"/>
      <c r="C5" s="203"/>
      <c r="D5" s="203"/>
      <c r="E5" s="7"/>
    </row>
    <row r="6" spans="1:6" ht="36.75" customHeight="1">
      <c r="A6" s="203"/>
      <c r="B6" s="203"/>
      <c r="C6" s="203"/>
      <c r="D6" s="203"/>
      <c r="E6" s="7"/>
    </row>
    <row r="7" spans="1:6" ht="17.25">
      <c r="A7" s="48"/>
      <c r="B7" s="48"/>
      <c r="C7" s="48"/>
      <c r="D7" s="171" t="s">
        <v>21</v>
      </c>
      <c r="E7" s="4"/>
    </row>
    <row r="8" spans="1:6" s="18" customFormat="1" ht="77.25" customHeight="1">
      <c r="A8" s="205" t="s">
        <v>31</v>
      </c>
      <c r="B8" s="205"/>
      <c r="C8" s="205" t="s">
        <v>43</v>
      </c>
      <c r="D8" s="253" t="s">
        <v>73</v>
      </c>
    </row>
    <row r="9" spans="1:6" s="18" customFormat="1" ht="48" customHeight="1">
      <c r="A9" s="49" t="s">
        <v>35</v>
      </c>
      <c r="B9" s="49" t="s">
        <v>0</v>
      </c>
      <c r="C9" s="205"/>
      <c r="D9" s="49" t="s">
        <v>44</v>
      </c>
    </row>
    <row r="10" spans="1:6" s="18" customFormat="1" ht="30" customHeight="1">
      <c r="A10" s="49"/>
      <c r="B10" s="206" t="s">
        <v>2</v>
      </c>
      <c r="C10" s="207"/>
      <c r="D10" s="50">
        <f t="shared" ref="D10" si="0">D11++D26</f>
        <v>0</v>
      </c>
      <c r="F10" s="83"/>
    </row>
    <row r="11" spans="1:6" s="18" customFormat="1" ht="30" customHeight="1">
      <c r="A11" s="49"/>
      <c r="B11" s="23"/>
      <c r="C11" s="23" t="s">
        <v>18</v>
      </c>
      <c r="D11" s="169">
        <f t="shared" ref="D11" si="1">D12</f>
        <v>-49950</v>
      </c>
    </row>
    <row r="12" spans="1:6" s="18" customFormat="1" ht="24" customHeight="1">
      <c r="A12" s="197">
        <v>1228</v>
      </c>
      <c r="B12" s="200"/>
      <c r="C12" s="87" t="s">
        <v>12</v>
      </c>
      <c r="D12" s="112">
        <f t="shared" ref="D12" si="2">+D19</f>
        <v>-49950</v>
      </c>
    </row>
    <row r="13" spans="1:6" s="18" customFormat="1" ht="36.75" customHeight="1">
      <c r="A13" s="198"/>
      <c r="B13" s="200"/>
      <c r="C13" s="86" t="s">
        <v>81</v>
      </c>
      <c r="D13" s="112"/>
    </row>
    <row r="14" spans="1:6" s="18" customFormat="1" ht="17.25">
      <c r="A14" s="198"/>
      <c r="B14" s="200"/>
      <c r="C14" s="87" t="s">
        <v>13</v>
      </c>
      <c r="D14" s="139"/>
    </row>
    <row r="15" spans="1:6" s="18" customFormat="1" ht="69">
      <c r="A15" s="198"/>
      <c r="B15" s="200"/>
      <c r="C15" s="86" t="s">
        <v>86</v>
      </c>
      <c r="D15" s="139"/>
    </row>
    <row r="16" spans="1:6" s="18" customFormat="1" ht="17.25">
      <c r="A16" s="198"/>
      <c r="B16" s="200"/>
      <c r="C16" s="87" t="s">
        <v>14</v>
      </c>
      <c r="D16" s="139"/>
    </row>
    <row r="17" spans="1:4" s="18" customFormat="1" ht="34.5" customHeight="1">
      <c r="A17" s="199"/>
      <c r="B17" s="200"/>
      <c r="C17" s="86" t="s">
        <v>87</v>
      </c>
      <c r="D17" s="139"/>
    </row>
    <row r="18" spans="1:4" s="1" customFormat="1" ht="17.25">
      <c r="A18" s="201"/>
      <c r="B18" s="202"/>
      <c r="C18" s="113" t="s">
        <v>7</v>
      </c>
      <c r="D18" s="114"/>
    </row>
    <row r="19" spans="1:4" s="18" customFormat="1" ht="24" customHeight="1">
      <c r="A19" s="197"/>
      <c r="B19" s="200">
        <v>31001</v>
      </c>
      <c r="C19" s="115" t="s">
        <v>15</v>
      </c>
      <c r="D19" s="112">
        <f>'2'!G22</f>
        <v>-49950</v>
      </c>
    </row>
    <row r="20" spans="1:4" s="18" customFormat="1" ht="34.5">
      <c r="A20" s="198"/>
      <c r="B20" s="200"/>
      <c r="C20" s="116" t="s">
        <v>82</v>
      </c>
      <c r="D20" s="112"/>
    </row>
    <row r="21" spans="1:4" s="18" customFormat="1" ht="17.25">
      <c r="A21" s="198"/>
      <c r="B21" s="200"/>
      <c r="C21" s="115" t="s">
        <v>16</v>
      </c>
      <c r="D21" s="139"/>
    </row>
    <row r="22" spans="1:4" s="18" customFormat="1" ht="51.75">
      <c r="A22" s="198"/>
      <c r="B22" s="200"/>
      <c r="C22" s="116" t="s">
        <v>88</v>
      </c>
      <c r="D22" s="139"/>
    </row>
    <row r="23" spans="1:4" s="18" customFormat="1" ht="17.25">
      <c r="A23" s="198"/>
      <c r="B23" s="200"/>
      <c r="C23" s="115" t="s">
        <v>17</v>
      </c>
      <c r="D23" s="139"/>
    </row>
    <row r="24" spans="1:4" s="18" customFormat="1" ht="39" customHeight="1">
      <c r="A24" s="199"/>
      <c r="B24" s="200"/>
      <c r="C24" s="116" t="s">
        <v>45</v>
      </c>
      <c r="D24" s="139"/>
    </row>
    <row r="25" spans="1:4" s="18" customFormat="1" ht="30" customHeight="1">
      <c r="A25" s="149"/>
      <c r="B25" s="23"/>
      <c r="C25" s="23" t="s">
        <v>102</v>
      </c>
      <c r="D25" s="112">
        <f t="shared" ref="D25" si="3">D26</f>
        <v>49950</v>
      </c>
    </row>
    <row r="26" spans="1:4" s="18" customFormat="1" ht="24" customHeight="1">
      <c r="A26" s="197">
        <v>1231</v>
      </c>
      <c r="B26" s="200"/>
      <c r="C26" s="87" t="s">
        <v>12</v>
      </c>
      <c r="D26" s="112">
        <f t="shared" ref="D26" si="4">+D33</f>
        <v>49950</v>
      </c>
    </row>
    <row r="27" spans="1:4" s="18" customFormat="1" ht="36.75" customHeight="1">
      <c r="A27" s="198"/>
      <c r="B27" s="200"/>
      <c r="C27" s="86" t="s">
        <v>100</v>
      </c>
      <c r="D27" s="112"/>
    </row>
    <row r="28" spans="1:4" s="18" customFormat="1" ht="17.25">
      <c r="A28" s="198"/>
      <c r="B28" s="200"/>
      <c r="C28" s="87" t="s">
        <v>13</v>
      </c>
      <c r="D28" s="148"/>
    </row>
    <row r="29" spans="1:4" s="18" customFormat="1" ht="69">
      <c r="A29" s="198"/>
      <c r="B29" s="200"/>
      <c r="C29" s="86" t="s">
        <v>105</v>
      </c>
      <c r="D29" s="148"/>
    </row>
    <row r="30" spans="1:4" s="18" customFormat="1" ht="17.25">
      <c r="A30" s="198"/>
      <c r="B30" s="200"/>
      <c r="C30" s="87" t="s">
        <v>14</v>
      </c>
      <c r="D30" s="148"/>
    </row>
    <row r="31" spans="1:4" s="18" customFormat="1" ht="34.5" customHeight="1">
      <c r="A31" s="199"/>
      <c r="B31" s="200"/>
      <c r="C31" s="86" t="s">
        <v>106</v>
      </c>
      <c r="D31" s="148"/>
    </row>
    <row r="32" spans="1:4" s="1" customFormat="1" ht="17.25">
      <c r="A32" s="201"/>
      <c r="B32" s="202"/>
      <c r="C32" s="113" t="s">
        <v>7</v>
      </c>
      <c r="D32" s="114"/>
    </row>
    <row r="33" spans="1:4" s="18" customFormat="1" ht="24" customHeight="1">
      <c r="A33" s="197"/>
      <c r="B33" s="200">
        <v>31001</v>
      </c>
      <c r="C33" s="115" t="s">
        <v>15</v>
      </c>
      <c r="D33" s="112">
        <f>+'2'!G35</f>
        <v>49950</v>
      </c>
    </row>
    <row r="34" spans="1:4" s="18" customFormat="1" ht="34.5">
      <c r="A34" s="198"/>
      <c r="B34" s="200"/>
      <c r="C34" s="116" t="s">
        <v>101</v>
      </c>
      <c r="D34" s="112"/>
    </row>
    <row r="35" spans="1:4" s="18" customFormat="1" ht="17.25">
      <c r="A35" s="198"/>
      <c r="B35" s="200"/>
      <c r="C35" s="115" t="s">
        <v>16</v>
      </c>
      <c r="D35" s="148"/>
    </row>
    <row r="36" spans="1:4" s="18" customFormat="1" ht="51.75">
      <c r="A36" s="198"/>
      <c r="B36" s="200"/>
      <c r="C36" s="116" t="s">
        <v>107</v>
      </c>
      <c r="D36" s="148"/>
    </row>
    <row r="37" spans="1:4" s="18" customFormat="1" ht="17.25">
      <c r="A37" s="198"/>
      <c r="B37" s="200"/>
      <c r="C37" s="115" t="s">
        <v>17</v>
      </c>
      <c r="D37" s="148"/>
    </row>
    <row r="38" spans="1:4" s="18" customFormat="1" ht="39" customHeight="1">
      <c r="A38" s="199"/>
      <c r="B38" s="200"/>
      <c r="C38" s="116" t="s">
        <v>45</v>
      </c>
      <c r="D38" s="148"/>
    </row>
  </sheetData>
  <mergeCells count="14">
    <mergeCell ref="A26:A31"/>
    <mergeCell ref="B26:B31"/>
    <mergeCell ref="A32:B32"/>
    <mergeCell ref="A33:A38"/>
    <mergeCell ref="B33:B38"/>
    <mergeCell ref="A5:D6"/>
    <mergeCell ref="A8:B8"/>
    <mergeCell ref="C8:C9"/>
    <mergeCell ref="B10:C10"/>
    <mergeCell ref="A12:A17"/>
    <mergeCell ref="B12:B17"/>
    <mergeCell ref="A18:B18"/>
    <mergeCell ref="A19:A24"/>
    <mergeCell ref="B19:B24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4" zoomScaleNormal="100" zoomScaleSheetLayoutView="100" workbookViewId="0">
      <selection activeCell="F12" sqref="F12"/>
    </sheetView>
  </sheetViews>
  <sheetFormatPr defaultRowHeight="12.75"/>
  <cols>
    <col min="1" max="1" width="6.83203125" style="6" customWidth="1"/>
    <col min="2" max="2" width="7.33203125" style="6" customWidth="1"/>
    <col min="3" max="3" width="8.83203125" style="6" customWidth="1"/>
    <col min="4" max="4" width="7.5" style="6" customWidth="1"/>
    <col min="5" max="5" width="9.83203125" style="6" customWidth="1"/>
    <col min="6" max="6" width="83.33203125" style="6" customWidth="1"/>
    <col min="7" max="7" width="33.6640625" style="39" customWidth="1"/>
    <col min="8" max="8" width="14" style="6" bestFit="1" customWidth="1"/>
    <col min="9" max="9" width="15.5" style="6" bestFit="1" customWidth="1"/>
    <col min="10" max="10" width="15" style="6" bestFit="1" customWidth="1"/>
    <col min="11" max="11" width="9.33203125" style="6"/>
    <col min="12" max="12" width="14.33203125" style="6" bestFit="1" customWidth="1"/>
    <col min="13" max="13" width="13.1640625" style="6" customWidth="1"/>
    <col min="14" max="14" width="9.33203125" style="6"/>
    <col min="15" max="15" width="12.6640625" style="6" bestFit="1" customWidth="1"/>
    <col min="16" max="16384" width="9.33203125" style="6"/>
  </cols>
  <sheetData>
    <row r="1" spans="1:8" ht="14.45" customHeight="1">
      <c r="A1" s="4"/>
      <c r="B1" s="4"/>
      <c r="C1" s="4"/>
      <c r="D1" s="4"/>
      <c r="E1" s="4"/>
      <c r="G1" s="9" t="s">
        <v>76</v>
      </c>
      <c r="H1" s="9"/>
    </row>
    <row r="2" spans="1:8" ht="14.45" customHeight="1">
      <c r="E2" s="4"/>
      <c r="G2" s="38" t="s">
        <v>70</v>
      </c>
      <c r="H2" s="10"/>
    </row>
    <row r="3" spans="1:8" ht="14.45" customHeight="1">
      <c r="E3" s="4"/>
      <c r="G3" s="38" t="s">
        <v>5</v>
      </c>
      <c r="H3" s="10"/>
    </row>
    <row r="4" spans="1:8" ht="14.45" customHeight="1">
      <c r="E4" s="4"/>
    </row>
    <row r="5" spans="1:8" ht="14.45" customHeight="1">
      <c r="A5" s="4"/>
      <c r="B5" s="4"/>
      <c r="C5" s="8"/>
      <c r="D5" s="8"/>
      <c r="E5" s="4"/>
    </row>
    <row r="6" spans="1:8" ht="35.25" customHeight="1">
      <c r="A6" s="203" t="s">
        <v>119</v>
      </c>
      <c r="B6" s="203"/>
      <c r="C6" s="203"/>
      <c r="D6" s="203"/>
      <c r="E6" s="203"/>
      <c r="F6" s="203"/>
      <c r="G6" s="203"/>
    </row>
    <row r="7" spans="1:8" ht="14.45" customHeight="1">
      <c r="A7" s="48"/>
      <c r="B7" s="48"/>
      <c r="C7" s="48"/>
      <c r="D7" s="48"/>
      <c r="E7" s="51"/>
      <c r="F7" s="51"/>
      <c r="G7" s="252" t="s">
        <v>21</v>
      </c>
    </row>
    <row r="8" spans="1:8" s="17" customFormat="1" ht="105" customHeight="1">
      <c r="A8" s="213" t="s">
        <v>30</v>
      </c>
      <c r="B8" s="214"/>
      <c r="C8" s="215"/>
      <c r="D8" s="212" t="s">
        <v>31</v>
      </c>
      <c r="E8" s="212"/>
      <c r="F8" s="212" t="s">
        <v>122</v>
      </c>
      <c r="G8" s="253" t="s">
        <v>72</v>
      </c>
    </row>
    <row r="9" spans="1:8" s="17" customFormat="1" ht="51.75">
      <c r="A9" s="52" t="s">
        <v>32</v>
      </c>
      <c r="B9" s="53" t="s">
        <v>33</v>
      </c>
      <c r="C9" s="52" t="s">
        <v>34</v>
      </c>
      <c r="D9" s="54" t="s">
        <v>35</v>
      </c>
      <c r="E9" s="54" t="s">
        <v>36</v>
      </c>
      <c r="F9" s="212"/>
      <c r="G9" s="55" t="s">
        <v>37</v>
      </c>
    </row>
    <row r="10" spans="1:8" s="17" customFormat="1" ht="17.25">
      <c r="A10" s="56"/>
      <c r="B10" s="57"/>
      <c r="C10" s="58"/>
      <c r="D10" s="57"/>
      <c r="E10" s="54"/>
      <c r="F10" s="74" t="s">
        <v>38</v>
      </c>
      <c r="G10" s="65">
        <f t="shared" ref="G10" si="0">+G12</f>
        <v>0</v>
      </c>
    </row>
    <row r="11" spans="1:8" s="17" customFormat="1" ht="17.25">
      <c r="A11" s="59"/>
      <c r="B11" s="60"/>
      <c r="C11" s="61"/>
      <c r="D11" s="60"/>
      <c r="E11" s="62"/>
      <c r="F11" s="63" t="s">
        <v>39</v>
      </c>
      <c r="G11" s="75"/>
    </row>
    <row r="12" spans="1:8" s="19" customFormat="1" ht="34.5">
      <c r="A12" s="91" t="s">
        <v>40</v>
      </c>
      <c r="B12" s="53"/>
      <c r="C12" s="52"/>
      <c r="D12" s="53"/>
      <c r="E12" s="53"/>
      <c r="F12" s="76" t="s">
        <v>41</v>
      </c>
      <c r="G12" s="66">
        <f t="shared" ref="G12" si="1">G14</f>
        <v>0</v>
      </c>
    </row>
    <row r="13" spans="1:8" s="18" customFormat="1" ht="14.25" customHeight="1">
      <c r="A13" s="90"/>
      <c r="B13" s="60"/>
      <c r="C13" s="64"/>
      <c r="D13" s="60"/>
      <c r="E13" s="64"/>
      <c r="F13" s="63" t="s">
        <v>39</v>
      </c>
      <c r="G13" s="66"/>
    </row>
    <row r="14" spans="1:8" s="84" customFormat="1" ht="17.25">
      <c r="A14" s="99"/>
      <c r="B14" s="78" t="s">
        <v>79</v>
      </c>
      <c r="C14" s="78"/>
      <c r="D14" s="95"/>
      <c r="E14" s="92"/>
      <c r="F14" s="89" t="s">
        <v>80</v>
      </c>
      <c r="G14" s="136">
        <f>G16</f>
        <v>0</v>
      </c>
    </row>
    <row r="15" spans="1:8" s="84" customFormat="1" ht="17.25">
      <c r="A15" s="99"/>
      <c r="B15" s="79"/>
      <c r="C15" s="79"/>
      <c r="D15" s="97"/>
      <c r="E15" s="93"/>
      <c r="F15" s="80" t="s">
        <v>39</v>
      </c>
      <c r="G15" s="102"/>
    </row>
    <row r="16" spans="1:8" s="84" customFormat="1" ht="17.25">
      <c r="A16" s="99"/>
      <c r="B16" s="79"/>
      <c r="C16" s="78" t="s">
        <v>3</v>
      </c>
      <c r="D16" s="95"/>
      <c r="E16" s="92"/>
      <c r="F16" s="89" t="s">
        <v>80</v>
      </c>
      <c r="G16" s="100">
        <f t="shared" ref="G16" si="2">G18+G31</f>
        <v>0</v>
      </c>
    </row>
    <row r="17" spans="1:11" s="84" customFormat="1" ht="17.25">
      <c r="A17" s="99"/>
      <c r="B17" s="79"/>
      <c r="C17" s="79"/>
      <c r="D17" s="96"/>
      <c r="E17" s="94"/>
      <c r="F17" s="81" t="s">
        <v>39</v>
      </c>
      <c r="G17" s="137"/>
    </row>
    <row r="18" spans="1:11" s="84" customFormat="1" ht="17.25">
      <c r="A18" s="99"/>
      <c r="B18" s="79"/>
      <c r="C18" s="79"/>
      <c r="D18" s="97"/>
      <c r="E18" s="210"/>
      <c r="F18" s="81" t="s">
        <v>9</v>
      </c>
      <c r="G18" s="138">
        <f>G49+G20</f>
        <v>-49950</v>
      </c>
    </row>
    <row r="19" spans="1:11" s="84" customFormat="1" ht="17.25">
      <c r="A19" s="99"/>
      <c r="B19" s="79"/>
      <c r="C19" s="79"/>
      <c r="D19" s="96"/>
      <c r="E19" s="211"/>
      <c r="F19" s="81" t="s">
        <v>39</v>
      </c>
      <c r="G19" s="103"/>
    </row>
    <row r="20" spans="1:11" s="84" customFormat="1" ht="34.5">
      <c r="A20" s="99"/>
      <c r="B20" s="101"/>
      <c r="C20" s="101"/>
      <c r="D20" s="95">
        <v>1228</v>
      </c>
      <c r="E20" s="208"/>
      <c r="F20" s="77" t="s">
        <v>81</v>
      </c>
      <c r="G20" s="104">
        <f>G22</f>
        <v>-49950</v>
      </c>
      <c r="K20" s="84">
        <v>1</v>
      </c>
    </row>
    <row r="21" spans="1:11" s="84" customFormat="1" ht="17.25">
      <c r="A21" s="99"/>
      <c r="B21" s="101"/>
      <c r="C21" s="101"/>
      <c r="D21" s="96"/>
      <c r="E21" s="209"/>
      <c r="F21" s="81" t="s">
        <v>39</v>
      </c>
      <c r="G21" s="103"/>
    </row>
    <row r="22" spans="1:11" s="84" customFormat="1" ht="40.5" customHeight="1">
      <c r="A22" s="99"/>
      <c r="B22" s="101"/>
      <c r="C22" s="99"/>
      <c r="D22" s="97"/>
      <c r="E22" s="105">
        <v>31001</v>
      </c>
      <c r="F22" s="77" t="s">
        <v>82</v>
      </c>
      <c r="G22" s="104">
        <f t="shared" ref="G22" si="3">G24</f>
        <v>-49950</v>
      </c>
    </row>
    <row r="23" spans="1:11" s="84" customFormat="1" ht="17.25">
      <c r="A23" s="99"/>
      <c r="B23" s="101"/>
      <c r="C23" s="99"/>
      <c r="D23" s="97"/>
      <c r="E23" s="106"/>
      <c r="F23" s="67" t="s">
        <v>8</v>
      </c>
      <c r="G23" s="85"/>
    </row>
    <row r="24" spans="1:11" s="84" customFormat="1" ht="17.25">
      <c r="A24" s="99"/>
      <c r="B24" s="101"/>
      <c r="C24" s="99"/>
      <c r="D24" s="97"/>
      <c r="E24" s="106"/>
      <c r="F24" s="107" t="s">
        <v>83</v>
      </c>
      <c r="G24" s="85">
        <f t="shared" ref="G24" si="4">G26</f>
        <v>-49950</v>
      </c>
    </row>
    <row r="25" spans="1:11" s="84" customFormat="1" ht="17.25">
      <c r="A25" s="99"/>
      <c r="B25" s="101"/>
      <c r="C25" s="99"/>
      <c r="D25" s="97"/>
      <c r="E25" s="106"/>
      <c r="F25" s="67" t="s">
        <v>10</v>
      </c>
      <c r="G25" s="85"/>
    </row>
    <row r="26" spans="1:11" s="84" customFormat="1" ht="17.25">
      <c r="A26" s="99"/>
      <c r="B26" s="101"/>
      <c r="C26" s="99"/>
      <c r="D26" s="97"/>
      <c r="E26" s="106"/>
      <c r="F26" s="67" t="s">
        <v>11</v>
      </c>
      <c r="G26" s="85">
        <f t="shared" ref="G26:G29" si="5">G27</f>
        <v>-49950</v>
      </c>
    </row>
    <row r="27" spans="1:11" s="84" customFormat="1" ht="17.25">
      <c r="A27" s="99"/>
      <c r="B27" s="101"/>
      <c r="C27" s="99"/>
      <c r="D27" s="97"/>
      <c r="E27" s="106"/>
      <c r="F27" s="67" t="s">
        <v>55</v>
      </c>
      <c r="G27" s="85">
        <f t="shared" si="5"/>
        <v>-49950</v>
      </c>
    </row>
    <row r="28" spans="1:11" s="84" customFormat="1" ht="17.25">
      <c r="A28" s="99"/>
      <c r="B28" s="101"/>
      <c r="C28" s="99"/>
      <c r="D28" s="97"/>
      <c r="E28" s="106"/>
      <c r="F28" s="67" t="s">
        <v>56</v>
      </c>
      <c r="G28" s="85">
        <f t="shared" si="5"/>
        <v>-49950</v>
      </c>
    </row>
    <row r="29" spans="1:11" s="84" customFormat="1" ht="17.25">
      <c r="A29" s="99"/>
      <c r="B29" s="101"/>
      <c r="C29" s="99"/>
      <c r="D29" s="97"/>
      <c r="E29" s="106"/>
      <c r="F29" s="67" t="s">
        <v>84</v>
      </c>
      <c r="G29" s="85">
        <f t="shared" si="5"/>
        <v>-49950</v>
      </c>
    </row>
    <row r="30" spans="1:11" s="84" customFormat="1" ht="17.25">
      <c r="A30" s="108"/>
      <c r="B30" s="109"/>
      <c r="C30" s="108"/>
      <c r="D30" s="96"/>
      <c r="E30" s="110"/>
      <c r="F30" s="111" t="s">
        <v>85</v>
      </c>
      <c r="G30" s="85">
        <v>-49950</v>
      </c>
    </row>
    <row r="31" spans="1:11" s="84" customFormat="1" ht="17.25">
      <c r="A31" s="99"/>
      <c r="B31" s="101"/>
      <c r="C31" s="99"/>
      <c r="D31" s="152"/>
      <c r="E31" s="106"/>
      <c r="F31" s="155" t="s">
        <v>102</v>
      </c>
      <c r="G31" s="156">
        <f>+G33</f>
        <v>49950</v>
      </c>
    </row>
    <row r="32" spans="1:11" s="84" customFormat="1" ht="17.25">
      <c r="A32" s="99"/>
      <c r="B32" s="79"/>
      <c r="C32" s="79"/>
      <c r="D32" s="151"/>
      <c r="E32" s="106"/>
      <c r="F32" s="81" t="s">
        <v>39</v>
      </c>
      <c r="G32" s="103"/>
    </row>
    <row r="33" spans="1:11" s="84" customFormat="1" ht="34.5">
      <c r="A33" s="99"/>
      <c r="B33" s="101"/>
      <c r="C33" s="101"/>
      <c r="D33" s="150">
        <v>1231</v>
      </c>
      <c r="E33" s="208"/>
      <c r="F33" s="77" t="s">
        <v>100</v>
      </c>
      <c r="G33" s="104">
        <f>G35</f>
        <v>49950</v>
      </c>
      <c r="K33" s="84">
        <v>1</v>
      </c>
    </row>
    <row r="34" spans="1:11" s="84" customFormat="1" ht="17.25">
      <c r="A34" s="99"/>
      <c r="B34" s="101"/>
      <c r="C34" s="101"/>
      <c r="D34" s="151"/>
      <c r="E34" s="209"/>
      <c r="F34" s="81" t="s">
        <v>39</v>
      </c>
      <c r="G34" s="103"/>
    </row>
    <row r="35" spans="1:11" s="84" customFormat="1" ht="40.5" customHeight="1">
      <c r="A35" s="99"/>
      <c r="B35" s="101"/>
      <c r="C35" s="99"/>
      <c r="D35" s="152"/>
      <c r="E35" s="105">
        <v>31001</v>
      </c>
      <c r="F35" s="77" t="s">
        <v>101</v>
      </c>
      <c r="G35" s="104">
        <f t="shared" ref="G35" si="6">G37</f>
        <v>49950</v>
      </c>
    </row>
    <row r="36" spans="1:11" s="84" customFormat="1" ht="17.25">
      <c r="A36" s="99"/>
      <c r="B36" s="101"/>
      <c r="C36" s="99"/>
      <c r="D36" s="152"/>
      <c r="E36" s="106"/>
      <c r="F36" s="67" t="s">
        <v>8</v>
      </c>
      <c r="G36" s="85"/>
    </row>
    <row r="37" spans="1:11" s="84" customFormat="1" ht="17.25">
      <c r="A37" s="99"/>
      <c r="B37" s="101"/>
      <c r="C37" s="99"/>
      <c r="D37" s="152"/>
      <c r="E37" s="106"/>
      <c r="F37" s="107" t="s">
        <v>102</v>
      </c>
      <c r="G37" s="85">
        <f t="shared" ref="G37" si="7">G39</f>
        <v>49950</v>
      </c>
    </row>
    <row r="38" spans="1:11" s="84" customFormat="1" ht="17.25">
      <c r="A38" s="99"/>
      <c r="B38" s="101"/>
      <c r="C38" s="99"/>
      <c r="D38" s="152"/>
      <c r="E38" s="106"/>
      <c r="F38" s="67" t="s">
        <v>10</v>
      </c>
      <c r="G38" s="85"/>
    </row>
    <row r="39" spans="1:11" s="84" customFormat="1" ht="17.25">
      <c r="A39" s="99"/>
      <c r="B39" s="101"/>
      <c r="C39" s="99"/>
      <c r="D39" s="152"/>
      <c r="E39" s="106"/>
      <c r="F39" s="67" t="s">
        <v>11</v>
      </c>
      <c r="G39" s="85">
        <f t="shared" ref="G39:G42" si="8">G40</f>
        <v>49950</v>
      </c>
    </row>
    <row r="40" spans="1:11" s="84" customFormat="1" ht="17.25">
      <c r="A40" s="99"/>
      <c r="B40" s="101"/>
      <c r="C40" s="99"/>
      <c r="D40" s="152"/>
      <c r="E40" s="106"/>
      <c r="F40" s="67" t="s">
        <v>55</v>
      </c>
      <c r="G40" s="85">
        <f t="shared" si="8"/>
        <v>49950</v>
      </c>
    </row>
    <row r="41" spans="1:11" s="84" customFormat="1" ht="17.25">
      <c r="A41" s="99"/>
      <c r="B41" s="101"/>
      <c r="C41" s="99"/>
      <c r="D41" s="152"/>
      <c r="E41" s="106"/>
      <c r="F41" s="67" t="s">
        <v>56</v>
      </c>
      <c r="G41" s="85">
        <f t="shared" si="8"/>
        <v>49950</v>
      </c>
    </row>
    <row r="42" spans="1:11" s="84" customFormat="1" ht="17.25">
      <c r="A42" s="99"/>
      <c r="B42" s="101"/>
      <c r="C42" s="99"/>
      <c r="D42" s="152"/>
      <c r="E42" s="106"/>
      <c r="F42" s="67" t="s">
        <v>103</v>
      </c>
      <c r="G42" s="85">
        <f t="shared" si="8"/>
        <v>49950</v>
      </c>
    </row>
    <row r="43" spans="1:11" s="84" customFormat="1" ht="17.25">
      <c r="A43" s="108"/>
      <c r="B43" s="109"/>
      <c r="C43" s="108"/>
      <c r="D43" s="151"/>
      <c r="E43" s="110"/>
      <c r="F43" s="111" t="s">
        <v>104</v>
      </c>
      <c r="G43" s="85">
        <v>49950</v>
      </c>
    </row>
  </sheetData>
  <mergeCells count="7">
    <mergeCell ref="E33:E34"/>
    <mergeCell ref="E18:E19"/>
    <mergeCell ref="E20:E21"/>
    <mergeCell ref="A6:G6"/>
    <mergeCell ref="F8:F9"/>
    <mergeCell ref="A8:C8"/>
    <mergeCell ref="D8:E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"/>
  <sheetViews>
    <sheetView workbookViewId="0">
      <selection activeCell="A6" sqref="A6:H6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0.33203125" style="1" customWidth="1"/>
    <col min="5" max="5" width="20.5" style="1" customWidth="1"/>
    <col min="6" max="6" width="18.1640625" style="1" customWidth="1"/>
    <col min="7" max="7" width="21.6640625" style="1" customWidth="1"/>
    <col min="8" max="8" width="20.5" style="1" customWidth="1"/>
    <col min="9" max="9" width="12.83203125" style="1" bestFit="1" customWidth="1"/>
    <col min="10" max="10" width="9.33203125" style="1"/>
    <col min="11" max="11" width="17.83203125" style="1" bestFit="1" customWidth="1"/>
    <col min="12" max="16384" width="9.33203125" style="1"/>
  </cols>
  <sheetData>
    <row r="1" spans="1:44">
      <c r="D1" s="13"/>
      <c r="E1" s="13"/>
      <c r="F1" s="22"/>
      <c r="G1" s="22"/>
      <c r="H1" s="20" t="s">
        <v>42</v>
      </c>
      <c r="I1" s="14"/>
    </row>
    <row r="2" spans="1:44">
      <c r="D2" s="22"/>
      <c r="E2" s="22"/>
      <c r="F2" s="22"/>
      <c r="G2" s="22"/>
      <c r="H2" s="20" t="s">
        <v>68</v>
      </c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</row>
    <row r="3" spans="1:44">
      <c r="D3" s="22"/>
      <c r="E3" s="22"/>
      <c r="F3" s="22"/>
      <c r="G3" s="22"/>
      <c r="H3" s="21" t="s">
        <v>23</v>
      </c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</row>
    <row r="4" spans="1:44">
      <c r="D4" s="216"/>
      <c r="E4" s="216"/>
      <c r="F4" s="216"/>
      <c r="G4" s="14"/>
      <c r="H4" s="14"/>
      <c r="I4" s="14"/>
    </row>
    <row r="5" spans="1:44">
      <c r="D5" s="216"/>
      <c r="E5" s="216"/>
      <c r="F5" s="216"/>
      <c r="G5" s="14"/>
      <c r="H5" s="14"/>
      <c r="I5" s="14"/>
    </row>
    <row r="6" spans="1:44" ht="54.75" customHeight="1">
      <c r="A6" s="203" t="s">
        <v>120</v>
      </c>
      <c r="B6" s="203"/>
      <c r="C6" s="203"/>
      <c r="D6" s="203"/>
      <c r="E6" s="203"/>
      <c r="F6" s="203"/>
      <c r="G6" s="203"/>
      <c r="H6" s="203"/>
      <c r="I6" s="16"/>
    </row>
    <row r="7" spans="1:44" ht="17.25">
      <c r="A7" s="2"/>
      <c r="B7" s="41"/>
      <c r="C7" s="41"/>
      <c r="D7" s="41"/>
      <c r="E7" s="41"/>
      <c r="F7" s="41"/>
      <c r="G7" s="204" t="s">
        <v>21</v>
      </c>
      <c r="H7" s="204"/>
      <c r="I7" s="16"/>
    </row>
    <row r="8" spans="1:44" ht="45.75" customHeight="1">
      <c r="A8" s="217" t="s">
        <v>25</v>
      </c>
      <c r="B8" s="217"/>
      <c r="C8" s="218" t="s">
        <v>26</v>
      </c>
      <c r="D8" s="218" t="s">
        <v>24</v>
      </c>
      <c r="E8" s="219" t="s">
        <v>72</v>
      </c>
      <c r="F8" s="219"/>
      <c r="G8" s="219"/>
      <c r="H8" s="219"/>
      <c r="I8" s="16"/>
    </row>
    <row r="9" spans="1:44" ht="17.25">
      <c r="A9" s="217"/>
      <c r="B9" s="217"/>
      <c r="C9" s="218"/>
      <c r="D9" s="218"/>
      <c r="E9" s="218" t="s">
        <v>28</v>
      </c>
      <c r="F9" s="218"/>
      <c r="G9" s="218"/>
      <c r="H9" s="218"/>
    </row>
    <row r="10" spans="1:44" ht="138">
      <c r="A10" s="42" t="s">
        <v>6</v>
      </c>
      <c r="B10" s="42" t="s">
        <v>0</v>
      </c>
      <c r="C10" s="218"/>
      <c r="D10" s="218"/>
      <c r="E10" s="43" t="s">
        <v>57</v>
      </c>
      <c r="F10" s="47" t="s">
        <v>58</v>
      </c>
      <c r="G10" s="43" t="s">
        <v>59</v>
      </c>
      <c r="H10" s="12" t="s">
        <v>60</v>
      </c>
    </row>
    <row r="11" spans="1:44" ht="17.25">
      <c r="A11" s="44"/>
      <c r="B11" s="44"/>
      <c r="C11" s="45" t="s">
        <v>24</v>
      </c>
      <c r="D11" s="143">
        <f>D13+D16</f>
        <v>0</v>
      </c>
      <c r="E11" s="143">
        <f>E13+E16</f>
        <v>-49950</v>
      </c>
      <c r="F11" s="143">
        <f t="shared" ref="F11:H11" si="0">F13+F16</f>
        <v>0</v>
      </c>
      <c r="G11" s="143">
        <f t="shared" si="0"/>
        <v>0</v>
      </c>
      <c r="H11" s="143">
        <f t="shared" si="0"/>
        <v>49950</v>
      </c>
      <c r="K11" s="82"/>
    </row>
    <row r="12" spans="1:44" ht="17.25">
      <c r="A12" s="158"/>
      <c r="B12" s="158"/>
      <c r="C12" s="159" t="s">
        <v>1</v>
      </c>
      <c r="D12" s="160"/>
      <c r="E12" s="160"/>
      <c r="F12" s="160"/>
      <c r="G12" s="160"/>
      <c r="H12" s="160"/>
    </row>
    <row r="13" spans="1:44" ht="17.25">
      <c r="A13" s="161"/>
      <c r="B13" s="161"/>
      <c r="C13" s="162" t="s">
        <v>29</v>
      </c>
      <c r="D13" s="135">
        <f>D15</f>
        <v>-49950</v>
      </c>
      <c r="E13" s="135">
        <f t="shared" ref="E13:H13" si="1">E15</f>
        <v>-49950</v>
      </c>
      <c r="F13" s="135">
        <f t="shared" si="1"/>
        <v>0</v>
      </c>
      <c r="G13" s="135">
        <f t="shared" si="1"/>
        <v>0</v>
      </c>
      <c r="H13" s="135">
        <f t="shared" si="1"/>
        <v>0</v>
      </c>
    </row>
    <row r="14" spans="1:44" ht="17.25">
      <c r="A14" s="161"/>
      <c r="B14" s="161"/>
      <c r="C14" s="163" t="s">
        <v>22</v>
      </c>
      <c r="D14" s="135"/>
      <c r="E14" s="135"/>
      <c r="F14" s="135"/>
      <c r="G14" s="135"/>
      <c r="H14" s="135"/>
    </row>
    <row r="15" spans="1:44" ht="34.5">
      <c r="A15" s="118">
        <v>1228</v>
      </c>
      <c r="B15" s="118">
        <v>31001</v>
      </c>
      <c r="C15" s="117" t="s">
        <v>89</v>
      </c>
      <c r="D15" s="135">
        <f>SUM(E15:H15)</f>
        <v>-49950</v>
      </c>
      <c r="E15" s="135">
        <f>'2'!G22</f>
        <v>-49950</v>
      </c>
      <c r="F15" s="135">
        <v>0</v>
      </c>
      <c r="G15" s="135">
        <v>0</v>
      </c>
      <c r="H15" s="135">
        <v>0</v>
      </c>
      <c r="I15" s="24"/>
    </row>
    <row r="16" spans="1:44" ht="17.25">
      <c r="A16" s="164"/>
      <c r="B16" s="164"/>
      <c r="C16" s="157" t="s">
        <v>109</v>
      </c>
      <c r="D16" s="135">
        <f>+D18</f>
        <v>49950</v>
      </c>
      <c r="E16" s="135">
        <f t="shared" ref="E16:H16" si="2">+E18</f>
        <v>0</v>
      </c>
      <c r="F16" s="135">
        <f t="shared" si="2"/>
        <v>0</v>
      </c>
      <c r="G16" s="135">
        <f t="shared" si="2"/>
        <v>0</v>
      </c>
      <c r="H16" s="135">
        <f t="shared" si="2"/>
        <v>49950</v>
      </c>
    </row>
    <row r="17" spans="1:8" ht="17.25">
      <c r="A17" s="161"/>
      <c r="B17" s="161"/>
      <c r="C17" s="163" t="s">
        <v>22</v>
      </c>
      <c r="D17" s="135"/>
      <c r="E17" s="135"/>
      <c r="F17" s="135"/>
      <c r="G17" s="135"/>
      <c r="H17" s="135"/>
    </row>
    <row r="18" spans="1:8" ht="34.5">
      <c r="A18" s="165">
        <v>1231</v>
      </c>
      <c r="B18" s="165">
        <v>31001</v>
      </c>
      <c r="C18" s="166" t="s">
        <v>101</v>
      </c>
      <c r="D18" s="135">
        <f>E18+F18+G18+H18</f>
        <v>49950</v>
      </c>
      <c r="E18" s="135"/>
      <c r="F18" s="135"/>
      <c r="G18" s="135"/>
      <c r="H18" s="135">
        <f>+'2'!G35</f>
        <v>49950</v>
      </c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4" workbookViewId="0">
      <selection activeCell="D8" sqref="D8"/>
    </sheetView>
  </sheetViews>
  <sheetFormatPr defaultRowHeight="16.5"/>
  <cols>
    <col min="1" max="2" width="9.33203125" style="5"/>
    <col min="3" max="3" width="76.33203125" style="5" customWidth="1"/>
    <col min="4" max="4" width="41.83203125" style="5" customWidth="1"/>
    <col min="5" max="5" width="19.83203125" style="5" customWidth="1"/>
    <col min="6" max="6" width="19.1640625" style="5" bestFit="1" customWidth="1"/>
    <col min="7" max="7" width="16" style="5" bestFit="1" customWidth="1"/>
    <col min="8" max="16384" width="9.33203125" style="5"/>
  </cols>
  <sheetData>
    <row r="1" spans="1:8" s="1" customFormat="1" ht="13.5">
      <c r="C1" s="88"/>
      <c r="D1" s="88" t="s">
        <v>77</v>
      </c>
    </row>
    <row r="2" spans="1:8" s="1" customFormat="1" ht="13.5">
      <c r="C2" s="226" t="s">
        <v>71</v>
      </c>
      <c r="D2" s="226"/>
    </row>
    <row r="3" spans="1:8" s="1" customFormat="1" ht="13.5">
      <c r="C3" s="226" t="s">
        <v>62</v>
      </c>
      <c r="D3" s="226"/>
    </row>
    <row r="4" spans="1:8" s="1" customFormat="1" ht="13.5"/>
    <row r="5" spans="1:8" s="1" customFormat="1" ht="52.5" customHeight="1">
      <c r="A5" s="227" t="s">
        <v>121</v>
      </c>
      <c r="B5" s="227"/>
      <c r="C5" s="227"/>
      <c r="D5" s="227"/>
      <c r="E5" s="25"/>
    </row>
    <row r="7" spans="1:8" ht="17.25">
      <c r="A7" s="2"/>
      <c r="B7" s="2"/>
      <c r="C7" s="2"/>
      <c r="D7" s="171" t="s">
        <v>21</v>
      </c>
    </row>
    <row r="8" spans="1:8" s="26" customFormat="1" ht="72.75" customHeight="1">
      <c r="A8" s="228" t="s">
        <v>63</v>
      </c>
      <c r="B8" s="228"/>
      <c r="C8" s="229" t="s">
        <v>64</v>
      </c>
      <c r="D8" s="254" t="s">
        <v>72</v>
      </c>
      <c r="E8" s="27"/>
      <c r="F8" s="27"/>
      <c r="G8" s="27"/>
      <c r="H8" s="27"/>
    </row>
    <row r="9" spans="1:8" s="26" customFormat="1" ht="47.25" customHeight="1">
      <c r="A9" s="68" t="s">
        <v>6</v>
      </c>
      <c r="B9" s="68" t="s">
        <v>0</v>
      </c>
      <c r="C9" s="229"/>
      <c r="D9" s="69" t="s">
        <v>44</v>
      </c>
      <c r="E9" s="27"/>
      <c r="F9" s="27"/>
      <c r="G9" s="27"/>
      <c r="H9" s="27"/>
    </row>
    <row r="10" spans="1:8" s="30" customFormat="1" ht="17.25">
      <c r="A10" s="28"/>
      <c r="B10" s="28"/>
      <c r="C10" s="29" t="s">
        <v>65</v>
      </c>
      <c r="D10" s="120">
        <f t="shared" ref="D10" si="0">D11+D16</f>
        <v>0</v>
      </c>
      <c r="E10" s="31"/>
      <c r="F10" s="31"/>
      <c r="G10" s="31"/>
      <c r="H10" s="31"/>
    </row>
    <row r="11" spans="1:8" s="30" customFormat="1" ht="17.25">
      <c r="A11" s="32"/>
      <c r="B11" s="33"/>
      <c r="C11" s="33" t="s">
        <v>66</v>
      </c>
      <c r="D11" s="167">
        <f t="shared" ref="D11" si="1">D13</f>
        <v>-49950</v>
      </c>
      <c r="E11" s="31"/>
      <c r="F11" s="31"/>
      <c r="G11" s="31"/>
      <c r="H11" s="31"/>
    </row>
    <row r="12" spans="1:8" s="30" customFormat="1" ht="17.25">
      <c r="A12" s="32"/>
      <c r="B12" s="32"/>
      <c r="C12" s="32" t="s">
        <v>1</v>
      </c>
      <c r="D12" s="144"/>
      <c r="E12" s="31"/>
      <c r="F12" s="31"/>
      <c r="G12" s="31"/>
      <c r="H12" s="31"/>
    </row>
    <row r="13" spans="1:8" s="34" customFormat="1" ht="34.5">
      <c r="A13" s="225">
        <v>1228</v>
      </c>
      <c r="B13" s="223">
        <v>31001</v>
      </c>
      <c r="C13" s="119" t="s">
        <v>89</v>
      </c>
      <c r="D13" s="167">
        <f t="shared" ref="D13" si="2">D15</f>
        <v>-49950</v>
      </c>
      <c r="E13" s="35"/>
      <c r="F13" s="35"/>
    </row>
    <row r="14" spans="1:8" s="34" customFormat="1" ht="17.25">
      <c r="A14" s="225"/>
      <c r="B14" s="221"/>
      <c r="C14" s="121" t="s">
        <v>67</v>
      </c>
      <c r="D14" s="122"/>
      <c r="E14" s="35"/>
      <c r="F14" s="35"/>
    </row>
    <row r="15" spans="1:8" s="36" customFormat="1" ht="17.25">
      <c r="A15" s="225"/>
      <c r="B15" s="222"/>
      <c r="C15" s="123" t="s">
        <v>90</v>
      </c>
      <c r="D15" s="167">
        <f>'2'!G24</f>
        <v>-49950</v>
      </c>
      <c r="E15" s="37"/>
      <c r="F15" s="37"/>
    </row>
    <row r="16" spans="1:8" ht="17.25">
      <c r="C16" s="33" t="s">
        <v>108</v>
      </c>
      <c r="D16" s="168">
        <f t="shared" ref="D16" si="3">+D18</f>
        <v>49950</v>
      </c>
    </row>
    <row r="17" spans="1:8" ht="17.25">
      <c r="C17" s="32" t="s">
        <v>1</v>
      </c>
      <c r="D17" s="168"/>
    </row>
    <row r="18" spans="1:8" s="34" customFormat="1" ht="34.5">
      <c r="A18" s="220">
        <v>1231</v>
      </c>
      <c r="B18" s="223">
        <v>31001</v>
      </c>
      <c r="C18" s="46" t="s">
        <v>110</v>
      </c>
      <c r="D18" s="145">
        <f t="shared" ref="D18" si="4">D20</f>
        <v>49950</v>
      </c>
      <c r="E18" s="35"/>
      <c r="F18" s="35"/>
      <c r="G18" s="35"/>
      <c r="H18" s="35"/>
    </row>
    <row r="19" spans="1:8" s="34" customFormat="1" ht="17.25">
      <c r="A19" s="221"/>
      <c r="B19" s="221"/>
      <c r="C19" s="70" t="s">
        <v>111</v>
      </c>
      <c r="D19" s="146"/>
      <c r="E19" s="35"/>
      <c r="F19" s="35"/>
      <c r="G19" s="35"/>
      <c r="H19" s="35"/>
    </row>
    <row r="20" spans="1:8" s="36" customFormat="1" ht="17.25">
      <c r="A20" s="222"/>
      <c r="B20" s="224"/>
      <c r="C20" s="71" t="s">
        <v>112</v>
      </c>
      <c r="D20" s="167">
        <f>+'2'!G43</f>
        <v>49950</v>
      </c>
      <c r="E20" s="37"/>
      <c r="F20" s="37"/>
      <c r="G20" s="37"/>
      <c r="H20" s="37"/>
    </row>
  </sheetData>
  <mergeCells count="9">
    <mergeCell ref="A18:A20"/>
    <mergeCell ref="B18:B20"/>
    <mergeCell ref="A13:A15"/>
    <mergeCell ref="B13:B15"/>
    <mergeCell ref="C2:D2"/>
    <mergeCell ref="C3:D3"/>
    <mergeCell ref="A5:D5"/>
    <mergeCell ref="A8:B8"/>
    <mergeCell ref="C8:C9"/>
  </mergeCells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zoomScaleNormal="100" workbookViewId="0">
      <selection activeCell="C36" sqref="C36"/>
    </sheetView>
  </sheetViews>
  <sheetFormatPr defaultColWidth="10.6640625" defaultRowHeight="13.5"/>
  <cols>
    <col min="1" max="1" width="48.83203125" style="1" customWidth="1"/>
    <col min="2" max="2" width="68.5" style="1" customWidth="1"/>
    <col min="3" max="3" width="33.5" style="1" customWidth="1"/>
    <col min="4" max="4" width="25" style="1" customWidth="1"/>
    <col min="5" max="5" width="22.6640625" style="1" customWidth="1"/>
    <col min="6" max="6" width="23.1640625" style="1" customWidth="1"/>
    <col min="7" max="7" width="15.6640625" style="1" bestFit="1" customWidth="1"/>
    <col min="8" max="8" width="17" style="1" customWidth="1"/>
    <col min="9" max="16384" width="10.6640625" style="1"/>
  </cols>
  <sheetData>
    <row r="1" spans="1:3">
      <c r="C1" s="9" t="s">
        <v>78</v>
      </c>
    </row>
    <row r="2" spans="1:3">
      <c r="C2" s="38" t="s">
        <v>70</v>
      </c>
    </row>
    <row r="3" spans="1:3">
      <c r="C3" s="38" t="s">
        <v>5</v>
      </c>
    </row>
    <row r="4" spans="1:3">
      <c r="B4" s="10"/>
      <c r="C4" s="172"/>
    </row>
    <row r="8" spans="1:3" ht="42" customHeight="1">
      <c r="A8" s="231" t="s">
        <v>124</v>
      </c>
      <c r="B8" s="231"/>
      <c r="C8" s="231"/>
    </row>
    <row r="9" spans="1:3" ht="12.75" customHeight="1">
      <c r="A9" s="40"/>
      <c r="B9" s="40"/>
      <c r="C9" s="2"/>
    </row>
    <row r="10" spans="1:3" s="2" customFormat="1" ht="17.25">
      <c r="A10" s="230" t="s">
        <v>18</v>
      </c>
      <c r="B10" s="230"/>
      <c r="C10" s="230"/>
    </row>
    <row r="11" spans="1:3" s="2" customFormat="1" ht="17.25">
      <c r="A11" s="72"/>
      <c r="B11" s="72"/>
    </row>
    <row r="12" spans="1:3" s="2" customFormat="1" ht="17.25">
      <c r="A12" s="73" t="s">
        <v>4</v>
      </c>
      <c r="B12" s="72"/>
    </row>
    <row r="13" spans="1:3" ht="17.25">
      <c r="A13" s="2"/>
      <c r="B13" s="2"/>
      <c r="C13" s="2"/>
    </row>
    <row r="14" spans="1:3" s="126" customFormat="1" ht="17.25">
      <c r="A14" s="124" t="s">
        <v>46</v>
      </c>
      <c r="B14" s="125" t="s">
        <v>47</v>
      </c>
    </row>
    <row r="15" spans="1:3" s="126" customFormat="1" ht="54" customHeight="1">
      <c r="A15" s="127" t="s">
        <v>91</v>
      </c>
      <c r="B15" s="128" t="s">
        <v>92</v>
      </c>
    </row>
    <row r="16" spans="1:3" s="126" customFormat="1" ht="17.25">
      <c r="A16" s="129"/>
      <c r="B16" s="129"/>
    </row>
    <row r="17" spans="1:3" s="126" customFormat="1" ht="17.25">
      <c r="A17" s="233" t="s">
        <v>48</v>
      </c>
      <c r="B17" s="233"/>
    </row>
    <row r="18" spans="1:3" s="126" customFormat="1" ht="72" customHeight="1">
      <c r="A18" s="130" t="s">
        <v>49</v>
      </c>
      <c r="B18" s="127" t="s">
        <v>91</v>
      </c>
      <c r="C18" s="159" t="s">
        <v>74</v>
      </c>
    </row>
    <row r="19" spans="1:3" s="126" customFormat="1" ht="17.25">
      <c r="A19" s="130" t="s">
        <v>50</v>
      </c>
      <c r="B19" s="127" t="s">
        <v>93</v>
      </c>
      <c r="C19" s="131" t="s">
        <v>37</v>
      </c>
    </row>
    <row r="20" spans="1:3" s="126" customFormat="1" ht="34.5">
      <c r="A20" s="130" t="s">
        <v>51</v>
      </c>
      <c r="B20" s="127" t="s">
        <v>94</v>
      </c>
      <c r="C20" s="131"/>
    </row>
    <row r="21" spans="1:3" s="126" customFormat="1" ht="51.75">
      <c r="A21" s="130" t="s">
        <v>52</v>
      </c>
      <c r="B21" s="127" t="s">
        <v>95</v>
      </c>
      <c r="C21" s="131"/>
    </row>
    <row r="22" spans="1:3" s="126" customFormat="1" ht="34.5">
      <c r="A22" s="130" t="s">
        <v>53</v>
      </c>
      <c r="B22" s="127" t="s">
        <v>96</v>
      </c>
      <c r="C22" s="131"/>
    </row>
    <row r="23" spans="1:3" s="126" customFormat="1" ht="51.75">
      <c r="A23" s="130" t="s">
        <v>54</v>
      </c>
      <c r="B23" s="127" t="s">
        <v>97</v>
      </c>
      <c r="C23" s="131"/>
    </row>
    <row r="24" spans="1:3" s="126" customFormat="1" ht="17.25">
      <c r="A24" s="234" t="s">
        <v>19</v>
      </c>
      <c r="B24" s="234"/>
      <c r="C24" s="131"/>
    </row>
    <row r="25" spans="1:3" s="126" customFormat="1" ht="17.25">
      <c r="A25" s="232" t="s">
        <v>20</v>
      </c>
      <c r="B25" s="232"/>
      <c r="C25" s="132">
        <f>+'2'!G22</f>
        <v>-49950</v>
      </c>
    </row>
    <row r="27" spans="1:3" s="2" customFormat="1" ht="17.25">
      <c r="A27" s="230" t="s">
        <v>113</v>
      </c>
      <c r="B27" s="230"/>
      <c r="C27" s="230"/>
    </row>
    <row r="28" spans="1:3" s="2" customFormat="1" ht="17.25">
      <c r="A28" s="72"/>
      <c r="B28" s="72"/>
    </row>
    <row r="29" spans="1:3" s="2" customFormat="1" ht="17.25">
      <c r="A29" s="73" t="s">
        <v>4</v>
      </c>
      <c r="B29" s="72"/>
    </row>
    <row r="30" spans="1:3" ht="17.25">
      <c r="A30" s="2"/>
      <c r="B30" s="2"/>
      <c r="C30" s="2"/>
    </row>
    <row r="31" spans="1:3" s="126" customFormat="1" ht="17.25">
      <c r="A31" s="124" t="s">
        <v>46</v>
      </c>
      <c r="B31" s="125" t="s">
        <v>47</v>
      </c>
    </row>
    <row r="32" spans="1:3" s="126" customFormat="1" ht="34.5">
      <c r="A32" s="127">
        <v>1231</v>
      </c>
      <c r="B32" s="128" t="s">
        <v>114</v>
      </c>
    </row>
    <row r="33" spans="1:3" ht="17.25">
      <c r="A33" s="2"/>
      <c r="B33" s="2"/>
      <c r="C33" s="2"/>
    </row>
    <row r="34" spans="1:3" s="126" customFormat="1" ht="72" customHeight="1">
      <c r="A34" s="141" t="s">
        <v>49</v>
      </c>
      <c r="B34" s="127" t="s">
        <v>115</v>
      </c>
      <c r="C34" s="159" t="s">
        <v>27</v>
      </c>
    </row>
    <row r="35" spans="1:3" s="126" customFormat="1" ht="17.25">
      <c r="A35" s="141" t="s">
        <v>50</v>
      </c>
      <c r="B35" s="127" t="s">
        <v>93</v>
      </c>
      <c r="C35" s="140" t="s">
        <v>37</v>
      </c>
    </row>
    <row r="36" spans="1:3" s="126" customFormat="1" ht="34.5">
      <c r="A36" s="141" t="s">
        <v>51</v>
      </c>
      <c r="B36" s="127" t="s">
        <v>116</v>
      </c>
      <c r="C36" s="140"/>
    </row>
    <row r="37" spans="1:3" s="126" customFormat="1" ht="51.75">
      <c r="A37" s="141" t="s">
        <v>52</v>
      </c>
      <c r="B37" s="127" t="s">
        <v>117</v>
      </c>
      <c r="C37" s="140"/>
    </row>
    <row r="38" spans="1:3" s="126" customFormat="1" ht="34.5">
      <c r="A38" s="141" t="s">
        <v>53</v>
      </c>
      <c r="B38" s="127" t="s">
        <v>96</v>
      </c>
      <c r="C38" s="140"/>
    </row>
    <row r="39" spans="1:3" s="126" customFormat="1" ht="51.75">
      <c r="A39" s="141" t="s">
        <v>54</v>
      </c>
      <c r="B39" s="127" t="s">
        <v>118</v>
      </c>
      <c r="C39" s="140"/>
    </row>
    <row r="40" spans="1:3" s="126" customFormat="1" ht="17.25">
      <c r="A40" s="234" t="s">
        <v>19</v>
      </c>
      <c r="B40" s="234"/>
      <c r="C40" s="140"/>
    </row>
    <row r="41" spans="1:3" s="126" customFormat="1" ht="17.25">
      <c r="A41" s="232" t="s">
        <v>20</v>
      </c>
      <c r="B41" s="232"/>
      <c r="C41" s="132">
        <f>+'2'!G35</f>
        <v>49950</v>
      </c>
    </row>
  </sheetData>
  <mergeCells count="8">
    <mergeCell ref="A10:C10"/>
    <mergeCell ref="A8:C8"/>
    <mergeCell ref="A41:B41"/>
    <mergeCell ref="A17:B17"/>
    <mergeCell ref="A24:B24"/>
    <mergeCell ref="A25:B25"/>
    <mergeCell ref="A40:B40"/>
    <mergeCell ref="A27:C27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zoomScaleNormal="100" zoomScaleSheetLayoutView="100" workbookViewId="0">
      <selection activeCell="E47" sqref="E47"/>
    </sheetView>
  </sheetViews>
  <sheetFormatPr defaultColWidth="10.6640625" defaultRowHeight="13.5"/>
  <cols>
    <col min="1" max="1" width="48.83203125" style="1" customWidth="1"/>
    <col min="2" max="2" width="66.83203125" style="1" customWidth="1"/>
    <col min="3" max="3" width="31.5" style="1" customWidth="1"/>
    <col min="4" max="4" width="10.6640625" style="1"/>
    <col min="5" max="5" width="15.1640625" style="1" bestFit="1" customWidth="1"/>
    <col min="6" max="6" width="20" style="1" customWidth="1"/>
    <col min="7" max="9" width="18.1640625" style="1" customWidth="1"/>
    <col min="10" max="16384" width="10.6640625" style="1"/>
  </cols>
  <sheetData>
    <row r="1" spans="1:6">
      <c r="C1" s="9" t="s">
        <v>61</v>
      </c>
    </row>
    <row r="2" spans="1:6">
      <c r="C2" s="38" t="s">
        <v>70</v>
      </c>
    </row>
    <row r="3" spans="1:6">
      <c r="C3" s="38" t="s">
        <v>5</v>
      </c>
    </row>
    <row r="4" spans="1:6">
      <c r="C4" s="38"/>
    </row>
    <row r="5" spans="1:6">
      <c r="C5" s="38"/>
    </row>
    <row r="6" spans="1:6" ht="68.25" customHeight="1">
      <c r="A6" s="231" t="s">
        <v>125</v>
      </c>
      <c r="B6" s="231"/>
      <c r="C6" s="231"/>
    </row>
    <row r="7" spans="1:6" ht="42" customHeight="1">
      <c r="A7" s="142"/>
      <c r="B7" s="142"/>
      <c r="C7" s="142"/>
    </row>
    <row r="8" spans="1:6" ht="16.5" customHeight="1">
      <c r="A8" s="2"/>
      <c r="B8" s="2"/>
      <c r="C8" s="2"/>
    </row>
    <row r="9" spans="1:6" s="126" customFormat="1" ht="12.75" customHeight="1">
      <c r="A9" s="98"/>
      <c r="B9" s="98"/>
      <c r="C9" s="133" t="s">
        <v>144</v>
      </c>
    </row>
    <row r="10" spans="1:6" s="72" customFormat="1" ht="17.25">
      <c r="A10" s="235" t="s">
        <v>98</v>
      </c>
      <c r="B10" s="235"/>
      <c r="C10" s="235"/>
      <c r="D10" s="134"/>
      <c r="E10" s="134"/>
      <c r="F10" s="134"/>
    </row>
    <row r="11" spans="1:6" s="72" customFormat="1" ht="17.25"/>
    <row r="12" spans="1:6" s="72" customFormat="1" ht="17.25"/>
    <row r="13" spans="1:6" s="72" customFormat="1" ht="17.25">
      <c r="A13" s="73" t="s">
        <v>99</v>
      </c>
    </row>
    <row r="16" spans="1:6" s="126" customFormat="1" ht="17.25">
      <c r="A16" s="124" t="s">
        <v>46</v>
      </c>
      <c r="B16" s="125" t="s">
        <v>47</v>
      </c>
    </row>
    <row r="17" spans="1:6" s="126" customFormat="1" ht="51.75">
      <c r="A17" s="127" t="s">
        <v>91</v>
      </c>
      <c r="B17" s="128" t="s">
        <v>92</v>
      </c>
    </row>
    <row r="18" spans="1:6" s="126" customFormat="1" ht="17.25">
      <c r="A18" s="129"/>
      <c r="B18" s="129"/>
    </row>
    <row r="19" spans="1:6" s="126" customFormat="1" ht="17.25">
      <c r="A19" s="233" t="s">
        <v>48</v>
      </c>
      <c r="B19" s="233"/>
    </row>
    <row r="20" spans="1:6" s="126" customFormat="1" ht="17.25">
      <c r="A20" s="129"/>
      <c r="B20" s="129"/>
    </row>
    <row r="21" spans="1:6" s="126" customFormat="1" ht="72" customHeight="1">
      <c r="A21" s="130" t="s">
        <v>49</v>
      </c>
      <c r="B21" s="127" t="s">
        <v>91</v>
      </c>
      <c r="C21" s="159" t="s">
        <v>74</v>
      </c>
    </row>
    <row r="22" spans="1:6" s="126" customFormat="1" ht="17.25">
      <c r="A22" s="130" t="s">
        <v>50</v>
      </c>
      <c r="B22" s="127" t="s">
        <v>93</v>
      </c>
      <c r="C22" s="131" t="s">
        <v>37</v>
      </c>
    </row>
    <row r="23" spans="1:6" s="126" customFormat="1" ht="34.5">
      <c r="A23" s="130" t="s">
        <v>51</v>
      </c>
      <c r="B23" s="127" t="s">
        <v>94</v>
      </c>
      <c r="C23" s="131"/>
    </row>
    <row r="24" spans="1:6" s="126" customFormat="1" ht="51.75">
      <c r="A24" s="130" t="s">
        <v>52</v>
      </c>
      <c r="B24" s="127" t="s">
        <v>95</v>
      </c>
      <c r="C24" s="131"/>
    </row>
    <row r="25" spans="1:6" s="126" customFormat="1" ht="51.75">
      <c r="A25" s="130" t="s">
        <v>53</v>
      </c>
      <c r="B25" s="127" t="s">
        <v>96</v>
      </c>
      <c r="C25" s="131"/>
    </row>
    <row r="26" spans="1:6" s="126" customFormat="1" ht="51.75">
      <c r="A26" s="130" t="s">
        <v>54</v>
      </c>
      <c r="B26" s="127" t="s">
        <v>97</v>
      </c>
      <c r="C26" s="131"/>
    </row>
    <row r="27" spans="1:6" s="126" customFormat="1" ht="17.25">
      <c r="A27" s="234" t="s">
        <v>19</v>
      </c>
      <c r="B27" s="234"/>
      <c r="C27" s="131"/>
    </row>
    <row r="28" spans="1:6" s="126" customFormat="1" ht="17.25">
      <c r="A28" s="232" t="s">
        <v>20</v>
      </c>
      <c r="B28" s="232"/>
      <c r="C28" s="132">
        <f>+'2'!G22</f>
        <v>-49950</v>
      </c>
    </row>
    <row r="31" spans="1:6" s="126" customFormat="1" ht="12.75" customHeight="1">
      <c r="A31" s="153"/>
      <c r="B31" s="153"/>
      <c r="C31" s="133" t="s">
        <v>145</v>
      </c>
    </row>
    <row r="32" spans="1:6" s="72" customFormat="1" ht="17.25">
      <c r="A32" s="235" t="s">
        <v>113</v>
      </c>
      <c r="B32" s="235"/>
      <c r="C32" s="235"/>
      <c r="D32" s="134"/>
      <c r="E32" s="134"/>
      <c r="F32" s="134"/>
    </row>
    <row r="33" spans="1:3" s="72" customFormat="1" ht="17.25"/>
    <row r="34" spans="1:3" s="72" customFormat="1" ht="17.25"/>
    <row r="35" spans="1:3" s="72" customFormat="1" ht="17.25">
      <c r="A35" s="73" t="s">
        <v>99</v>
      </c>
    </row>
    <row r="38" spans="1:3" s="126" customFormat="1" ht="17.25">
      <c r="A38" s="124" t="s">
        <v>46</v>
      </c>
      <c r="B38" s="125" t="s">
        <v>47</v>
      </c>
    </row>
    <row r="39" spans="1:3" s="126" customFormat="1" ht="34.5">
      <c r="A39" s="127">
        <v>1231</v>
      </c>
      <c r="B39" s="128" t="s">
        <v>114</v>
      </c>
    </row>
    <row r="40" spans="1:3" s="126" customFormat="1" ht="17.25">
      <c r="A40" s="129"/>
      <c r="B40" s="129"/>
    </row>
    <row r="41" spans="1:3" s="126" customFormat="1" ht="17.25">
      <c r="A41" s="233" t="s">
        <v>48</v>
      </c>
      <c r="B41" s="233"/>
    </row>
    <row r="42" spans="1:3" s="126" customFormat="1" ht="17.25">
      <c r="A42" s="129"/>
      <c r="B42" s="129"/>
    </row>
    <row r="43" spans="1:3" s="126" customFormat="1" ht="72" customHeight="1">
      <c r="A43" s="154" t="s">
        <v>49</v>
      </c>
      <c r="B43" s="127" t="s">
        <v>115</v>
      </c>
      <c r="C43" s="159" t="s">
        <v>27</v>
      </c>
    </row>
    <row r="44" spans="1:3" s="126" customFormat="1" ht="17.25">
      <c r="A44" s="154" t="s">
        <v>50</v>
      </c>
      <c r="B44" s="127" t="s">
        <v>93</v>
      </c>
      <c r="C44" s="147" t="s">
        <v>37</v>
      </c>
    </row>
    <row r="45" spans="1:3" s="126" customFormat="1" ht="34.5">
      <c r="A45" s="154" t="s">
        <v>51</v>
      </c>
      <c r="B45" s="127" t="s">
        <v>116</v>
      </c>
      <c r="C45" s="147"/>
    </row>
    <row r="46" spans="1:3" s="126" customFormat="1" ht="51.75">
      <c r="A46" s="154" t="s">
        <v>52</v>
      </c>
      <c r="B46" s="127" t="s">
        <v>117</v>
      </c>
      <c r="C46" s="147"/>
    </row>
    <row r="47" spans="1:3" s="126" customFormat="1" ht="51.75">
      <c r="A47" s="154" t="s">
        <v>53</v>
      </c>
      <c r="B47" s="127" t="s">
        <v>96</v>
      </c>
      <c r="C47" s="147"/>
    </row>
    <row r="48" spans="1:3" s="126" customFormat="1" ht="51.75">
      <c r="A48" s="154" t="s">
        <v>54</v>
      </c>
      <c r="B48" s="127" t="s">
        <v>118</v>
      </c>
      <c r="C48" s="147"/>
    </row>
    <row r="49" spans="1:3" s="126" customFormat="1" ht="17.25">
      <c r="A49" s="234" t="s">
        <v>19</v>
      </c>
      <c r="B49" s="234"/>
      <c r="C49" s="147"/>
    </row>
    <row r="50" spans="1:3" s="126" customFormat="1" ht="17.25">
      <c r="A50" s="232" t="s">
        <v>20</v>
      </c>
      <c r="B50" s="232"/>
      <c r="C50" s="132">
        <f>+'2'!G35</f>
        <v>49950</v>
      </c>
    </row>
  </sheetData>
  <mergeCells count="9">
    <mergeCell ref="A32:C32"/>
    <mergeCell ref="A41:B41"/>
    <mergeCell ref="A49:B49"/>
    <mergeCell ref="A50:B50"/>
    <mergeCell ref="A28:B28"/>
    <mergeCell ref="A10:C10"/>
    <mergeCell ref="A19:B19"/>
    <mergeCell ref="A6:C6"/>
    <mergeCell ref="A27:B27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J7" sqref="J7"/>
    </sheetView>
  </sheetViews>
  <sheetFormatPr defaultRowHeight="13.5"/>
  <cols>
    <col min="1" max="1" width="18.6640625" style="181" customWidth="1"/>
    <col min="2" max="2" width="45.83203125" style="196" customWidth="1"/>
    <col min="3" max="3" width="8.1640625" style="180" customWidth="1"/>
    <col min="4" max="4" width="9.83203125" style="179" customWidth="1"/>
    <col min="5" max="5" width="20.1640625" style="179" customWidth="1"/>
    <col min="6" max="6" width="15" style="180" customWidth="1"/>
    <col min="7" max="7" width="18.5" style="180" customWidth="1"/>
    <col min="8" max="8" width="6.33203125" style="181" customWidth="1"/>
    <col min="9" max="9" width="6.5" style="181" customWidth="1"/>
    <col min="10" max="10" width="39.33203125" style="181" customWidth="1"/>
    <col min="11" max="11" width="15.33203125" style="181" bestFit="1" customWidth="1"/>
    <col min="12" max="12" width="11.83203125" style="181" customWidth="1"/>
    <col min="13" max="13" width="9.33203125" style="181" customWidth="1"/>
    <col min="14" max="14" width="11.5" style="181" customWidth="1"/>
    <col min="15" max="15" width="19.33203125" style="181" customWidth="1"/>
    <col min="16" max="16" width="9.33203125" style="181"/>
    <col min="17" max="18" width="10.5" style="181" bestFit="1" customWidth="1"/>
    <col min="19" max="19" width="11.6640625" style="181" bestFit="1" customWidth="1"/>
    <col min="20" max="21" width="9.33203125" style="181"/>
    <col min="22" max="22" width="12.6640625" style="181" bestFit="1" customWidth="1"/>
    <col min="23" max="16384" width="9.33203125" style="181"/>
  </cols>
  <sheetData>
    <row r="1" spans="1:10" s="1" customFormat="1">
      <c r="F1" s="4"/>
      <c r="G1" s="173" t="s">
        <v>142</v>
      </c>
    </row>
    <row r="2" spans="1:10" s="1" customFormat="1">
      <c r="F2" s="4"/>
      <c r="G2" s="174" t="s">
        <v>70</v>
      </c>
    </row>
    <row r="3" spans="1:10" s="1" customFormat="1">
      <c r="F3" s="4"/>
      <c r="G3" s="174" t="s">
        <v>5</v>
      </c>
    </row>
    <row r="4" spans="1:10" ht="15.75" customHeight="1">
      <c r="A4" s="175"/>
      <c r="B4" s="176"/>
      <c r="C4" s="177"/>
      <c r="D4" s="178"/>
    </row>
    <row r="5" spans="1:10" ht="58.5" customHeight="1">
      <c r="A5" s="245" t="s">
        <v>143</v>
      </c>
      <c r="B5" s="245"/>
      <c r="C5" s="245"/>
      <c r="D5" s="245"/>
      <c r="E5" s="245"/>
      <c r="F5" s="245"/>
      <c r="G5" s="245"/>
    </row>
    <row r="6" spans="1:10" ht="18.75" customHeight="1">
      <c r="A6" s="175"/>
      <c r="B6" s="182"/>
      <c r="C6" s="178"/>
      <c r="D6" s="178"/>
      <c r="E6" s="178"/>
      <c r="F6" s="178"/>
      <c r="G6" s="177"/>
    </row>
    <row r="7" spans="1:10" ht="131.25" customHeight="1">
      <c r="A7" s="246" t="s">
        <v>126</v>
      </c>
      <c r="B7" s="248" t="s">
        <v>127</v>
      </c>
      <c r="C7" s="248" t="s">
        <v>128</v>
      </c>
      <c r="D7" s="248" t="s">
        <v>129</v>
      </c>
      <c r="E7" s="248" t="s">
        <v>130</v>
      </c>
      <c r="F7" s="250" t="s">
        <v>74</v>
      </c>
      <c r="G7" s="251"/>
    </row>
    <row r="8" spans="1:10" ht="55.5" customHeight="1">
      <c r="A8" s="247"/>
      <c r="B8" s="249"/>
      <c r="C8" s="249"/>
      <c r="D8" s="249"/>
      <c r="E8" s="249"/>
      <c r="F8" s="183" t="s">
        <v>131</v>
      </c>
      <c r="G8" s="183" t="s">
        <v>132</v>
      </c>
      <c r="J8" s="184"/>
    </row>
    <row r="9" spans="1:10" ht="18" customHeight="1">
      <c r="A9" s="185">
        <v>1</v>
      </c>
      <c r="B9" s="183">
        <v>2</v>
      </c>
      <c r="C9" s="183">
        <v>3</v>
      </c>
      <c r="D9" s="183">
        <v>4</v>
      </c>
      <c r="E9" s="183">
        <v>5</v>
      </c>
      <c r="F9" s="183">
        <v>6</v>
      </c>
      <c r="G9" s="183">
        <v>7</v>
      </c>
    </row>
    <row r="10" spans="1:10" ht="18" customHeight="1">
      <c r="A10" s="236" t="s">
        <v>134</v>
      </c>
      <c r="B10" s="237"/>
      <c r="C10" s="237"/>
      <c r="D10" s="237"/>
      <c r="E10" s="238"/>
      <c r="F10" s="186"/>
      <c r="G10" s="135">
        <f>G12</f>
        <v>-49950</v>
      </c>
    </row>
    <row r="11" spans="1:10" ht="18" customHeight="1">
      <c r="A11" s="239" t="s">
        <v>133</v>
      </c>
      <c r="B11" s="240"/>
      <c r="C11" s="240"/>
      <c r="D11" s="240"/>
      <c r="E11" s="240"/>
      <c r="F11" s="241"/>
      <c r="G11" s="192"/>
    </row>
    <row r="12" spans="1:10" ht="36.75" customHeight="1">
      <c r="A12" s="187" t="s">
        <v>135</v>
      </c>
      <c r="B12" s="242" t="s">
        <v>82</v>
      </c>
      <c r="C12" s="243"/>
      <c r="D12" s="243"/>
      <c r="E12" s="244"/>
      <c r="F12" s="193"/>
      <c r="G12" s="135">
        <f>G13</f>
        <v>-49950</v>
      </c>
    </row>
    <row r="13" spans="1:10" ht="17.25">
      <c r="A13" s="170" t="s">
        <v>136</v>
      </c>
      <c r="B13" s="189" t="s">
        <v>137</v>
      </c>
      <c r="C13" s="190"/>
      <c r="D13" s="190"/>
      <c r="E13" s="194"/>
      <c r="F13" s="193"/>
      <c r="G13" s="135">
        <f>G14</f>
        <v>-49950</v>
      </c>
    </row>
    <row r="14" spans="1:10" ht="34.5">
      <c r="A14" s="170" t="s">
        <v>138</v>
      </c>
      <c r="B14" s="189" t="s">
        <v>139</v>
      </c>
      <c r="C14" s="190" t="s">
        <v>140</v>
      </c>
      <c r="D14" s="191" t="s">
        <v>141</v>
      </c>
      <c r="E14" s="188"/>
      <c r="F14" s="195"/>
      <c r="G14" s="135">
        <v>-49950</v>
      </c>
    </row>
  </sheetData>
  <mergeCells count="10">
    <mergeCell ref="A10:E10"/>
    <mergeCell ref="A11:F11"/>
    <mergeCell ref="B12:E12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https://mul2.gov.am/tasks/861947/oneclick/havelvacner.xlsx?token=ef24d8fedf151576531ad11dda1fabbf</cp:keywords>
  <cp:lastModifiedBy>Zara Margaryan</cp:lastModifiedBy>
  <cp:lastPrinted>2022-04-05T07:53:23Z</cp:lastPrinted>
  <dcterms:created xsi:type="dcterms:W3CDTF">2018-09-30T11:43:43Z</dcterms:created>
  <dcterms:modified xsi:type="dcterms:W3CDTF">2023-10-04T11:14:05Z</dcterms:modified>
</cp:coreProperties>
</file>