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8August\31392KGMSN_xachqar\Lramshakvac\"/>
    </mc:Choice>
  </mc:AlternateContent>
  <bookViews>
    <workbookView xWindow="0" yWindow="0" windowWidth="28800" windowHeight="12480" tabRatio="759" activeTab="6"/>
  </bookViews>
  <sheets>
    <sheet name="Havelvats 1" sheetId="27" r:id="rId1"/>
    <sheet name="Հավելված 2" sheetId="55" r:id="rId2"/>
    <sheet name="Havelvats 3 " sheetId="32" r:id="rId3"/>
    <sheet name="Հավելված4" sheetId="56" r:id="rId4"/>
    <sheet name="Havelvats 5" sheetId="52" r:id="rId5"/>
    <sheet name="Havelvats 6" sheetId="53" r:id="rId6"/>
    <sheet name="Havelvats 7" sheetId="54" r:id="rId7"/>
  </sheets>
  <definedNames>
    <definedName name="a">#REF!</definedName>
    <definedName name="AgencyCode" localSheetId="2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1">#REF!</definedName>
    <definedName name="AgencyCode" localSheetId="3">#REF!</definedName>
    <definedName name="AgencyCode">#REF!</definedName>
    <definedName name="AgencyName" localSheetId="2">#REF!</definedName>
    <definedName name="AgencyName" localSheetId="4">#REF!</definedName>
    <definedName name="AgencyName" localSheetId="5">#REF!</definedName>
    <definedName name="AgencyName" localSheetId="6">#REF!</definedName>
    <definedName name="AgencyName" localSheetId="1">#REF!</definedName>
    <definedName name="AgencyName" localSheetId="3">#REF!</definedName>
    <definedName name="AgencyName">#REF!</definedName>
    <definedName name="davit" localSheetId="4">#REF!</definedName>
    <definedName name="davit" localSheetId="5">#REF!</definedName>
    <definedName name="davit" localSheetId="6">#REF!</definedName>
    <definedName name="davit" localSheetId="1">#REF!</definedName>
    <definedName name="davit" localSheetId="3">#REF!</definedName>
    <definedName name="davit">#REF!</definedName>
    <definedName name="Functional1" localSheetId="2">#REF!</definedName>
    <definedName name="Functional1" localSheetId="4">#REF!</definedName>
    <definedName name="Functional1" localSheetId="5">#REF!</definedName>
    <definedName name="Functional1" localSheetId="6">#REF!</definedName>
    <definedName name="Functional1" localSheetId="1">#REF!</definedName>
    <definedName name="Functional1" localSheetId="3">#REF!</definedName>
    <definedName name="Functional1">#REF!</definedName>
    <definedName name="ggg" localSheetId="4">#REF!</definedName>
    <definedName name="ggg" localSheetId="5">#REF!</definedName>
    <definedName name="ggg" localSheetId="6">#REF!</definedName>
    <definedName name="ggg" localSheetId="1">#REF!</definedName>
    <definedName name="ggg" localSheetId="3">#REF!</definedName>
    <definedName name="ggg">#REF!</definedName>
    <definedName name="PANature" localSheetId="2">#REF!</definedName>
    <definedName name="PANature" localSheetId="4">#REF!</definedName>
    <definedName name="PANature" localSheetId="5">#REF!</definedName>
    <definedName name="PANature" localSheetId="6">#REF!</definedName>
    <definedName name="PANature" localSheetId="1">#REF!</definedName>
    <definedName name="PANature" localSheetId="3">#REF!</definedName>
    <definedName name="PANature">#REF!</definedName>
    <definedName name="PAType" localSheetId="2">#REF!</definedName>
    <definedName name="PAType" localSheetId="4">#REF!</definedName>
    <definedName name="PAType" localSheetId="5">#REF!</definedName>
    <definedName name="PAType" localSheetId="6">#REF!</definedName>
    <definedName name="PAType" localSheetId="1">#REF!</definedName>
    <definedName name="PAType" localSheetId="3">#REF!</definedName>
    <definedName name="PAType">#REF!</definedName>
    <definedName name="Performance2" localSheetId="2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0">'Havelvats 1'!$A$1:$E$36</definedName>
    <definedName name="_xlnm.Print_Area" localSheetId="2">'Havelvats 3 '!$A$1:$H$46</definedName>
    <definedName name="_xlnm.Print_Area" localSheetId="4">'Havelvats 5'!$A$1:$AO$13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1">#REF!</definedName>
    <definedName name="Հավելված" localSheetId="3">#REF!</definedName>
    <definedName name="Հավելված">#REF!</definedName>
    <definedName name="Մաս" localSheetId="4">#REF!</definedName>
    <definedName name="Մաս" localSheetId="5">#REF!</definedName>
    <definedName name="Մաս" localSheetId="6">#REF!</definedName>
    <definedName name="Մաս" localSheetId="1">#REF!</definedName>
    <definedName name="Մաս" localSheetId="3">#REF!</definedName>
    <definedName name="Մաս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74" i="32" l="1"/>
  <c r="G74" i="32"/>
  <c r="G73" i="32" s="1"/>
  <c r="G72" i="32" s="1"/>
  <c r="G71" i="32" s="1"/>
  <c r="G69" i="32" s="1"/>
  <c r="G67" i="32" s="1"/>
  <c r="H73" i="32"/>
  <c r="H72" i="32" s="1"/>
  <c r="H71" i="32" s="1"/>
  <c r="H69" i="32" s="1"/>
  <c r="H67" i="32" s="1"/>
  <c r="E64" i="54" l="1"/>
  <c r="D64" i="54"/>
  <c r="E54" i="54"/>
  <c r="D54" i="54"/>
  <c r="E66" i="53" l="1"/>
  <c r="D66" i="53"/>
  <c r="E56" i="53"/>
  <c r="D56" i="53"/>
  <c r="H66" i="32" l="1"/>
  <c r="H65" i="32" s="1"/>
  <c r="G66" i="32"/>
  <c r="G65" i="32" s="1"/>
  <c r="H64" i="32" l="1"/>
  <c r="H63" i="32" s="1"/>
  <c r="H61" i="32" s="1"/>
  <c r="H59" i="32" s="1"/>
  <c r="H57" i="32" s="1"/>
  <c r="G64" i="32"/>
  <c r="G63" i="32" s="1"/>
  <c r="G61" i="32" s="1"/>
  <c r="G59" i="32" s="1"/>
  <c r="G57" i="32" s="1"/>
  <c r="E38" i="27"/>
  <c r="E37" i="27" s="1"/>
  <c r="D38" i="27"/>
  <c r="D37" i="27" s="1"/>
  <c r="G55" i="32" l="1"/>
  <c r="H55" i="32"/>
  <c r="G53" i="32"/>
  <c r="G51" i="32" s="1"/>
  <c r="G49" i="32" s="1"/>
  <c r="G48" i="32" s="1"/>
  <c r="H53" i="32"/>
  <c r="H51" i="32" s="1"/>
  <c r="H49" i="32" s="1"/>
  <c r="H48" i="32" s="1"/>
  <c r="G16" i="55" l="1"/>
  <c r="G14" i="55" s="1"/>
  <c r="H16" i="55"/>
  <c r="H14" i="55" s="1"/>
  <c r="E16" i="55"/>
  <c r="E14" i="55" l="1"/>
  <c r="H47" i="32" l="1"/>
  <c r="G47" i="32"/>
  <c r="E16" i="56" s="1"/>
  <c r="E14" i="56" s="1"/>
  <c r="E12" i="56" s="1"/>
  <c r="F18" i="55" l="1"/>
  <c r="F16" i="56"/>
  <c r="F14" i="56" s="1"/>
  <c r="F12" i="56" s="1"/>
  <c r="G46" i="32"/>
  <c r="H46" i="32"/>
  <c r="H12" i="55"/>
  <c r="G12" i="55"/>
  <c r="D18" i="55" l="1"/>
  <c r="F16" i="55"/>
  <c r="E12" i="55"/>
  <c r="F14" i="55" l="1"/>
  <c r="D16" i="55"/>
  <c r="E12" i="52"/>
  <c r="E11" i="52" s="1"/>
  <c r="E10" i="52" s="1"/>
  <c r="F12" i="55" l="1"/>
  <c r="D12" i="55" s="1"/>
  <c r="D14" i="55"/>
  <c r="G32" i="32"/>
  <c r="H32" i="32"/>
  <c r="D12" i="27"/>
  <c r="E12" i="27"/>
  <c r="G31" i="32" l="1"/>
  <c r="G30" i="32" s="1"/>
  <c r="H31" i="32"/>
  <c r="H30" i="32" s="1"/>
  <c r="E25" i="27" l="1"/>
  <c r="E11" i="27" s="1"/>
  <c r="E9" i="27" s="1"/>
  <c r="D25" i="27"/>
  <c r="D11" i="27" s="1"/>
  <c r="D9" i="27" s="1"/>
  <c r="H45" i="32" l="1"/>
  <c r="H44" i="32" s="1"/>
  <c r="H43" i="32" s="1"/>
  <c r="H41" i="32" s="1"/>
  <c r="H39" i="32" s="1"/>
  <c r="H37" i="32"/>
  <c r="H35" i="32" s="1"/>
  <c r="G45" i="32"/>
  <c r="H29" i="32" l="1"/>
  <c r="H28" i="32" s="1"/>
  <c r="H26" i="32" s="1"/>
  <c r="H24" i="32" s="1"/>
  <c r="H22" i="32" s="1"/>
  <c r="H20" i="32" s="1"/>
  <c r="H18" i="32" s="1"/>
  <c r="G37" i="32"/>
  <c r="G33" i="32" s="1"/>
  <c r="H33" i="32"/>
  <c r="G44" i="32"/>
  <c r="G43" i="32" s="1"/>
  <c r="G41" i="32" s="1"/>
  <c r="G39" i="32" s="1"/>
  <c r="H16" i="32" l="1"/>
  <c r="H13" i="32" s="1"/>
  <c r="H11" i="32" s="1"/>
  <c r="G29" i="32"/>
  <c r="G28" i="32" s="1"/>
  <c r="G26" i="32" s="1"/>
  <c r="G24" i="32" s="1"/>
  <c r="G22" i="32" s="1"/>
  <c r="G20" i="32" s="1"/>
  <c r="G18" i="32" s="1"/>
  <c r="G16" i="32" s="1"/>
  <c r="G13" i="32" s="1"/>
  <c r="G11" i="32" s="1"/>
  <c r="G35" i="32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<sst xmlns="http://schemas.openxmlformats.org/spreadsheetml/2006/main" count="372" uniqueCount="148">
  <si>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</si>
  <si>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</si>
  <si>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</si>
  <si>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</si>
  <si>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</si>
  <si>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</si>
  <si>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</si>
  <si>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</si>
  <si>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</si>
  <si>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</si>
  <si>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</si>
  <si>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</si>
  <si>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</si>
  <si>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</si>
  <si>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</si>
  <si>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</si>
  <si>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</si>
  <si>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</si>
  <si>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</si>
  <si>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</si>
  <si>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</si>
  <si>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</si>
  <si>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</si>
  <si>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</si>
  <si>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</si>
  <si>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</si>
  <si>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</si>
  <si>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</si>
  <si>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</si>
  <si>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</si>
  <si>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</si>
  <si>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08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</si>
  <si>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</si>
  <si>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</si>
  <si>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</si>
  <si>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</si>
  <si>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ԴՐԱՄԱՇՆՈՐՀՆԵՐ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</si>
  <si>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</si>
  <si>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</si>
  <si>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>ՀՀ կառավարություն</t>
  </si>
  <si>
    <t xml:space="preserve"> Մշակութային ծառայություններ</t>
  </si>
  <si>
    <t>02</t>
  </si>
  <si>
    <t xml:space="preserve">ՀՀ կառավարության  2023 թվականի </t>
  </si>
  <si>
    <t xml:space="preserve">Ցուցանիշների փոփոխությունը  (ավելացումները նշված են դրական նշանով, իսկ նվազեցումները՝ փակագծերում)  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</si>
  <si>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</si>
  <si>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 xml:space="preserve"> Կապիտալ դրամաշնորհներ պետական հատվածի այլ մակարդակներին</t>
  </si>
  <si>
    <t xml:space="preserve"> Մշակութային ժառանգության ծրագիր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</si>
  <si>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</si>
  <si>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</si>
  <si>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Քանդակների պատրաստման և տեղադրման աշխատանքներ</t>
  </si>
  <si>
    <t>Ժամանակակից արվեստի նմուշների ստեղծում, քանդակների պատրաստում և տեղադրում</t>
  </si>
  <si>
    <t>Հանրության կողմից անմիջականորեն օգտագործվող ակտիվների հետ կապված միջոցառումներ</t>
  </si>
  <si>
    <t>07</t>
  </si>
  <si>
    <t>Հուշարձանների և մշակութային արժեքների վերականգնում և պահպանում</t>
  </si>
  <si>
    <t xml:space="preserve"> - Կապիտալ դրամաշնորհներ պետական և համայնքային ոչ առևտրային կազմակերպություններին</t>
  </si>
  <si>
    <t>ՀԱՅԱՍՏԱՆԻ ՀԱՆՐԱՊԵՏՈՒԹՅԱՆ ԿԱՌԱՎԱՐՈՒԹՅԱՆ 2022 ԹՎԱԿԱՆԻ ԴԵԿՏԵՄԲԵՐԻ 29-Ի N 2111-Ն ՈՐՈՇՄԱՆ                                                          N 5 ՀԱՎԵԼՎԱԾԻ N 7  ԱՂՅՈՒՍԱԿՈՒՄ ԿԱՏԱՐՎՈՂ ԼՐԱՑՈՒՄԸ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</si>
  <si>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</si>
  <si>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</si>
  <si>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դրական նշանով)      </t>
  </si>
  <si>
    <t>«Հայաստանի պատմության թանգարան» ՊՈԱԿ</t>
  </si>
  <si>
    <t>Հավելված N 4</t>
  </si>
  <si>
    <t>ՀԱՅԱՍՏԱՆԻ ՀԱՆՐԱՊԵՏՈՒԹՅԱՆ ԿԱՌԱՎԱՐՈՒԹՅԱՆ 2022 ԹՎԱԿԱՆԻ ԴԵԿՏԵՄԲԵՐԻ 29-Ի N 2111-Ն ՈՐՈՇՄԱՆ N 9 ՀԱՎԵԼՎԱԾԻ  N 9.13 ԵՎ 9․47 ԱՂՅՈՒՍԱԿՆԵՐՈՒՄ ԿԱՏԱՐՎՈՂ ՓՈՓՈԽՈՒԹՅՈՒՆՆԵՐԸ ԵՎ ԼՐԱՑՈՒՄՆԵՐԸ</t>
  </si>
  <si>
    <t>Աղյուսակ 9․13</t>
  </si>
  <si>
    <t xml:space="preserve">ՀՀ կրթության, գիտության, մշակույթի և սպորտի նախարարություն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</si>
  <si>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</si>
  <si>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</si>
  <si>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</si>
  <si>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</si>
  <si>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</si>
  <si>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Ցուցանիշների փոփոխությունը  (ավելացումները նշված են դրական նշանով)</t>
  </si>
  <si>
    <t>Միջոցառման դասիչը՝</t>
  </si>
  <si>
    <t xml:space="preserve"> Ինն ամիս </t>
  </si>
  <si>
    <t xml:space="preserve"> Տարի 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</si>
  <si>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</si>
  <si>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</si>
  <si>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</si>
  <si>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</t>
  </si>
  <si>
    <t>Արդյունքի չափորոշիչներ</t>
  </si>
  <si>
    <t>Սբ. Պողոս և Պետրոսի պատկերները կրող խաչքարի կրկնօրինակի պատրաստում, տեղափոխում և տեղադրում, քանակ</t>
  </si>
  <si>
    <t>Միջոցառման վրա կատարվող ծախսը (հազար դրամ)</t>
  </si>
  <si>
    <t>Ցուցանիշների փոփոխությունը  (նվազեցումները նշված են փակագծերում)</t>
  </si>
  <si>
    <t>ՀԱՅԱՍՏԱՆԻ ՀԱՆՐԱՊԵՏՈՒԹՅԱՆ ԿԱՌԱՎԱՐՈՒԹՅԱՆ 2022 ԹՎԱԿԱՆԻ ԴԵԿՏԵՄԲԵՐԻ 23-Ի N 2111-Ն ՈՐՈՇՄԱՆ N 9․1 ՀԱՎԵԼՎԱԾԻ  N 9.1․13 ԵՎ 9․1․58 ԱՂՅՈՒՍԱԿՆԵՐՈՒՄ ԿԱՏԱՐՎՈՂ ՓՈՓՈԽՈՒԹՅՈՒՆՆԵՐԸ ԵՎ ԼՐԱՑՈՒՄՆԵՐԸ</t>
  </si>
  <si>
    <t>Աղյուսակ 9․1․13</t>
  </si>
  <si>
    <t>Աղյուսակ 9․1․58</t>
  </si>
  <si>
    <t>Հավելված N 3</t>
  </si>
  <si>
    <t>ՀՀ կառավարության  2023 թվականի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</si>
  <si>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</si>
  <si>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</si>
  <si>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</si>
  <si>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</si>
  <si>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</si>
  <si>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</si>
  <si>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</si>
  <si>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</si>
  <si>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</si>
  <si>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</si>
  <si>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</si>
  <si>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Ներդրումներ թատրոնների և համերգային կազմակերպությունների շենքերի կապիտալ վերանորոգման համար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</si>
  <si>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</si>
  <si>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</si>
  <si>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</si>
  <si>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այդ  թվում՝</t>
  </si>
  <si>
    <t>այդ թվում` ըստ կատարողների</t>
  </si>
  <si>
    <t xml:space="preserve">  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</si>
  <si>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</si>
  <si>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</si>
  <si>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</si>
  <si>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</si>
  <si>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Այլ պետական կազմակերպությունների կողմից օգտագործվող ոչ ֆինանսական ակտիվների հետ գործառնություններ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</si>
  <si>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ՓՈՓՈԽՈՒԹՅՈՒՆԸ</t>
  </si>
  <si>
    <t>05</t>
  </si>
  <si>
    <t xml:space="preserve">  Արվեստ</t>
  </si>
  <si>
    <t>Արվեստների ծրագիր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</si>
  <si>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</si>
  <si>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</si>
  <si>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</si>
  <si>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</si>
  <si>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Հավելված 5</t>
  </si>
  <si>
    <t xml:space="preserve">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</si>
  <si>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</si>
  <si>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</si>
  <si>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</si>
  <si>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Թատրոններ </t>
  </si>
  <si>
    <t xml:space="preserve"> Արվեստների ծրագիր </t>
  </si>
  <si>
    <t>Հավելված N 6</t>
  </si>
  <si>
    <t>Հավելված N 7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</si>
  <si>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</si>
  <si>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</si>
  <si>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</si>
  <si>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</si>
  <si>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</si>
  <si>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</si>
  <si>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</si>
  <si>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</si>
  <si>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</si>
  <si>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</si>
  <si>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</si>
  <si>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1139</t>
  </si>
  <si>
    <t>ՀՀ կառավարության պահուստային ֆոնդ</t>
  </si>
  <si>
    <t xml:space="preserve"> ԱՅԼ ԾԱԽՍԵՐ</t>
  </si>
  <si>
    <t xml:space="preserve"> Պահուստային միջոցներ</t>
  </si>
  <si>
    <t>Աղյուսակ 9․47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</si>
  <si>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</si>
  <si>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</si>
  <si>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</si>
  <si>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Ներդրումներ թատրոնների շենքերի կապիտալ վերանորոգման համար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</si>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</sst>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General_)"/>
    <numFmt numFmtId="171" formatCode="_(* #,##0.0_);_(* \(#,##0.0\);_(* &quot;-&quot;??_);_(@_)"/>
    <numFmt numFmtId="172" formatCode="0.0_);\(0.0\)"/>
  </numFmts>
  <fonts count="9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name val="Calibri"/>
      <family val="2"/>
      <charset val="1"/>
      <scheme val="minor"/>
    </font>
    <font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2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8" fillId="0" borderId="12" applyNumberFormat="0" applyFill="0" applyAlignment="0" applyProtection="0"/>
    <xf numFmtId="0" fontId="29" fillId="8" borderId="13" applyNumberFormat="0" applyAlignment="0" applyProtection="0"/>
    <xf numFmtId="0" fontId="30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4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7" applyNumberFormat="0" applyFill="0" applyAlignment="0" applyProtection="0"/>
    <xf numFmtId="0" fontId="35" fillId="25" borderId="0" applyNumberFormat="0" applyBorder="0" applyAlignment="0" applyProtection="0"/>
    <xf numFmtId="0" fontId="43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2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0" applyNumberFormat="0" applyAlignment="0" applyProtection="0"/>
    <xf numFmtId="0" fontId="40" fillId="3" borderId="0" applyNumberFormat="0" applyBorder="0" applyAlignment="0" applyProtection="0"/>
    <xf numFmtId="0" fontId="47" fillId="7" borderId="11" applyNumberFormat="0" applyAlignment="0" applyProtection="0"/>
    <xf numFmtId="0" fontId="44" fillId="6" borderId="10" applyNumberFormat="0" applyAlignment="0" applyProtection="0"/>
    <xf numFmtId="0" fontId="42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3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5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6" applyNumberFormat="0" applyAlignment="0" applyProtection="0"/>
    <xf numFmtId="0" fontId="57" fillId="53" borderId="17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6" applyNumberFormat="0" applyAlignment="0" applyProtection="0"/>
    <xf numFmtId="0" fontId="64" fillId="0" borderId="21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30">
      <protection locked="0"/>
    </xf>
    <xf numFmtId="170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33">
    <xf numFmtId="0" fontId="0" fillId="0" borderId="0" xfId="0"/>
    <xf numFmtId="0" fontId="17" fillId="0" borderId="26" xfId="0" applyFont="1" applyBorder="1" applyAlignment="1">
      <alignment horizontal="left" vertical="top" wrapText="1"/>
    </xf>
    <xf numFmtId="0" fontId="73" fillId="0" borderId="26" xfId="0" applyFont="1" applyBorder="1" applyAlignment="1">
      <alignment horizontal="center" vertical="center" wrapText="1"/>
    </xf>
    <xf numFmtId="0" fontId="73" fillId="0" borderId="0" xfId="0" applyFont="1"/>
    <xf numFmtId="0" fontId="73" fillId="0" borderId="26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6" xfId="165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0" borderId="33" xfId="0" applyFont="1" applyBorder="1" applyAlignment="1">
      <alignment horizontal="left" vertical="top" wrapText="1"/>
    </xf>
    <xf numFmtId="0" fontId="73" fillId="2" borderId="26" xfId="0" applyFont="1" applyFill="1" applyBorder="1" applyAlignment="1">
      <alignment horizontal="left" vertical="top" wrapText="1"/>
    </xf>
    <xf numFmtId="0" fontId="17" fillId="2" borderId="33" xfId="0" applyFont="1" applyFill="1" applyBorder="1" applyAlignment="1">
      <alignment horizontal="center" vertical="center" wrapText="1"/>
    </xf>
    <xf numFmtId="169" fontId="17" fillId="2" borderId="26" xfId="7" applyNumberFormat="1" applyFont="1" applyFill="1" applyBorder="1" applyAlignment="1">
      <alignment horizontal="right" vertical="center" wrapText="1"/>
    </xf>
    <xf numFmtId="0" fontId="17" fillId="0" borderId="26" xfId="165" applyFont="1" applyFill="1" applyBorder="1" applyAlignment="1">
      <alignment horizontal="left" vertical="top" wrapText="1"/>
    </xf>
    <xf numFmtId="0" fontId="85" fillId="0" borderId="26" xfId="165" applyFont="1" applyFill="1" applyBorder="1">
      <alignment horizontal="left" vertical="top" wrapText="1"/>
    </xf>
    <xf numFmtId="0" fontId="73" fillId="0" borderId="26" xfId="165" applyFont="1" applyFill="1" applyBorder="1" applyAlignment="1">
      <alignment horizontal="left" vertical="top" wrapText="1"/>
    </xf>
    <xf numFmtId="0" fontId="17" fillId="0" borderId="26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167" fontId="17" fillId="0" borderId="26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167" fontId="73" fillId="0" borderId="26" xfId="0" applyNumberFormat="1" applyFont="1" applyFill="1" applyBorder="1" applyAlignment="1">
      <alignment vertical="center" wrapText="1"/>
    </xf>
    <xf numFmtId="0" fontId="17" fillId="0" borderId="4" xfId="0" applyFont="1" applyFill="1" applyBorder="1" applyAlignment="1">
      <alignment vertical="top" wrapText="1"/>
    </xf>
    <xf numFmtId="0" fontId="85" fillId="0" borderId="26" xfId="0" applyFont="1" applyFill="1" applyBorder="1" applyAlignment="1">
      <alignment horizontal="left" vertical="top" wrapText="1"/>
    </xf>
    <xf numFmtId="166" fontId="17" fillId="0" borderId="26" xfId="0" applyNumberFormat="1" applyFont="1" applyFill="1" applyBorder="1" applyAlignment="1">
      <alignment vertical="top" wrapText="1"/>
    </xf>
    <xf numFmtId="0" fontId="17" fillId="0" borderId="26" xfId="0" applyFont="1" applyFill="1" applyBorder="1" applyAlignment="1">
      <alignment horizontal="left" vertical="center" wrapText="1"/>
    </xf>
    <xf numFmtId="0" fontId="73" fillId="0" borderId="26" xfId="0" applyFont="1" applyFill="1" applyBorder="1" applyAlignment="1"/>
    <xf numFmtId="0" fontId="73" fillId="0" borderId="26" xfId="165" applyFont="1" applyFill="1" applyBorder="1" applyAlignment="1">
      <alignment horizontal="center" vertical="top"/>
    </xf>
    <xf numFmtId="0" fontId="73" fillId="0" borderId="26" xfId="165" applyFont="1" applyFill="1" applyBorder="1" applyAlignment="1">
      <alignment vertical="top"/>
    </xf>
    <xf numFmtId="0" fontId="73" fillId="0" borderId="0" xfId="0" applyFont="1" applyAlignment="1">
      <alignment horizontal="right"/>
    </xf>
    <xf numFmtId="0" fontId="17" fillId="0" borderId="32" xfId="0" applyFont="1" applyFill="1" applyBorder="1" applyAlignment="1">
      <alignment vertical="top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33" xfId="0" applyNumberFormat="1" applyFont="1" applyFill="1" applyBorder="1" applyAlignment="1">
      <alignment vertical="center"/>
    </xf>
    <xf numFmtId="0" fontId="17" fillId="0" borderId="33" xfId="0" applyFont="1" applyFill="1" applyBorder="1" applyAlignment="1">
      <alignment horizontal="left" vertical="top" wrapText="1"/>
    </xf>
    <xf numFmtId="0" fontId="85" fillId="0" borderId="33" xfId="0" applyFont="1" applyFill="1" applyBorder="1" applyAlignment="1">
      <alignment horizontal="left" vertical="top" wrapText="1"/>
    </xf>
    <xf numFmtId="0" fontId="73" fillId="0" borderId="33" xfId="8" applyFont="1" applyFill="1" applyBorder="1" applyAlignment="1">
      <alignment horizontal="left" vertical="top" wrapText="1"/>
    </xf>
    <xf numFmtId="0" fontId="73" fillId="0" borderId="27" xfId="8" applyFont="1" applyFill="1" applyBorder="1" applyAlignment="1">
      <alignment horizontal="left" vertical="top" wrapText="1"/>
    </xf>
    <xf numFmtId="0" fontId="17" fillId="0" borderId="33" xfId="8" applyFont="1" applyFill="1" applyBorder="1" applyAlignment="1">
      <alignment horizontal="left" vertical="center" wrapText="1"/>
    </xf>
    <xf numFmtId="169" fontId="73" fillId="0" borderId="33" xfId="0" applyNumberFormat="1" applyFont="1" applyFill="1" applyBorder="1" applyAlignment="1">
      <alignment vertical="center"/>
    </xf>
    <xf numFmtId="0" fontId="17" fillId="0" borderId="33" xfId="0" applyFont="1" applyBorder="1" applyAlignment="1">
      <alignment wrapText="1"/>
    </xf>
    <xf numFmtId="0" fontId="73" fillId="2" borderId="33" xfId="0" applyFont="1" applyFill="1" applyBorder="1" applyAlignment="1">
      <alignment horizontal="left" vertical="top" wrapText="1"/>
    </xf>
    <xf numFmtId="0" fontId="17" fillId="0" borderId="33" xfId="0" applyFont="1" applyBorder="1" applyAlignment="1">
      <alignment horizontal="center" wrapText="1"/>
    </xf>
    <xf numFmtId="0" fontId="17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73" fillId="0" borderId="33" xfId="0" applyFont="1" applyFill="1" applyBorder="1" applyAlignment="1">
      <alignment horizontal="left" vertical="top" wrapText="1"/>
    </xf>
    <xf numFmtId="0" fontId="17" fillId="0" borderId="31" xfId="0" applyFont="1" applyBorder="1" applyAlignment="1">
      <alignment horizontal="left" wrapText="1"/>
    </xf>
    <xf numFmtId="169" fontId="17" fillId="0" borderId="33" xfId="0" applyNumberFormat="1" applyFont="1" applyFill="1" applyBorder="1" applyAlignment="1">
      <alignment vertical="center"/>
    </xf>
    <xf numFmtId="166" fontId="17" fillId="0" borderId="26" xfId="6" applyNumberFormat="1" applyFont="1" applyFill="1" applyBorder="1" applyAlignment="1">
      <alignment vertical="center"/>
    </xf>
    <xf numFmtId="166" fontId="73" fillId="0" borderId="26" xfId="6" applyNumberFormat="1" applyFont="1" applyFill="1" applyBorder="1" applyAlignment="1">
      <alignment vertical="center"/>
    </xf>
    <xf numFmtId="0" fontId="73" fillId="0" borderId="5" xfId="0" applyFont="1" applyFill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3" fillId="0" borderId="31" xfId="0" applyFont="1" applyBorder="1" applyAlignment="1">
      <alignment horizontal="left" vertical="top" wrapText="1"/>
    </xf>
    <xf numFmtId="0" fontId="17" fillId="0" borderId="31" xfId="0" applyFont="1" applyBorder="1" applyAlignment="1">
      <alignment horizontal="left" vertical="top" wrapText="1"/>
    </xf>
    <xf numFmtId="0" fontId="73" fillId="2" borderId="31" xfId="0" applyFont="1" applyFill="1" applyBorder="1" applyAlignment="1">
      <alignment horizontal="left" vertical="top" wrapText="1"/>
    </xf>
    <xf numFmtId="0" fontId="17" fillId="0" borderId="33" xfId="0" applyFont="1" applyBorder="1" applyAlignment="1">
      <alignment horizontal="left" wrapText="1"/>
    </xf>
    <xf numFmtId="166" fontId="73" fillId="0" borderId="33" xfId="6" applyNumberFormat="1" applyFont="1" applyFill="1" applyBorder="1" applyAlignment="1">
      <alignment vertical="center"/>
    </xf>
    <xf numFmtId="0" fontId="17" fillId="0" borderId="33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top" wrapText="1"/>
    </xf>
    <xf numFmtId="0" fontId="73" fillId="0" borderId="33" xfId="0" applyFont="1" applyFill="1" applyBorder="1" applyAlignment="1"/>
    <xf numFmtId="0" fontId="17" fillId="0" borderId="32" xfId="0" applyFont="1" applyFill="1" applyBorder="1" applyAlignment="1">
      <alignment vertical="center" wrapText="1"/>
    </xf>
    <xf numFmtId="0" fontId="17" fillId="0" borderId="31" xfId="0" applyFont="1" applyFill="1" applyBorder="1" applyAlignment="1">
      <alignment vertical="top" wrapText="1"/>
    </xf>
    <xf numFmtId="0" fontId="74" fillId="2" borderId="0" xfId="0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88" fillId="2" borderId="0" xfId="0" applyFont="1" applyFill="1"/>
    <xf numFmtId="0" fontId="89" fillId="2" borderId="0" xfId="0" applyFont="1" applyFill="1" applyAlignment="1">
      <alignment horizontal="center" wrapText="1"/>
    </xf>
    <xf numFmtId="0" fontId="17" fillId="2" borderId="0" xfId="0" applyFont="1" applyFill="1" applyAlignment="1">
      <alignment horizont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166" fontId="17" fillId="2" borderId="26" xfId="6" applyNumberFormat="1" applyFont="1" applyFill="1" applyBorder="1" applyAlignment="1">
      <alignment horizontal="center" vertical="center"/>
    </xf>
    <xf numFmtId="167" fontId="73" fillId="2" borderId="0" xfId="8" applyNumberFormat="1" applyFont="1" applyFill="1">
      <alignment horizontal="left" vertical="top" wrapText="1"/>
    </xf>
    <xf numFmtId="0" fontId="17" fillId="2" borderId="26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vertical="center"/>
    </xf>
    <xf numFmtId="166" fontId="17" fillId="2" borderId="37" xfId="0" applyNumberFormat="1" applyFont="1" applyFill="1" applyBorder="1" applyAlignment="1">
      <alignment horizontal="center" vertical="center" wrapText="1"/>
    </xf>
    <xf numFmtId="166" fontId="73" fillId="2" borderId="0" xfId="8" applyNumberFormat="1" applyFont="1" applyFill="1">
      <alignment horizontal="left" vertical="top" wrapText="1"/>
    </xf>
    <xf numFmtId="0" fontId="73" fillId="2" borderId="26" xfId="8" applyFont="1" applyFill="1" applyBorder="1">
      <alignment horizontal="left" vertical="top" wrapText="1"/>
    </xf>
    <xf numFmtId="0" fontId="17" fillId="0" borderId="37" xfId="0" applyFont="1" applyFill="1" applyBorder="1" applyAlignment="1">
      <alignment horizontal="left" vertical="center" wrapText="1"/>
    </xf>
    <xf numFmtId="4" fontId="17" fillId="2" borderId="37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85" fillId="2" borderId="26" xfId="8" applyFont="1" applyFill="1" applyBorder="1">
      <alignment horizontal="left" vertical="top" wrapText="1"/>
    </xf>
    <xf numFmtId="0" fontId="85" fillId="2" borderId="26" xfId="0" applyFont="1" applyFill="1" applyBorder="1" applyAlignment="1">
      <alignment horizontal="center" vertical="center"/>
    </xf>
    <xf numFmtId="0" fontId="73" fillId="2" borderId="37" xfId="8" applyFont="1" applyFill="1" applyBorder="1" applyAlignment="1">
      <alignment horizontal="left" vertical="top" wrapText="1"/>
    </xf>
    <xf numFmtId="0" fontId="73" fillId="2" borderId="26" xfId="8" applyFont="1" applyFill="1" applyBorder="1" applyAlignment="1">
      <alignment horizontal="left" vertical="top" wrapText="1"/>
    </xf>
    <xf numFmtId="166" fontId="73" fillId="0" borderId="26" xfId="6" applyNumberFormat="1" applyFont="1" applyFill="1" applyBorder="1" applyAlignment="1">
      <alignment horizontal="center" vertical="center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7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17" fillId="0" borderId="35" xfId="0" applyFont="1" applyFill="1" applyBorder="1" applyAlignment="1"/>
    <xf numFmtId="0" fontId="17" fillId="0" borderId="36" xfId="0" applyFont="1" applyFill="1" applyBorder="1" applyAlignment="1"/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73" fillId="0" borderId="0" xfId="0" applyFont="1" applyFill="1" applyAlignment="1">
      <alignment horizontal="center"/>
    </xf>
    <xf numFmtId="0" fontId="74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vertical="top" wrapText="1"/>
    </xf>
    <xf numFmtId="0" fontId="17" fillId="0" borderId="26" xfId="0" applyFont="1" applyFill="1" applyBorder="1" applyAlignment="1">
      <alignment vertical="top" wrapText="1"/>
    </xf>
    <xf numFmtId="0" fontId="73" fillId="0" borderId="26" xfId="0" applyFont="1" applyFill="1" applyBorder="1" applyAlignment="1">
      <alignment horizontal="left" vertical="top" wrapText="1"/>
    </xf>
    <xf numFmtId="0" fontId="74" fillId="0" borderId="2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horizontal="center"/>
    </xf>
    <xf numFmtId="0" fontId="73" fillId="0" borderId="26" xfId="0" applyFont="1" applyFill="1" applyBorder="1" applyAlignment="1">
      <alignment vertical="top" wrapText="1"/>
    </xf>
    <xf numFmtId="0" fontId="73" fillId="0" borderId="26" xfId="0" applyFont="1" applyFill="1" applyBorder="1" applyAlignment="1">
      <alignment horizontal="center" vertical="top" wrapText="1"/>
    </xf>
    <xf numFmtId="0" fontId="85" fillId="0" borderId="3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left" vertical="top"/>
    </xf>
    <xf numFmtId="169" fontId="73" fillId="0" borderId="26" xfId="0" applyNumberFormat="1" applyFont="1" applyFill="1" applyBorder="1" applyAlignment="1">
      <alignment vertical="center"/>
    </xf>
    <xf numFmtId="0" fontId="14" fillId="0" borderId="26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/>
    </xf>
    <xf numFmtId="0" fontId="73" fillId="0" borderId="35" xfId="0" applyFont="1" applyFill="1" applyBorder="1" applyAlignment="1">
      <alignment horizontal="left" vertical="top" wrapText="1"/>
    </xf>
    <xf numFmtId="0" fontId="74" fillId="0" borderId="0" xfId="0" applyFont="1" applyFill="1" applyBorder="1" applyAlignment="1"/>
    <xf numFmtId="0" fontId="73" fillId="0" borderId="26" xfId="0" applyFont="1" applyFill="1" applyBorder="1" applyAlignment="1">
      <alignment vertical="center" wrapText="1"/>
    </xf>
    <xf numFmtId="0" fontId="85" fillId="0" borderId="26" xfId="0" applyFont="1" applyFill="1" applyBorder="1" applyAlignment="1">
      <alignment horizontal="left" vertical="center" wrapText="1"/>
    </xf>
    <xf numFmtId="0" fontId="73" fillId="0" borderId="26" xfId="8" applyFont="1" applyFill="1" applyBorder="1" applyAlignment="1">
      <alignment horizontal="center" vertical="top" wrapText="1"/>
    </xf>
    <xf numFmtId="0" fontId="85" fillId="0" borderId="26" xfId="0" applyFont="1" applyFill="1" applyBorder="1" applyAlignment="1">
      <alignment horizontal="left" vertical="top"/>
    </xf>
    <xf numFmtId="0" fontId="73" fillId="0" borderId="35" xfId="0" applyFont="1" applyFill="1" applyBorder="1" applyAlignment="1">
      <alignment vertical="top" wrapText="1"/>
    </xf>
    <xf numFmtId="0" fontId="73" fillId="0" borderId="37" xfId="0" applyFont="1" applyFill="1" applyBorder="1" applyAlignment="1">
      <alignment vertical="top" wrapText="1"/>
    </xf>
    <xf numFmtId="0" fontId="90" fillId="0" borderId="0" xfId="0" applyFont="1" applyFill="1" applyBorder="1" applyAlignment="1">
      <alignment horizontal="center" vertical="top" wrapText="1"/>
    </xf>
    <xf numFmtId="0" fontId="90" fillId="0" borderId="0" xfId="0" applyFont="1" applyFill="1" applyBorder="1" applyAlignment="1">
      <alignment vertical="top" wrapText="1"/>
    </xf>
    <xf numFmtId="0" fontId="73" fillId="0" borderId="35" xfId="0" applyFont="1" applyFill="1" applyBorder="1" applyAlignment="1">
      <alignment horizontal="left" vertical="top" wrapText="1"/>
    </xf>
    <xf numFmtId="0" fontId="73" fillId="2" borderId="0" xfId="0" applyFont="1" applyFill="1"/>
    <xf numFmtId="169" fontId="73" fillId="2" borderId="0" xfId="96" applyNumberFormat="1" applyFont="1" applyFill="1" applyAlignment="1">
      <alignment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NumberFormat="1" applyFont="1" applyFill="1" applyAlignment="1">
      <alignment horizontal="center" vertical="center" wrapText="1"/>
    </xf>
    <xf numFmtId="168" fontId="17" fillId="2" borderId="0" xfId="96" applyNumberFormat="1" applyFont="1" applyFill="1" applyAlignment="1">
      <alignment horizontal="center" vertical="center" wrapText="1"/>
    </xf>
    <xf numFmtId="43" fontId="73" fillId="2" borderId="0" xfId="7" applyFont="1" applyFill="1"/>
    <xf numFmtId="43" fontId="73" fillId="2" borderId="0" xfId="0" applyNumberFormat="1" applyFont="1" applyFill="1"/>
    <xf numFmtId="0" fontId="73" fillId="2" borderId="0" xfId="0" applyFont="1" applyFill="1" applyAlignment="1">
      <alignment horizontal="center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167" fontId="17" fillId="2" borderId="0" xfId="0" applyNumberFormat="1" applyFont="1" applyFill="1"/>
    <xf numFmtId="0" fontId="17" fillId="2" borderId="33" xfId="96" applyNumberFormat="1" applyFont="1" applyFill="1" applyBorder="1" applyAlignment="1">
      <alignment horizontal="center" vertical="center" wrapText="1"/>
    </xf>
    <xf numFmtId="166" fontId="17" fillId="2" borderId="33" xfId="6" applyNumberFormat="1" applyFont="1" applyFill="1" applyBorder="1" applyAlignment="1">
      <alignment horizontal="center" vertical="center"/>
    </xf>
    <xf numFmtId="169" fontId="17" fillId="2" borderId="33" xfId="96" applyNumberFormat="1" applyFont="1" applyFill="1" applyBorder="1" applyAlignment="1">
      <alignment horizontal="center" vertical="center" wrapText="1"/>
    </xf>
    <xf numFmtId="166" fontId="17" fillId="2" borderId="0" xfId="0" applyNumberFormat="1" applyFont="1" applyFill="1"/>
    <xf numFmtId="166" fontId="73" fillId="2" borderId="0" xfId="0" applyNumberFormat="1" applyFont="1" applyFill="1"/>
    <xf numFmtId="168" fontId="17" fillId="2" borderId="3" xfId="96" applyNumberFormat="1" applyFont="1" applyFill="1" applyBorder="1" applyAlignment="1">
      <alignment horizontal="center" vertical="center" wrapText="1"/>
    </xf>
    <xf numFmtId="0" fontId="73" fillId="2" borderId="33" xfId="96" applyFont="1" applyFill="1" applyBorder="1" applyAlignment="1">
      <alignment horizontal="center" vertical="center" wrapText="1"/>
    </xf>
    <xf numFmtId="0" fontId="91" fillId="2" borderId="33" xfId="96" applyFont="1" applyFill="1" applyBorder="1" applyAlignment="1">
      <alignment horizontal="center" vertical="center" wrapText="1"/>
    </xf>
    <xf numFmtId="168" fontId="73" fillId="2" borderId="0" xfId="0" applyNumberFormat="1" applyFont="1" applyFill="1"/>
    <xf numFmtId="168" fontId="73" fillId="2" borderId="33" xfId="96" applyNumberFormat="1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/>
    </xf>
    <xf numFmtId="0" fontId="73" fillId="2" borderId="33" xfId="0" applyFont="1" applyFill="1" applyBorder="1"/>
    <xf numFmtId="0" fontId="17" fillId="0" borderId="3" xfId="96" applyFont="1" applyBorder="1" applyAlignment="1">
      <alignment horizontal="center" vertical="center" wrapText="1"/>
    </xf>
    <xf numFmtId="0" fontId="17" fillId="0" borderId="33" xfId="96" applyFont="1" applyBorder="1" applyAlignment="1">
      <alignment vertical="center" wrapText="1"/>
    </xf>
    <xf numFmtId="0" fontId="73" fillId="2" borderId="33" xfId="0" applyFont="1" applyFill="1" applyBorder="1" applyAlignment="1">
      <alignment horizontal="center"/>
    </xf>
    <xf numFmtId="0" fontId="17" fillId="2" borderId="37" xfId="96" applyFont="1" applyFill="1" applyBorder="1" applyAlignment="1">
      <alignment horizontal="left" vertical="center" wrapText="1"/>
    </xf>
    <xf numFmtId="171" fontId="17" fillId="2" borderId="33" xfId="223" applyNumberFormat="1" applyFont="1" applyFill="1" applyBorder="1" applyAlignment="1">
      <alignment vertical="center"/>
    </xf>
    <xf numFmtId="171" fontId="93" fillId="2" borderId="0" xfId="0" applyNumberFormat="1" applyFont="1" applyFill="1"/>
    <xf numFmtId="0" fontId="93" fillId="2" borderId="0" xfId="0" applyFont="1" applyFill="1"/>
    <xf numFmtId="0" fontId="73" fillId="2" borderId="0" xfId="0" applyFont="1" applyFill="1" applyBorder="1" applyAlignment="1">
      <alignment horizontal="right"/>
    </xf>
    <xf numFmtId="0" fontId="73" fillId="2" borderId="0" xfId="0" applyFont="1" applyFill="1" applyAlignment="1">
      <alignment horizontal="right"/>
    </xf>
    <xf numFmtId="0" fontId="73" fillId="2" borderId="0" xfId="0" applyFont="1" applyFill="1" applyBorder="1"/>
    <xf numFmtId="0" fontId="73" fillId="2" borderId="0" xfId="0" applyFont="1" applyFill="1" applyAlignment="1">
      <alignment wrapText="1"/>
    </xf>
    <xf numFmtId="0" fontId="73" fillId="2" borderId="0" xfId="0" applyFont="1" applyFill="1" applyAlignment="1">
      <alignment vertical="center" wrapText="1"/>
    </xf>
    <xf numFmtId="43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center" vertical="center"/>
    </xf>
    <xf numFmtId="0" fontId="91" fillId="2" borderId="33" xfId="0" applyFont="1" applyFill="1" applyBorder="1" applyAlignment="1">
      <alignment horizontal="center" vertical="center" wrapText="1"/>
    </xf>
    <xf numFmtId="0" fontId="85" fillId="2" borderId="33" xfId="0" applyFont="1" applyFill="1" applyBorder="1" applyAlignment="1">
      <alignment horizontal="center" vertical="center" wrapText="1"/>
    </xf>
    <xf numFmtId="0" fontId="74" fillId="2" borderId="0" xfId="253" applyFont="1" applyFill="1"/>
    <xf numFmtId="0" fontId="17" fillId="0" borderId="33" xfId="96" applyFont="1" applyBorder="1" applyAlignment="1">
      <alignment horizontal="center" vertical="center" wrapText="1"/>
    </xf>
    <xf numFmtId="0" fontId="73" fillId="0" borderId="33" xfId="96" applyFont="1" applyBorder="1" applyAlignment="1">
      <alignment horizontal="center" vertical="center" wrapText="1"/>
    </xf>
    <xf numFmtId="0" fontId="92" fillId="0" borderId="33" xfId="96" applyFont="1" applyBorder="1" applyAlignment="1">
      <alignment horizontal="center" vertical="center" wrapText="1"/>
    </xf>
    <xf numFmtId="0" fontId="73" fillId="2" borderId="0" xfId="253" applyFont="1" applyFill="1"/>
    <xf numFmtId="167" fontId="73" fillId="2" borderId="33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center"/>
    </xf>
    <xf numFmtId="169" fontId="17" fillId="0" borderId="26" xfId="6" applyNumberFormat="1" applyFont="1" applyFill="1" applyBorder="1" applyAlignment="1">
      <alignment vertical="center"/>
    </xf>
    <xf numFmtId="172" fontId="92" fillId="2" borderId="33" xfId="6" applyNumberFormat="1" applyFont="1" applyFill="1" applyBorder="1" applyAlignment="1">
      <alignment horizontal="center" vertical="center"/>
    </xf>
    <xf numFmtId="0" fontId="17" fillId="0" borderId="33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left" vertical="top" wrapText="1"/>
    </xf>
    <xf numFmtId="0" fontId="17" fillId="0" borderId="35" xfId="0" applyFont="1" applyFill="1" applyBorder="1" applyAlignment="1">
      <alignment vertical="top" wrapText="1"/>
    </xf>
    <xf numFmtId="0" fontId="17" fillId="0" borderId="37" xfId="0" applyFont="1" applyFill="1" applyBorder="1" applyAlignment="1">
      <alignment vertical="top" wrapText="1"/>
    </xf>
    <xf numFmtId="0" fontId="17" fillId="0" borderId="33" xfId="0" applyFont="1" applyFill="1" applyBorder="1" applyAlignment="1">
      <alignment horizontal="left" vertical="center" wrapText="1"/>
    </xf>
    <xf numFmtId="0" fontId="73" fillId="0" borderId="33" xfId="0" applyFont="1" applyBorder="1" applyAlignment="1">
      <alignment horizontal="left" vertical="center" wrapText="1"/>
    </xf>
    <xf numFmtId="0" fontId="73" fillId="0" borderId="33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0" fontId="17" fillId="0" borderId="37" xfId="0" applyFont="1" applyBorder="1" applyAlignment="1">
      <alignment horizontal="left" vertical="center" wrapText="1"/>
    </xf>
    <xf numFmtId="0" fontId="73" fillId="0" borderId="37" xfId="0" applyFont="1" applyBorder="1" applyAlignment="1">
      <alignment horizontal="left" vertical="top" wrapText="1"/>
    </xf>
    <xf numFmtId="0" fontId="17" fillId="0" borderId="37" xfId="0" applyFont="1" applyBorder="1" applyAlignment="1">
      <alignment horizontal="left" vertical="top" wrapText="1"/>
    </xf>
    <xf numFmtId="0" fontId="17" fillId="0" borderId="37" xfId="0" applyFont="1" applyBorder="1" applyAlignment="1">
      <alignment horizontal="left" wrapText="1"/>
    </xf>
    <xf numFmtId="0" fontId="73" fillId="2" borderId="37" xfId="0" applyFont="1" applyFill="1" applyBorder="1" applyAlignment="1">
      <alignment horizontal="left" vertical="top" wrapText="1"/>
    </xf>
    <xf numFmtId="0" fontId="85" fillId="0" borderId="37" xfId="0" applyFont="1" applyBorder="1" applyAlignment="1">
      <alignment horizontal="left" vertical="top" wrapText="1"/>
    </xf>
    <xf numFmtId="0" fontId="73" fillId="0" borderId="37" xfId="0" applyFont="1" applyBorder="1" applyAlignment="1">
      <alignment horizontal="center" vertical="top" wrapText="1"/>
    </xf>
    <xf numFmtId="0" fontId="14" fillId="0" borderId="33" xfId="0" applyFont="1" applyFill="1" applyBorder="1" applyAlignment="1">
      <alignment horizontal="center" vertical="top" wrapText="1"/>
    </xf>
    <xf numFmtId="0" fontId="17" fillId="0" borderId="33" xfId="0" applyFont="1" applyFill="1" applyBorder="1" applyAlignment="1">
      <alignment vertical="top" wrapText="1"/>
    </xf>
    <xf numFmtId="0" fontId="74" fillId="0" borderId="33" xfId="0" applyFont="1" applyFill="1" applyBorder="1" applyAlignment="1">
      <alignment vertical="top" wrapText="1"/>
    </xf>
    <xf numFmtId="0" fontId="73" fillId="0" borderId="33" xfId="0" applyFont="1" applyFill="1" applyBorder="1" applyAlignment="1">
      <alignment vertical="top" wrapText="1"/>
    </xf>
    <xf numFmtId="0" fontId="73" fillId="0" borderId="33" xfId="0" applyFont="1" applyFill="1" applyBorder="1" applyAlignment="1">
      <alignment vertical="center" wrapText="1"/>
    </xf>
    <xf numFmtId="0" fontId="85" fillId="0" borderId="33" xfId="0" applyFont="1" applyFill="1" applyBorder="1" applyAlignment="1">
      <alignment horizontal="left" vertical="center" wrapText="1"/>
    </xf>
    <xf numFmtId="0" fontId="94" fillId="0" borderId="33" xfId="0" applyFont="1" applyBorder="1" applyAlignment="1">
      <alignment horizontal="center" vertical="center" wrapText="1"/>
    </xf>
    <xf numFmtId="0" fontId="73" fillId="0" borderId="33" xfId="8" applyFont="1" applyFill="1" applyBorder="1" applyAlignment="1">
      <alignment horizontal="center" vertical="top" wrapText="1"/>
    </xf>
    <xf numFmtId="0" fontId="85" fillId="0" borderId="33" xfId="0" applyFont="1" applyFill="1" applyBorder="1" applyAlignment="1">
      <alignment horizontal="left" vertical="top"/>
    </xf>
    <xf numFmtId="0" fontId="73" fillId="0" borderId="33" xfId="0" applyFont="1" applyFill="1" applyBorder="1" applyAlignment="1">
      <alignment horizontal="left" vertical="center" wrapText="1"/>
    </xf>
    <xf numFmtId="169" fontId="17" fillId="2" borderId="26" xfId="7" applyNumberFormat="1" applyFont="1" applyFill="1" applyBorder="1" applyAlignment="1">
      <alignment vertical="center" wrapText="1"/>
    </xf>
    <xf numFmtId="169" fontId="17" fillId="2" borderId="33" xfId="7" applyNumberFormat="1" applyFont="1" applyFill="1" applyBorder="1" applyAlignment="1">
      <alignment vertical="center" wrapText="1"/>
    </xf>
    <xf numFmtId="169" fontId="17" fillId="0" borderId="26" xfId="7" applyNumberFormat="1" applyFont="1" applyFill="1" applyBorder="1" applyAlignment="1">
      <alignment vertical="center" wrapText="1"/>
    </xf>
    <xf numFmtId="169" fontId="73" fillId="0" borderId="26" xfId="7" applyNumberFormat="1" applyFont="1" applyFill="1" applyBorder="1" applyAlignment="1">
      <alignment vertical="center" wrapText="1"/>
    </xf>
    <xf numFmtId="169" fontId="73" fillId="2" borderId="26" xfId="7" applyNumberFormat="1" applyFont="1" applyFill="1" applyBorder="1" applyAlignment="1">
      <alignment vertical="center" wrapText="1"/>
    </xf>
    <xf numFmtId="169" fontId="85" fillId="2" borderId="26" xfId="7" applyNumberFormat="1" applyFont="1" applyFill="1" applyBorder="1" applyAlignment="1">
      <alignment vertical="center" wrapText="1"/>
    </xf>
    <xf numFmtId="169" fontId="73" fillId="2" borderId="33" xfId="7" applyNumberFormat="1" applyFont="1" applyFill="1" applyBorder="1" applyAlignment="1">
      <alignment vertical="center" wrapText="1"/>
    </xf>
    <xf numFmtId="169" fontId="17" fillId="0" borderId="33" xfId="7" applyNumberFormat="1" applyFont="1" applyFill="1" applyBorder="1" applyAlignment="1">
      <alignment vertical="center" wrapText="1"/>
    </xf>
    <xf numFmtId="169" fontId="73" fillId="0" borderId="33" xfId="8" applyNumberFormat="1" applyFont="1" applyFill="1" applyBorder="1" applyAlignment="1">
      <alignment vertical="center" wrapText="1"/>
    </xf>
    <xf numFmtId="166" fontId="73" fillId="0" borderId="33" xfId="8" applyNumberFormat="1" applyFont="1" applyFill="1" applyBorder="1" applyAlignment="1">
      <alignment vertical="center" wrapText="1"/>
    </xf>
    <xf numFmtId="168" fontId="17" fillId="0" borderId="33" xfId="0" applyNumberFormat="1" applyFont="1" applyFill="1" applyBorder="1" applyAlignment="1">
      <alignment vertical="center"/>
    </xf>
    <xf numFmtId="169" fontId="73" fillId="0" borderId="33" xfId="6" applyNumberFormat="1" applyFont="1" applyFill="1" applyBorder="1" applyAlignment="1">
      <alignment vertical="center"/>
    </xf>
    <xf numFmtId="169" fontId="85" fillId="2" borderId="33" xfId="7" applyNumberFormat="1" applyFont="1" applyFill="1" applyBorder="1" applyAlignment="1">
      <alignment vertical="center" wrapText="1"/>
    </xf>
    <xf numFmtId="169" fontId="17" fillId="0" borderId="33" xfId="0" applyNumberFormat="1" applyFont="1" applyBorder="1" applyAlignment="1">
      <alignment vertical="center" wrapText="1"/>
    </xf>
    <xf numFmtId="169" fontId="17" fillId="0" borderId="37" xfId="0" applyNumberFormat="1" applyFont="1" applyBorder="1" applyAlignment="1">
      <alignment vertical="center" wrapText="1"/>
    </xf>
    <xf numFmtId="0" fontId="73" fillId="0" borderId="37" xfId="0" applyFont="1" applyBorder="1" applyAlignment="1">
      <alignment vertical="top" wrapText="1"/>
    </xf>
    <xf numFmtId="169" fontId="17" fillId="0" borderId="33" xfId="8" applyNumberFormat="1" applyFont="1" applyFill="1" applyBorder="1" applyAlignment="1">
      <alignment vertical="center" wrapText="1"/>
    </xf>
    <xf numFmtId="169" fontId="17" fillId="0" borderId="37" xfId="0" applyNumberFormat="1" applyFont="1" applyBorder="1" applyAlignment="1">
      <alignment vertical="top" wrapText="1"/>
    </xf>
    <xf numFmtId="169" fontId="73" fillId="0" borderId="37" xfId="0" applyNumberFormat="1" applyFont="1" applyBorder="1" applyAlignment="1">
      <alignment vertical="top" wrapText="1"/>
    </xf>
    <xf numFmtId="169" fontId="17" fillId="0" borderId="37" xfId="0" applyNumberFormat="1" applyFont="1" applyBorder="1" applyAlignment="1">
      <alignment wrapText="1"/>
    </xf>
    <xf numFmtId="0" fontId="73" fillId="2" borderId="37" xfId="0" applyFont="1" applyFill="1" applyBorder="1" applyAlignment="1">
      <alignment vertical="top" wrapText="1"/>
    </xf>
    <xf numFmtId="169" fontId="85" fillId="0" borderId="37" xfId="0" applyNumberFormat="1" applyFont="1" applyBorder="1" applyAlignment="1">
      <alignment vertical="top" wrapText="1"/>
    </xf>
    <xf numFmtId="0" fontId="74" fillId="0" borderId="33" xfId="0" applyFont="1" applyFill="1" applyBorder="1" applyAlignment="1"/>
    <xf numFmtId="0" fontId="17" fillId="0" borderId="33" xfId="0" applyFont="1" applyFill="1" applyBorder="1" applyAlignment="1">
      <alignment horizontal="center" vertical="top" wrapText="1"/>
    </xf>
    <xf numFmtId="0" fontId="73" fillId="0" borderId="27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27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73" fillId="0" borderId="28" xfId="0" applyFont="1" applyFill="1" applyBorder="1" applyAlignment="1">
      <alignment horizontal="center"/>
    </xf>
    <xf numFmtId="0" fontId="73" fillId="0" borderId="34" xfId="0" applyFont="1" applyFill="1" applyBorder="1" applyAlignment="1">
      <alignment horizontal="center"/>
    </xf>
    <xf numFmtId="0" fontId="73" fillId="0" borderId="25" xfId="0" applyFont="1" applyFill="1" applyBorder="1" applyAlignment="1">
      <alignment horizontal="center"/>
    </xf>
    <xf numFmtId="0" fontId="73" fillId="0" borderId="0" xfId="0" applyFont="1" applyFill="1" applyAlignment="1">
      <alignment horizontal="right"/>
    </xf>
    <xf numFmtId="0" fontId="17" fillId="0" borderId="0" xfId="0" applyFont="1" applyFill="1" applyAlignment="1">
      <alignment horizontal="center" wrapText="1"/>
    </xf>
    <xf numFmtId="0" fontId="17" fillId="0" borderId="33" xfId="0" applyFont="1" applyFill="1" applyBorder="1" applyAlignment="1">
      <alignment horizontal="left" vertical="top" wrapText="1"/>
    </xf>
    <xf numFmtId="0" fontId="73" fillId="0" borderId="33" xfId="0" applyFont="1" applyFill="1" applyBorder="1" applyAlignment="1">
      <alignment wrapText="1"/>
    </xf>
    <xf numFmtId="0" fontId="17" fillId="0" borderId="27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5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32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7" xfId="0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3" fillId="2" borderId="0" xfId="0" applyFont="1" applyFill="1" applyBorder="1" applyAlignment="1">
      <alignment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49" fontId="17" fillId="2" borderId="37" xfId="96" applyNumberFormat="1" applyFont="1" applyFill="1" applyBorder="1" applyAlignment="1">
      <alignment horizontal="center" vertical="center" wrapText="1"/>
    </xf>
    <xf numFmtId="0" fontId="17" fillId="2" borderId="5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17" fillId="2" borderId="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8" fontId="73" fillId="2" borderId="36" xfId="96" applyNumberFormat="1" applyFont="1" applyFill="1" applyBorder="1" applyAlignment="1">
      <alignment horizontal="center" vertical="center" wrapText="1"/>
    </xf>
    <xf numFmtId="168" fontId="73" fillId="2" borderId="37" xfId="96" applyNumberFormat="1" applyFont="1" applyFill="1" applyBorder="1" applyAlignment="1">
      <alignment horizontal="center" vertical="center" wrapText="1"/>
    </xf>
    <xf numFmtId="0" fontId="73" fillId="0" borderId="27" xfId="8" applyFont="1" applyFill="1" applyBorder="1" applyAlignment="1">
      <alignment horizontal="center" vertical="top" wrapText="1"/>
    </xf>
    <xf numFmtId="0" fontId="73" fillId="0" borderId="2" xfId="8" applyFont="1" applyFill="1" applyBorder="1" applyAlignment="1">
      <alignment horizontal="center" vertical="top" wrapText="1"/>
    </xf>
    <xf numFmtId="0" fontId="73" fillId="0" borderId="3" xfId="8" applyFont="1" applyFill="1" applyBorder="1" applyAlignment="1">
      <alignment horizontal="center" vertical="top" wrapText="1"/>
    </xf>
    <xf numFmtId="0" fontId="17" fillId="0" borderId="27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17" fillId="0" borderId="33" xfId="8" applyFont="1" applyFill="1" applyBorder="1" applyAlignment="1">
      <alignment horizontal="center" vertical="top" wrapText="1"/>
    </xf>
    <xf numFmtId="0" fontId="73" fillId="0" borderId="33" xfId="8" applyFont="1" applyFill="1" applyBorder="1" applyAlignment="1">
      <alignment horizontal="center" vertical="top" wrapText="1"/>
    </xf>
    <xf numFmtId="0" fontId="73" fillId="0" borderId="2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3" fillId="0" borderId="28" xfId="0" applyFont="1" applyBorder="1" applyAlignment="1">
      <alignment horizontal="center" vertical="top" wrapText="1"/>
    </xf>
    <xf numFmtId="0" fontId="73" fillId="0" borderId="34" xfId="0" applyFont="1" applyBorder="1" applyAlignment="1">
      <alignment horizontal="center" vertical="top" wrapText="1"/>
    </xf>
    <xf numFmtId="0" fontId="73" fillId="0" borderId="25" xfId="0" applyFont="1" applyBorder="1" applyAlignment="1">
      <alignment horizontal="center" vertical="top" wrapText="1"/>
    </xf>
    <xf numFmtId="0" fontId="73" fillId="0" borderId="33" xfId="0" applyFont="1" applyBorder="1" applyAlignment="1">
      <alignment horizontal="center" vertical="top" wrapText="1"/>
    </xf>
    <xf numFmtId="49" fontId="17" fillId="0" borderId="27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73" fillId="0" borderId="0" xfId="0" applyFont="1" applyAlignment="1">
      <alignment horizontal="right" wrapText="1"/>
    </xf>
    <xf numFmtId="49" fontId="17" fillId="0" borderId="5" xfId="8" applyNumberFormat="1" applyFont="1" applyFill="1" applyBorder="1" applyAlignment="1">
      <alignment horizontal="center" vertical="top" wrapText="1"/>
    </xf>
    <xf numFmtId="0" fontId="17" fillId="0" borderId="5" xfId="8" applyFont="1" applyFill="1" applyBorder="1" applyAlignment="1">
      <alignment horizontal="center" vertical="top" wrapText="1"/>
    </xf>
    <xf numFmtId="0" fontId="73" fillId="0" borderId="5" xfId="8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73" fillId="0" borderId="6" xfId="0" applyFont="1" applyBorder="1" applyAlignment="1">
      <alignment horizontal="right"/>
    </xf>
    <xf numFmtId="0" fontId="73" fillId="0" borderId="26" xfId="0" applyFont="1" applyBorder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  <xf numFmtId="0" fontId="73" fillId="0" borderId="37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 wrapText="1"/>
    </xf>
    <xf numFmtId="0" fontId="73" fillId="2" borderId="0" xfId="0" applyFont="1" applyFill="1" applyAlignment="1">
      <alignment horizontal="right" wrapText="1"/>
    </xf>
    <xf numFmtId="0" fontId="17" fillId="2" borderId="0" xfId="0" applyFont="1" applyFill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wrapText="1"/>
    </xf>
    <xf numFmtId="0" fontId="17" fillId="2" borderId="2" xfId="96" applyNumberFormat="1" applyFont="1" applyFill="1" applyBorder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25" xfId="8" applyFont="1" applyFill="1" applyBorder="1" applyAlignment="1">
      <alignment horizontal="center" vertical="center" wrapText="1"/>
    </xf>
    <xf numFmtId="0" fontId="73" fillId="2" borderId="27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73" fillId="0" borderId="33" xfId="0" applyFont="1" applyFill="1" applyBorder="1" applyAlignment="1">
      <alignment horizontal="left" vertical="center"/>
    </xf>
    <xf numFmtId="0" fontId="17" fillId="0" borderId="35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3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right" vertical="top" wrapText="1"/>
    </xf>
    <xf numFmtId="0" fontId="73" fillId="0" borderId="35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left" vertical="center"/>
    </xf>
    <xf numFmtId="0" fontId="73" fillId="0" borderId="35" xfId="0" applyFont="1" applyFill="1" applyBorder="1" applyAlignment="1">
      <alignment horizontal="left" vertical="top" wrapText="1"/>
    </xf>
    <xf numFmtId="0" fontId="73" fillId="0" borderId="37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17" fillId="0" borderId="35" xfId="0" applyFont="1" applyFill="1" applyBorder="1" applyAlignment="1">
      <alignment horizontal="left" vertical="center" wrapText="1"/>
    </xf>
    <xf numFmtId="0" fontId="17" fillId="0" borderId="37" xfId="0" applyFont="1" applyFill="1" applyBorder="1" applyAlignment="1">
      <alignment vertical="center" wrapText="1"/>
    </xf>
    <xf numFmtId="0" fontId="17" fillId="0" borderId="36" xfId="0" applyFont="1" applyFill="1" applyBorder="1" applyAlignment="1">
      <alignment horizontal="center" vertical="top" wrapText="1"/>
    </xf>
    <xf numFmtId="0" fontId="17" fillId="0" borderId="37" xfId="0" applyFont="1" applyFill="1" applyBorder="1" applyAlignment="1">
      <alignment horizontal="center" vertical="top" wrapText="1"/>
    </xf>
  </cellXfs>
  <cellStyles count="202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2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5"/>
  <sheetViews>
    <sheetView topLeftCell="A7" zoomScaleNormal="100" zoomScaleSheetLayoutView="86" workbookViewId="0">
      <selection activeCell="C61" sqref="C61"/>
    </sheetView>
  </sheetViews>
  <sheetFormatPr defaultColWidth="9.140625" defaultRowHeight="17.25" x14ac:dyDescent="0.3"/>
  <cols>
    <col min="1" max="1" width="11.7109375" style="19" customWidth="1"/>
    <col min="2" max="2" width="16.140625" style="19" customWidth="1"/>
    <col min="3" max="3" width="72.42578125" style="19" customWidth="1"/>
    <col min="4" max="4" width="20.28515625" style="19" customWidth="1"/>
    <col min="5" max="5" width="20.42578125" style="19" customWidth="1"/>
    <col min="6" max="16384" width="9.140625" style="19"/>
  </cols>
  <sheetData>
    <row r="1" spans="1:5" ht="37.5" customHeight="1" x14ac:dyDescent="0.3">
      <c r="D1" s="238" t="s">
        <v>29</v>
      </c>
      <c r="E1" s="238"/>
    </row>
    <row r="2" spans="1:5" ht="17.25" customHeight="1" x14ac:dyDescent="0.3">
      <c r="D2" s="238" t="s">
        <v>42</v>
      </c>
      <c r="E2" s="238"/>
    </row>
    <row r="3" spans="1:5" ht="17.25" customHeight="1" x14ac:dyDescent="0.3">
      <c r="D3" s="238" t="s">
        <v>0</v>
      </c>
      <c r="E3" s="238"/>
    </row>
    <row r="5" spans="1:5" ht="75.75" customHeight="1" x14ac:dyDescent="0.3">
      <c r="A5" s="239" t="s">
        <v>146</v>
      </c>
      <c r="B5" s="239"/>
      <c r="C5" s="239"/>
      <c r="D5" s="239"/>
      <c r="E5" s="239"/>
    </row>
    <row r="6" spans="1:5" x14ac:dyDescent="0.3">
      <c r="D6" s="248" t="s">
        <v>12</v>
      </c>
      <c r="E6" s="248"/>
    </row>
    <row r="7" spans="1:5" s="7" customFormat="1" ht="75.95" customHeight="1" x14ac:dyDescent="0.25">
      <c r="A7" s="246" t="s">
        <v>1</v>
      </c>
      <c r="B7" s="247"/>
      <c r="C7" s="244" t="s">
        <v>2</v>
      </c>
      <c r="D7" s="249" t="s">
        <v>43</v>
      </c>
      <c r="E7" s="250"/>
    </row>
    <row r="8" spans="1:5" s="7" customFormat="1" ht="43.5" customHeight="1" x14ac:dyDescent="0.25">
      <c r="A8" s="60" t="s">
        <v>25</v>
      </c>
      <c r="B8" s="60" t="s">
        <v>6</v>
      </c>
      <c r="C8" s="245"/>
      <c r="D8" s="52" t="s">
        <v>3</v>
      </c>
      <c r="E8" s="52" t="s">
        <v>4</v>
      </c>
    </row>
    <row r="9" spans="1:5" s="23" customFormat="1" x14ac:dyDescent="0.25">
      <c r="A9" s="64"/>
      <c r="B9" s="61"/>
      <c r="C9" s="21" t="s">
        <v>11</v>
      </c>
      <c r="D9" s="22">
        <f>+D11+D37</f>
        <v>0</v>
      </c>
      <c r="E9" s="22">
        <f>+E11+E37</f>
        <v>0</v>
      </c>
    </row>
    <row r="10" spans="1:5" s="7" customFormat="1" ht="18" customHeight="1" x14ac:dyDescent="0.25">
      <c r="A10" s="33"/>
      <c r="B10" s="62"/>
      <c r="C10" s="20" t="s">
        <v>21</v>
      </c>
      <c r="D10" s="24"/>
      <c r="E10" s="24"/>
    </row>
    <row r="11" spans="1:5" s="7" customFormat="1" ht="36.75" customHeight="1" x14ac:dyDescent="0.25">
      <c r="A11" s="25"/>
      <c r="B11" s="65"/>
      <c r="C11" s="18" t="s">
        <v>28</v>
      </c>
      <c r="D11" s="177">
        <f>D12+D25</f>
        <v>0</v>
      </c>
      <c r="E11" s="177">
        <f>E12+E25</f>
        <v>0</v>
      </c>
    </row>
    <row r="12" spans="1:5" s="7" customFormat="1" x14ac:dyDescent="0.25">
      <c r="A12" s="232">
        <v>1075</v>
      </c>
      <c r="B12" s="240"/>
      <c r="C12" s="26" t="s">
        <v>15</v>
      </c>
      <c r="D12" s="27">
        <f t="shared" ref="D12:E12" si="0">D19</f>
        <v>19200</v>
      </c>
      <c r="E12" s="27">
        <f t="shared" si="0"/>
        <v>19200</v>
      </c>
    </row>
    <row r="13" spans="1:5" s="7" customFormat="1" x14ac:dyDescent="0.25">
      <c r="A13" s="233"/>
      <c r="B13" s="241"/>
      <c r="C13" s="28" t="s">
        <v>46</v>
      </c>
      <c r="D13" s="50"/>
      <c r="E13" s="50"/>
    </row>
    <row r="14" spans="1:5" s="7" customFormat="1" x14ac:dyDescent="0.25">
      <c r="A14" s="233"/>
      <c r="B14" s="241"/>
      <c r="C14" s="16" t="s">
        <v>16</v>
      </c>
      <c r="D14" s="27"/>
      <c r="E14" s="27"/>
    </row>
    <row r="15" spans="1:5" s="7" customFormat="1" ht="34.5" x14ac:dyDescent="0.3">
      <c r="A15" s="233"/>
      <c r="B15" s="241"/>
      <c r="C15" s="17" t="s">
        <v>47</v>
      </c>
      <c r="D15" s="29"/>
      <c r="E15" s="29"/>
    </row>
    <row r="16" spans="1:5" s="7" customFormat="1" x14ac:dyDescent="0.3">
      <c r="A16" s="233"/>
      <c r="B16" s="241"/>
      <c r="C16" s="16" t="s">
        <v>17</v>
      </c>
      <c r="D16" s="29"/>
      <c r="E16" s="29"/>
    </row>
    <row r="17" spans="1:5" s="7" customFormat="1" ht="34.5" x14ac:dyDescent="0.3">
      <c r="A17" s="233"/>
      <c r="B17" s="241"/>
      <c r="C17" s="17" t="s">
        <v>48</v>
      </c>
      <c r="D17" s="29"/>
      <c r="E17" s="29"/>
    </row>
    <row r="18" spans="1:5" s="7" customFormat="1" ht="15.75" customHeight="1" x14ac:dyDescent="0.3">
      <c r="A18" s="233"/>
      <c r="B18" s="63"/>
      <c r="C18" s="30" t="s">
        <v>24</v>
      </c>
      <c r="D18" s="31"/>
      <c r="E18" s="31"/>
    </row>
    <row r="19" spans="1:5" s="7" customFormat="1" ht="21" customHeight="1" x14ac:dyDescent="0.25">
      <c r="A19" s="233"/>
      <c r="B19" s="242">
        <v>21003</v>
      </c>
      <c r="C19" s="16" t="s">
        <v>18</v>
      </c>
      <c r="D19" s="49">
        <v>19200</v>
      </c>
      <c r="E19" s="49">
        <v>19200</v>
      </c>
    </row>
    <row r="20" spans="1:5" s="7" customFormat="1" x14ac:dyDescent="0.25">
      <c r="A20" s="233"/>
      <c r="B20" s="243"/>
      <c r="C20" s="15" t="s">
        <v>49</v>
      </c>
      <c r="D20" s="49"/>
      <c r="E20" s="49"/>
    </row>
    <row r="21" spans="1:5" s="7" customFormat="1" x14ac:dyDescent="0.3">
      <c r="A21" s="233"/>
      <c r="B21" s="243"/>
      <c r="C21" s="16" t="s">
        <v>19</v>
      </c>
      <c r="D21" s="29"/>
      <c r="E21" s="29"/>
    </row>
    <row r="22" spans="1:5" s="7" customFormat="1" ht="34.5" x14ac:dyDescent="0.3">
      <c r="A22" s="233"/>
      <c r="B22" s="243"/>
      <c r="C22" s="17" t="s">
        <v>50</v>
      </c>
      <c r="D22" s="29"/>
      <c r="E22" s="29"/>
    </row>
    <row r="23" spans="1:5" s="7" customFormat="1" x14ac:dyDescent="0.3">
      <c r="A23" s="233"/>
      <c r="B23" s="243"/>
      <c r="C23" s="16" t="s">
        <v>20</v>
      </c>
      <c r="D23" s="29"/>
      <c r="E23" s="29"/>
    </row>
    <row r="24" spans="1:5" s="7" customFormat="1" ht="34.5" x14ac:dyDescent="0.3">
      <c r="A24" s="233"/>
      <c r="B24" s="243"/>
      <c r="C24" s="17" t="s">
        <v>51</v>
      </c>
      <c r="D24" s="29"/>
      <c r="E24" s="29"/>
    </row>
    <row r="25" spans="1:5" x14ac:dyDescent="0.3">
      <c r="A25" s="228">
        <v>1168</v>
      </c>
      <c r="B25" s="229"/>
      <c r="C25" s="34" t="s">
        <v>15</v>
      </c>
      <c r="D25" s="49">
        <f>D31</f>
        <v>-19200</v>
      </c>
      <c r="E25" s="49">
        <f>E31</f>
        <v>-19200</v>
      </c>
    </row>
    <row r="26" spans="1:5" ht="19.350000000000001" customHeight="1" x14ac:dyDescent="0.3">
      <c r="A26" s="228"/>
      <c r="B26" s="230"/>
      <c r="C26" s="36" t="s">
        <v>103</v>
      </c>
      <c r="D26" s="49"/>
      <c r="E26" s="49"/>
    </row>
    <row r="27" spans="1:5" x14ac:dyDescent="0.3">
      <c r="A27" s="228"/>
      <c r="B27" s="230"/>
      <c r="C27" s="37" t="s">
        <v>16</v>
      </c>
      <c r="D27" s="35"/>
      <c r="E27" s="35"/>
    </row>
    <row r="28" spans="1:5" ht="59.25" customHeight="1" x14ac:dyDescent="0.3">
      <c r="A28" s="228"/>
      <c r="B28" s="230"/>
      <c r="C28" s="38" t="s">
        <v>104</v>
      </c>
      <c r="D28" s="35"/>
      <c r="E28" s="35"/>
    </row>
    <row r="29" spans="1:5" x14ac:dyDescent="0.3">
      <c r="A29" s="228"/>
      <c r="B29" s="230"/>
      <c r="C29" s="37" t="s">
        <v>17</v>
      </c>
      <c r="D29" s="35"/>
      <c r="E29" s="35"/>
    </row>
    <row r="30" spans="1:5" ht="69" x14ac:dyDescent="0.3">
      <c r="A30" s="228"/>
      <c r="B30" s="231"/>
      <c r="C30" s="39" t="s">
        <v>105</v>
      </c>
      <c r="D30" s="35"/>
      <c r="E30" s="35"/>
    </row>
    <row r="31" spans="1:5" ht="18" customHeight="1" x14ac:dyDescent="0.3">
      <c r="A31" s="228"/>
      <c r="B31" s="232">
        <v>32001</v>
      </c>
      <c r="C31" s="37" t="s">
        <v>18</v>
      </c>
      <c r="D31" s="49">
        <v>-19200</v>
      </c>
      <c r="E31" s="49">
        <v>-19200</v>
      </c>
    </row>
    <row r="32" spans="1:5" ht="51.75" x14ac:dyDescent="0.3">
      <c r="A32" s="228"/>
      <c r="B32" s="233"/>
      <c r="C32" s="40" t="s">
        <v>106</v>
      </c>
      <c r="D32" s="49"/>
      <c r="E32" s="49"/>
    </row>
    <row r="33" spans="1:5" x14ac:dyDescent="0.3">
      <c r="A33" s="228"/>
      <c r="B33" s="233"/>
      <c r="C33" s="37" t="s">
        <v>19</v>
      </c>
      <c r="D33" s="41"/>
      <c r="E33" s="41"/>
    </row>
    <row r="34" spans="1:5" ht="69" customHeight="1" x14ac:dyDescent="0.3">
      <c r="A34" s="228"/>
      <c r="B34" s="233"/>
      <c r="C34" s="38" t="s">
        <v>107</v>
      </c>
      <c r="D34" s="41"/>
      <c r="E34" s="41"/>
    </row>
    <row r="35" spans="1:5" x14ac:dyDescent="0.3">
      <c r="A35" s="228"/>
      <c r="B35" s="233"/>
      <c r="C35" s="37" t="s">
        <v>20</v>
      </c>
      <c r="D35" s="41"/>
      <c r="E35" s="41"/>
    </row>
    <row r="36" spans="1:5" ht="34.5" x14ac:dyDescent="0.3">
      <c r="A36" s="228"/>
      <c r="B36" s="234"/>
      <c r="C36" s="38" t="s">
        <v>108</v>
      </c>
      <c r="D36" s="41"/>
      <c r="E36" s="41"/>
    </row>
    <row r="37" spans="1:5" s="7" customFormat="1" ht="21.75" customHeight="1" x14ac:dyDescent="0.25">
      <c r="A37" s="181"/>
      <c r="B37" s="182"/>
      <c r="C37" s="183" t="s">
        <v>126</v>
      </c>
      <c r="D37" s="49">
        <f>D38</f>
        <v>0</v>
      </c>
      <c r="E37" s="49">
        <f>E38</f>
        <v>0</v>
      </c>
    </row>
    <row r="38" spans="1:5" x14ac:dyDescent="0.3">
      <c r="A38" s="228">
        <v>1139</v>
      </c>
      <c r="B38" s="229"/>
      <c r="C38" s="34" t="s">
        <v>15</v>
      </c>
      <c r="D38" s="49">
        <f>D44+D50</f>
        <v>0</v>
      </c>
      <c r="E38" s="49">
        <f>E44+E50</f>
        <v>0</v>
      </c>
    </row>
    <row r="39" spans="1:5" ht="19.350000000000001" customHeight="1" x14ac:dyDescent="0.3">
      <c r="A39" s="228"/>
      <c r="B39" s="230"/>
      <c r="C39" s="179" t="s">
        <v>127</v>
      </c>
      <c r="D39" s="179"/>
      <c r="E39" s="49"/>
    </row>
    <row r="40" spans="1:5" x14ac:dyDescent="0.3">
      <c r="A40" s="228"/>
      <c r="B40" s="230"/>
      <c r="C40" s="37" t="s">
        <v>16</v>
      </c>
      <c r="D40" s="37"/>
      <c r="E40" s="35"/>
    </row>
    <row r="41" spans="1:5" ht="38.25" customHeight="1" x14ac:dyDescent="0.3">
      <c r="A41" s="228"/>
      <c r="B41" s="230"/>
      <c r="C41" s="38" t="s">
        <v>128</v>
      </c>
      <c r="D41" s="38"/>
      <c r="E41" s="35"/>
    </row>
    <row r="42" spans="1:5" x14ac:dyDescent="0.3">
      <c r="A42" s="228"/>
      <c r="B42" s="230"/>
      <c r="C42" s="37" t="s">
        <v>17</v>
      </c>
      <c r="D42" s="37"/>
      <c r="E42" s="35"/>
    </row>
    <row r="43" spans="1:5" ht="34.5" x14ac:dyDescent="0.3">
      <c r="A43" s="228"/>
      <c r="B43" s="231"/>
      <c r="C43" s="39" t="s">
        <v>129</v>
      </c>
      <c r="D43" s="39"/>
      <c r="E43" s="35"/>
    </row>
    <row r="44" spans="1:5" ht="18" customHeight="1" x14ac:dyDescent="0.3">
      <c r="A44" s="228"/>
      <c r="B44" s="232" t="s">
        <v>130</v>
      </c>
      <c r="C44" s="37" t="s">
        <v>18</v>
      </c>
      <c r="D44" s="49">
        <v>-19200</v>
      </c>
      <c r="E44" s="49">
        <v>-19200</v>
      </c>
    </row>
    <row r="45" spans="1:5" ht="19.350000000000001" customHeight="1" x14ac:dyDescent="0.3">
      <c r="A45" s="228"/>
      <c r="B45" s="233"/>
      <c r="C45" s="40" t="s">
        <v>127</v>
      </c>
      <c r="D45" s="40"/>
      <c r="E45" s="49"/>
    </row>
    <row r="46" spans="1:5" x14ac:dyDescent="0.3">
      <c r="A46" s="228"/>
      <c r="B46" s="233"/>
      <c r="C46" s="37" t="s">
        <v>19</v>
      </c>
      <c r="D46" s="37"/>
      <c r="E46" s="41"/>
    </row>
    <row r="47" spans="1:5" ht="69" customHeight="1" x14ac:dyDescent="0.3">
      <c r="A47" s="228"/>
      <c r="B47" s="233"/>
      <c r="C47" s="38" t="s">
        <v>131</v>
      </c>
      <c r="D47" s="38"/>
      <c r="E47" s="41"/>
    </row>
    <row r="48" spans="1:5" x14ac:dyDescent="0.3">
      <c r="A48" s="228"/>
      <c r="B48" s="233"/>
      <c r="C48" s="37" t="s">
        <v>20</v>
      </c>
      <c r="D48" s="37"/>
      <c r="E48" s="41"/>
    </row>
    <row r="49" spans="1:5" x14ac:dyDescent="0.3">
      <c r="A49" s="228"/>
      <c r="B49" s="234"/>
      <c r="C49" s="38" t="s">
        <v>132</v>
      </c>
      <c r="D49" s="38"/>
      <c r="E49" s="41"/>
    </row>
    <row r="50" spans="1:5" ht="18" customHeight="1" x14ac:dyDescent="0.3">
      <c r="A50" s="235"/>
      <c r="B50" s="232" t="s">
        <v>130</v>
      </c>
      <c r="C50" s="37" t="s">
        <v>18</v>
      </c>
      <c r="D50" s="49">
        <v>19200</v>
      </c>
      <c r="E50" s="49">
        <v>19200</v>
      </c>
    </row>
    <row r="51" spans="1:5" ht="19.350000000000001" customHeight="1" x14ac:dyDescent="0.3">
      <c r="A51" s="236"/>
      <c r="B51" s="233"/>
      <c r="C51" s="40" t="s">
        <v>127</v>
      </c>
      <c r="D51" s="40"/>
      <c r="E51" s="49"/>
    </row>
    <row r="52" spans="1:5" x14ac:dyDescent="0.3">
      <c r="A52" s="236"/>
      <c r="B52" s="233"/>
      <c r="C52" s="37" t="s">
        <v>19</v>
      </c>
      <c r="D52" s="37"/>
      <c r="E52" s="41"/>
    </row>
    <row r="53" spans="1:5" ht="69" customHeight="1" x14ac:dyDescent="0.3">
      <c r="A53" s="236"/>
      <c r="B53" s="233"/>
      <c r="C53" s="38" t="s">
        <v>131</v>
      </c>
      <c r="D53" s="38"/>
      <c r="E53" s="41"/>
    </row>
    <row r="54" spans="1:5" x14ac:dyDescent="0.3">
      <c r="A54" s="236"/>
      <c r="B54" s="233"/>
      <c r="C54" s="37" t="s">
        <v>20</v>
      </c>
      <c r="D54" s="37"/>
      <c r="E54" s="41"/>
    </row>
    <row r="55" spans="1:5" x14ac:dyDescent="0.3">
      <c r="A55" s="237"/>
      <c r="B55" s="234"/>
      <c r="C55" s="38" t="s">
        <v>132</v>
      </c>
      <c r="D55" s="38"/>
      <c r="E55" s="41"/>
    </row>
  </sheetData>
  <mergeCells count="19">
    <mergeCell ref="D3:E3"/>
    <mergeCell ref="D1:E1"/>
    <mergeCell ref="A5:E5"/>
    <mergeCell ref="B25:B30"/>
    <mergeCell ref="B31:B36"/>
    <mergeCell ref="A25:A36"/>
    <mergeCell ref="A12:A24"/>
    <mergeCell ref="B12:B17"/>
    <mergeCell ref="B19:B24"/>
    <mergeCell ref="C7:C8"/>
    <mergeCell ref="A7:B7"/>
    <mergeCell ref="D6:E6"/>
    <mergeCell ref="D7:E7"/>
    <mergeCell ref="D2:E2"/>
    <mergeCell ref="A38:A49"/>
    <mergeCell ref="B38:B43"/>
    <mergeCell ref="B44:B49"/>
    <mergeCell ref="B50:B55"/>
    <mergeCell ref="A50:A55"/>
  </mergeCells>
  <pageMargins left="0" right="0" top="0" bottom="0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zoomScale="85" zoomScaleNormal="85" workbookViewId="0">
      <selection activeCell="C22" sqref="C22"/>
    </sheetView>
  </sheetViews>
  <sheetFormatPr defaultColWidth="9.140625" defaultRowHeight="17.25" x14ac:dyDescent="0.3"/>
  <cols>
    <col min="1" max="1" width="12.85546875" style="128" bestFit="1" customWidth="1"/>
    <col min="2" max="2" width="9.140625" style="128"/>
    <col min="3" max="3" width="54.140625" style="128" customWidth="1"/>
    <col min="4" max="4" width="16.5703125" style="128" customWidth="1"/>
    <col min="5" max="5" width="24" style="128" customWidth="1"/>
    <col min="6" max="6" width="25.42578125" style="128" customWidth="1"/>
    <col min="7" max="7" width="25.5703125" style="128" customWidth="1"/>
    <col min="8" max="8" width="18.85546875" style="128" customWidth="1"/>
    <col min="9" max="9" width="29.42578125" style="128" customWidth="1"/>
    <col min="10" max="10" width="17.140625" style="128" customWidth="1"/>
    <col min="11" max="16384" width="9.140625" style="128"/>
  </cols>
  <sheetData>
    <row r="1" spans="1:10" ht="37.5" customHeight="1" x14ac:dyDescent="0.3">
      <c r="B1" s="129"/>
      <c r="C1" s="129"/>
      <c r="D1" s="129"/>
      <c r="E1" s="129"/>
      <c r="F1" s="251" t="s">
        <v>30</v>
      </c>
      <c r="G1" s="251"/>
      <c r="H1" s="251"/>
    </row>
    <row r="2" spans="1:10" ht="17.45" customHeight="1" x14ac:dyDescent="0.3">
      <c r="A2" s="129"/>
      <c r="B2" s="129"/>
      <c r="C2" s="129"/>
      <c r="D2" s="129"/>
      <c r="E2" s="129"/>
      <c r="F2" s="252" t="s">
        <v>85</v>
      </c>
      <c r="G2" s="252"/>
      <c r="H2" s="252"/>
    </row>
    <row r="3" spans="1:10" ht="17.45" customHeight="1" x14ac:dyDescent="0.3">
      <c r="A3" s="129"/>
      <c r="B3" s="129"/>
      <c r="C3" s="129"/>
      <c r="D3" s="129"/>
      <c r="E3" s="129"/>
      <c r="F3" s="252" t="s">
        <v>86</v>
      </c>
      <c r="G3" s="252"/>
      <c r="H3" s="252"/>
    </row>
    <row r="4" spans="1:10" ht="14.45" customHeight="1" x14ac:dyDescent="0.3">
      <c r="A4" s="130"/>
      <c r="B4" s="130"/>
      <c r="C4" s="131"/>
      <c r="E4" s="132"/>
      <c r="F4" s="132"/>
      <c r="G4" s="132"/>
      <c r="H4" s="132"/>
    </row>
    <row r="5" spans="1:10" ht="14.45" customHeight="1" x14ac:dyDescent="0.3">
      <c r="A5" s="130"/>
      <c r="B5" s="130"/>
      <c r="C5" s="131"/>
      <c r="E5" s="132"/>
      <c r="F5" s="132"/>
      <c r="G5" s="132"/>
      <c r="H5" s="132"/>
    </row>
    <row r="6" spans="1:10" x14ac:dyDescent="0.3">
      <c r="A6" s="253" t="s">
        <v>109</v>
      </c>
      <c r="B6" s="254"/>
      <c r="C6" s="254"/>
      <c r="D6" s="254"/>
      <c r="E6" s="254"/>
      <c r="F6" s="254"/>
      <c r="G6" s="254"/>
      <c r="H6" s="254"/>
    </row>
    <row r="7" spans="1:10" ht="33.950000000000003" customHeight="1" x14ac:dyDescent="0.3">
      <c r="A7" s="254"/>
      <c r="B7" s="254"/>
      <c r="C7" s="254"/>
      <c r="D7" s="254"/>
      <c r="E7" s="254"/>
      <c r="F7" s="254"/>
      <c r="G7" s="254"/>
      <c r="H7" s="254"/>
    </row>
    <row r="8" spans="1:10" x14ac:dyDescent="0.3">
      <c r="D8" s="133"/>
      <c r="E8" s="134"/>
      <c r="F8" s="133"/>
    </row>
    <row r="9" spans="1:10" x14ac:dyDescent="0.3">
      <c r="D9" s="134"/>
      <c r="E9" s="134"/>
      <c r="F9" s="134"/>
      <c r="G9" s="134"/>
      <c r="H9" s="135" t="s">
        <v>12</v>
      </c>
    </row>
    <row r="10" spans="1:10" ht="65.25" customHeight="1" x14ac:dyDescent="0.3">
      <c r="A10" s="255" t="s">
        <v>87</v>
      </c>
      <c r="B10" s="256"/>
      <c r="C10" s="257" t="s">
        <v>88</v>
      </c>
      <c r="D10" s="259" t="s">
        <v>89</v>
      </c>
      <c r="E10" s="261" t="s">
        <v>80</v>
      </c>
      <c r="F10" s="262"/>
      <c r="G10" s="262"/>
      <c r="H10" s="263"/>
    </row>
    <row r="11" spans="1:10" ht="143.25" customHeight="1" x14ac:dyDescent="0.3">
      <c r="A11" s="136" t="s">
        <v>25</v>
      </c>
      <c r="B11" s="136" t="s">
        <v>26</v>
      </c>
      <c r="C11" s="258"/>
      <c r="D11" s="260"/>
      <c r="E11" s="137" t="s">
        <v>90</v>
      </c>
      <c r="F11" s="137" t="s">
        <v>91</v>
      </c>
      <c r="G11" s="137" t="s">
        <v>92</v>
      </c>
      <c r="H11" s="137" t="s">
        <v>93</v>
      </c>
      <c r="I11" s="138"/>
    </row>
    <row r="12" spans="1:10" x14ac:dyDescent="0.3">
      <c r="A12" s="136"/>
      <c r="B12" s="136"/>
      <c r="C12" s="139" t="s">
        <v>94</v>
      </c>
      <c r="D12" s="140">
        <f>SUM(E12:H12)</f>
        <v>-19200</v>
      </c>
      <c r="E12" s="141">
        <f t="shared" ref="E12:H12" si="0">+E14</f>
        <v>0</v>
      </c>
      <c r="F12" s="141">
        <f t="shared" si="0"/>
        <v>-19200</v>
      </c>
      <c r="G12" s="141">
        <f t="shared" si="0"/>
        <v>0</v>
      </c>
      <c r="H12" s="141">
        <f t="shared" si="0"/>
        <v>0</v>
      </c>
      <c r="I12" s="142"/>
      <c r="J12" s="143"/>
    </row>
    <row r="13" spans="1:10" x14ac:dyDescent="0.3">
      <c r="A13" s="136"/>
      <c r="B13" s="136"/>
      <c r="C13" s="139" t="s">
        <v>95</v>
      </c>
      <c r="D13" s="144"/>
      <c r="E13" s="141"/>
      <c r="F13" s="141"/>
      <c r="G13" s="141"/>
      <c r="H13" s="141"/>
    </row>
    <row r="14" spans="1:10" ht="51.75" x14ac:dyDescent="0.3">
      <c r="A14" s="145"/>
      <c r="B14" s="146"/>
      <c r="C14" s="146" t="s">
        <v>28</v>
      </c>
      <c r="D14" s="140">
        <f>SUM(E14:H14)</f>
        <v>-19200</v>
      </c>
      <c r="E14" s="141">
        <f>E16</f>
        <v>0</v>
      </c>
      <c r="F14" s="141">
        <f t="shared" ref="F14:H14" si="1">F16</f>
        <v>-19200</v>
      </c>
      <c r="G14" s="141">
        <f t="shared" si="1"/>
        <v>0</v>
      </c>
      <c r="H14" s="141">
        <f t="shared" si="1"/>
        <v>0</v>
      </c>
      <c r="I14" s="147"/>
    </row>
    <row r="15" spans="1:10" x14ac:dyDescent="0.3">
      <c r="A15" s="145"/>
      <c r="B15" s="145"/>
      <c r="C15" s="145" t="s">
        <v>96</v>
      </c>
      <c r="D15" s="148"/>
      <c r="E15" s="141"/>
      <c r="F15" s="141"/>
      <c r="G15" s="141"/>
      <c r="H15" s="141"/>
    </row>
    <row r="16" spans="1:10" ht="51.75" x14ac:dyDescent="0.3">
      <c r="A16" s="149">
        <v>1168</v>
      </c>
      <c r="B16" s="149">
        <v>32001</v>
      </c>
      <c r="C16" s="150" t="s">
        <v>106</v>
      </c>
      <c r="D16" s="158">
        <f>SUM(E16:H16)</f>
        <v>-19200</v>
      </c>
      <c r="E16" s="141">
        <f>E18</f>
        <v>0</v>
      </c>
      <c r="F16" s="141">
        <f t="shared" ref="F16:H16" si="2">F18</f>
        <v>-19200</v>
      </c>
      <c r="G16" s="141">
        <f t="shared" si="2"/>
        <v>0</v>
      </c>
      <c r="H16" s="141">
        <f t="shared" si="2"/>
        <v>0</v>
      </c>
      <c r="I16" s="134"/>
    </row>
    <row r="17" spans="1:9" x14ac:dyDescent="0.3">
      <c r="A17" s="151"/>
      <c r="B17" s="151"/>
      <c r="C17" s="152" t="s">
        <v>8</v>
      </c>
      <c r="D17" s="153"/>
      <c r="E17" s="141"/>
      <c r="F17" s="141"/>
      <c r="G17" s="141"/>
      <c r="H17" s="141"/>
      <c r="I17" s="133"/>
    </row>
    <row r="18" spans="1:9" s="160" customFormat="1" ht="51.75" x14ac:dyDescent="0.3">
      <c r="A18" s="156"/>
      <c r="B18" s="156"/>
      <c r="C18" s="157" t="s">
        <v>97</v>
      </c>
      <c r="D18" s="158">
        <f>SUM(E18:H18)</f>
        <v>-19200</v>
      </c>
      <c r="E18" s="141">
        <v>0</v>
      </c>
      <c r="F18" s="141">
        <f>'Havelvats 3 '!H47</f>
        <v>-19200</v>
      </c>
      <c r="G18" s="141">
        <v>0</v>
      </c>
      <c r="H18" s="141">
        <v>0</v>
      </c>
      <c r="I18" s="159"/>
    </row>
  </sheetData>
  <mergeCells count="8">
    <mergeCell ref="F1:H1"/>
    <mergeCell ref="F2:H2"/>
    <mergeCell ref="F3:H3"/>
    <mergeCell ref="A6:H7"/>
    <mergeCell ref="A10:B10"/>
    <mergeCell ref="C10:C11"/>
    <mergeCell ref="D10:D11"/>
    <mergeCell ref="E10:H10"/>
  </mergeCells>
  <pageMargins left="0.7" right="0.7" top="0.75" bottom="0.75" header="0.3" footer="0.3"/>
  <pageSetup paperSize="9" scale="4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4"/>
  <sheetViews>
    <sheetView topLeftCell="A55" zoomScaleNormal="100" zoomScaleSheetLayoutView="100" workbookViewId="0">
      <selection activeCell="G57" sqref="G57"/>
    </sheetView>
  </sheetViews>
  <sheetFormatPr defaultColWidth="9.140625" defaultRowHeight="17.25" x14ac:dyDescent="0.3"/>
  <cols>
    <col min="1" max="1" width="9.7109375" style="3" customWidth="1"/>
    <col min="2" max="3" width="8.140625" style="3" customWidth="1"/>
    <col min="4" max="4" width="11.5703125" style="3" customWidth="1"/>
    <col min="5" max="5" width="15.42578125" style="3" customWidth="1"/>
    <col min="6" max="6" width="62.140625" style="3" customWidth="1"/>
    <col min="7" max="7" width="20.85546875" style="32" customWidth="1"/>
    <col min="8" max="8" width="17.28515625" style="3" customWidth="1"/>
    <col min="9" max="16384" width="9.140625" style="3"/>
  </cols>
  <sheetData>
    <row r="1" spans="1:8" ht="37.5" customHeight="1" x14ac:dyDescent="0.3">
      <c r="G1" s="284" t="s">
        <v>84</v>
      </c>
      <c r="H1" s="284"/>
    </row>
    <row r="2" spans="1:8" ht="24.75" customHeight="1" x14ac:dyDescent="0.3">
      <c r="F2" s="285" t="s">
        <v>42</v>
      </c>
      <c r="G2" s="285"/>
      <c r="H2" s="285"/>
    </row>
    <row r="3" spans="1:8" ht="17.25" customHeight="1" x14ac:dyDescent="0.3">
      <c r="G3" s="284" t="s">
        <v>0</v>
      </c>
      <c r="H3" s="284"/>
    </row>
    <row r="4" spans="1:8" ht="13.5" customHeight="1" x14ac:dyDescent="0.3"/>
    <row r="5" spans="1:8" ht="52.5" customHeight="1" x14ac:dyDescent="0.3">
      <c r="A5" s="289" t="s">
        <v>44</v>
      </c>
      <c r="B5" s="289"/>
      <c r="C5" s="289"/>
      <c r="D5" s="289"/>
      <c r="E5" s="289"/>
      <c r="F5" s="289"/>
      <c r="G5" s="289"/>
      <c r="H5" s="289"/>
    </row>
    <row r="8" spans="1:8" x14ac:dyDescent="0.3">
      <c r="G8" s="290"/>
      <c r="H8" s="290"/>
    </row>
    <row r="9" spans="1:8" s="5" customFormat="1" ht="105.6" customHeight="1" x14ac:dyDescent="0.25">
      <c r="A9" s="291" t="s">
        <v>13</v>
      </c>
      <c r="B9" s="291"/>
      <c r="C9" s="291"/>
      <c r="D9" s="291" t="s">
        <v>1</v>
      </c>
      <c r="E9" s="291"/>
      <c r="F9" s="291" t="s">
        <v>7</v>
      </c>
      <c r="G9" s="292" t="s">
        <v>32</v>
      </c>
      <c r="H9" s="293"/>
    </row>
    <row r="10" spans="1:8" s="5" customFormat="1" ht="50.25" customHeight="1" x14ac:dyDescent="0.25">
      <c r="A10" s="2" t="s">
        <v>33</v>
      </c>
      <c r="B10" s="2" t="s">
        <v>34</v>
      </c>
      <c r="C10" s="2" t="s">
        <v>14</v>
      </c>
      <c r="D10" s="2" t="s">
        <v>5</v>
      </c>
      <c r="E10" s="2" t="s">
        <v>26</v>
      </c>
      <c r="F10" s="291"/>
      <c r="G10" s="53" t="s">
        <v>3</v>
      </c>
      <c r="H10" s="53" t="s">
        <v>4</v>
      </c>
    </row>
    <row r="11" spans="1:8" s="5" customFormat="1" x14ac:dyDescent="0.25">
      <c r="A11" s="277"/>
      <c r="B11" s="280"/>
      <c r="C11" s="277"/>
      <c r="D11" s="272"/>
      <c r="E11" s="272"/>
      <c r="F11" s="1" t="s">
        <v>11</v>
      </c>
      <c r="G11" s="14">
        <f>G13+G48</f>
        <v>0</v>
      </c>
      <c r="H11" s="14">
        <f>H13+H48</f>
        <v>0</v>
      </c>
    </row>
    <row r="12" spans="1:8" s="5" customFormat="1" x14ac:dyDescent="0.25">
      <c r="A12" s="278"/>
      <c r="B12" s="280"/>
      <c r="C12" s="278"/>
      <c r="D12" s="273"/>
      <c r="E12" s="275"/>
      <c r="F12" s="4" t="s">
        <v>21</v>
      </c>
      <c r="G12" s="205"/>
      <c r="H12" s="205"/>
    </row>
    <row r="13" spans="1:8" s="5" customFormat="1" ht="34.5" x14ac:dyDescent="0.25">
      <c r="A13" s="279"/>
      <c r="B13" s="280"/>
      <c r="C13" s="278"/>
      <c r="D13" s="273"/>
      <c r="E13" s="275"/>
      <c r="F13" s="1" t="s">
        <v>28</v>
      </c>
      <c r="G13" s="205">
        <f>+G16</f>
        <v>0</v>
      </c>
      <c r="H13" s="205">
        <f>+H16</f>
        <v>0</v>
      </c>
    </row>
    <row r="14" spans="1:8" s="5" customFormat="1" x14ac:dyDescent="0.25">
      <c r="A14" s="286" t="s">
        <v>31</v>
      </c>
      <c r="B14" s="280"/>
      <c r="C14" s="278"/>
      <c r="D14" s="273"/>
      <c r="E14" s="275"/>
      <c r="F14" s="45" t="s">
        <v>35</v>
      </c>
      <c r="G14" s="206"/>
      <c r="H14" s="206"/>
    </row>
    <row r="15" spans="1:8" s="5" customFormat="1" x14ac:dyDescent="0.25">
      <c r="A15" s="282"/>
      <c r="B15" s="280"/>
      <c r="C15" s="278"/>
      <c r="D15" s="273"/>
      <c r="E15" s="275"/>
      <c r="F15" s="43" t="s">
        <v>8</v>
      </c>
      <c r="G15" s="206"/>
      <c r="H15" s="206"/>
    </row>
    <row r="16" spans="1:8" s="5" customFormat="1" x14ac:dyDescent="0.25">
      <c r="A16" s="282"/>
      <c r="B16" s="286" t="s">
        <v>41</v>
      </c>
      <c r="C16" s="278"/>
      <c r="D16" s="273"/>
      <c r="E16" s="275"/>
      <c r="F16" s="45" t="s">
        <v>40</v>
      </c>
      <c r="G16" s="206">
        <f>G18+G33</f>
        <v>0</v>
      </c>
      <c r="H16" s="206">
        <f>H18+H33</f>
        <v>0</v>
      </c>
    </row>
    <row r="17" spans="1:13" s="5" customFormat="1" x14ac:dyDescent="0.25">
      <c r="A17" s="282"/>
      <c r="B17" s="282"/>
      <c r="C17" s="279"/>
      <c r="D17" s="273"/>
      <c r="E17" s="275"/>
      <c r="F17" s="43" t="s">
        <v>8</v>
      </c>
      <c r="G17" s="206"/>
      <c r="H17" s="206"/>
    </row>
    <row r="18" spans="1:13" s="5" customFormat="1" ht="34.5" x14ac:dyDescent="0.25">
      <c r="A18" s="282"/>
      <c r="B18" s="282"/>
      <c r="C18" s="281" t="s">
        <v>52</v>
      </c>
      <c r="D18" s="273"/>
      <c r="E18" s="275"/>
      <c r="F18" s="45" t="s">
        <v>53</v>
      </c>
      <c r="G18" s="206">
        <f>G20</f>
        <v>19200</v>
      </c>
      <c r="H18" s="206">
        <f>H20</f>
        <v>19200</v>
      </c>
    </row>
    <row r="19" spans="1:13" s="5" customFormat="1" x14ac:dyDescent="0.25">
      <c r="A19" s="282"/>
      <c r="B19" s="282"/>
      <c r="C19" s="282"/>
      <c r="D19" s="273"/>
      <c r="E19" s="275"/>
      <c r="F19" s="43" t="s">
        <v>8</v>
      </c>
      <c r="G19" s="206"/>
      <c r="H19" s="206"/>
    </row>
    <row r="20" spans="1:13" s="5" customFormat="1" ht="36.75" customHeight="1" x14ac:dyDescent="0.25">
      <c r="A20" s="282"/>
      <c r="B20" s="282"/>
      <c r="C20" s="282"/>
      <c r="D20" s="273"/>
      <c r="E20" s="275"/>
      <c r="F20" s="46" t="s">
        <v>22</v>
      </c>
      <c r="G20" s="206">
        <f>G22</f>
        <v>19200</v>
      </c>
      <c r="H20" s="206">
        <f>H22</f>
        <v>19200</v>
      </c>
    </row>
    <row r="21" spans="1:13" s="5" customFormat="1" x14ac:dyDescent="0.25">
      <c r="A21" s="282"/>
      <c r="B21" s="282"/>
      <c r="C21" s="282"/>
      <c r="D21" s="274"/>
      <c r="E21" s="276"/>
      <c r="F21" s="47" t="s">
        <v>8</v>
      </c>
      <c r="G21" s="206"/>
      <c r="H21" s="206"/>
    </row>
    <row r="22" spans="1:13" s="7" customFormat="1" ht="21" customHeight="1" x14ac:dyDescent="0.25">
      <c r="A22" s="282"/>
      <c r="B22" s="282"/>
      <c r="C22" s="282"/>
      <c r="D22" s="294">
        <v>1075</v>
      </c>
      <c r="E22" s="297" t="s">
        <v>46</v>
      </c>
      <c r="F22" s="298"/>
      <c r="G22" s="207">
        <f t="shared" ref="G22:H22" si="0">+G24</f>
        <v>19200</v>
      </c>
      <c r="H22" s="207">
        <f t="shared" si="0"/>
        <v>19200</v>
      </c>
      <c r="I22" s="6"/>
      <c r="J22" s="6"/>
      <c r="K22" s="6"/>
      <c r="L22" s="6"/>
      <c r="M22" s="6"/>
    </row>
    <row r="23" spans="1:13" s="7" customFormat="1" ht="18.75" customHeight="1" x14ac:dyDescent="0.25">
      <c r="A23" s="282"/>
      <c r="B23" s="282"/>
      <c r="C23" s="282"/>
      <c r="D23" s="295"/>
      <c r="E23" s="13"/>
      <c r="F23" s="12" t="s">
        <v>8</v>
      </c>
      <c r="G23" s="208"/>
      <c r="H23" s="208"/>
      <c r="I23" s="6"/>
      <c r="J23" s="6"/>
      <c r="K23" s="6"/>
      <c r="L23" s="6"/>
      <c r="M23" s="6"/>
    </row>
    <row r="24" spans="1:13" s="7" customFormat="1" ht="40.5" customHeight="1" x14ac:dyDescent="0.25">
      <c r="A24" s="282"/>
      <c r="B24" s="282"/>
      <c r="C24" s="282"/>
      <c r="D24" s="295"/>
      <c r="E24" s="59">
        <v>21003</v>
      </c>
      <c r="F24" s="15" t="s">
        <v>49</v>
      </c>
      <c r="G24" s="207">
        <f t="shared" ref="G24:H24" si="1">G26</f>
        <v>19200</v>
      </c>
      <c r="H24" s="207">
        <f t="shared" si="1"/>
        <v>19200</v>
      </c>
      <c r="I24" s="6"/>
      <c r="J24" s="6"/>
      <c r="K24" s="6"/>
      <c r="L24" s="6"/>
      <c r="M24" s="6"/>
    </row>
    <row r="25" spans="1:13" s="5" customFormat="1" ht="22.5" customHeight="1" x14ac:dyDescent="0.25">
      <c r="A25" s="282"/>
      <c r="B25" s="282"/>
      <c r="C25" s="282"/>
      <c r="D25" s="295"/>
      <c r="E25" s="10"/>
      <c r="F25" s="4" t="s">
        <v>27</v>
      </c>
      <c r="G25" s="209"/>
      <c r="H25" s="209"/>
    </row>
    <row r="26" spans="1:13" s="9" customFormat="1" ht="37.5" customHeight="1" x14ac:dyDescent="0.25">
      <c r="A26" s="282"/>
      <c r="B26" s="282"/>
      <c r="C26" s="282"/>
      <c r="D26" s="295"/>
      <c r="E26" s="10"/>
      <c r="F26" s="8" t="s">
        <v>22</v>
      </c>
      <c r="G26" s="210">
        <f t="shared" ref="G26:H26" si="2">G28</f>
        <v>19200</v>
      </c>
      <c r="H26" s="210">
        <f t="shared" si="2"/>
        <v>19200</v>
      </c>
    </row>
    <row r="27" spans="1:13" s="5" customFormat="1" ht="38.25" customHeight="1" x14ac:dyDescent="0.25">
      <c r="A27" s="282"/>
      <c r="B27" s="282"/>
      <c r="C27" s="282"/>
      <c r="D27" s="295"/>
      <c r="E27" s="10"/>
      <c r="F27" s="4" t="s">
        <v>23</v>
      </c>
      <c r="G27" s="209"/>
      <c r="H27" s="209"/>
    </row>
    <row r="28" spans="1:13" s="5" customFormat="1" ht="16.899999999999999" customHeight="1" x14ac:dyDescent="0.25">
      <c r="A28" s="282"/>
      <c r="B28" s="282"/>
      <c r="C28" s="282"/>
      <c r="D28" s="295"/>
      <c r="E28" s="10"/>
      <c r="F28" s="4" t="s">
        <v>9</v>
      </c>
      <c r="G28" s="209">
        <f t="shared" ref="G28:H28" si="3">G29</f>
        <v>19200</v>
      </c>
      <c r="H28" s="209">
        <f t="shared" si="3"/>
        <v>19200</v>
      </c>
    </row>
    <row r="29" spans="1:13" s="5" customFormat="1" ht="16.899999999999999" customHeight="1" x14ac:dyDescent="0.25">
      <c r="A29" s="282"/>
      <c r="B29" s="282"/>
      <c r="C29" s="282"/>
      <c r="D29" s="295"/>
      <c r="E29" s="10"/>
      <c r="F29" s="4" t="s">
        <v>10</v>
      </c>
      <c r="G29" s="209">
        <f t="shared" ref="G29:H29" si="4">+G30</f>
        <v>19200</v>
      </c>
      <c r="H29" s="209">
        <f t="shared" si="4"/>
        <v>19200</v>
      </c>
    </row>
    <row r="30" spans="1:13" s="5" customFormat="1" ht="16.899999999999999" customHeight="1" x14ac:dyDescent="0.25">
      <c r="A30" s="282"/>
      <c r="B30" s="282"/>
      <c r="C30" s="282"/>
      <c r="D30" s="295"/>
      <c r="E30" s="10"/>
      <c r="F30" s="11" t="s">
        <v>36</v>
      </c>
      <c r="G30" s="211">
        <f t="shared" ref="G30:H30" si="5">G31</f>
        <v>19200</v>
      </c>
      <c r="H30" s="211">
        <f t="shared" si="5"/>
        <v>19200</v>
      </c>
    </row>
    <row r="31" spans="1:13" s="5" customFormat="1" ht="36" customHeight="1" x14ac:dyDescent="0.25">
      <c r="A31" s="282"/>
      <c r="B31" s="282"/>
      <c r="C31" s="282"/>
      <c r="D31" s="295"/>
      <c r="E31" s="10"/>
      <c r="F31" s="11" t="s">
        <v>45</v>
      </c>
      <c r="G31" s="58">
        <f t="shared" ref="G31:H31" si="6">G32</f>
        <v>19200</v>
      </c>
      <c r="H31" s="58">
        <f t="shared" si="6"/>
        <v>19200</v>
      </c>
    </row>
    <row r="32" spans="1:13" s="5" customFormat="1" ht="45.75" customHeight="1" x14ac:dyDescent="0.25">
      <c r="A32" s="282"/>
      <c r="B32" s="282"/>
      <c r="C32" s="283"/>
      <c r="D32" s="296"/>
      <c r="E32" s="10"/>
      <c r="F32" s="11" t="s">
        <v>54</v>
      </c>
      <c r="G32" s="51">
        <f>'Havelvats 1'!D19</f>
        <v>19200</v>
      </c>
      <c r="H32" s="51">
        <f>'Havelvats 1'!E19</f>
        <v>19200</v>
      </c>
    </row>
    <row r="33" spans="1:8" x14ac:dyDescent="0.3">
      <c r="A33" s="282"/>
      <c r="B33" s="282"/>
      <c r="C33" s="286" t="s">
        <v>110</v>
      </c>
      <c r="D33" s="270"/>
      <c r="E33" s="270"/>
      <c r="F33" s="55" t="s">
        <v>111</v>
      </c>
      <c r="G33" s="212">
        <f t="shared" ref="G33:H33" si="7">+G37</f>
        <v>-19200</v>
      </c>
      <c r="H33" s="212">
        <f t="shared" si="7"/>
        <v>-19200</v>
      </c>
    </row>
    <row r="34" spans="1:8" x14ac:dyDescent="0.3">
      <c r="A34" s="282"/>
      <c r="B34" s="282"/>
      <c r="C34" s="282"/>
      <c r="D34" s="270"/>
      <c r="E34" s="270"/>
      <c r="F34" s="54" t="s">
        <v>8</v>
      </c>
      <c r="G34" s="213"/>
      <c r="H34" s="214"/>
    </row>
    <row r="35" spans="1:8" ht="34.5" x14ac:dyDescent="0.3">
      <c r="A35" s="282"/>
      <c r="B35" s="282"/>
      <c r="C35" s="282"/>
      <c r="D35" s="270"/>
      <c r="E35" s="270"/>
      <c r="F35" s="46" t="s">
        <v>22</v>
      </c>
      <c r="G35" s="211">
        <f t="shared" ref="G35:H35" si="8">+G37</f>
        <v>-19200</v>
      </c>
      <c r="H35" s="211">
        <f t="shared" si="8"/>
        <v>-19200</v>
      </c>
    </row>
    <row r="36" spans="1:8" x14ac:dyDescent="0.3">
      <c r="A36" s="282"/>
      <c r="B36" s="282"/>
      <c r="C36" s="282"/>
      <c r="D36" s="270"/>
      <c r="E36" s="270"/>
      <c r="F36" s="54" t="s">
        <v>8</v>
      </c>
      <c r="G36" s="49"/>
      <c r="H36" s="215"/>
    </row>
    <row r="37" spans="1:8" ht="17.25" customHeight="1" x14ac:dyDescent="0.3">
      <c r="A37" s="282"/>
      <c r="B37" s="282"/>
      <c r="C37" s="282"/>
      <c r="D37" s="287">
        <v>1168</v>
      </c>
      <c r="E37" s="57"/>
      <c r="F37" s="48" t="s">
        <v>112</v>
      </c>
      <c r="G37" s="212">
        <f t="shared" ref="G37:H37" si="9">+G46</f>
        <v>-19200</v>
      </c>
      <c r="H37" s="212">
        <f t="shared" si="9"/>
        <v>-19200</v>
      </c>
    </row>
    <row r="38" spans="1:8" x14ac:dyDescent="0.3">
      <c r="A38" s="282"/>
      <c r="B38" s="282"/>
      <c r="C38" s="282"/>
      <c r="D38" s="268"/>
      <c r="E38" s="42"/>
      <c r="F38" s="56" t="s">
        <v>8</v>
      </c>
      <c r="G38" s="216"/>
      <c r="H38" s="58"/>
    </row>
    <row r="39" spans="1:8" ht="51.75" x14ac:dyDescent="0.3">
      <c r="A39" s="282"/>
      <c r="B39" s="282"/>
      <c r="C39" s="282"/>
      <c r="D39" s="268"/>
      <c r="E39" s="44">
        <v>32001</v>
      </c>
      <c r="F39" s="55" t="s">
        <v>106</v>
      </c>
      <c r="G39" s="212">
        <f t="shared" ref="G39:H39" si="10">+G41</f>
        <v>-19200</v>
      </c>
      <c r="H39" s="212">
        <f t="shared" si="10"/>
        <v>-19200</v>
      </c>
    </row>
    <row r="40" spans="1:8" x14ac:dyDescent="0.3">
      <c r="A40" s="282"/>
      <c r="B40" s="282"/>
      <c r="C40" s="282"/>
      <c r="D40" s="268"/>
      <c r="E40" s="288"/>
      <c r="F40" s="54" t="s">
        <v>27</v>
      </c>
      <c r="G40" s="41"/>
      <c r="H40" s="35"/>
    </row>
    <row r="41" spans="1:8" x14ac:dyDescent="0.3">
      <c r="A41" s="282"/>
      <c r="B41" s="282"/>
      <c r="C41" s="282"/>
      <c r="D41" s="268"/>
      <c r="E41" s="265"/>
      <c r="F41" s="8" t="s">
        <v>37</v>
      </c>
      <c r="G41" s="217">
        <f t="shared" ref="G41:H41" si="11">+G43</f>
        <v>-19200</v>
      </c>
      <c r="H41" s="217">
        <f t="shared" si="11"/>
        <v>-19200</v>
      </c>
    </row>
    <row r="42" spans="1:8" ht="34.5" x14ac:dyDescent="0.3">
      <c r="A42" s="282"/>
      <c r="B42" s="282"/>
      <c r="C42" s="282"/>
      <c r="D42" s="268"/>
      <c r="E42" s="265"/>
      <c r="F42" s="4" t="s">
        <v>38</v>
      </c>
      <c r="G42" s="41"/>
      <c r="H42" s="35"/>
    </row>
    <row r="43" spans="1:8" x14ac:dyDescent="0.3">
      <c r="A43" s="282"/>
      <c r="B43" s="282"/>
      <c r="C43" s="282"/>
      <c r="D43" s="268"/>
      <c r="E43" s="265"/>
      <c r="F43" s="4" t="s">
        <v>9</v>
      </c>
      <c r="G43" s="211">
        <f t="shared" ref="G43:H44" si="12">+G44</f>
        <v>-19200</v>
      </c>
      <c r="H43" s="211">
        <f t="shared" si="12"/>
        <v>-19200</v>
      </c>
    </row>
    <row r="44" spans="1:8" x14ac:dyDescent="0.3">
      <c r="A44" s="282"/>
      <c r="B44" s="282"/>
      <c r="C44" s="282"/>
      <c r="D44" s="268"/>
      <c r="E44" s="265"/>
      <c r="F44" s="4" t="s">
        <v>113</v>
      </c>
      <c r="G44" s="211">
        <f t="shared" si="12"/>
        <v>-19200</v>
      </c>
      <c r="H44" s="211">
        <f t="shared" si="12"/>
        <v>-19200</v>
      </c>
    </row>
    <row r="45" spans="1:8" x14ac:dyDescent="0.3">
      <c r="A45" s="282"/>
      <c r="B45" s="282"/>
      <c r="C45" s="282"/>
      <c r="D45" s="268"/>
      <c r="E45" s="265"/>
      <c r="F45" s="11" t="s">
        <v>114</v>
      </c>
      <c r="G45" s="211">
        <f>+G46</f>
        <v>-19200</v>
      </c>
      <c r="H45" s="211">
        <f>+H46</f>
        <v>-19200</v>
      </c>
    </row>
    <row r="46" spans="1:8" x14ac:dyDescent="0.3">
      <c r="A46" s="282"/>
      <c r="B46" s="282"/>
      <c r="C46" s="282"/>
      <c r="D46" s="268"/>
      <c r="E46" s="265"/>
      <c r="F46" s="11" t="s">
        <v>115</v>
      </c>
      <c r="G46" s="211">
        <f>G47</f>
        <v>-19200</v>
      </c>
      <c r="H46" s="211">
        <f>H47</f>
        <v>-19200</v>
      </c>
    </row>
    <row r="47" spans="1:8" ht="30.75" customHeight="1" x14ac:dyDescent="0.3">
      <c r="A47" s="283"/>
      <c r="B47" s="283"/>
      <c r="C47" s="283"/>
      <c r="D47" s="269"/>
      <c r="E47" s="266"/>
      <c r="F47" s="11" t="s">
        <v>116</v>
      </c>
      <c r="G47" s="211">
        <f>'Havelvats 1'!D31</f>
        <v>-19200</v>
      </c>
      <c r="H47" s="211">
        <f>'Havelvats 1'!E31</f>
        <v>-19200</v>
      </c>
    </row>
    <row r="48" spans="1:8" s="187" customFormat="1" ht="34.9" customHeight="1" x14ac:dyDescent="0.3">
      <c r="A48" s="184"/>
      <c r="B48" s="184"/>
      <c r="C48" s="184"/>
      <c r="D48" s="185"/>
      <c r="E48" s="185"/>
      <c r="F48" s="186" t="s">
        <v>126</v>
      </c>
      <c r="G48" s="218">
        <f>+G49</f>
        <v>0</v>
      </c>
      <c r="H48" s="206">
        <f t="shared" ref="H48" si="13">+H49</f>
        <v>0</v>
      </c>
    </row>
    <row r="49" spans="1:8" ht="34.5" x14ac:dyDescent="0.3">
      <c r="A49" s="267" t="s">
        <v>133</v>
      </c>
      <c r="B49" s="267"/>
      <c r="C49" s="270"/>
      <c r="D49" s="270"/>
      <c r="E49" s="270"/>
      <c r="F49" s="188" t="s">
        <v>134</v>
      </c>
      <c r="G49" s="219">
        <f>+G51</f>
        <v>0</v>
      </c>
      <c r="H49" s="212">
        <f t="shared" ref="H49" si="14">+H51</f>
        <v>0</v>
      </c>
    </row>
    <row r="50" spans="1:8" x14ac:dyDescent="0.3">
      <c r="A50" s="268"/>
      <c r="B50" s="269"/>
      <c r="C50" s="270"/>
      <c r="D50" s="270"/>
      <c r="E50" s="270"/>
      <c r="F50" s="189" t="s">
        <v>8</v>
      </c>
      <c r="G50" s="220"/>
      <c r="H50" s="221"/>
    </row>
    <row r="51" spans="1:8" ht="34.5" x14ac:dyDescent="0.3">
      <c r="A51" s="268"/>
      <c r="B51" s="267" t="s">
        <v>135</v>
      </c>
      <c r="C51" s="270"/>
      <c r="D51" s="270"/>
      <c r="E51" s="270"/>
      <c r="F51" s="188" t="s">
        <v>136</v>
      </c>
      <c r="G51" s="219">
        <f>+G53</f>
        <v>0</v>
      </c>
      <c r="H51" s="212">
        <f t="shared" ref="H51" si="15">+H53</f>
        <v>0</v>
      </c>
    </row>
    <row r="52" spans="1:8" x14ac:dyDescent="0.3">
      <c r="A52" s="268"/>
      <c r="B52" s="268"/>
      <c r="C52" s="270"/>
      <c r="D52" s="270"/>
      <c r="E52" s="270"/>
      <c r="F52" s="189" t="s">
        <v>8</v>
      </c>
      <c r="G52" s="220"/>
      <c r="H52" s="221"/>
    </row>
    <row r="53" spans="1:8" x14ac:dyDescent="0.3">
      <c r="A53" s="268"/>
      <c r="B53" s="268"/>
      <c r="C53" s="267" t="s">
        <v>135</v>
      </c>
      <c r="D53" s="270"/>
      <c r="E53" s="270"/>
      <c r="F53" s="190" t="s">
        <v>127</v>
      </c>
      <c r="G53" s="222">
        <f>+G57</f>
        <v>0</v>
      </c>
      <c r="H53" s="212">
        <f t="shared" ref="H53" si="16">+H57</f>
        <v>0</v>
      </c>
    </row>
    <row r="54" spans="1:8" x14ac:dyDescent="0.3">
      <c r="A54" s="268"/>
      <c r="B54" s="268"/>
      <c r="C54" s="268"/>
      <c r="D54" s="270"/>
      <c r="E54" s="270"/>
      <c r="F54" s="189" t="s">
        <v>8</v>
      </c>
      <c r="G54" s="220"/>
      <c r="H54" s="213"/>
    </row>
    <row r="55" spans="1:8" x14ac:dyDescent="0.3">
      <c r="A55" s="268"/>
      <c r="B55" s="268"/>
      <c r="C55" s="268"/>
      <c r="D55" s="270"/>
      <c r="E55" s="270"/>
      <c r="F55" s="189" t="s">
        <v>37</v>
      </c>
      <c r="G55" s="223">
        <f>+G57</f>
        <v>0</v>
      </c>
      <c r="H55" s="211">
        <f t="shared" ref="H55" si="17">+H57</f>
        <v>0</v>
      </c>
    </row>
    <row r="56" spans="1:8" x14ac:dyDescent="0.3">
      <c r="A56" s="268"/>
      <c r="B56" s="268"/>
      <c r="C56" s="268"/>
      <c r="D56" s="270"/>
      <c r="E56" s="270"/>
      <c r="F56" s="189" t="s">
        <v>8</v>
      </c>
      <c r="G56" s="220"/>
      <c r="H56" s="49"/>
    </row>
    <row r="57" spans="1:8" ht="17.25" customHeight="1" x14ac:dyDescent="0.3">
      <c r="A57" s="268"/>
      <c r="B57" s="268"/>
      <c r="C57" s="268"/>
      <c r="D57" s="267" t="s">
        <v>137</v>
      </c>
      <c r="E57" s="57" t="s">
        <v>138</v>
      </c>
      <c r="F57" s="191" t="s">
        <v>127</v>
      </c>
      <c r="G57" s="224">
        <f>+G59+G67</f>
        <v>0</v>
      </c>
      <c r="H57" s="224">
        <f>+H59+H67</f>
        <v>0</v>
      </c>
    </row>
    <row r="58" spans="1:8" x14ac:dyDescent="0.3">
      <c r="A58" s="268"/>
      <c r="B58" s="268"/>
      <c r="C58" s="268"/>
      <c r="D58" s="268"/>
      <c r="E58" s="42"/>
      <c r="F58" s="192" t="s">
        <v>8</v>
      </c>
      <c r="G58" s="225"/>
      <c r="H58" s="216"/>
    </row>
    <row r="59" spans="1:8" x14ac:dyDescent="0.3">
      <c r="A59" s="268"/>
      <c r="B59" s="268"/>
      <c r="C59" s="268"/>
      <c r="D59" s="268"/>
      <c r="E59" s="44">
        <v>11001</v>
      </c>
      <c r="F59" s="190" t="s">
        <v>127</v>
      </c>
      <c r="G59" s="222">
        <f>+G61</f>
        <v>-19200</v>
      </c>
      <c r="H59" s="212">
        <f t="shared" ref="H59" si="18">+H61</f>
        <v>-19200</v>
      </c>
    </row>
    <row r="60" spans="1:8" x14ac:dyDescent="0.3">
      <c r="A60" s="268"/>
      <c r="B60" s="268"/>
      <c r="C60" s="268"/>
      <c r="D60" s="268"/>
      <c r="E60" s="271"/>
      <c r="F60" s="189" t="s">
        <v>27</v>
      </c>
      <c r="G60" s="220"/>
      <c r="H60" s="41"/>
    </row>
    <row r="61" spans="1:8" x14ac:dyDescent="0.3">
      <c r="A61" s="268"/>
      <c r="B61" s="268"/>
      <c r="C61" s="268"/>
      <c r="D61" s="268"/>
      <c r="E61" s="271"/>
      <c r="F61" s="193" t="s">
        <v>37</v>
      </c>
      <c r="G61" s="226">
        <f>+G63</f>
        <v>-19200</v>
      </c>
      <c r="H61" s="217">
        <f t="shared" ref="H61" si="19">+H63</f>
        <v>-19200</v>
      </c>
    </row>
    <row r="62" spans="1:8" ht="34.5" x14ac:dyDescent="0.3">
      <c r="A62" s="268"/>
      <c r="B62" s="268"/>
      <c r="C62" s="268"/>
      <c r="D62" s="268"/>
      <c r="E62" s="271"/>
      <c r="F62" s="189" t="s">
        <v>38</v>
      </c>
      <c r="G62" s="220"/>
      <c r="H62" s="41"/>
    </row>
    <row r="63" spans="1:8" x14ac:dyDescent="0.3">
      <c r="A63" s="268"/>
      <c r="B63" s="268"/>
      <c r="C63" s="268"/>
      <c r="D63" s="268"/>
      <c r="E63" s="271"/>
      <c r="F63" s="194" t="s">
        <v>9</v>
      </c>
      <c r="G63" s="223">
        <f t="shared" ref="G63:H64" si="20">+G64</f>
        <v>-19200</v>
      </c>
      <c r="H63" s="211">
        <f t="shared" si="20"/>
        <v>-19200</v>
      </c>
    </row>
    <row r="64" spans="1:8" x14ac:dyDescent="0.3">
      <c r="A64" s="268"/>
      <c r="B64" s="268"/>
      <c r="C64" s="268"/>
      <c r="D64" s="268"/>
      <c r="E64" s="271"/>
      <c r="F64" s="189" t="s">
        <v>10</v>
      </c>
      <c r="G64" s="223">
        <f t="shared" si="20"/>
        <v>-19200</v>
      </c>
      <c r="H64" s="211">
        <f t="shared" si="20"/>
        <v>-19200</v>
      </c>
    </row>
    <row r="65" spans="1:8" x14ac:dyDescent="0.3">
      <c r="A65" s="268"/>
      <c r="B65" s="268"/>
      <c r="C65" s="268"/>
      <c r="D65" s="268"/>
      <c r="E65" s="271"/>
      <c r="F65" s="189" t="s">
        <v>139</v>
      </c>
      <c r="G65" s="223">
        <f>G66</f>
        <v>-19200</v>
      </c>
      <c r="H65" s="223">
        <f>H66</f>
        <v>-19200</v>
      </c>
    </row>
    <row r="66" spans="1:8" x14ac:dyDescent="0.3">
      <c r="A66" s="268"/>
      <c r="B66" s="268"/>
      <c r="C66" s="268"/>
      <c r="D66" s="268"/>
      <c r="E66" s="271"/>
      <c r="F66" s="189" t="s">
        <v>140</v>
      </c>
      <c r="G66" s="211">
        <f>'Havelvats 1'!D44</f>
        <v>-19200</v>
      </c>
      <c r="H66" s="211">
        <f>'Havelvats 1'!E44</f>
        <v>-19200</v>
      </c>
    </row>
    <row r="67" spans="1:8" x14ac:dyDescent="0.3">
      <c r="A67" s="268"/>
      <c r="B67" s="268"/>
      <c r="C67" s="268"/>
      <c r="D67" s="268"/>
      <c r="E67" s="44">
        <v>11001</v>
      </c>
      <c r="F67" s="190" t="s">
        <v>127</v>
      </c>
      <c r="G67" s="222">
        <f>+G69</f>
        <v>19200</v>
      </c>
      <c r="H67" s="212">
        <f t="shared" ref="H67" si="21">+H69</f>
        <v>19200</v>
      </c>
    </row>
    <row r="68" spans="1:8" x14ac:dyDescent="0.3">
      <c r="A68" s="268"/>
      <c r="B68" s="268"/>
      <c r="C68" s="268"/>
      <c r="D68" s="268"/>
      <c r="E68" s="264"/>
      <c r="F68" s="189" t="s">
        <v>27</v>
      </c>
      <c r="G68" s="220"/>
      <c r="H68" s="41"/>
    </row>
    <row r="69" spans="1:8" x14ac:dyDescent="0.3">
      <c r="A69" s="268"/>
      <c r="B69" s="268"/>
      <c r="C69" s="268"/>
      <c r="D69" s="268"/>
      <c r="E69" s="265"/>
      <c r="F69" s="193" t="s">
        <v>37</v>
      </c>
      <c r="G69" s="226">
        <f>+G71</f>
        <v>19200</v>
      </c>
      <c r="H69" s="217">
        <f t="shared" ref="H69" si="22">+H71</f>
        <v>19200</v>
      </c>
    </row>
    <row r="70" spans="1:8" ht="34.5" x14ac:dyDescent="0.3">
      <c r="A70" s="268"/>
      <c r="B70" s="268"/>
      <c r="C70" s="268"/>
      <c r="D70" s="268"/>
      <c r="E70" s="265"/>
      <c r="F70" s="189" t="s">
        <v>38</v>
      </c>
      <c r="G70" s="220"/>
      <c r="H70" s="41"/>
    </row>
    <row r="71" spans="1:8" x14ac:dyDescent="0.3">
      <c r="A71" s="268"/>
      <c r="B71" s="268"/>
      <c r="C71" s="268"/>
      <c r="D71" s="268"/>
      <c r="E71" s="265"/>
      <c r="F71" s="194" t="s">
        <v>9</v>
      </c>
      <c r="G71" s="223">
        <f t="shared" ref="G71:H72" si="23">+G72</f>
        <v>19200</v>
      </c>
      <c r="H71" s="211">
        <f t="shared" si="23"/>
        <v>19200</v>
      </c>
    </row>
    <row r="72" spans="1:8" x14ac:dyDescent="0.3">
      <c r="A72" s="268"/>
      <c r="B72" s="268"/>
      <c r="C72" s="268"/>
      <c r="D72" s="268"/>
      <c r="E72" s="265"/>
      <c r="F72" s="189" t="s">
        <v>10</v>
      </c>
      <c r="G72" s="223">
        <f t="shared" si="23"/>
        <v>19200</v>
      </c>
      <c r="H72" s="211">
        <f t="shared" si="23"/>
        <v>19200</v>
      </c>
    </row>
    <row r="73" spans="1:8" x14ac:dyDescent="0.3">
      <c r="A73" s="268"/>
      <c r="B73" s="268"/>
      <c r="C73" s="268"/>
      <c r="D73" s="268"/>
      <c r="E73" s="265"/>
      <c r="F73" s="189" t="s">
        <v>139</v>
      </c>
      <c r="G73" s="223">
        <f>+G74+G82</f>
        <v>19200</v>
      </c>
      <c r="H73" s="223">
        <f>+H74+H82</f>
        <v>19200</v>
      </c>
    </row>
    <row r="74" spans="1:8" x14ac:dyDescent="0.3">
      <c r="A74" s="269"/>
      <c r="B74" s="269"/>
      <c r="C74" s="269"/>
      <c r="D74" s="269"/>
      <c r="E74" s="266"/>
      <c r="F74" s="189" t="s">
        <v>140</v>
      </c>
      <c r="G74" s="211">
        <f>'Havelvats 1'!D50</f>
        <v>19200</v>
      </c>
      <c r="H74" s="211">
        <f>'Havelvats 1'!E50</f>
        <v>19200</v>
      </c>
    </row>
  </sheetData>
  <mergeCells count="34">
    <mergeCell ref="G3:H3"/>
    <mergeCell ref="G1:H1"/>
    <mergeCell ref="F2:H2"/>
    <mergeCell ref="A14:A47"/>
    <mergeCell ref="B16:B47"/>
    <mergeCell ref="C33:C47"/>
    <mergeCell ref="D37:D47"/>
    <mergeCell ref="E40:E47"/>
    <mergeCell ref="A5:H5"/>
    <mergeCell ref="G8:H8"/>
    <mergeCell ref="D9:E9"/>
    <mergeCell ref="F9:F10"/>
    <mergeCell ref="A9:C9"/>
    <mergeCell ref="G9:H9"/>
    <mergeCell ref="D22:D32"/>
    <mergeCell ref="E22:F22"/>
    <mergeCell ref="A49:A74"/>
    <mergeCell ref="E33:E36"/>
    <mergeCell ref="D33:D36"/>
    <mergeCell ref="D11:D21"/>
    <mergeCell ref="E11:E21"/>
    <mergeCell ref="A11:A13"/>
    <mergeCell ref="B11:B15"/>
    <mergeCell ref="C11:C17"/>
    <mergeCell ref="C18:C32"/>
    <mergeCell ref="E68:E74"/>
    <mergeCell ref="D57:D74"/>
    <mergeCell ref="C53:C74"/>
    <mergeCell ref="B51:B74"/>
    <mergeCell ref="B49:B50"/>
    <mergeCell ref="C49:C52"/>
    <mergeCell ref="D49:D56"/>
    <mergeCell ref="E49:E56"/>
    <mergeCell ref="E60:E66"/>
  </mergeCells>
  <pageMargins left="0.7" right="0.7" top="0.75" bottom="0.75" header="0.3" footer="0.3"/>
  <pageSetup paperSize="9" scale="45" orientation="portrait" r:id="rId1"/>
  <ignoredErrors>
    <ignoredError sqref="D32 D31 D12:D21 D11 D23:D30 D34:E36 D33:E33 E38 E40" numberStoredAsText="1"/>
    <ignoredError sqref="G29:H29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90" zoomScaleNormal="90" workbookViewId="0">
      <selection activeCell="J17" sqref="J17"/>
    </sheetView>
  </sheetViews>
  <sheetFormatPr defaultColWidth="9.140625" defaultRowHeight="17.25" x14ac:dyDescent="0.3"/>
  <cols>
    <col min="1" max="1" width="9.140625" style="163"/>
    <col min="2" max="3" width="9.85546875" style="128" customWidth="1"/>
    <col min="4" max="4" width="54.140625" style="128" customWidth="1"/>
    <col min="5" max="6" width="24.85546875" style="176" customWidth="1"/>
    <col min="7" max="7" width="50.140625" style="128" customWidth="1"/>
    <col min="8" max="9" width="9.140625" style="128"/>
    <col min="10" max="10" width="12.140625" style="128" customWidth="1"/>
    <col min="11" max="16384" width="9.140625" style="128"/>
  </cols>
  <sheetData>
    <row r="1" spans="1:7" s="162" customFormat="1" ht="37.5" customHeight="1" x14ac:dyDescent="0.3">
      <c r="A1" s="161"/>
      <c r="D1" s="299" t="s">
        <v>60</v>
      </c>
      <c r="E1" s="299"/>
      <c r="F1" s="299"/>
    </row>
    <row r="2" spans="1:7" s="162" customFormat="1" ht="17.45" customHeight="1" x14ac:dyDescent="0.3">
      <c r="A2" s="161"/>
      <c r="D2" s="300" t="s">
        <v>85</v>
      </c>
      <c r="E2" s="300"/>
      <c r="F2" s="300"/>
    </row>
    <row r="3" spans="1:7" s="162" customFormat="1" ht="17.45" customHeight="1" x14ac:dyDescent="0.3">
      <c r="A3" s="161"/>
      <c r="D3" s="300" t="s">
        <v>86</v>
      </c>
      <c r="E3" s="300"/>
      <c r="F3" s="300"/>
    </row>
    <row r="4" spans="1:7" ht="13.5" customHeight="1" x14ac:dyDescent="0.3">
      <c r="D4" s="164"/>
      <c r="E4" s="165"/>
      <c r="F4" s="165"/>
    </row>
    <row r="5" spans="1:7" ht="85.5" customHeight="1" x14ac:dyDescent="0.3">
      <c r="B5" s="301" t="s">
        <v>147</v>
      </c>
      <c r="C5" s="301"/>
      <c r="D5" s="301"/>
      <c r="E5" s="301"/>
      <c r="F5" s="301"/>
    </row>
    <row r="6" spans="1:7" x14ac:dyDescent="0.3">
      <c r="E6" s="166"/>
      <c r="F6" s="166"/>
    </row>
    <row r="7" spans="1:7" x14ac:dyDescent="0.3">
      <c r="E7" s="166"/>
      <c r="F7" s="166"/>
    </row>
    <row r="8" spans="1:7" x14ac:dyDescent="0.3">
      <c r="E8" s="167"/>
      <c r="F8" s="167" t="s">
        <v>12</v>
      </c>
    </row>
    <row r="9" spans="1:7" ht="61.7" customHeight="1" x14ac:dyDescent="0.3">
      <c r="B9" s="302" t="s">
        <v>87</v>
      </c>
      <c r="C9" s="302"/>
      <c r="D9" s="257" t="s">
        <v>98</v>
      </c>
      <c r="E9" s="262" t="s">
        <v>80</v>
      </c>
      <c r="F9" s="263"/>
    </row>
    <row r="10" spans="1:7" ht="23.85" customHeight="1" x14ac:dyDescent="0.3">
      <c r="B10" s="304" t="s">
        <v>25</v>
      </c>
      <c r="C10" s="304" t="s">
        <v>26</v>
      </c>
      <c r="D10" s="303"/>
      <c r="E10" s="259" t="s">
        <v>99</v>
      </c>
      <c r="F10" s="259" t="s">
        <v>100</v>
      </c>
    </row>
    <row r="11" spans="1:7" ht="59.85" customHeight="1" x14ac:dyDescent="0.3">
      <c r="B11" s="304"/>
      <c r="C11" s="304"/>
      <c r="D11" s="258"/>
      <c r="E11" s="260"/>
      <c r="F11" s="260"/>
      <c r="G11" s="134"/>
    </row>
    <row r="12" spans="1:7" ht="51.75" x14ac:dyDescent="0.3">
      <c r="B12" s="136"/>
      <c r="C12" s="136"/>
      <c r="D12" s="168" t="s">
        <v>28</v>
      </c>
      <c r="E12" s="140">
        <f>E14</f>
        <v>-19200</v>
      </c>
      <c r="F12" s="140">
        <f>F14</f>
        <v>-19200</v>
      </c>
      <c r="G12" s="147"/>
    </row>
    <row r="13" spans="1:7" x14ac:dyDescent="0.3">
      <c r="B13" s="136"/>
      <c r="C13" s="136"/>
      <c r="D13" s="169" t="s">
        <v>101</v>
      </c>
      <c r="E13" s="137"/>
      <c r="F13" s="137"/>
    </row>
    <row r="14" spans="1:7" s="170" customFormat="1" ht="48.75" customHeight="1" x14ac:dyDescent="0.3">
      <c r="B14" s="154">
        <v>1168</v>
      </c>
      <c r="C14" s="154">
        <v>32001</v>
      </c>
      <c r="D14" s="150" t="s">
        <v>145</v>
      </c>
      <c r="E14" s="140">
        <f>E16</f>
        <v>-19200</v>
      </c>
      <c r="F14" s="140">
        <f>F16</f>
        <v>-19200</v>
      </c>
    </row>
    <row r="15" spans="1:7" s="170" customFormat="1" x14ac:dyDescent="0.3">
      <c r="B15" s="171"/>
      <c r="C15" s="171"/>
      <c r="D15" s="172" t="s">
        <v>102</v>
      </c>
      <c r="E15" s="175"/>
      <c r="F15" s="148"/>
    </row>
    <row r="16" spans="1:7" s="174" customFormat="1" x14ac:dyDescent="0.3">
      <c r="B16" s="155"/>
      <c r="C16" s="155"/>
      <c r="D16" s="173" t="s">
        <v>39</v>
      </c>
      <c r="E16" s="178">
        <f>'Havelvats 3 '!G47</f>
        <v>-19200</v>
      </c>
      <c r="F16" s="178">
        <f>'Havelvats 3 '!H47</f>
        <v>-19200</v>
      </c>
    </row>
  </sheetData>
  <mergeCells count="11">
    <mergeCell ref="F10:F11"/>
    <mergeCell ref="D1:F1"/>
    <mergeCell ref="D2:F2"/>
    <mergeCell ref="D3:F3"/>
    <mergeCell ref="B5:F5"/>
    <mergeCell ref="B9:C9"/>
    <mergeCell ref="D9:D11"/>
    <mergeCell ref="E9:F9"/>
    <mergeCell ref="B10:B11"/>
    <mergeCell ref="C10:C11"/>
    <mergeCell ref="E10:E11"/>
  </mergeCells>
  <pageMargins left="0.2" right="0.2" top="0.25" bottom="0.25" header="0.05" footer="0.05"/>
  <pageSetup paperSize="9" scale="5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"/>
  <sheetViews>
    <sheetView zoomScaleNormal="100" zoomScaleSheetLayoutView="82" workbookViewId="0">
      <selection activeCell="L5" sqref="L5"/>
    </sheetView>
  </sheetViews>
  <sheetFormatPr defaultColWidth="9.140625" defaultRowHeight="17.25" x14ac:dyDescent="0.25"/>
  <cols>
    <col min="1" max="1" width="10.140625" style="75" customWidth="1"/>
    <col min="2" max="2" width="15.5703125" style="75" customWidth="1"/>
    <col min="3" max="3" width="46.5703125" style="92" customWidth="1"/>
    <col min="4" max="4" width="54.85546875" style="92" customWidth="1"/>
    <col min="5" max="5" width="26.85546875" style="75" customWidth="1"/>
    <col min="6" max="6" width="11.140625" style="75" bestFit="1" customWidth="1"/>
    <col min="7" max="7" width="11.7109375" style="75" bestFit="1" customWidth="1"/>
    <col min="8" max="8" width="9.140625" style="75"/>
    <col min="9" max="9" width="12.140625" style="75" customWidth="1"/>
    <col min="10" max="16384" width="9.140625" style="75"/>
  </cols>
  <sheetData>
    <row r="1" spans="1:41" s="66" customFormat="1" ht="24" customHeight="1" x14ac:dyDescent="0.3">
      <c r="D1" s="307" t="s">
        <v>117</v>
      </c>
      <c r="E1" s="307"/>
      <c r="Z1" s="307"/>
      <c r="AA1" s="307"/>
      <c r="AB1" s="307"/>
    </row>
    <row r="2" spans="1:41" s="66" customFormat="1" ht="17.25" customHeight="1" x14ac:dyDescent="0.3">
      <c r="A2" s="67"/>
      <c r="B2" s="67"/>
      <c r="C2" s="67"/>
      <c r="D2" s="307" t="s">
        <v>42</v>
      </c>
      <c r="E2" s="307"/>
      <c r="W2" s="67"/>
      <c r="X2" s="67"/>
      <c r="Y2" s="307"/>
      <c r="Z2" s="307"/>
      <c r="AA2" s="307"/>
      <c r="AB2" s="307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</row>
    <row r="3" spans="1:41" s="66" customFormat="1" ht="17.25" customHeight="1" x14ac:dyDescent="0.3">
      <c r="A3" s="67"/>
      <c r="B3" s="67"/>
      <c r="C3" s="67"/>
      <c r="D3" s="307" t="s">
        <v>0</v>
      </c>
      <c r="E3" s="307"/>
      <c r="W3" s="307"/>
      <c r="X3" s="307"/>
      <c r="Y3" s="307"/>
      <c r="Z3" s="307"/>
      <c r="AA3" s="307"/>
      <c r="AB3" s="307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</row>
    <row r="4" spans="1:41" s="66" customFormat="1" x14ac:dyDescent="0.3">
      <c r="D4" s="69"/>
      <c r="E4" s="69"/>
      <c r="F4" s="69"/>
    </row>
    <row r="5" spans="1:41" s="66" customFormat="1" ht="15.75" customHeight="1" x14ac:dyDescent="0.3">
      <c r="D5" s="69"/>
      <c r="E5" s="69"/>
      <c r="F5" s="69"/>
    </row>
    <row r="6" spans="1:41" s="66" customFormat="1" ht="67.5" customHeight="1" x14ac:dyDescent="0.3">
      <c r="A6" s="308" t="s">
        <v>55</v>
      </c>
      <c r="B6" s="308"/>
      <c r="C6" s="308"/>
      <c r="D6" s="308"/>
      <c r="E6" s="308"/>
      <c r="F6" s="70"/>
    </row>
    <row r="7" spans="1:41" s="71" customFormat="1" ht="21.75" customHeight="1" x14ac:dyDescent="0.3">
      <c r="B7" s="72"/>
      <c r="C7" s="72"/>
      <c r="D7" s="72"/>
      <c r="E7" s="73" t="s">
        <v>56</v>
      </c>
      <c r="F7" s="72"/>
    </row>
    <row r="8" spans="1:41" ht="113.25" customHeight="1" x14ac:dyDescent="0.25">
      <c r="A8" s="309" t="s">
        <v>1</v>
      </c>
      <c r="B8" s="309"/>
      <c r="C8" s="310"/>
      <c r="D8" s="312" t="s">
        <v>57</v>
      </c>
      <c r="E8" s="74" t="s">
        <v>58</v>
      </c>
    </row>
    <row r="9" spans="1:41" ht="37.5" customHeight="1" x14ac:dyDescent="0.25">
      <c r="A9" s="74" t="s">
        <v>5</v>
      </c>
      <c r="B9" s="74" t="s">
        <v>6</v>
      </c>
      <c r="C9" s="311"/>
      <c r="D9" s="313"/>
      <c r="E9" s="74" t="s">
        <v>4</v>
      </c>
    </row>
    <row r="10" spans="1:41" ht="24" customHeight="1" x14ac:dyDescent="0.25">
      <c r="A10" s="314" t="s">
        <v>22</v>
      </c>
      <c r="B10" s="315"/>
      <c r="C10" s="315"/>
      <c r="D10" s="316"/>
      <c r="E10" s="76">
        <f>E11</f>
        <v>19200</v>
      </c>
      <c r="F10" s="77"/>
    </row>
    <row r="11" spans="1:41" x14ac:dyDescent="0.25">
      <c r="A11" s="78">
        <v>1075</v>
      </c>
      <c r="B11" s="305" t="s">
        <v>46</v>
      </c>
      <c r="C11" s="306"/>
      <c r="D11" s="79"/>
      <c r="E11" s="80">
        <f>E12</f>
        <v>19200</v>
      </c>
      <c r="F11" s="81"/>
    </row>
    <row r="12" spans="1:41" ht="50.25" customHeight="1" x14ac:dyDescent="0.25">
      <c r="A12" s="82"/>
      <c r="B12" s="78">
        <v>21003</v>
      </c>
      <c r="C12" s="83" t="s">
        <v>49</v>
      </c>
      <c r="D12" s="84" t="s">
        <v>22</v>
      </c>
      <c r="E12" s="76">
        <f>SUM(E13:E13)</f>
        <v>19200</v>
      </c>
      <c r="F12" s="85"/>
    </row>
    <row r="13" spans="1:41" s="91" customFormat="1" ht="40.5" customHeight="1" x14ac:dyDescent="0.25">
      <c r="A13" s="86"/>
      <c r="B13" s="87"/>
      <c r="C13" s="88"/>
      <c r="D13" s="89" t="s">
        <v>59</v>
      </c>
      <c r="E13" s="90">
        <v>19200</v>
      </c>
    </row>
  </sheetData>
  <mergeCells count="12">
    <mergeCell ref="B11:C11"/>
    <mergeCell ref="D1:E1"/>
    <mergeCell ref="Z1:AB1"/>
    <mergeCell ref="D2:E2"/>
    <mergeCell ref="Y2:AB2"/>
    <mergeCell ref="D3:E3"/>
    <mergeCell ref="W3:AB3"/>
    <mergeCell ref="A6:E6"/>
    <mergeCell ref="A8:B8"/>
    <mergeCell ref="C8:C9"/>
    <mergeCell ref="D8:D9"/>
    <mergeCell ref="A10:D10"/>
  </mergeCells>
  <pageMargins left="0.70866141732283505" right="0.70866141732283505" top="0.74803149606299202" bottom="0.74803149606299202" header="0.31496062992126" footer="0.31496062992126"/>
  <pageSetup paperSize="9" scale="83" fitToHeight="0" orientation="landscape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opLeftCell="A25" zoomScale="90" zoomScaleNormal="90" zoomScaleSheetLayoutView="100" workbookViewId="0">
      <selection activeCell="D59" sqref="D59:E59"/>
    </sheetView>
  </sheetViews>
  <sheetFormatPr defaultColWidth="9.140625" defaultRowHeight="17.25" x14ac:dyDescent="0.3"/>
  <cols>
    <col min="1" max="1" width="5.28515625" style="93" customWidth="1"/>
    <col min="2" max="2" width="27.140625" style="93" customWidth="1"/>
    <col min="3" max="3" width="79.7109375" style="93" customWidth="1"/>
    <col min="4" max="4" width="20.140625" style="95" customWidth="1"/>
    <col min="5" max="5" width="22" style="93" customWidth="1"/>
    <col min="6" max="16384" width="9.140625" style="93"/>
  </cols>
  <sheetData>
    <row r="1" spans="1:5" ht="37.5" customHeight="1" x14ac:dyDescent="0.3">
      <c r="A1" s="327" t="s">
        <v>124</v>
      </c>
      <c r="B1" s="327"/>
      <c r="C1" s="327"/>
      <c r="D1" s="327"/>
      <c r="E1" s="327"/>
    </row>
    <row r="2" spans="1:5" ht="17.25" customHeight="1" x14ac:dyDescent="0.3">
      <c r="A2" s="327" t="s">
        <v>42</v>
      </c>
      <c r="B2" s="327"/>
      <c r="C2" s="327"/>
      <c r="D2" s="327"/>
      <c r="E2" s="327"/>
    </row>
    <row r="3" spans="1:5" ht="17.25" customHeight="1" x14ac:dyDescent="0.3">
      <c r="A3" s="327" t="s">
        <v>0</v>
      </c>
      <c r="B3" s="327"/>
      <c r="C3" s="327"/>
      <c r="D3" s="327"/>
      <c r="E3" s="327"/>
    </row>
    <row r="5" spans="1:5" ht="59.25" customHeight="1" x14ac:dyDescent="0.3">
      <c r="A5" s="94"/>
      <c r="B5" s="328" t="s">
        <v>61</v>
      </c>
      <c r="C5" s="328"/>
      <c r="D5" s="328"/>
      <c r="E5" s="328"/>
    </row>
    <row r="6" spans="1:5" ht="23.25" customHeight="1" x14ac:dyDescent="0.3"/>
    <row r="7" spans="1:5" ht="21.75" customHeight="1" x14ac:dyDescent="0.3">
      <c r="A7" s="321" t="s">
        <v>62</v>
      </c>
      <c r="B7" s="321"/>
      <c r="C7" s="321"/>
      <c r="D7" s="321"/>
      <c r="E7" s="321"/>
    </row>
    <row r="8" spans="1:5" ht="38.65" customHeight="1" x14ac:dyDescent="0.3">
      <c r="C8" s="96" t="s">
        <v>63</v>
      </c>
      <c r="D8" s="97"/>
    </row>
    <row r="9" spans="1:5" x14ac:dyDescent="0.3">
      <c r="B9" s="98" t="s">
        <v>64</v>
      </c>
      <c r="C9" s="99"/>
      <c r="D9" s="93"/>
    </row>
    <row r="10" spans="1:5" s="100" customFormat="1" x14ac:dyDescent="0.3">
      <c r="B10" s="101"/>
      <c r="C10" s="101"/>
      <c r="D10" s="102"/>
    </row>
    <row r="11" spans="1:5" s="19" customFormat="1" x14ac:dyDescent="0.3">
      <c r="D11" s="103"/>
    </row>
    <row r="12" spans="1:5" x14ac:dyDescent="0.3">
      <c r="B12" s="6"/>
      <c r="C12" s="104"/>
      <c r="D12" s="105"/>
    </row>
    <row r="13" spans="1:5" x14ac:dyDescent="0.3">
      <c r="B13" s="106" t="s">
        <v>65</v>
      </c>
      <c r="C13" s="106" t="s">
        <v>66</v>
      </c>
      <c r="D13" s="105"/>
    </row>
    <row r="14" spans="1:5" x14ac:dyDescent="0.3">
      <c r="B14" s="107">
        <v>1075</v>
      </c>
      <c r="C14" s="108" t="s">
        <v>46</v>
      </c>
      <c r="D14" s="105"/>
    </row>
    <row r="15" spans="1:5" ht="26.25" customHeight="1" x14ac:dyDescent="0.3">
      <c r="D15" s="109"/>
    </row>
    <row r="16" spans="1:5" s="19" customFormat="1" x14ac:dyDescent="0.3">
      <c r="B16" s="329" t="s">
        <v>67</v>
      </c>
      <c r="C16" s="330"/>
      <c r="D16" s="331"/>
      <c r="E16" s="332"/>
    </row>
    <row r="17" spans="2:5" s="19" customFormat="1" ht="66" customHeight="1" x14ac:dyDescent="0.3">
      <c r="B17" s="110" t="s">
        <v>68</v>
      </c>
      <c r="C17" s="26">
        <v>1075</v>
      </c>
      <c r="D17" s="249" t="s">
        <v>69</v>
      </c>
      <c r="E17" s="250"/>
    </row>
    <row r="18" spans="2:5" s="19" customFormat="1" x14ac:dyDescent="0.3">
      <c r="B18" s="110" t="s">
        <v>70</v>
      </c>
      <c r="C18" s="26">
        <v>21003</v>
      </c>
      <c r="D18" s="111" t="s">
        <v>71</v>
      </c>
      <c r="E18" s="111" t="s">
        <v>72</v>
      </c>
    </row>
    <row r="19" spans="2:5" s="19" customFormat="1" ht="40.5" customHeight="1" x14ac:dyDescent="0.3">
      <c r="B19" s="110" t="s">
        <v>73</v>
      </c>
      <c r="C19" s="26" t="s">
        <v>49</v>
      </c>
      <c r="D19" s="229"/>
      <c r="E19" s="229"/>
    </row>
    <row r="20" spans="2:5" s="19" customFormat="1" ht="65.25" customHeight="1" x14ac:dyDescent="0.3">
      <c r="B20" s="110" t="s">
        <v>74</v>
      </c>
      <c r="C20" s="26" t="s">
        <v>50</v>
      </c>
      <c r="D20" s="230"/>
      <c r="E20" s="230"/>
    </row>
    <row r="21" spans="2:5" s="19" customFormat="1" ht="39" customHeight="1" x14ac:dyDescent="0.3">
      <c r="B21" s="110" t="s">
        <v>75</v>
      </c>
      <c r="C21" s="26" t="s">
        <v>51</v>
      </c>
      <c r="D21" s="230"/>
      <c r="E21" s="230"/>
    </row>
    <row r="22" spans="2:5" s="19" customFormat="1" ht="71.25" customHeight="1" x14ac:dyDescent="0.3">
      <c r="B22" s="110" t="s">
        <v>76</v>
      </c>
      <c r="C22" s="110" t="s">
        <v>59</v>
      </c>
      <c r="D22" s="230"/>
      <c r="E22" s="230"/>
    </row>
    <row r="23" spans="2:5" s="19" customFormat="1" ht="21.75" customHeight="1" x14ac:dyDescent="0.3">
      <c r="B23" s="325" t="s">
        <v>77</v>
      </c>
      <c r="C23" s="326"/>
      <c r="D23" s="231"/>
      <c r="E23" s="231"/>
    </row>
    <row r="24" spans="2:5" s="19" customFormat="1" ht="39.75" customHeight="1" x14ac:dyDescent="0.3">
      <c r="B24" s="322" t="s">
        <v>78</v>
      </c>
      <c r="C24" s="323"/>
      <c r="D24" s="112">
        <v>1</v>
      </c>
      <c r="E24" s="112">
        <v>1</v>
      </c>
    </row>
    <row r="25" spans="2:5" s="19" customFormat="1" x14ac:dyDescent="0.3">
      <c r="B25" s="113" t="s">
        <v>79</v>
      </c>
      <c r="C25" s="113"/>
      <c r="D25" s="114">
        <v>19200</v>
      </c>
      <c r="E25" s="114">
        <v>19200</v>
      </c>
    </row>
    <row r="26" spans="2:5" s="19" customFormat="1" x14ac:dyDescent="0.3">
      <c r="D26" s="103"/>
    </row>
    <row r="27" spans="2:5" x14ac:dyDescent="0.3">
      <c r="B27" s="101"/>
      <c r="C27" s="101"/>
      <c r="D27" s="109"/>
    </row>
    <row r="28" spans="2:5" x14ac:dyDescent="0.3">
      <c r="B28" s="106" t="s">
        <v>65</v>
      </c>
      <c r="C28" s="106" t="s">
        <v>66</v>
      </c>
      <c r="D28" s="109"/>
    </row>
    <row r="29" spans="2:5" x14ac:dyDescent="0.3">
      <c r="B29" s="117">
        <v>1168</v>
      </c>
      <c r="C29" s="108" t="s">
        <v>123</v>
      </c>
      <c r="D29" s="105"/>
    </row>
    <row r="30" spans="2:5" ht="17.25" customHeight="1" x14ac:dyDescent="0.3">
      <c r="B30" s="318" t="s">
        <v>67</v>
      </c>
      <c r="C30" s="319"/>
      <c r="D30" s="118"/>
    </row>
    <row r="31" spans="2:5" s="19" customFormat="1" ht="69.75" customHeight="1" x14ac:dyDescent="0.3">
      <c r="B31" s="110" t="s">
        <v>68</v>
      </c>
      <c r="C31" s="26">
        <v>1168</v>
      </c>
      <c r="D31" s="249" t="s">
        <v>80</v>
      </c>
      <c r="E31" s="250"/>
    </row>
    <row r="32" spans="2:5" ht="34.5" customHeight="1" x14ac:dyDescent="0.3">
      <c r="B32" s="119" t="s">
        <v>70</v>
      </c>
      <c r="C32" s="120">
        <v>32001</v>
      </c>
      <c r="D32" s="121" t="s">
        <v>71</v>
      </c>
      <c r="E32" s="121" t="s">
        <v>4</v>
      </c>
    </row>
    <row r="33" spans="1:5" ht="34.5" x14ac:dyDescent="0.3">
      <c r="B33" s="119" t="s">
        <v>73</v>
      </c>
      <c r="C33" s="26" t="s">
        <v>118</v>
      </c>
      <c r="D33" s="122"/>
      <c r="E33" s="122"/>
    </row>
    <row r="34" spans="1:5" ht="69" x14ac:dyDescent="0.3">
      <c r="B34" s="119" t="s">
        <v>74</v>
      </c>
      <c r="C34" s="26" t="s">
        <v>119</v>
      </c>
      <c r="D34" s="122"/>
      <c r="E34" s="122"/>
    </row>
    <row r="35" spans="1:5" ht="34.5" x14ac:dyDescent="0.3">
      <c r="B35" s="119" t="s">
        <v>75</v>
      </c>
      <c r="C35" s="120" t="s">
        <v>120</v>
      </c>
      <c r="D35" s="122"/>
      <c r="E35" s="122"/>
    </row>
    <row r="36" spans="1:5" ht="51.75" x14ac:dyDescent="0.3">
      <c r="B36" s="119" t="s">
        <v>121</v>
      </c>
      <c r="C36" s="120" t="s">
        <v>122</v>
      </c>
      <c r="D36" s="122"/>
      <c r="E36" s="122"/>
    </row>
    <row r="37" spans="1:5" x14ac:dyDescent="0.3">
      <c r="B37" s="123"/>
      <c r="C37" s="124" t="s">
        <v>77</v>
      </c>
      <c r="D37" s="122"/>
      <c r="E37" s="122"/>
    </row>
    <row r="38" spans="1:5" x14ac:dyDescent="0.3">
      <c r="B38" s="324" t="s">
        <v>79</v>
      </c>
      <c r="C38" s="324"/>
      <c r="D38" s="114">
        <v>-19200</v>
      </c>
      <c r="E38" s="114">
        <v>-19200</v>
      </c>
    </row>
    <row r="40" spans="1:5" ht="17.25" customHeight="1" x14ac:dyDescent="0.3">
      <c r="A40" s="321" t="s">
        <v>141</v>
      </c>
      <c r="B40" s="321"/>
      <c r="C40" s="321"/>
      <c r="D40" s="321"/>
      <c r="E40" s="321"/>
    </row>
    <row r="41" spans="1:5" x14ac:dyDescent="0.3">
      <c r="E41" s="95"/>
    </row>
    <row r="42" spans="1:5" x14ac:dyDescent="0.3">
      <c r="C42" s="195" t="s">
        <v>39</v>
      </c>
      <c r="D42" s="97"/>
      <c r="E42" s="97"/>
    </row>
    <row r="43" spans="1:5" x14ac:dyDescent="0.3">
      <c r="B43" s="98" t="s">
        <v>64</v>
      </c>
      <c r="C43" s="99"/>
      <c r="D43" s="116"/>
      <c r="E43" s="116"/>
    </row>
    <row r="44" spans="1:5" x14ac:dyDescent="0.3">
      <c r="B44" s="101"/>
      <c r="C44" s="101"/>
      <c r="D44" s="102"/>
      <c r="E44" s="102"/>
    </row>
    <row r="45" spans="1:5" x14ac:dyDescent="0.3">
      <c r="B45" s="101"/>
      <c r="C45" s="101"/>
      <c r="D45" s="109"/>
      <c r="E45" s="109"/>
    </row>
    <row r="46" spans="1:5" x14ac:dyDescent="0.3">
      <c r="B46" s="196" t="s">
        <v>65</v>
      </c>
      <c r="C46" s="196" t="s">
        <v>66</v>
      </c>
      <c r="D46" s="109"/>
      <c r="E46" s="109"/>
    </row>
    <row r="47" spans="1:5" x14ac:dyDescent="0.3">
      <c r="B47" s="180">
        <v>1139</v>
      </c>
      <c r="C47" s="197" t="s">
        <v>138</v>
      </c>
      <c r="D47" s="105"/>
      <c r="E47" s="105"/>
    </row>
    <row r="48" spans="1:5" ht="17.25" customHeight="1" x14ac:dyDescent="0.3">
      <c r="B48" s="318" t="s">
        <v>67</v>
      </c>
      <c r="C48" s="319"/>
      <c r="D48" s="118"/>
      <c r="E48" s="118"/>
    </row>
    <row r="49" spans="2:5" s="19" customFormat="1" ht="69.75" customHeight="1" x14ac:dyDescent="0.3">
      <c r="B49" s="198" t="s">
        <v>68</v>
      </c>
      <c r="C49" s="37">
        <v>1139</v>
      </c>
      <c r="D49" s="320" t="s">
        <v>80</v>
      </c>
      <c r="E49" s="320"/>
    </row>
    <row r="50" spans="2:5" ht="34.5" customHeight="1" x14ac:dyDescent="0.3">
      <c r="B50" s="199" t="s">
        <v>70</v>
      </c>
      <c r="C50" s="200">
        <v>11001</v>
      </c>
      <c r="D50" s="202" t="s">
        <v>71</v>
      </c>
      <c r="E50" s="202" t="s">
        <v>4</v>
      </c>
    </row>
    <row r="51" spans="2:5" ht="34.5" x14ac:dyDescent="0.3">
      <c r="B51" s="199" t="s">
        <v>73</v>
      </c>
      <c r="C51" s="37" t="s">
        <v>138</v>
      </c>
      <c r="D51" s="201"/>
      <c r="E51" s="203"/>
    </row>
    <row r="52" spans="2:5" ht="69" x14ac:dyDescent="0.3">
      <c r="B52" s="199" t="s">
        <v>74</v>
      </c>
      <c r="C52" s="37" t="s">
        <v>142</v>
      </c>
      <c r="D52" s="203"/>
      <c r="E52" s="203"/>
    </row>
    <row r="53" spans="2:5" x14ac:dyDescent="0.3">
      <c r="B53" s="199" t="s">
        <v>75</v>
      </c>
      <c r="C53" s="200" t="s">
        <v>143</v>
      </c>
      <c r="D53" s="203"/>
      <c r="E53" s="203"/>
    </row>
    <row r="54" spans="2:5" ht="51.75" x14ac:dyDescent="0.3">
      <c r="B54" s="204" t="s">
        <v>144</v>
      </c>
      <c r="C54" s="37" t="s">
        <v>39</v>
      </c>
      <c r="D54" s="203"/>
      <c r="E54" s="203"/>
    </row>
    <row r="55" spans="2:5" x14ac:dyDescent="0.3">
      <c r="B55" s="123"/>
      <c r="C55" s="124" t="s">
        <v>77</v>
      </c>
      <c r="D55" s="203"/>
      <c r="E55" s="203"/>
    </row>
    <row r="56" spans="2:5" x14ac:dyDescent="0.3">
      <c r="B56" s="317" t="s">
        <v>79</v>
      </c>
      <c r="C56" s="317"/>
      <c r="D56" s="41">
        <f>'Havelvats 1'!D44</f>
        <v>-19200</v>
      </c>
      <c r="E56" s="41">
        <f>'Havelvats 1'!E44</f>
        <v>-19200</v>
      </c>
    </row>
    <row r="58" spans="2:5" ht="17.25" customHeight="1" x14ac:dyDescent="0.3">
      <c r="B58" s="240" t="s">
        <v>67</v>
      </c>
      <c r="C58" s="240"/>
      <c r="D58" s="227"/>
      <c r="E58" s="227"/>
    </row>
    <row r="59" spans="2:5" s="19" customFormat="1" ht="69.75" customHeight="1" x14ac:dyDescent="0.3">
      <c r="B59" s="198" t="s">
        <v>68</v>
      </c>
      <c r="C59" s="37">
        <v>1139</v>
      </c>
      <c r="D59" s="249" t="s">
        <v>69</v>
      </c>
      <c r="E59" s="250"/>
    </row>
    <row r="60" spans="2:5" ht="34.5" customHeight="1" x14ac:dyDescent="0.3">
      <c r="B60" s="199" t="s">
        <v>70</v>
      </c>
      <c r="C60" s="200">
        <v>11001</v>
      </c>
      <c r="D60" s="202" t="s">
        <v>71</v>
      </c>
      <c r="E60" s="202" t="s">
        <v>4</v>
      </c>
    </row>
    <row r="61" spans="2:5" ht="34.5" x14ac:dyDescent="0.3">
      <c r="B61" s="199" t="s">
        <v>73</v>
      </c>
      <c r="C61" s="37" t="s">
        <v>138</v>
      </c>
      <c r="D61" s="201"/>
      <c r="E61" s="203"/>
    </row>
    <row r="62" spans="2:5" ht="69" x14ac:dyDescent="0.3">
      <c r="B62" s="199" t="s">
        <v>74</v>
      </c>
      <c r="C62" s="37" t="s">
        <v>142</v>
      </c>
      <c r="D62" s="203"/>
      <c r="E62" s="203"/>
    </row>
    <row r="63" spans="2:5" x14ac:dyDescent="0.3">
      <c r="B63" s="199" t="s">
        <v>75</v>
      </c>
      <c r="C63" s="200" t="s">
        <v>143</v>
      </c>
      <c r="D63" s="203"/>
      <c r="E63" s="203"/>
    </row>
    <row r="64" spans="2:5" ht="51.75" x14ac:dyDescent="0.3">
      <c r="B64" s="204" t="s">
        <v>144</v>
      </c>
      <c r="C64" s="37" t="s">
        <v>39</v>
      </c>
      <c r="D64" s="203"/>
      <c r="E64" s="203"/>
    </row>
    <row r="65" spans="2:5" x14ac:dyDescent="0.3">
      <c r="B65" s="123"/>
      <c r="C65" s="124" t="s">
        <v>77</v>
      </c>
      <c r="D65" s="203"/>
      <c r="E65" s="203"/>
    </row>
    <row r="66" spans="2:5" x14ac:dyDescent="0.3">
      <c r="B66" s="317" t="s">
        <v>79</v>
      </c>
      <c r="C66" s="317"/>
      <c r="D66" s="41">
        <f>'Havelvats 1'!D50</f>
        <v>19200</v>
      </c>
      <c r="E66" s="41">
        <f>'Havelvats 1'!E50</f>
        <v>19200</v>
      </c>
    </row>
  </sheetData>
  <mergeCells count="22">
    <mergeCell ref="B23:C23"/>
    <mergeCell ref="A1:E1"/>
    <mergeCell ref="A2:E2"/>
    <mergeCell ref="A3:E3"/>
    <mergeCell ref="B5:E5"/>
    <mergeCell ref="A7:E7"/>
    <mergeCell ref="B16:C16"/>
    <mergeCell ref="D16:E16"/>
    <mergeCell ref="D19:D23"/>
    <mergeCell ref="E19:E23"/>
    <mergeCell ref="D17:E17"/>
    <mergeCell ref="A40:E40"/>
    <mergeCell ref="B24:C24"/>
    <mergeCell ref="B30:C30"/>
    <mergeCell ref="B38:C38"/>
    <mergeCell ref="D31:E31"/>
    <mergeCell ref="B58:C58"/>
    <mergeCell ref="D59:E59"/>
    <mergeCell ref="B66:C66"/>
    <mergeCell ref="B48:C48"/>
    <mergeCell ref="D49:E49"/>
    <mergeCell ref="B56:C56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zoomScaleNormal="100" zoomScaleSheetLayoutView="100" workbookViewId="0">
      <selection activeCell="D57" sqref="D57:E57"/>
    </sheetView>
  </sheetViews>
  <sheetFormatPr defaultColWidth="9.140625" defaultRowHeight="17.25" x14ac:dyDescent="0.3"/>
  <cols>
    <col min="1" max="1" width="5.28515625" style="93" customWidth="1"/>
    <col min="2" max="2" width="29.140625" style="93" customWidth="1"/>
    <col min="3" max="3" width="78.5703125" style="93" customWidth="1"/>
    <col min="4" max="4" width="22.140625" style="95" customWidth="1"/>
    <col min="5" max="5" width="19.140625" style="93" customWidth="1"/>
    <col min="6" max="16384" width="9.140625" style="93"/>
  </cols>
  <sheetData>
    <row r="1" spans="1:5" ht="37.5" customHeight="1" x14ac:dyDescent="0.3">
      <c r="D1" s="327" t="s">
        <v>125</v>
      </c>
      <c r="E1" s="327"/>
    </row>
    <row r="2" spans="1:5" ht="17.25" customHeight="1" x14ac:dyDescent="0.3">
      <c r="C2" s="327" t="s">
        <v>42</v>
      </c>
      <c r="D2" s="327"/>
      <c r="E2" s="327"/>
    </row>
    <row r="3" spans="1:5" ht="17.25" customHeight="1" x14ac:dyDescent="0.3">
      <c r="C3" s="327" t="s">
        <v>0</v>
      </c>
      <c r="D3" s="327"/>
      <c r="E3" s="327"/>
    </row>
    <row r="5" spans="1:5" ht="59.25" customHeight="1" x14ac:dyDescent="0.3">
      <c r="A5" s="94"/>
      <c r="B5" s="328" t="s">
        <v>81</v>
      </c>
      <c r="C5" s="328"/>
      <c r="D5" s="328"/>
      <c r="E5" s="328"/>
    </row>
    <row r="6" spans="1:5" ht="23.25" customHeight="1" x14ac:dyDescent="0.3"/>
    <row r="7" spans="1:5" ht="21.75" customHeight="1" x14ac:dyDescent="0.3">
      <c r="A7" s="321" t="s">
        <v>82</v>
      </c>
      <c r="B7" s="321"/>
      <c r="C7" s="321"/>
      <c r="D7" s="321"/>
      <c r="E7" s="321"/>
    </row>
    <row r="8" spans="1:5" ht="21.75" customHeight="1" x14ac:dyDescent="0.3">
      <c r="A8" s="125"/>
      <c r="B8" s="125"/>
      <c r="C8" s="125"/>
      <c r="D8" s="126"/>
    </row>
    <row r="9" spans="1:5" ht="38.65" customHeight="1" x14ac:dyDescent="0.3">
      <c r="C9" s="96" t="s">
        <v>63</v>
      </c>
      <c r="D9" s="97"/>
    </row>
    <row r="10" spans="1:5" x14ac:dyDescent="0.3">
      <c r="B10" s="98" t="s">
        <v>64</v>
      </c>
      <c r="C10" s="99"/>
      <c r="D10" s="93"/>
    </row>
    <row r="11" spans="1:5" s="100" customFormat="1" x14ac:dyDescent="0.3">
      <c r="B11" s="101"/>
      <c r="C11" s="101"/>
      <c r="D11" s="102"/>
    </row>
    <row r="12" spans="1:5" x14ac:dyDescent="0.3">
      <c r="B12" s="106" t="s">
        <v>65</v>
      </c>
      <c r="C12" s="106" t="s">
        <v>66</v>
      </c>
      <c r="D12" s="105"/>
    </row>
    <row r="13" spans="1:5" x14ac:dyDescent="0.3">
      <c r="B13" s="107">
        <v>1075</v>
      </c>
      <c r="C13" s="108" t="s">
        <v>46</v>
      </c>
      <c r="D13" s="105"/>
    </row>
    <row r="14" spans="1:5" ht="26.25" customHeight="1" x14ac:dyDescent="0.3">
      <c r="D14" s="109"/>
    </row>
    <row r="15" spans="1:5" s="19" customFormat="1" x14ac:dyDescent="0.3">
      <c r="B15" s="329" t="s">
        <v>67</v>
      </c>
      <c r="C15" s="330"/>
      <c r="D15" s="331"/>
      <c r="E15" s="332"/>
    </row>
    <row r="16" spans="1:5" s="19" customFormat="1" ht="66" customHeight="1" x14ac:dyDescent="0.3">
      <c r="B16" s="110" t="s">
        <v>68</v>
      </c>
      <c r="C16" s="26">
        <v>1075</v>
      </c>
      <c r="D16" s="249" t="s">
        <v>69</v>
      </c>
      <c r="E16" s="250"/>
    </row>
    <row r="17" spans="1:6" s="19" customFormat="1" x14ac:dyDescent="0.3">
      <c r="B17" s="110" t="s">
        <v>70</v>
      </c>
      <c r="C17" s="26">
        <v>21003</v>
      </c>
      <c r="D17" s="111" t="s">
        <v>71</v>
      </c>
      <c r="E17" s="111" t="s">
        <v>72</v>
      </c>
      <c r="F17" s="101"/>
    </row>
    <row r="18" spans="1:6" s="19" customFormat="1" ht="40.5" customHeight="1" x14ac:dyDescent="0.3">
      <c r="B18" s="110" t="s">
        <v>73</v>
      </c>
      <c r="C18" s="26" t="s">
        <v>49</v>
      </c>
      <c r="D18" s="229"/>
      <c r="E18" s="229"/>
      <c r="F18" s="101"/>
    </row>
    <row r="19" spans="1:6" s="19" customFormat="1" ht="65.25" customHeight="1" x14ac:dyDescent="0.3">
      <c r="B19" s="110" t="s">
        <v>74</v>
      </c>
      <c r="C19" s="26" t="s">
        <v>50</v>
      </c>
      <c r="D19" s="230"/>
      <c r="E19" s="230"/>
    </row>
    <row r="20" spans="1:6" s="19" customFormat="1" ht="39" customHeight="1" x14ac:dyDescent="0.3">
      <c r="B20" s="110" t="s">
        <v>75</v>
      </c>
      <c r="C20" s="26" t="s">
        <v>51</v>
      </c>
      <c r="D20" s="230"/>
      <c r="E20" s="230"/>
    </row>
    <row r="21" spans="1:6" s="19" customFormat="1" ht="71.25" customHeight="1" x14ac:dyDescent="0.3">
      <c r="B21" s="110" t="s">
        <v>76</v>
      </c>
      <c r="C21" s="110" t="s">
        <v>59</v>
      </c>
      <c r="D21" s="230"/>
      <c r="E21" s="230"/>
    </row>
    <row r="22" spans="1:6" s="19" customFormat="1" ht="21.75" customHeight="1" x14ac:dyDescent="0.3">
      <c r="B22" s="325" t="s">
        <v>77</v>
      </c>
      <c r="C22" s="326"/>
      <c r="D22" s="231"/>
      <c r="E22" s="231"/>
    </row>
    <row r="23" spans="1:6" s="19" customFormat="1" ht="36" customHeight="1" x14ac:dyDescent="0.3">
      <c r="B23" s="322" t="s">
        <v>78</v>
      </c>
      <c r="C23" s="323"/>
      <c r="D23" s="112">
        <v>1</v>
      </c>
      <c r="E23" s="112">
        <v>1</v>
      </c>
    </row>
    <row r="24" spans="1:6" s="19" customFormat="1" x14ac:dyDescent="0.3">
      <c r="B24" s="113" t="s">
        <v>79</v>
      </c>
      <c r="C24" s="113"/>
      <c r="D24" s="114">
        <v>19200</v>
      </c>
      <c r="E24" s="114">
        <v>19200</v>
      </c>
    </row>
    <row r="25" spans="1:6" x14ac:dyDescent="0.3">
      <c r="B25" s="6"/>
      <c r="C25" s="104"/>
      <c r="D25" s="105"/>
    </row>
    <row r="27" spans="1:6" ht="17.25" customHeight="1" x14ac:dyDescent="0.3">
      <c r="A27" s="321" t="s">
        <v>83</v>
      </c>
      <c r="B27" s="321"/>
      <c r="C27" s="321"/>
      <c r="D27" s="321"/>
      <c r="E27" s="321"/>
    </row>
    <row r="29" spans="1:6" x14ac:dyDescent="0.3">
      <c r="C29" s="115" t="s">
        <v>39</v>
      </c>
      <c r="D29" s="97"/>
    </row>
    <row r="30" spans="1:6" ht="35.25" customHeight="1" x14ac:dyDescent="0.3">
      <c r="B30" s="98" t="s">
        <v>64</v>
      </c>
      <c r="C30" s="99"/>
      <c r="D30" s="116"/>
    </row>
    <row r="31" spans="1:6" x14ac:dyDescent="0.3">
      <c r="B31" s="101"/>
      <c r="C31" s="101"/>
      <c r="D31" s="102"/>
    </row>
    <row r="32" spans="1:6" x14ac:dyDescent="0.3">
      <c r="B32" s="106" t="s">
        <v>65</v>
      </c>
      <c r="C32" s="106" t="s">
        <v>66</v>
      </c>
      <c r="D32" s="109"/>
    </row>
    <row r="33" spans="2:5" x14ac:dyDescent="0.3">
      <c r="B33" s="127">
        <v>1168</v>
      </c>
      <c r="C33" s="108" t="s">
        <v>123</v>
      </c>
      <c r="D33" s="105"/>
    </row>
    <row r="34" spans="2:5" ht="17.25" customHeight="1" x14ac:dyDescent="0.3">
      <c r="B34" s="318" t="s">
        <v>67</v>
      </c>
      <c r="C34" s="319"/>
      <c r="D34" s="118"/>
    </row>
    <row r="35" spans="2:5" s="19" customFormat="1" ht="69.75" customHeight="1" x14ac:dyDescent="0.3">
      <c r="B35" s="110" t="s">
        <v>68</v>
      </c>
      <c r="C35" s="26">
        <v>1168</v>
      </c>
      <c r="D35" s="249" t="s">
        <v>80</v>
      </c>
      <c r="E35" s="250"/>
    </row>
    <row r="36" spans="2:5" ht="34.5" customHeight="1" x14ac:dyDescent="0.3">
      <c r="B36" s="119" t="s">
        <v>70</v>
      </c>
      <c r="C36" s="120">
        <v>32001</v>
      </c>
      <c r="D36" s="121" t="s">
        <v>71</v>
      </c>
      <c r="E36" s="121" t="s">
        <v>4</v>
      </c>
    </row>
    <row r="37" spans="2:5" ht="34.5" x14ac:dyDescent="0.3">
      <c r="B37" s="119" t="s">
        <v>73</v>
      </c>
      <c r="C37" s="26" t="s">
        <v>118</v>
      </c>
      <c r="D37" s="122"/>
      <c r="E37" s="122"/>
    </row>
    <row r="38" spans="2:5" ht="69" x14ac:dyDescent="0.3">
      <c r="B38" s="119" t="s">
        <v>74</v>
      </c>
      <c r="C38" s="26" t="s">
        <v>119</v>
      </c>
      <c r="D38" s="122"/>
      <c r="E38" s="122"/>
    </row>
    <row r="39" spans="2:5" ht="34.5" x14ac:dyDescent="0.3">
      <c r="B39" s="119" t="s">
        <v>75</v>
      </c>
      <c r="C39" s="120" t="s">
        <v>120</v>
      </c>
      <c r="D39" s="122"/>
      <c r="E39" s="122"/>
    </row>
    <row r="40" spans="2:5" ht="51.75" x14ac:dyDescent="0.3">
      <c r="B40" s="119" t="s">
        <v>121</v>
      </c>
      <c r="C40" s="120" t="s">
        <v>122</v>
      </c>
      <c r="D40" s="122"/>
      <c r="E40" s="122"/>
    </row>
    <row r="41" spans="2:5" x14ac:dyDescent="0.3">
      <c r="B41" s="123"/>
      <c r="C41" s="124" t="s">
        <v>77</v>
      </c>
      <c r="D41" s="122"/>
      <c r="E41" s="122"/>
    </row>
    <row r="42" spans="2:5" x14ac:dyDescent="0.3">
      <c r="B42" s="324" t="s">
        <v>79</v>
      </c>
      <c r="C42" s="324"/>
      <c r="D42" s="114">
        <v>-19200</v>
      </c>
      <c r="E42" s="114">
        <v>-19200</v>
      </c>
    </row>
    <row r="44" spans="2:5" x14ac:dyDescent="0.3">
      <c r="B44" s="196" t="s">
        <v>65</v>
      </c>
      <c r="C44" s="196" t="s">
        <v>66</v>
      </c>
      <c r="D44" s="109"/>
      <c r="E44" s="109"/>
    </row>
    <row r="45" spans="2:5" x14ac:dyDescent="0.3">
      <c r="B45" s="180">
        <v>1139</v>
      </c>
      <c r="C45" s="197" t="s">
        <v>138</v>
      </c>
      <c r="D45" s="105"/>
      <c r="E45" s="105"/>
    </row>
    <row r="46" spans="2:5" ht="17.25" customHeight="1" x14ac:dyDescent="0.3">
      <c r="B46" s="318" t="s">
        <v>67</v>
      </c>
      <c r="C46" s="319"/>
      <c r="D46" s="118"/>
      <c r="E46" s="118"/>
    </row>
    <row r="47" spans="2:5" s="19" customFormat="1" ht="69.75" customHeight="1" x14ac:dyDescent="0.3">
      <c r="B47" s="198" t="s">
        <v>68</v>
      </c>
      <c r="C47" s="37">
        <v>1139</v>
      </c>
      <c r="D47" s="320" t="s">
        <v>80</v>
      </c>
      <c r="E47" s="320"/>
    </row>
    <row r="48" spans="2:5" ht="34.5" customHeight="1" x14ac:dyDescent="0.3">
      <c r="B48" s="199" t="s">
        <v>70</v>
      </c>
      <c r="C48" s="200">
        <v>11001</v>
      </c>
      <c r="D48" s="202" t="s">
        <v>71</v>
      </c>
      <c r="E48" s="202" t="s">
        <v>4</v>
      </c>
    </row>
    <row r="49" spans="2:5" ht="34.5" x14ac:dyDescent="0.3">
      <c r="B49" s="199" t="s">
        <v>73</v>
      </c>
      <c r="C49" s="37" t="s">
        <v>138</v>
      </c>
      <c r="D49" s="201"/>
      <c r="E49" s="203"/>
    </row>
    <row r="50" spans="2:5" ht="69" x14ac:dyDescent="0.3">
      <c r="B50" s="199" t="s">
        <v>74</v>
      </c>
      <c r="C50" s="37" t="s">
        <v>142</v>
      </c>
      <c r="D50" s="203"/>
      <c r="E50" s="203"/>
    </row>
    <row r="51" spans="2:5" x14ac:dyDescent="0.3">
      <c r="B51" s="199" t="s">
        <v>75</v>
      </c>
      <c r="C51" s="200" t="s">
        <v>143</v>
      </c>
      <c r="D51" s="203"/>
      <c r="E51" s="203"/>
    </row>
    <row r="52" spans="2:5" ht="51.75" x14ac:dyDescent="0.3">
      <c r="B52" s="204" t="s">
        <v>144</v>
      </c>
      <c r="C52" s="37" t="s">
        <v>39</v>
      </c>
      <c r="D52" s="203"/>
      <c r="E52" s="203"/>
    </row>
    <row r="53" spans="2:5" x14ac:dyDescent="0.3">
      <c r="B53" s="123"/>
      <c r="C53" s="124" t="s">
        <v>77</v>
      </c>
      <c r="D53" s="203"/>
      <c r="E53" s="203"/>
    </row>
    <row r="54" spans="2:5" x14ac:dyDescent="0.3">
      <c r="B54" s="317" t="s">
        <v>79</v>
      </c>
      <c r="C54" s="317"/>
      <c r="D54" s="41">
        <f>'Havelvats 1'!D44</f>
        <v>-19200</v>
      </c>
      <c r="E54" s="41">
        <f>'Havelvats 1'!E44</f>
        <v>-19200</v>
      </c>
    </row>
    <row r="56" spans="2:5" ht="17.25" customHeight="1" x14ac:dyDescent="0.3">
      <c r="B56" s="240" t="s">
        <v>67</v>
      </c>
      <c r="C56" s="240"/>
      <c r="D56" s="227"/>
      <c r="E56" s="227"/>
    </row>
    <row r="57" spans="2:5" s="19" customFormat="1" ht="69.75" customHeight="1" x14ac:dyDescent="0.3">
      <c r="B57" s="198" t="s">
        <v>68</v>
      </c>
      <c r="C57" s="37">
        <v>1139</v>
      </c>
      <c r="D57" s="249" t="s">
        <v>69</v>
      </c>
      <c r="E57" s="250"/>
    </row>
    <row r="58" spans="2:5" ht="34.5" customHeight="1" x14ac:dyDescent="0.3">
      <c r="B58" s="199" t="s">
        <v>70</v>
      </c>
      <c r="C58" s="200">
        <v>11001</v>
      </c>
      <c r="D58" s="202" t="s">
        <v>71</v>
      </c>
      <c r="E58" s="202" t="s">
        <v>4</v>
      </c>
    </row>
    <row r="59" spans="2:5" ht="34.5" x14ac:dyDescent="0.3">
      <c r="B59" s="199" t="s">
        <v>73</v>
      </c>
      <c r="C59" s="37" t="s">
        <v>138</v>
      </c>
      <c r="D59" s="201"/>
      <c r="E59" s="203"/>
    </row>
    <row r="60" spans="2:5" ht="69" x14ac:dyDescent="0.3">
      <c r="B60" s="199" t="s">
        <v>74</v>
      </c>
      <c r="C60" s="37" t="s">
        <v>142</v>
      </c>
      <c r="D60" s="203"/>
      <c r="E60" s="203"/>
    </row>
    <row r="61" spans="2:5" x14ac:dyDescent="0.3">
      <c r="B61" s="199" t="s">
        <v>75</v>
      </c>
      <c r="C61" s="200" t="s">
        <v>143</v>
      </c>
      <c r="D61" s="203"/>
      <c r="E61" s="203"/>
    </row>
    <row r="62" spans="2:5" ht="51.75" x14ac:dyDescent="0.3">
      <c r="B62" s="204" t="s">
        <v>144</v>
      </c>
      <c r="C62" s="37" t="s">
        <v>39</v>
      </c>
      <c r="D62" s="203"/>
      <c r="E62" s="203"/>
    </row>
    <row r="63" spans="2:5" x14ac:dyDescent="0.3">
      <c r="B63" s="123"/>
      <c r="C63" s="124" t="s">
        <v>77</v>
      </c>
      <c r="D63" s="203"/>
      <c r="E63" s="203"/>
    </row>
    <row r="64" spans="2:5" x14ac:dyDescent="0.3">
      <c r="B64" s="317" t="s">
        <v>79</v>
      </c>
      <c r="C64" s="317"/>
      <c r="D64" s="41">
        <f>'Havelvats 1'!D50</f>
        <v>19200</v>
      </c>
      <c r="E64" s="41">
        <f>'Havelvats 1'!E50</f>
        <v>19200</v>
      </c>
    </row>
    <row r="122" spans="4:4" s="19" customFormat="1" x14ac:dyDescent="0.3">
      <c r="D122" s="103"/>
    </row>
  </sheetData>
  <mergeCells count="22">
    <mergeCell ref="B34:C34"/>
    <mergeCell ref="D35:E35"/>
    <mergeCell ref="B42:C42"/>
    <mergeCell ref="C3:E3"/>
    <mergeCell ref="B22:C22"/>
    <mergeCell ref="B5:E5"/>
    <mergeCell ref="A7:E7"/>
    <mergeCell ref="B15:C15"/>
    <mergeCell ref="D15:E15"/>
    <mergeCell ref="D18:D22"/>
    <mergeCell ref="E18:E22"/>
    <mergeCell ref="D1:E1"/>
    <mergeCell ref="D16:E16"/>
    <mergeCell ref="B23:C23"/>
    <mergeCell ref="A27:E27"/>
    <mergeCell ref="C2:E2"/>
    <mergeCell ref="B64:C64"/>
    <mergeCell ref="B46:C46"/>
    <mergeCell ref="D47:E47"/>
    <mergeCell ref="B54:C54"/>
    <mergeCell ref="B56:C56"/>
    <mergeCell ref="D57:E57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Havelvats 1</vt:lpstr>
      <vt:lpstr>Հավելված 2</vt:lpstr>
      <vt:lpstr>Havelvats 3 </vt:lpstr>
      <vt:lpstr>Հավելված4</vt:lpstr>
      <vt:lpstr>Havelvats 5</vt:lpstr>
      <vt:lpstr>Havelvats 6</vt:lpstr>
      <vt:lpstr>Havelvats 7</vt:lpstr>
      <vt:lpstr>'Havelvats 1'!Print_Area</vt:lpstr>
      <vt:lpstr>'Havelvats 3 '!Print_Area</vt:lpstr>
      <vt:lpstr>'Havelvats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https:/mul2-edu.gov.am/tasks/977182/oneclick/2havelvacner.xlsx?token=e2c286aef24d13e5b4bdfc54ba669b3d</cp:keywords>
  <cp:lastModifiedBy>Susanna Arzumanyan</cp:lastModifiedBy>
  <cp:lastPrinted>2023-01-25T10:30:56Z</cp:lastPrinted>
  <dcterms:created xsi:type="dcterms:W3CDTF">2021-08-23T10:50:47Z</dcterms:created>
  <dcterms:modified xsi:type="dcterms:W3CDTF">2023-09-28T05:27:28Z</dcterms:modified>
</cp:coreProperties>
</file>