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840"/>
  </bookViews>
  <sheets>
    <sheet name="HAVEL. 1" sheetId="1" r:id="rId1"/>
    <sheet name="HAVEL. 2" sheetId="3" r:id="rId2"/>
    <sheet name="HAVEL. 3" sheetId="5" r:id="rId3"/>
    <sheet name="HAVEL.  4" sheetId="6" r:id="rId4"/>
  </sheets>
  <definedNames>
    <definedName name="_xlnm.Print_Area" localSheetId="3">'HAVEL.  4'!$A$1:$D$45</definedName>
    <definedName name="_xlnm.Print_Area" localSheetId="0">'HAVEL. 1'!$A$1:$E$38</definedName>
    <definedName name="_xlnm.Print_Area" localSheetId="1">'HAVEL. 2'!$A$1:$H$47</definedName>
    <definedName name="_xlnm.Print_Area" localSheetId="2">'HAVEL. 3'!$A$1:$D$45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5"/>
  <c r="C24" i="6" s="1"/>
  <c r="D23" i="5"/>
  <c r="D24" i="6" s="1"/>
  <c r="E19" i="1"/>
  <c r="E12" s="1"/>
  <c r="D19"/>
  <c r="H45" i="3"/>
  <c r="H44" s="1"/>
  <c r="G45"/>
  <c r="G44" s="1"/>
  <c r="G43" l="1"/>
  <c r="G42" s="1"/>
  <c r="G40" l="1"/>
  <c r="G38" s="1"/>
  <c r="G36" s="1"/>
  <c r="G34" s="1"/>
  <c r="G32" s="1"/>
  <c r="G30" s="1"/>
  <c r="G28" s="1"/>
  <c r="D33" i="1"/>
  <c r="D26" s="1"/>
  <c r="D25" s="1"/>
  <c r="C43" i="5"/>
  <c r="C43" i="6" s="1"/>
  <c r="H26" i="3"/>
  <c r="H25" s="1"/>
  <c r="H24" s="1"/>
  <c r="H22" s="1"/>
  <c r="H20" s="1"/>
  <c r="H18" s="1"/>
  <c r="H43"/>
  <c r="E11" i="1"/>
  <c r="H42" i="3" l="1"/>
  <c r="H40" s="1"/>
  <c r="H38" s="1"/>
  <c r="H16"/>
  <c r="D43" i="5" l="1"/>
  <c r="D43" i="6" s="1"/>
  <c r="E33" i="1"/>
  <c r="E26" s="1"/>
  <c r="E25" s="1"/>
  <c r="E10" s="1"/>
  <c r="H34" i="3"/>
  <c r="H32" s="1"/>
  <c r="H30" s="1"/>
  <c r="H28" s="1"/>
  <c r="H36"/>
  <c r="H14"/>
  <c r="H12" s="1"/>
  <c r="H11" l="1"/>
  <c r="D12" i="1"/>
  <c r="D11" s="1"/>
  <c r="D10" s="1"/>
  <c r="G26" i="3"/>
  <c r="G25" s="1"/>
  <c r="G24" s="1"/>
  <c r="G22" s="1"/>
  <c r="G20" s="1"/>
  <c r="G18" s="1"/>
  <c r="G16" s="1"/>
  <c r="G14" s="1"/>
  <c r="G12" s="1"/>
  <c r="G11" s="1"/>
</calcChain>
</file>

<file path=xl/sharedStrings.xml><?xml version="1.0" encoding="utf-8"?>
<sst xmlns="http://schemas.openxmlformats.org/spreadsheetml/2006/main" count="208" uniqueCount="99">
  <si>
    <t>Հավելված N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</si>
  <si>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</si>
  <si>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</si>
  <si>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Ցուցանիշների փոփոխությունը   (ավելացումները նշված են դրական նշանով, իսկ նվազեցումները՝ փակագծերում) </t>
  </si>
  <si>
    <t>ԸՆԴԱՄԵՆԸ՝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</si>
  <si>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</si>
  <si>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</si>
  <si>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</si>
  <si>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</si>
  <si>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</si>
  <si>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</si>
  <si>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</si>
  <si>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</si>
  <si>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</si>
  <si>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</si>
  <si>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</si>
  <si>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տեսակը՝</t>
  </si>
  <si>
    <t xml:space="preserve"> Ծառայությունների մատուցում</t>
  </si>
  <si>
    <t xml:space="preserve"> ՀՀ ազգային անվտանգության ծառայություն</t>
  </si>
  <si>
    <t xml:space="preserve"> 1036</t>
  </si>
  <si>
    <t xml:space="preserve"> Պետական պահպանության ապահովում</t>
  </si>
  <si>
    <t xml:space="preserve"> Հատուկ պետական պաշտպանության ենթակա օբյեկտների անվտանգության ապահովում</t>
  </si>
  <si>
    <t xml:space="preserve"> Պետական պահպանության ծառայություններ</t>
  </si>
  <si>
    <t xml:space="preserve"> Բարձրաստիճան պաշտոնատար անձանց, նրանց բարձրաստիճան հյուրերի անվտանգության ապահովում</t>
  </si>
  <si>
    <t xml:space="preserve">Ցուցանիշների փոփոխությունը   (ավելացումները նշված են դրական նշանով) </t>
  </si>
  <si>
    <t>Հավելված N 3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</si>
  <si>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</si>
  <si>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</si>
  <si>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ԸՆԴԱՄԵՆԸ՝</t>
  </si>
  <si>
    <t xml:space="preserve"> 11</t>
  </si>
  <si>
    <t>ՀԻՄՆԱԿԱՆ ԲԱԺԻՆՆԵՐԻՆ ՉԴԱՍՎՈՂ ՊԱՀՈՒՍՏԱՅԻՆ ՖՈՆԴԵՐ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</si>
  <si>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</si>
  <si>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</si>
  <si>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</si>
  <si>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</si>
  <si>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</si>
  <si>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ԸՆԴԱՄԵՆԸ՝ 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</si>
  <si>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</si>
  <si>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</si>
  <si>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</si>
  <si>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</si>
  <si>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</si>
  <si>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</si>
  <si>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Պետական պահպանություն</t>
  </si>
  <si>
    <t xml:space="preserve"> ՀՀ պետական պահպանության ծառայություն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</si>
  <si>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</si>
  <si>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</si>
  <si>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</si>
  <si>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</si>
  <si>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</si>
  <si>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</si>
  <si>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</si>
  <si>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</si>
  <si>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</si>
  <si>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</si>
  <si>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</si>
  <si>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</si>
  <si>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</si>
  <si>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</si>
  <si>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</si>
  <si>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</si>
  <si>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Ցուցանիշների փոփոխությունը   (նվազեցումները նշված են  փակագծերում) </t>
  </si>
  <si>
    <t xml:space="preserve"> ՀՀ ազգային անվտանգության ծառայություն </t>
  </si>
  <si>
    <t xml:space="preserve"> 1036 </t>
  </si>
  <si>
    <t xml:space="preserve"> Պետական պահպանության ապահովում </t>
  </si>
  <si>
    <t xml:space="preserve"> Պետական պահպանության ծառայություններ </t>
  </si>
  <si>
    <t xml:space="preserve"> Բարձրաստիճան պաշտոնատար անձանց, նրանց բարձրաստիճան հյուրերի անվտանգության ապահովում </t>
  </si>
  <si>
    <t xml:space="preserve"> ՄԱՍ 1. ՊԵՏԱԿԱՆ ՄԱՐՄՆԻ ԳԾՈՎ ԱՐԴՅՈՒՆՔԱՅԻՆ (ԿԱՏԱՐՈՂԱԿԱՆ) ՑՈՒՑԱՆԻՇՆԵՐԸ </t>
  </si>
  <si>
    <t xml:space="preserve"> ՀՀ պետական պահպանության ծառայություն </t>
  </si>
  <si>
    <t>հազար դրամ</t>
  </si>
  <si>
    <r>
      <t xml:space="preserve">                       </t>
    </r>
    <r>
      <rPr>
        <sz val="10"/>
        <rFont val="GHEA Grapalat"/>
        <family val="3"/>
      </rPr>
      <t xml:space="preserve"> </t>
    </r>
    <r>
      <rPr>
        <sz val="8"/>
        <rFont val="GHEA Grapalat"/>
        <family val="3"/>
      </rPr>
      <t xml:space="preserve">ի    </t>
    </r>
    <r>
      <rPr>
        <u/>
        <sz val="8"/>
        <rFont val="GHEA Grapalat"/>
        <family val="3"/>
      </rPr>
      <t xml:space="preserve">         </t>
    </r>
    <r>
      <rPr>
        <sz val="8"/>
        <rFont val="GHEA Grapalat"/>
        <family val="3"/>
      </rPr>
      <t xml:space="preserve"> -Ն   որոշման</t>
    </r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</si>
  <si>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</si>
  <si>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Ծրագիր</t>
  </si>
  <si>
    <t>Միջոցառում</t>
  </si>
  <si>
    <r>
      <t xml:space="preserve">                       </t>
    </r>
    <r>
      <rPr>
        <sz val="10"/>
        <rFont val="GHEA Grapalat"/>
        <family val="3"/>
      </rPr>
      <t xml:space="preserve"> </t>
    </r>
    <r>
      <rPr>
        <sz val="8"/>
        <rFont val="GHEA Grapalat"/>
        <family val="3"/>
      </rPr>
      <t xml:space="preserve">ի    </t>
    </r>
    <r>
      <rPr>
        <u/>
        <sz val="8"/>
        <rFont val="GHEA Grapalat"/>
        <family val="3"/>
      </rPr>
      <t xml:space="preserve">         -</t>
    </r>
    <r>
      <rPr>
        <sz val="8"/>
        <rFont val="GHEA Grapalat"/>
        <family val="3"/>
      </rPr>
      <t>Ն   որոշման</t>
    </r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</si>
  <si>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</si>
  <si>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Ծառայությունը մատուցող կազմակերպության(ների) անվանում(ներ)ը</t>
  </si>
  <si>
    <t>Տարի</t>
  </si>
  <si>
    <t xml:space="preserve"> Բաժին</t>
  </si>
  <si>
    <t xml:space="preserve"> Խումբ</t>
  </si>
  <si>
    <t>Դաս</t>
  </si>
  <si>
    <t xml:space="preserve"> Ծրագիր</t>
  </si>
  <si>
    <t>ՀՀ կառավարության 2023 թվականի</t>
  </si>
  <si>
    <t>Ինն ամիս</t>
  </si>
  <si>
    <t xml:space="preserve"> Պետական պահպանության ենթակա օբյեկտների անվտանգության խախտման դեպքերի կրճատում</t>
  </si>
  <si>
    <t xml:space="preserve"> Միջոցառումն իրականացնողի անվանումը</t>
  </si>
  <si>
    <t xml:space="preserve">ՀՀ կառավարություն </t>
  </si>
  <si>
    <t>Հավելված N 2</t>
  </si>
  <si>
    <t>Հավելված N 4</t>
  </si>
  <si>
    <r>
      <t>«</t>
    </r>
    <r>
      <rPr>
        <b/>
        <sz val="10"/>
        <rFont val="GHEA Grapalat"/>
        <family val="3"/>
      </rPr>
      <t>ՀԱՅԱՍՏԱՆԻ ՀԱՆՐԱՊԵՏՈՒԹՅԱՆ 2023 ԹՎԱԿԱՆԻ ՊԵՏԱԿԱՆ ԲՅՈՒՋԵԻ ՄԱՍԻՆ</t>
    </r>
    <r>
      <rPr>
        <b/>
        <sz val="10"/>
        <rFont val="Calibri"/>
        <family val="3"/>
      </rPr>
      <t>»</t>
    </r>
    <r>
      <rPr>
        <b/>
        <sz val="10"/>
        <rFont val="GHEA Grapalat"/>
        <family val="3"/>
      </rPr>
      <t xml:space="preserve"> ՀԱՅԱՍՏԱՆԻ ՀԱՆՐԱՊԵՏՈՒԹՅԱՆ ՕՐԵՆՔԻ N 1 ՀԱՎԵԼՎԱԾԻ N 2 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  </r>
  </si>
  <si>
    <t>ԱՇԽԱՏԱՆՔԻ ՎԱՐՁԱՏՐՈՒԹՅՈՒՆ</t>
  </si>
  <si>
    <t>Դրամով վճարվող աշխատավարձեր և հավելավճարներ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</si>
  <si>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</si>
  <si>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</si>
  <si>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 xml:space="preserve"> ՀԱՅԱՍՏԱՆԻ ՀԱՆՐԱՊԵՏՈՒԹՅԱՆ ԿԱՌԱՎԱՐՈՒԹՅԱՆ 2022 ԹՎԱԿԱՆԻ ԴԵԿՏԵՄԲԵՐԻ 29-ի N 2111-Ն  ՈՐՈՇՄԱՆ NN 3 ԵՎ 4 ՀԱՎԵԼՎԱԾՆԵՐՈՒՄ ԿԱՏԱՐՎՈՂ ՓՈՓՈԽՈՒԹՅՈՒՆՆԵՐԸ </t>
  </si>
  <si>
    <t>01</t>
  </si>
  <si>
    <t xml:space="preserve">ՀԱՅԱՍՏԱՆԻ ՀԱՆՐԱՊԵՏՈՒԹՅԱՆ ԿԱՌԱՎԱՐՈՒԹՅԱՆ 2022 ԹՎԱԿԱՆԻ ԴԵԿՏԵՄԲԵՐԻ 29-ի N 2111-Ն  ՈՐՈՇՄԱՆ N 9 ՀԱՎԵԼՎԱԾԻ NN 9.47 ԵՎ 9.26 ԱՂՅՈՒՍԱԿՆԵՐՈՒՄ ԿԱՏԱՐՎՈՂ ՓՈՓՈԽՈՒԹՅՈՒՆՆԵՐԸ </t>
  </si>
  <si>
    <t xml:space="preserve"> ՀԱՅԱՍՏԱՆԻ ՀԱՆՐԱՊԵՏՈՒԹՅԱՆ ԿԱՌԱՎԱՐՈՒԹՅԱՆ 2022 ԹՎԱԿԱՆԻ ԴԵԿՏԵՄԲԵՐԻ 29-ի N 2111-Ն  ՈՐՈՇՄԱՆ N 9.1 ՀԱՎԵԼՎԱԾԻ NN  9.1.58 ԵՎ  9.1.39 ԱՂՅՈՒՍԱԿՆԵՐՈՒՄ ԿԱՏԱՐՎՈՂ ՓՈՓՈԽՈՒԹՅՈՒՆՆԵՐԸ </t>
  </si>
  <si>
    <t xml:space="preserve"> Պետական բյուջեում չկանխատեսված, ինչպես նաև բյուջետային երաշխիքների ապահովման ծախսերի ֆինանսավորման ապահովում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</si>
</sst>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#,##0.0;\(##,##0.0\);\-"/>
    <numFmt numFmtId="166" formatCode="#,##0.0"/>
  </numFmts>
  <fonts count="37">
    <font>
      <sz val="8"/>
      <name val="GHEA Grapalat"/>
      <family val="2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name val="GHEA Grapalat"/>
      <family val="2"/>
    </font>
    <font>
      <sz val="11"/>
      <color indexed="8"/>
      <name val="Calibri"/>
      <family val="2"/>
      <charset val="1"/>
    </font>
    <font>
      <sz val="10"/>
      <name val="Arial Armenian"/>
      <family val="2"/>
    </font>
    <font>
      <b/>
      <sz val="8"/>
      <name val="GHEA Grapalat"/>
      <family val="2"/>
    </font>
    <font>
      <sz val="10"/>
      <name val="GHEA Grapalat"/>
      <family val="2"/>
    </font>
    <font>
      <sz val="8"/>
      <name val="GHEA Grapalat"/>
      <family val="3"/>
    </font>
    <font>
      <i/>
      <sz val="8"/>
      <name val="GHEA Grapalat"/>
      <family val="2"/>
    </font>
    <font>
      <sz val="10"/>
      <name val="GHEA Grapalat"/>
      <family val="3"/>
    </font>
    <font>
      <u/>
      <sz val="10"/>
      <name val="GHEA Grapalat"/>
      <family val="3"/>
    </font>
    <font>
      <b/>
      <sz val="10"/>
      <name val="GHEA Grapalat"/>
      <family val="3"/>
    </font>
    <font>
      <b/>
      <sz val="10"/>
      <name val="Calibri"/>
      <family val="3"/>
    </font>
    <font>
      <sz val="11"/>
      <name val="GHEA Grapalat"/>
      <family val="2"/>
    </font>
    <font>
      <b/>
      <sz val="12"/>
      <name val="GHEA Grapalat"/>
      <family val="2"/>
    </font>
    <font>
      <i/>
      <sz val="10"/>
      <name val="GHEA Grapalat"/>
      <family val="2"/>
    </font>
    <font>
      <b/>
      <sz val="10"/>
      <name val="GHEA Grapalat"/>
      <family val="2"/>
    </font>
    <font>
      <sz val="8"/>
      <color indexed="10"/>
      <name val="GHEA Grapalat"/>
      <family val="2"/>
    </font>
    <font>
      <b/>
      <sz val="14"/>
      <name val="GHEA Grapalat"/>
      <family val="2"/>
    </font>
    <font>
      <u/>
      <sz val="8"/>
      <name val="GHEA Grapalat"/>
      <family val="3"/>
    </font>
    <font>
      <b/>
      <i/>
      <sz val="8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>
      <alignment horizontal="left" vertical="top" wrapText="1"/>
    </xf>
    <xf numFmtId="43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>
      <alignment horizontal="left" vertical="top" wrapText="1"/>
    </xf>
    <xf numFmtId="0" fontId="19" fillId="0" borderId="0"/>
    <xf numFmtId="0" fontId="20" fillId="0" borderId="0"/>
    <xf numFmtId="165" fontId="18" fillId="0" borderId="0" applyFill="0" applyBorder="0" applyProtection="0">
      <alignment horizontal="right" vertical="top"/>
    </xf>
    <xf numFmtId="165" fontId="21" fillId="0" borderId="0" applyFill="0" applyBorder="0" applyProtection="0">
      <alignment horizontal="right" vertical="top"/>
    </xf>
  </cellStyleXfs>
  <cellXfs count="133">
    <xf numFmtId="0" fontId="0" fillId="0" borderId="0" xfId="0">
      <alignment horizontal="left" vertical="top" wrapText="1"/>
    </xf>
    <xf numFmtId="0" fontId="25" fillId="0" borderId="0" xfId="0" applyFont="1" applyAlignment="1">
      <alignment horizontal="right" vertical="center"/>
    </xf>
    <xf numFmtId="0" fontId="26" fillId="0" borderId="0" xfId="0" applyFont="1" applyAlignment="1">
      <alignment horizontal="right" vertical="center"/>
    </xf>
    <xf numFmtId="0" fontId="27" fillId="0" borderId="0" xfId="0" applyFont="1" applyAlignment="1">
      <alignment horizontal="right" vertical="top" wrapText="1"/>
    </xf>
    <xf numFmtId="0" fontId="27" fillId="0" borderId="0" xfId="0" applyFont="1">
      <alignment horizontal="left" vertical="top" wrapText="1"/>
    </xf>
    <xf numFmtId="0" fontId="22" fillId="0" borderId="16" xfId="0" applyFont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top" wrapText="1"/>
    </xf>
    <xf numFmtId="0" fontId="30" fillId="0" borderId="10" xfId="0" applyFont="1" applyBorder="1" applyAlignment="1">
      <alignment horizontal="center" vertical="center"/>
    </xf>
    <xf numFmtId="0" fontId="0" fillId="0" borderId="10" xfId="0" applyBorder="1">
      <alignment horizontal="left" vertical="top" wrapText="1"/>
    </xf>
    <xf numFmtId="0" fontId="30" fillId="0" borderId="10" xfId="0" applyFont="1" applyBorder="1" applyAlignment="1">
      <alignment vertical="center"/>
    </xf>
    <xf numFmtId="0" fontId="22" fillId="0" borderId="16" xfId="0" applyFont="1" applyBorder="1" applyAlignment="1">
      <alignment horizontal="center" vertical="center"/>
    </xf>
    <xf numFmtId="0" fontId="31" fillId="0" borderId="10" xfId="0" applyFont="1" applyBorder="1">
      <alignment horizontal="left" vertical="top" wrapText="1"/>
    </xf>
    <xf numFmtId="0" fontId="22" fillId="0" borderId="18" xfId="0" applyFont="1" applyBorder="1" applyAlignment="1">
      <alignment horizontal="center" vertical="center"/>
    </xf>
    <xf numFmtId="0" fontId="22" fillId="0" borderId="10" xfId="0" applyFont="1" applyBorder="1">
      <alignment horizontal="left" vertical="top" wrapText="1"/>
    </xf>
    <xf numFmtId="165" fontId="22" fillId="0" borderId="10" xfId="0" applyNumberFormat="1" applyFont="1" applyBorder="1" applyAlignment="1">
      <alignment horizontal="center" vertical="center" wrapText="1"/>
    </xf>
    <xf numFmtId="165" fontId="22" fillId="0" borderId="10" xfId="46" applyFont="1" applyFill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65" fontId="22" fillId="0" borderId="16" xfId="46" applyFont="1" applyFill="1" applyBorder="1" applyAlignment="1">
      <alignment horizontal="center" vertical="center"/>
    </xf>
    <xf numFmtId="165" fontId="22" fillId="0" borderId="18" xfId="46" applyFont="1" applyFill="1" applyBorder="1" applyAlignment="1">
      <alignment horizontal="center" vertical="center"/>
    </xf>
    <xf numFmtId="165" fontId="22" fillId="0" borderId="17" xfId="46" applyFont="1" applyFill="1" applyBorder="1" applyAlignment="1">
      <alignment horizontal="center" vertical="center"/>
    </xf>
    <xf numFmtId="0" fontId="27" fillId="0" borderId="0" xfId="0" applyFont="1" applyAlignment="1">
      <alignment horizontal="right"/>
    </xf>
    <xf numFmtId="0" fontId="22" fillId="0" borderId="10" xfId="0" applyFont="1" applyBorder="1" applyAlignment="1">
      <alignment horizontal="center" vertical="center" textRotation="90" wrapText="1"/>
    </xf>
    <xf numFmtId="0" fontId="22" fillId="0" borderId="16" xfId="0" applyFont="1" applyBorder="1">
      <alignment horizontal="left" vertical="top" wrapText="1"/>
    </xf>
    <xf numFmtId="0" fontId="32" fillId="0" borderId="10" xfId="0" applyFont="1" applyBorder="1" applyAlignment="1">
      <alignment horizontal="center" vertical="top" wrapText="1"/>
    </xf>
    <xf numFmtId="0" fontId="32" fillId="0" borderId="13" xfId="0" applyFont="1" applyBorder="1">
      <alignment horizontal="left" vertical="top" wrapText="1"/>
    </xf>
    <xf numFmtId="0" fontId="22" fillId="0" borderId="13" xfId="0" applyFont="1" applyBorder="1">
      <alignment horizontal="left" vertical="top" wrapText="1"/>
    </xf>
    <xf numFmtId="165" fontId="32" fillId="0" borderId="10" xfId="46" applyFont="1" applyFill="1" applyBorder="1" applyAlignment="1">
      <alignment horizontal="center" vertical="center"/>
    </xf>
    <xf numFmtId="165" fontId="22" fillId="0" borderId="10" xfId="0" applyNumberFormat="1" applyFont="1" applyBorder="1">
      <alignment horizontal="left" vertical="top" wrapText="1"/>
    </xf>
    <xf numFmtId="165" fontId="22" fillId="0" borderId="10" xfId="46" applyFont="1" applyFill="1" applyBorder="1" applyAlignment="1">
      <alignment horizontal="right" vertical="center"/>
    </xf>
    <xf numFmtId="0" fontId="22" fillId="0" borderId="13" xfId="0" applyFont="1" applyBorder="1" applyAlignment="1">
      <alignment horizontal="left" vertical="center" wrapText="1"/>
    </xf>
    <xf numFmtId="165" fontId="18" fillId="0" borderId="0" xfId="46">
      <alignment horizontal="right" vertical="top"/>
    </xf>
    <xf numFmtId="0" fontId="33" fillId="0" borderId="0" xfId="0" applyFont="1">
      <alignment horizontal="left" vertical="top" wrapText="1"/>
    </xf>
    <xf numFmtId="0" fontId="0" fillId="0" borderId="15" xfId="0" applyBorder="1">
      <alignment horizontal="left" vertical="top" wrapText="1"/>
    </xf>
    <xf numFmtId="0" fontId="34" fillId="0" borderId="0" xfId="0" applyFont="1" applyAlignment="1">
      <alignment horizontal="center" vertical="top"/>
    </xf>
    <xf numFmtId="0" fontId="21" fillId="0" borderId="0" xfId="0" applyFont="1">
      <alignment horizontal="left" vertical="top" wrapText="1"/>
    </xf>
    <xf numFmtId="0" fontId="21" fillId="0" borderId="10" xfId="0" applyFont="1" applyBorder="1">
      <alignment horizontal="left" vertical="top" wrapText="1"/>
    </xf>
    <xf numFmtId="0" fontId="24" fillId="0" borderId="10" xfId="0" applyFont="1" applyBorder="1">
      <alignment horizontal="left" vertical="top" wrapText="1"/>
    </xf>
    <xf numFmtId="0" fontId="24" fillId="0" borderId="12" xfId="0" applyFont="1" applyBorder="1">
      <alignment horizontal="left" vertical="top" wrapText="1"/>
    </xf>
    <xf numFmtId="0" fontId="0" fillId="0" borderId="18" xfId="0" applyBorder="1">
      <alignment horizontal="left" vertical="top" wrapText="1"/>
    </xf>
    <xf numFmtId="0" fontId="0" fillId="0" borderId="17" xfId="0" applyBorder="1">
      <alignment horizontal="left" vertical="top" wrapText="1"/>
    </xf>
    <xf numFmtId="165" fontId="18" fillId="0" borderId="0" xfId="46" applyBorder="1">
      <alignment horizontal="right" vertical="top"/>
    </xf>
    <xf numFmtId="0" fontId="27" fillId="0" borderId="0" xfId="0" applyFont="1" applyAlignment="1">
      <alignment horizontal="center" vertical="center" wrapText="1"/>
    </xf>
    <xf numFmtId="0" fontId="0" fillId="0" borderId="13" xfId="0" applyBorder="1">
      <alignment horizontal="left" vertical="top" wrapText="1"/>
    </xf>
    <xf numFmtId="166" fontId="32" fillId="0" borderId="13" xfId="47" applyNumberFormat="1" applyFont="1" applyBorder="1" applyAlignment="1">
      <alignment horizontal="center" vertical="top"/>
    </xf>
    <xf numFmtId="0" fontId="0" fillId="0" borderId="0" xfId="0" applyAlignment="1">
      <alignment horizontal="right" vertical="top"/>
    </xf>
    <xf numFmtId="0" fontId="0" fillId="0" borderId="0" xfId="0" applyAlignment="1">
      <alignment horizontal="right" vertical="center"/>
    </xf>
    <xf numFmtId="0" fontId="0" fillId="0" borderId="26" xfId="0" applyBorder="1">
      <alignment horizontal="left" vertical="top" wrapText="1"/>
    </xf>
    <xf numFmtId="0" fontId="22" fillId="0" borderId="18" xfId="0" applyFont="1" applyBorder="1">
      <alignment horizontal="left" vertical="top" wrapText="1"/>
    </xf>
    <xf numFmtId="0" fontId="22" fillId="0" borderId="27" xfId="0" applyFont="1" applyBorder="1">
      <alignment horizontal="left" vertical="top" wrapText="1"/>
    </xf>
    <xf numFmtId="0" fontId="31" fillId="0" borderId="27" xfId="0" applyFont="1" applyBorder="1">
      <alignment horizontal="left" vertical="top" wrapText="1"/>
    </xf>
    <xf numFmtId="0" fontId="31" fillId="0" borderId="18" xfId="0" applyFont="1" applyBorder="1">
      <alignment horizontal="left" vertical="top" wrapText="1"/>
    </xf>
    <xf numFmtId="0" fontId="22" fillId="0" borderId="26" xfId="0" applyFont="1" applyBorder="1">
      <alignment horizontal="left" vertical="top" wrapText="1"/>
    </xf>
    <xf numFmtId="0" fontId="29" fillId="0" borderId="27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/>
    </xf>
    <xf numFmtId="0" fontId="32" fillId="0" borderId="25" xfId="0" applyFont="1" applyBorder="1">
      <alignment horizontal="left" vertical="top" wrapText="1"/>
    </xf>
    <xf numFmtId="0" fontId="22" fillId="0" borderId="25" xfId="0" applyFont="1" applyBorder="1">
      <alignment horizontal="left" vertical="top" wrapText="1"/>
    </xf>
    <xf numFmtId="0" fontId="22" fillId="0" borderId="25" xfId="0" applyFont="1" applyBorder="1" applyAlignment="1">
      <alignment horizontal="left" vertical="center" wrapText="1"/>
    </xf>
    <xf numFmtId="0" fontId="31" fillId="0" borderId="25" xfId="0" applyFont="1" applyBorder="1">
      <alignment horizontal="left" vertical="top" wrapText="1"/>
    </xf>
    <xf numFmtId="0" fontId="24" fillId="0" borderId="24" xfId="0" applyFont="1" applyBorder="1">
      <alignment horizontal="left" vertical="top" wrapText="1"/>
    </xf>
    <xf numFmtId="0" fontId="36" fillId="0" borderId="15" xfId="0" applyFont="1" applyBorder="1" applyAlignment="1">
      <alignment horizontal="left" vertical="center" wrapText="1"/>
    </xf>
    <xf numFmtId="0" fontId="24" fillId="0" borderId="26" xfId="0" applyFont="1" applyBorder="1">
      <alignment horizontal="left" vertical="top" wrapText="1"/>
    </xf>
    <xf numFmtId="0" fontId="24" fillId="0" borderId="18" xfId="0" applyFont="1" applyBorder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166" fontId="32" fillId="0" borderId="25" xfId="47" applyNumberFormat="1" applyFont="1" applyBorder="1" applyAlignment="1">
      <alignment horizontal="center" vertical="center"/>
    </xf>
    <xf numFmtId="165" fontId="22" fillId="0" borderId="25" xfId="0" applyNumberFormat="1" applyFont="1" applyBorder="1" applyAlignment="1">
      <alignment horizontal="center" vertical="center" wrapText="1"/>
    </xf>
    <xf numFmtId="165" fontId="22" fillId="0" borderId="25" xfId="46" applyFont="1" applyFill="1" applyBorder="1" applyAlignment="1">
      <alignment horizontal="center" vertical="center"/>
    </xf>
    <xf numFmtId="165" fontId="22" fillId="0" borderId="25" xfId="46" applyFont="1" applyFill="1" applyBorder="1" applyAlignment="1">
      <alignment horizontal="right" vertical="center"/>
    </xf>
    <xf numFmtId="0" fontId="32" fillId="0" borderId="11" xfId="0" applyFont="1" applyBorder="1" applyAlignment="1">
      <alignment vertical="justify" wrapText="1"/>
    </xf>
    <xf numFmtId="0" fontId="32" fillId="0" borderId="21" xfId="0" applyFont="1" applyBorder="1" applyAlignment="1">
      <alignment vertical="justify" wrapText="1"/>
    </xf>
    <xf numFmtId="0" fontId="22" fillId="0" borderId="11" xfId="0" applyFont="1" applyBorder="1" applyAlignment="1">
      <alignment horizontal="center" vertical="justify" wrapText="1"/>
    </xf>
    <xf numFmtId="0" fontId="25" fillId="0" borderId="0" xfId="0" applyFont="1" applyAlignment="1">
      <alignment horizontal="right" vertical="center"/>
    </xf>
    <xf numFmtId="165" fontId="27" fillId="0" borderId="16" xfId="46" applyFont="1" applyFill="1" applyBorder="1" applyAlignment="1">
      <alignment horizontal="center" vertical="center"/>
    </xf>
    <xf numFmtId="165" fontId="27" fillId="0" borderId="10" xfId="46" applyFont="1" applyFill="1" applyBorder="1" applyAlignment="1">
      <alignment horizontal="right" vertical="center"/>
    </xf>
    <xf numFmtId="0" fontId="22" fillId="0" borderId="30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6" xfId="0" applyFont="1" applyBorder="1">
      <alignment horizontal="left" vertical="top" wrapText="1"/>
    </xf>
    <xf numFmtId="0" fontId="22" fillId="0" borderId="18" xfId="0" applyFont="1" applyBorder="1">
      <alignment horizontal="left" vertical="top" wrapText="1"/>
    </xf>
    <xf numFmtId="0" fontId="22" fillId="0" borderId="17" xfId="0" applyFont="1" applyBorder="1">
      <alignment horizontal="left" vertical="top" wrapText="1"/>
    </xf>
    <xf numFmtId="0" fontId="28" fillId="0" borderId="0" xfId="0" applyFont="1" applyAlignment="1">
      <alignment horizontal="center" vertical="center" wrapText="1"/>
    </xf>
    <xf numFmtId="0" fontId="22" fillId="0" borderId="12" xfId="0" applyFont="1" applyBorder="1" applyAlignment="1">
      <alignment horizontal="center" vertical="top" wrapText="1"/>
    </xf>
    <xf numFmtId="0" fontId="22" fillId="0" borderId="13" xfId="0" applyFont="1" applyBorder="1" applyAlignment="1">
      <alignment horizontal="center" vertical="top" wrapText="1"/>
    </xf>
    <xf numFmtId="0" fontId="29" fillId="0" borderId="14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2" fillId="0" borderId="23" xfId="0" applyFont="1" applyBorder="1" applyAlignment="1">
      <alignment vertical="justify" wrapText="1"/>
    </xf>
    <xf numFmtId="0" fontId="22" fillId="0" borderId="18" xfId="0" applyFont="1" applyBorder="1" applyAlignment="1">
      <alignment vertical="justify" wrapText="1"/>
    </xf>
    <xf numFmtId="0" fontId="32" fillId="0" borderId="27" xfId="0" applyFont="1" applyBorder="1" applyAlignment="1">
      <alignment horizontal="center" vertical="justify" wrapText="1"/>
    </xf>
    <xf numFmtId="0" fontId="22" fillId="0" borderId="11" xfId="0" applyFont="1" applyBorder="1" applyAlignment="1">
      <alignment vertical="justify" wrapText="1"/>
    </xf>
    <xf numFmtId="0" fontId="22" fillId="0" borderId="21" xfId="0" applyFont="1" applyBorder="1" applyAlignment="1">
      <alignment vertical="justify" wrapText="1"/>
    </xf>
    <xf numFmtId="0" fontId="22" fillId="0" borderId="26" xfId="0" applyFont="1" applyBorder="1" applyAlignment="1">
      <alignment vertical="justify" wrapText="1"/>
    </xf>
    <xf numFmtId="49" fontId="32" fillId="0" borderId="27" xfId="0" applyNumberFormat="1" applyFont="1" applyBorder="1" applyAlignment="1">
      <alignment horizontal="center" vertical="justify" wrapText="1"/>
    </xf>
    <xf numFmtId="0" fontId="22" fillId="0" borderId="27" xfId="0" applyFont="1" applyBorder="1" applyAlignment="1">
      <alignment horizontal="center" vertical="justify" wrapText="1"/>
    </xf>
    <xf numFmtId="0" fontId="22" fillId="0" borderId="27" xfId="0" applyFont="1" applyBorder="1" applyAlignment="1">
      <alignment vertical="justify" wrapText="1"/>
    </xf>
    <xf numFmtId="0" fontId="32" fillId="0" borderId="23" xfId="0" applyFont="1" applyBorder="1" applyAlignment="1">
      <alignment vertical="justify" wrapText="1"/>
    </xf>
    <xf numFmtId="0" fontId="32" fillId="0" borderId="18" xfId="0" applyFont="1" applyBorder="1" applyAlignment="1">
      <alignment vertical="justify" wrapText="1"/>
    </xf>
    <xf numFmtId="0" fontId="32" fillId="0" borderId="11" xfId="0" applyFont="1" applyBorder="1" applyAlignment="1">
      <alignment vertical="justify" wrapText="1"/>
    </xf>
    <xf numFmtId="0" fontId="22" fillId="0" borderId="20" xfId="0" applyFont="1" applyBorder="1">
      <alignment horizontal="left" vertical="top" wrapText="1"/>
    </xf>
    <xf numFmtId="0" fontId="22" fillId="0" borderId="29" xfId="0" applyFont="1" applyBorder="1">
      <alignment horizontal="left" vertical="top" wrapText="1"/>
    </xf>
    <xf numFmtId="0" fontId="22" fillId="0" borderId="16" xfId="0" applyFont="1" applyBorder="1" applyAlignment="1">
      <alignment vertical="justify" wrapText="1"/>
    </xf>
    <xf numFmtId="0" fontId="22" fillId="0" borderId="29" xfId="0" applyFont="1" applyBorder="1" applyAlignment="1">
      <alignment vertical="justify" wrapText="1"/>
    </xf>
    <xf numFmtId="0" fontId="22" fillId="0" borderId="29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justify" wrapText="1"/>
    </xf>
    <xf numFmtId="0" fontId="22" fillId="0" borderId="18" xfId="0" applyFont="1" applyBorder="1" applyAlignment="1">
      <alignment horizontal="center" vertical="justify" wrapText="1"/>
    </xf>
    <xf numFmtId="0" fontId="22" fillId="0" borderId="27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0" fillId="0" borderId="12" xfId="0" applyBorder="1">
      <alignment horizontal="left" vertical="top" wrapText="1"/>
    </xf>
    <xf numFmtId="0" fontId="0" fillId="0" borderId="13" xfId="0" applyBorder="1">
      <alignment horizontal="left" vertical="top" wrapText="1"/>
    </xf>
    <xf numFmtId="0" fontId="21" fillId="0" borderId="0" xfId="0" applyFont="1">
      <alignment horizontal="left" vertical="top" wrapText="1"/>
    </xf>
    <xf numFmtId="0" fontId="21" fillId="0" borderId="12" xfId="0" applyFont="1" applyBorder="1">
      <alignment horizontal="left" vertical="top" wrapText="1"/>
    </xf>
    <xf numFmtId="0" fontId="21" fillId="0" borderId="28" xfId="0" applyFont="1" applyBorder="1">
      <alignment horizontal="left" vertical="top" wrapText="1"/>
    </xf>
    <xf numFmtId="0" fontId="21" fillId="0" borderId="13" xfId="0" applyFont="1" applyBorder="1">
      <alignment horizontal="left" vertical="top" wrapText="1"/>
    </xf>
    <xf numFmtId="0" fontId="24" fillId="0" borderId="12" xfId="0" applyFont="1" applyBorder="1">
      <alignment horizontal="left" vertical="top" wrapText="1"/>
    </xf>
    <xf numFmtId="0" fontId="24" fillId="0" borderId="28" xfId="0" applyFont="1" applyBorder="1">
      <alignment horizontal="left" vertical="top" wrapText="1"/>
    </xf>
    <xf numFmtId="0" fontId="24" fillId="0" borderId="13" xfId="0" applyFont="1" applyBorder="1">
      <alignment horizontal="left" vertical="top" wrapText="1"/>
    </xf>
    <xf numFmtId="0" fontId="0" fillId="0" borderId="12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34" fillId="0" borderId="0" xfId="0" applyFont="1" applyAlignment="1">
      <alignment horizontal="center" vertical="top"/>
    </xf>
    <xf numFmtId="0" fontId="0" fillId="0" borderId="28" xfId="0" applyBorder="1" applyAlignment="1">
      <alignment horizontal="center" vertical="top" wrapText="1"/>
    </xf>
    <xf numFmtId="0" fontId="0" fillId="0" borderId="24" xfId="0" applyBorder="1">
      <alignment horizontal="left" vertical="top" wrapText="1"/>
    </xf>
    <xf numFmtId="0" fontId="0" fillId="0" borderId="25" xfId="0" applyBorder="1">
      <alignment horizontal="left" vertical="top" wrapText="1"/>
    </xf>
    <xf numFmtId="0" fontId="27" fillId="0" borderId="15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top" wrapText="1"/>
    </xf>
  </cellXfs>
  <cellStyles count="48">
    <cellStyle name="20% - Акцент1" xfId="20" builtinId="30" customBuiltin="1"/>
    <cellStyle name="20% - Акцент2" xfId="24" builtinId="34" customBuiltin="1"/>
    <cellStyle name="20% - Акцент3" xfId="28" builtinId="38" customBuiltin="1"/>
    <cellStyle name="20% - Акцент4" xfId="32" builtinId="42" customBuiltin="1"/>
    <cellStyle name="20% - Акцент5" xfId="36" builtinId="46" customBuiltin="1"/>
    <cellStyle name="20% - Акцент6" xfId="40" builtinId="50" customBuiltin="1"/>
    <cellStyle name="40% - Акцент1" xfId="21" builtinId="31" customBuiltin="1"/>
    <cellStyle name="40% - Акцент2" xfId="25" builtinId="35" customBuiltin="1"/>
    <cellStyle name="40% - Акцент3" xfId="29" builtinId="39" customBuiltin="1"/>
    <cellStyle name="40% - Акцент4" xfId="33" builtinId="43" customBuiltin="1"/>
    <cellStyle name="40% - Акцент5" xfId="37" builtinId="47" customBuiltin="1"/>
    <cellStyle name="40% - Акцент6" xfId="41" builtinId="51" customBuiltin="1"/>
    <cellStyle name="60% - Акцент1" xfId="22" builtinId="32" customBuiltin="1"/>
    <cellStyle name="60% - Акцент2" xfId="26" builtinId="36" customBuiltin="1"/>
    <cellStyle name="60% - Акцент3" xfId="30" builtinId="40" customBuiltin="1"/>
    <cellStyle name="60% - Акцент4" xfId="34" builtinId="44" customBuiltin="1"/>
    <cellStyle name="60% - Акцент5" xfId="38" builtinId="48" customBuiltin="1"/>
    <cellStyle name="60% - Акцент6" xfId="42" builtinId="52" customBuiltin="1"/>
    <cellStyle name="Comma" xfId="43"/>
    <cellStyle name="Normal 2" xfId="44"/>
    <cellStyle name="Normal_General 17.02.04" xfId="45"/>
    <cellStyle name="SN_241" xfId="46"/>
    <cellStyle name="SN_b" xfId="47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 customBuiltin="1"/>
    <cellStyle name="Плохой" xfId="8" builtinId="27" customBuiltin="1"/>
    <cellStyle name="Пояснение" xfId="17" builtinId="53" customBuiltin="1"/>
    <cellStyle name="Примечание" xfId="16" builtinId="10" customBuiltin="1"/>
    <cellStyle name="Связанная ячейка" xfId="13" builtinId="24" customBuiltin="1"/>
    <cellStyle name="Текст предупреждения" xfId="15" builtinId="11" customBuiltin="1"/>
    <cellStyle name="Финансовый" xfId="1" builtinId="3" customBuiltin="1"/>
    <cellStyle name="Хороший" xfId="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workbookViewId="0">
      <selection activeCell="C15" sqref="C15"/>
    </sheetView>
  </sheetViews>
  <sheetFormatPr defaultRowHeight="12.75"/>
  <cols>
    <col min="1" max="1" width="6.28515625" customWidth="1"/>
    <col min="2" max="2" width="6.85546875" customWidth="1"/>
    <col min="3" max="3" width="78.85546875" customWidth="1"/>
    <col min="4" max="5" width="13" customWidth="1"/>
  </cols>
  <sheetData>
    <row r="1" spans="1:5" ht="14.25" customHeight="1">
      <c r="E1" s="1" t="s">
        <v>0</v>
      </c>
    </row>
    <row r="2" spans="1:5" ht="14.25" customHeight="1">
      <c r="E2" s="1" t="s">
        <v>82</v>
      </c>
    </row>
    <row r="3" spans="1:5" ht="18.75" customHeight="1">
      <c r="E3" s="2" t="s">
        <v>70</v>
      </c>
    </row>
    <row r="4" spans="1:5" ht="14.25" customHeight="1">
      <c r="E4" s="3"/>
    </row>
    <row r="5" spans="1:5" ht="14.25" customHeight="1">
      <c r="E5" s="4"/>
    </row>
    <row r="6" spans="1:5" ht="66" customHeight="1">
      <c r="A6" s="85" t="s">
        <v>89</v>
      </c>
      <c r="B6" s="85"/>
      <c r="C6" s="85"/>
      <c r="D6" s="85"/>
      <c r="E6" s="85"/>
    </row>
    <row r="7" spans="1:5">
      <c r="E7" s="44" t="s">
        <v>69</v>
      </c>
    </row>
    <row r="8" spans="1:5" ht="81" customHeight="1">
      <c r="A8" s="86" t="s">
        <v>1</v>
      </c>
      <c r="B8" s="87"/>
      <c r="C8" s="88" t="s">
        <v>2</v>
      </c>
      <c r="D8" s="90" t="s">
        <v>3</v>
      </c>
      <c r="E8" s="90"/>
    </row>
    <row r="9" spans="1:5" ht="66" customHeight="1">
      <c r="A9" s="5" t="s">
        <v>72</v>
      </c>
      <c r="B9" s="5" t="s">
        <v>73</v>
      </c>
      <c r="C9" s="89"/>
      <c r="D9" s="52" t="s">
        <v>83</v>
      </c>
      <c r="E9" s="53" t="s">
        <v>77</v>
      </c>
    </row>
    <row r="10" spans="1:5" ht="24.75" customHeight="1">
      <c r="A10" s="6"/>
      <c r="B10" s="6"/>
      <c r="C10" s="7" t="s">
        <v>4</v>
      </c>
      <c r="D10" s="43">
        <f>D11+D25</f>
        <v>0</v>
      </c>
      <c r="E10" s="43">
        <f>E11+E25</f>
        <v>0</v>
      </c>
    </row>
    <row r="11" spans="1:5" ht="20.25" customHeight="1">
      <c r="A11" s="8"/>
      <c r="B11" s="9"/>
      <c r="C11" s="9" t="s">
        <v>5</v>
      </c>
      <c r="D11" s="72">
        <f t="shared" ref="D11" si="0">D12</f>
        <v>-133699</v>
      </c>
      <c r="E11" s="72">
        <f>E12</f>
        <v>-267400</v>
      </c>
    </row>
    <row r="12" spans="1:5" ht="17.25" customHeight="1">
      <c r="A12" s="10" t="s">
        <v>6</v>
      </c>
      <c r="B12" s="75"/>
      <c r="C12" s="11" t="s">
        <v>7</v>
      </c>
      <c r="D12" s="72">
        <f>+D19</f>
        <v>-133699</v>
      </c>
      <c r="E12" s="72">
        <f>E19</f>
        <v>-267400</v>
      </c>
    </row>
    <row r="13" spans="1:5" ht="17.25" customHeight="1">
      <c r="A13" s="12"/>
      <c r="B13" s="76"/>
      <c r="C13" s="13" t="s">
        <v>8</v>
      </c>
      <c r="D13" s="48"/>
      <c r="E13" s="14"/>
    </row>
    <row r="14" spans="1:5" ht="17.25" customHeight="1">
      <c r="A14" s="12"/>
      <c r="B14" s="76"/>
      <c r="C14" s="11" t="s">
        <v>9</v>
      </c>
      <c r="D14" s="49"/>
      <c r="E14" s="14"/>
    </row>
    <row r="15" spans="1:5" ht="30.75" customHeight="1">
      <c r="A15" s="12"/>
      <c r="B15" s="76"/>
      <c r="C15" s="13" t="s">
        <v>98</v>
      </c>
      <c r="D15" s="48"/>
      <c r="E15" s="15"/>
    </row>
    <row r="16" spans="1:5" ht="16.5" customHeight="1">
      <c r="A16" s="12"/>
      <c r="B16" s="76"/>
      <c r="C16" s="11" t="s">
        <v>10</v>
      </c>
      <c r="D16" s="49"/>
      <c r="E16" s="15"/>
    </row>
    <row r="17" spans="1:5" ht="31.5" customHeight="1">
      <c r="A17" s="16"/>
      <c r="B17" s="77"/>
      <c r="C17" s="13" t="s">
        <v>11</v>
      </c>
      <c r="D17" s="48"/>
      <c r="E17" s="15"/>
    </row>
    <row r="18" spans="1:5" ht="16.5" customHeight="1">
      <c r="A18" s="78" t="s">
        <v>12</v>
      </c>
      <c r="B18" s="79"/>
      <c r="C18" s="79"/>
      <c r="D18" s="80"/>
      <c r="E18" s="81"/>
    </row>
    <row r="19" spans="1:5" ht="20.25" customHeight="1">
      <c r="A19" s="75"/>
      <c r="B19" s="10" t="s">
        <v>13</v>
      </c>
      <c r="C19" s="11" t="s">
        <v>14</v>
      </c>
      <c r="D19" s="17">
        <f>+'HAVEL. 2'!G27</f>
        <v>-133699</v>
      </c>
      <c r="E19" s="17">
        <f>+'HAVEL. 2'!H27</f>
        <v>-267400</v>
      </c>
    </row>
    <row r="20" spans="1:5" ht="20.25" customHeight="1">
      <c r="A20" s="76"/>
      <c r="B20" s="12"/>
      <c r="C20" s="13" t="s">
        <v>8</v>
      </c>
      <c r="D20" s="47"/>
      <c r="E20" s="18"/>
    </row>
    <row r="21" spans="1:5" ht="20.25" customHeight="1">
      <c r="A21" s="76"/>
      <c r="B21" s="12"/>
      <c r="C21" s="11" t="s">
        <v>15</v>
      </c>
      <c r="D21" s="50"/>
      <c r="E21" s="18"/>
    </row>
    <row r="22" spans="1:5" ht="51" customHeight="1">
      <c r="A22" s="76"/>
      <c r="B22" s="12"/>
      <c r="C22" s="13" t="s">
        <v>71</v>
      </c>
      <c r="D22" s="47"/>
      <c r="E22" s="18"/>
    </row>
    <row r="23" spans="1:5" ht="15.75" customHeight="1">
      <c r="A23" s="76"/>
      <c r="B23" s="12"/>
      <c r="C23" s="11" t="s">
        <v>16</v>
      </c>
      <c r="D23" s="50"/>
      <c r="E23" s="18"/>
    </row>
    <row r="24" spans="1:5" ht="15.75" customHeight="1">
      <c r="A24" s="77"/>
      <c r="B24" s="16"/>
      <c r="C24" s="13" t="s">
        <v>17</v>
      </c>
      <c r="D24" s="51"/>
      <c r="E24" s="19"/>
    </row>
    <row r="25" spans="1:5" ht="18.75" customHeight="1">
      <c r="A25" s="8"/>
      <c r="B25" s="9"/>
      <c r="C25" s="7" t="s">
        <v>18</v>
      </c>
      <c r="D25" s="43">
        <f>D26</f>
        <v>133699</v>
      </c>
      <c r="E25" s="43">
        <f>E26</f>
        <v>267400</v>
      </c>
    </row>
    <row r="26" spans="1:5" ht="15.75" customHeight="1">
      <c r="A26" s="10" t="s">
        <v>19</v>
      </c>
      <c r="B26" s="75"/>
      <c r="C26" s="11" t="s">
        <v>7</v>
      </c>
      <c r="D26" s="43">
        <f>D33</f>
        <v>133699</v>
      </c>
      <c r="E26" s="43">
        <f>E33</f>
        <v>267400</v>
      </c>
    </row>
    <row r="27" spans="1:5" ht="15.75" customHeight="1">
      <c r="A27" s="12"/>
      <c r="B27" s="76"/>
      <c r="C27" s="13" t="s">
        <v>20</v>
      </c>
      <c r="D27" s="48"/>
      <c r="E27" s="15"/>
    </row>
    <row r="28" spans="1:5" ht="15.75" customHeight="1">
      <c r="A28" s="12"/>
      <c r="B28" s="76"/>
      <c r="C28" s="11" t="s">
        <v>9</v>
      </c>
      <c r="D28" s="49"/>
      <c r="E28" s="15"/>
    </row>
    <row r="29" spans="1:5" ht="30.75" customHeight="1">
      <c r="A29" s="12"/>
      <c r="B29" s="76"/>
      <c r="C29" s="13" t="s">
        <v>21</v>
      </c>
      <c r="D29" s="48"/>
      <c r="E29" s="15"/>
    </row>
    <row r="30" spans="1:5" ht="16.5" customHeight="1">
      <c r="A30" s="12"/>
      <c r="B30" s="76"/>
      <c r="C30" s="11" t="s">
        <v>10</v>
      </c>
      <c r="D30" s="49"/>
      <c r="E30" s="15"/>
    </row>
    <row r="31" spans="1:5" ht="30" customHeight="1">
      <c r="A31" s="16"/>
      <c r="B31" s="77"/>
      <c r="C31" s="13" t="s">
        <v>84</v>
      </c>
      <c r="D31" s="48"/>
      <c r="E31" s="15"/>
    </row>
    <row r="32" spans="1:5" ht="15.75" customHeight="1">
      <c r="A32" s="78" t="s">
        <v>12</v>
      </c>
      <c r="B32" s="79"/>
      <c r="C32" s="79"/>
      <c r="D32" s="80"/>
      <c r="E32" s="81"/>
    </row>
    <row r="33" spans="1:5" ht="15.75" customHeight="1">
      <c r="A33" s="82"/>
      <c r="B33" s="10">
        <v>11001</v>
      </c>
      <c r="C33" s="11" t="s">
        <v>14</v>
      </c>
      <c r="D33" s="17">
        <f>+'HAVEL. 2'!G42</f>
        <v>133699</v>
      </c>
      <c r="E33" s="17">
        <f>+'HAVEL. 2'!H38</f>
        <v>267400</v>
      </c>
    </row>
    <row r="34" spans="1:5" ht="15.75" customHeight="1">
      <c r="A34" s="83"/>
      <c r="B34" s="12"/>
      <c r="C34" s="13" t="s">
        <v>22</v>
      </c>
      <c r="D34" s="47"/>
      <c r="E34" s="18"/>
    </row>
    <row r="35" spans="1:5" ht="15.75" customHeight="1">
      <c r="A35" s="83"/>
      <c r="B35" s="12"/>
      <c r="C35" s="11" t="s">
        <v>15</v>
      </c>
      <c r="D35" s="50"/>
      <c r="E35" s="18"/>
    </row>
    <row r="36" spans="1:5" ht="30.75" customHeight="1">
      <c r="A36" s="83"/>
      <c r="B36" s="12"/>
      <c r="C36" s="13" t="s">
        <v>23</v>
      </c>
      <c r="D36" s="47"/>
      <c r="E36" s="18"/>
    </row>
    <row r="37" spans="1:5" ht="17.25" customHeight="1">
      <c r="A37" s="83"/>
      <c r="B37" s="12"/>
      <c r="C37" s="11" t="s">
        <v>16</v>
      </c>
      <c r="D37" s="50"/>
      <c r="E37" s="18"/>
    </row>
    <row r="38" spans="1:5" ht="17.25" customHeight="1">
      <c r="A38" s="84"/>
      <c r="B38" s="16"/>
      <c r="C38" s="13" t="s">
        <v>17</v>
      </c>
      <c r="D38" s="51"/>
      <c r="E38" s="19"/>
    </row>
  </sheetData>
  <mergeCells count="10">
    <mergeCell ref="A19:A24"/>
    <mergeCell ref="B26:B31"/>
    <mergeCell ref="A32:E32"/>
    <mergeCell ref="A33:A38"/>
    <mergeCell ref="A6:E6"/>
    <mergeCell ref="A8:B8"/>
    <mergeCell ref="C8:C9"/>
    <mergeCell ref="B12:B17"/>
    <mergeCell ref="A18:E18"/>
    <mergeCell ref="D8:E8"/>
  </mergeCells>
  <pageMargins left="0.2" right="0.24" top="0.27" bottom="0.26" header="0.2" footer="0.2"/>
  <pageSetup paperSize="9" scale="9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8"/>
  <sheetViews>
    <sheetView workbookViewId="0">
      <selection activeCell="H28" sqref="H28"/>
    </sheetView>
  </sheetViews>
  <sheetFormatPr defaultRowHeight="12.75"/>
  <cols>
    <col min="1" max="3" width="5" customWidth="1"/>
    <col min="4" max="4" width="6" customWidth="1"/>
    <col min="5" max="5" width="7.5703125" customWidth="1"/>
    <col min="6" max="6" width="54.7109375" customWidth="1"/>
    <col min="7" max="8" width="12.7109375" customWidth="1"/>
  </cols>
  <sheetData>
    <row r="1" spans="1:14" ht="14.25" customHeight="1">
      <c r="H1" s="71" t="s">
        <v>87</v>
      </c>
    </row>
    <row r="2" spans="1:14" ht="14.25" customHeight="1">
      <c r="H2" s="1" t="s">
        <v>82</v>
      </c>
    </row>
    <row r="3" spans="1:14" ht="13.5" customHeight="1">
      <c r="H3" s="2" t="s">
        <v>74</v>
      </c>
    </row>
    <row r="4" spans="1:14" ht="9" customHeight="1">
      <c r="H4" s="3"/>
    </row>
    <row r="5" spans="1:14" ht="9" customHeight="1">
      <c r="H5" s="20"/>
    </row>
    <row r="6" spans="1:14" ht="9" customHeight="1"/>
    <row r="7" spans="1:14" ht="45.75" customHeight="1">
      <c r="A7" s="112" t="s">
        <v>94</v>
      </c>
      <c r="B7" s="112"/>
      <c r="C7" s="112"/>
      <c r="D7" s="112"/>
      <c r="E7" s="112"/>
      <c r="F7" s="112"/>
      <c r="G7" s="112"/>
      <c r="H7" s="112"/>
    </row>
    <row r="8" spans="1:14">
      <c r="H8" s="45" t="s">
        <v>69</v>
      </c>
    </row>
    <row r="9" spans="1:14" ht="83.25" customHeight="1">
      <c r="A9" s="78" t="s">
        <v>26</v>
      </c>
      <c r="B9" s="79"/>
      <c r="C9" s="81"/>
      <c r="D9" s="78" t="s">
        <v>1</v>
      </c>
      <c r="E9" s="81"/>
      <c r="F9" s="113" t="s">
        <v>27</v>
      </c>
      <c r="G9" s="90" t="s">
        <v>3</v>
      </c>
      <c r="H9" s="90"/>
      <c r="L9" s="111"/>
      <c r="M9" s="90"/>
      <c r="N9" s="90"/>
    </row>
    <row r="10" spans="1:14" ht="65.25" customHeight="1">
      <c r="A10" s="21" t="s">
        <v>78</v>
      </c>
      <c r="B10" s="21" t="s">
        <v>79</v>
      </c>
      <c r="C10" s="21" t="s">
        <v>80</v>
      </c>
      <c r="D10" s="21" t="s">
        <v>81</v>
      </c>
      <c r="E10" s="21" t="s">
        <v>73</v>
      </c>
      <c r="F10" s="114"/>
      <c r="G10" s="52" t="s">
        <v>83</v>
      </c>
      <c r="H10" s="53" t="s">
        <v>77</v>
      </c>
    </row>
    <row r="11" spans="1:14" ht="14.25" customHeight="1">
      <c r="A11" s="22"/>
      <c r="B11" s="22"/>
      <c r="C11" s="22"/>
      <c r="D11" s="22"/>
      <c r="E11" s="22"/>
      <c r="F11" s="23" t="s">
        <v>28</v>
      </c>
      <c r="G11" s="43">
        <f>G12+G28</f>
        <v>0</v>
      </c>
      <c r="H11" s="43">
        <f>H12+H28</f>
        <v>0</v>
      </c>
    </row>
    <row r="12" spans="1:14" ht="30.75" customHeight="1">
      <c r="A12" s="100" t="s">
        <v>29</v>
      </c>
      <c r="B12" s="103"/>
      <c r="C12" s="105"/>
      <c r="D12" s="105"/>
      <c r="E12" s="75"/>
      <c r="F12" s="24" t="s">
        <v>30</v>
      </c>
      <c r="G12" s="73">
        <f>G14</f>
        <v>-133699</v>
      </c>
      <c r="H12" s="73">
        <f>H14</f>
        <v>-267400</v>
      </c>
    </row>
    <row r="13" spans="1:14" ht="15.75" customHeight="1">
      <c r="A13" s="101"/>
      <c r="B13" s="104"/>
      <c r="C13" s="92"/>
      <c r="D13" s="92"/>
      <c r="E13" s="76"/>
      <c r="F13" s="25" t="s">
        <v>31</v>
      </c>
      <c r="G13" s="26"/>
      <c r="H13" s="26"/>
    </row>
    <row r="14" spans="1:14" ht="30" customHeight="1">
      <c r="A14" s="102"/>
      <c r="B14" s="100" t="s">
        <v>32</v>
      </c>
      <c r="C14" s="106"/>
      <c r="D14" s="92"/>
      <c r="E14" s="76"/>
      <c r="F14" s="24" t="s">
        <v>33</v>
      </c>
      <c r="G14" s="73">
        <f>G16</f>
        <v>-133699</v>
      </c>
      <c r="H14" s="73">
        <f>H16</f>
        <v>-267400</v>
      </c>
    </row>
    <row r="15" spans="1:14" ht="15.75" customHeight="1">
      <c r="A15" s="102"/>
      <c r="B15" s="101"/>
      <c r="C15" s="106"/>
      <c r="D15" s="92"/>
      <c r="E15" s="76"/>
      <c r="F15" s="25" t="s">
        <v>31</v>
      </c>
      <c r="G15" s="26"/>
      <c r="H15" s="26"/>
    </row>
    <row r="16" spans="1:14" ht="15.75" customHeight="1">
      <c r="A16" s="102"/>
      <c r="B16" s="102"/>
      <c r="C16" s="100" t="s">
        <v>32</v>
      </c>
      <c r="D16" s="106"/>
      <c r="E16" s="76"/>
      <c r="F16" s="24" t="s">
        <v>8</v>
      </c>
      <c r="G16" s="73">
        <f>G18</f>
        <v>-133699</v>
      </c>
      <c r="H16" s="73">
        <f>H18</f>
        <v>-267400</v>
      </c>
    </row>
    <row r="17" spans="1:8" ht="15.75" customHeight="1">
      <c r="A17" s="102"/>
      <c r="B17" s="102"/>
      <c r="C17" s="101"/>
      <c r="D17" s="106"/>
      <c r="E17" s="76"/>
      <c r="F17" s="25" t="s">
        <v>31</v>
      </c>
      <c r="G17" s="14"/>
      <c r="H17" s="14"/>
    </row>
    <row r="18" spans="1:8" ht="15.75" customHeight="1">
      <c r="A18" s="102"/>
      <c r="B18" s="102"/>
      <c r="C18" s="102"/>
      <c r="D18" s="109" t="s">
        <v>6</v>
      </c>
      <c r="E18" s="107"/>
      <c r="F18" s="25" t="s">
        <v>8</v>
      </c>
      <c r="G18" s="73">
        <f>G20</f>
        <v>-133699</v>
      </c>
      <c r="H18" s="73">
        <f>H20</f>
        <v>-267400</v>
      </c>
    </row>
    <row r="19" spans="1:8" ht="15.75" customHeight="1">
      <c r="A19" s="102"/>
      <c r="B19" s="102"/>
      <c r="C19" s="102"/>
      <c r="D19" s="110"/>
      <c r="E19" s="108"/>
      <c r="F19" s="25" t="s">
        <v>31</v>
      </c>
      <c r="G19" s="55"/>
      <c r="H19" s="27"/>
    </row>
    <row r="20" spans="1:8" ht="15.75" customHeight="1">
      <c r="A20" s="68"/>
      <c r="B20" s="68"/>
      <c r="C20" s="68"/>
      <c r="D20" s="70"/>
      <c r="E20" s="91" t="s">
        <v>13</v>
      </c>
      <c r="F20" s="25" t="s">
        <v>8</v>
      </c>
      <c r="G20" s="28">
        <f t="shared" ref="G20" si="0">G22</f>
        <v>-133699</v>
      </c>
      <c r="H20" s="28">
        <f>H22</f>
        <v>-267400</v>
      </c>
    </row>
    <row r="21" spans="1:8" ht="15.75" customHeight="1">
      <c r="A21" s="68"/>
      <c r="B21" s="68"/>
      <c r="C21" s="68"/>
      <c r="D21" s="70"/>
      <c r="E21" s="92"/>
      <c r="F21" s="25" t="s">
        <v>34</v>
      </c>
      <c r="G21" s="28"/>
      <c r="H21" s="28"/>
    </row>
    <row r="22" spans="1:8" ht="15.75" customHeight="1">
      <c r="A22" s="68"/>
      <c r="B22" s="68"/>
      <c r="C22" s="68"/>
      <c r="D22" s="70"/>
      <c r="E22" s="92"/>
      <c r="F22" s="25" t="s">
        <v>5</v>
      </c>
      <c r="G22" s="28">
        <f t="shared" ref="G22" si="1">G24</f>
        <v>-133699</v>
      </c>
      <c r="H22" s="28">
        <f>H24</f>
        <v>-267400</v>
      </c>
    </row>
    <row r="23" spans="1:8" ht="39" customHeight="1">
      <c r="A23" s="68"/>
      <c r="B23" s="68"/>
      <c r="C23" s="68"/>
      <c r="D23" s="70"/>
      <c r="E23" s="92"/>
      <c r="F23" s="29" t="s">
        <v>35</v>
      </c>
      <c r="G23" s="28"/>
      <c r="H23" s="28"/>
    </row>
    <row r="24" spans="1:8" ht="16.5" customHeight="1">
      <c r="A24" s="68"/>
      <c r="B24" s="68"/>
      <c r="C24" s="68"/>
      <c r="D24" s="70"/>
      <c r="E24" s="92"/>
      <c r="F24" s="29" t="s">
        <v>36</v>
      </c>
      <c r="G24" s="28">
        <f t="shared" ref="G24:G26" si="2">G25</f>
        <v>-133699</v>
      </c>
      <c r="H24" s="28">
        <f>H25</f>
        <v>-267400</v>
      </c>
    </row>
    <row r="25" spans="1:8" ht="16.5" customHeight="1">
      <c r="A25" s="68"/>
      <c r="B25" s="68"/>
      <c r="C25" s="68"/>
      <c r="D25" s="70"/>
      <c r="E25" s="92"/>
      <c r="F25" s="25" t="s">
        <v>37</v>
      </c>
      <c r="G25" s="28">
        <f t="shared" si="2"/>
        <v>-133699</v>
      </c>
      <c r="H25" s="28">
        <f>H26</f>
        <v>-267400</v>
      </c>
    </row>
    <row r="26" spans="1:8" ht="16.5" customHeight="1">
      <c r="A26" s="68"/>
      <c r="B26" s="68"/>
      <c r="C26" s="68"/>
      <c r="D26" s="70"/>
      <c r="E26" s="92"/>
      <c r="F26" s="25" t="s">
        <v>38</v>
      </c>
      <c r="G26" s="28">
        <f t="shared" si="2"/>
        <v>-133699</v>
      </c>
      <c r="H26" s="28">
        <f>H27</f>
        <v>-267400</v>
      </c>
    </row>
    <row r="27" spans="1:8" ht="16.5" customHeight="1">
      <c r="A27" s="69"/>
      <c r="B27" s="68"/>
      <c r="C27" s="68"/>
      <c r="D27" s="70"/>
      <c r="E27" s="92"/>
      <c r="F27" s="25" t="s">
        <v>39</v>
      </c>
      <c r="G27" s="28">
        <v>-133699</v>
      </c>
      <c r="H27" s="28">
        <v>-267400</v>
      </c>
    </row>
    <row r="28" spans="1:8" ht="33" customHeight="1">
      <c r="A28" s="93" t="s">
        <v>40</v>
      </c>
      <c r="B28" s="94"/>
      <c r="C28" s="94"/>
      <c r="D28" s="94"/>
      <c r="E28" s="92"/>
      <c r="F28" s="54" t="s">
        <v>41</v>
      </c>
      <c r="G28" s="64">
        <f t="shared" ref="G28" si="3">SUM(G30)</f>
        <v>133699</v>
      </c>
      <c r="H28" s="64">
        <f>SUM(H30)</f>
        <v>267400</v>
      </c>
    </row>
    <row r="29" spans="1:8" ht="15.75" customHeight="1">
      <c r="A29" s="93"/>
      <c r="B29" s="95"/>
      <c r="C29" s="94"/>
      <c r="D29" s="94"/>
      <c r="E29" s="92"/>
      <c r="F29" s="55" t="s">
        <v>31</v>
      </c>
      <c r="G29" s="65"/>
      <c r="H29" s="65"/>
    </row>
    <row r="30" spans="1:8" ht="15.75" customHeight="1">
      <c r="A30" s="93"/>
      <c r="B30" s="97" t="s">
        <v>95</v>
      </c>
      <c r="C30" s="94"/>
      <c r="D30" s="94"/>
      <c r="E30" s="92"/>
      <c r="F30" s="54" t="s">
        <v>42</v>
      </c>
      <c r="G30" s="64">
        <f t="shared" ref="G30" si="4">SUM(G32)</f>
        <v>133699</v>
      </c>
      <c r="H30" s="64">
        <f>SUM(H32)</f>
        <v>267400</v>
      </c>
    </row>
    <row r="31" spans="1:8" ht="15.75" customHeight="1">
      <c r="A31" s="93"/>
      <c r="B31" s="97"/>
      <c r="C31" s="95"/>
      <c r="D31" s="94"/>
      <c r="E31" s="92"/>
      <c r="F31" s="55" t="s">
        <v>31</v>
      </c>
      <c r="G31" s="65"/>
      <c r="H31" s="65"/>
    </row>
    <row r="32" spans="1:8" ht="15.75" customHeight="1">
      <c r="A32" s="93"/>
      <c r="B32" s="97"/>
      <c r="C32" s="93" t="s">
        <v>40</v>
      </c>
      <c r="D32" s="94"/>
      <c r="E32" s="92"/>
      <c r="F32" s="54" t="s">
        <v>43</v>
      </c>
      <c r="G32" s="64">
        <f t="shared" ref="G32" si="5">G34</f>
        <v>133699</v>
      </c>
      <c r="H32" s="64">
        <f>H34</f>
        <v>267400</v>
      </c>
    </row>
    <row r="33" spans="1:13" ht="15.75" customHeight="1">
      <c r="A33" s="93"/>
      <c r="B33" s="97"/>
      <c r="C33" s="93"/>
      <c r="D33" s="94"/>
      <c r="E33" s="92"/>
      <c r="F33" s="55" t="s">
        <v>31</v>
      </c>
      <c r="G33" s="66"/>
      <c r="H33" s="66"/>
    </row>
    <row r="34" spans="1:13" ht="15.75" customHeight="1">
      <c r="A34" s="93"/>
      <c r="B34" s="97"/>
      <c r="C34" s="93"/>
      <c r="D34" s="94"/>
      <c r="E34" s="92"/>
      <c r="F34" s="54" t="s">
        <v>18</v>
      </c>
      <c r="G34" s="64">
        <f t="shared" ref="G34" si="6">G36</f>
        <v>133699</v>
      </c>
      <c r="H34" s="64">
        <f>H36</f>
        <v>267400</v>
      </c>
    </row>
    <row r="35" spans="1:13" ht="15.75" customHeight="1">
      <c r="A35" s="93"/>
      <c r="B35" s="97"/>
      <c r="C35" s="93"/>
      <c r="D35" s="95"/>
      <c r="E35" s="92"/>
      <c r="F35" s="55" t="s">
        <v>31</v>
      </c>
      <c r="G35" s="66"/>
      <c r="H35" s="66"/>
    </row>
    <row r="36" spans="1:13" ht="15.75" customHeight="1">
      <c r="A36" s="93"/>
      <c r="B36" s="97"/>
      <c r="C36" s="93"/>
      <c r="D36" s="98" t="s">
        <v>19</v>
      </c>
      <c r="E36" s="92"/>
      <c r="F36" s="55" t="s">
        <v>20</v>
      </c>
      <c r="G36" s="64">
        <f>G38</f>
        <v>133699</v>
      </c>
      <c r="H36" s="64">
        <f>H38</f>
        <v>267400</v>
      </c>
    </row>
    <row r="37" spans="1:13" ht="15.75" customHeight="1">
      <c r="A37" s="93"/>
      <c r="B37" s="97"/>
      <c r="C37" s="93"/>
      <c r="D37" s="98"/>
      <c r="E37" s="96"/>
      <c r="F37" s="55" t="s">
        <v>31</v>
      </c>
      <c r="G37" s="55"/>
      <c r="H37" s="67"/>
    </row>
    <row r="38" spans="1:13" ht="15.75" customHeight="1">
      <c r="A38" s="93"/>
      <c r="B38" s="97"/>
      <c r="C38" s="93"/>
      <c r="D38" s="98"/>
      <c r="E38" s="99">
        <v>11001</v>
      </c>
      <c r="F38" s="55" t="s">
        <v>22</v>
      </c>
      <c r="G38" s="67">
        <f t="shared" ref="G38" si="7">G40</f>
        <v>133699</v>
      </c>
      <c r="H38" s="67">
        <f>H40</f>
        <v>267400</v>
      </c>
    </row>
    <row r="39" spans="1:13" ht="15.75" customHeight="1">
      <c r="A39" s="93"/>
      <c r="B39" s="97"/>
      <c r="C39" s="93"/>
      <c r="D39" s="98"/>
      <c r="E39" s="99"/>
      <c r="F39" s="55" t="s">
        <v>34</v>
      </c>
      <c r="G39" s="67"/>
      <c r="H39" s="67"/>
    </row>
    <row r="40" spans="1:13" ht="15.75" customHeight="1">
      <c r="A40" s="93"/>
      <c r="B40" s="97"/>
      <c r="C40" s="93"/>
      <c r="D40" s="98"/>
      <c r="E40" s="99"/>
      <c r="F40" s="57" t="s">
        <v>44</v>
      </c>
      <c r="G40" s="67">
        <f t="shared" ref="G40" si="8">G42</f>
        <v>133699</v>
      </c>
      <c r="H40" s="67">
        <f>H42</f>
        <v>267400</v>
      </c>
    </row>
    <row r="41" spans="1:13" ht="31.5" customHeight="1">
      <c r="A41" s="93"/>
      <c r="B41" s="97"/>
      <c r="C41" s="93"/>
      <c r="D41" s="98"/>
      <c r="E41" s="99"/>
      <c r="F41" s="55" t="s">
        <v>35</v>
      </c>
      <c r="G41" s="67"/>
      <c r="H41" s="67"/>
    </row>
    <row r="42" spans="1:13" ht="15.75" customHeight="1">
      <c r="A42" s="93"/>
      <c r="B42" s="97"/>
      <c r="C42" s="93"/>
      <c r="D42" s="98"/>
      <c r="E42" s="99"/>
      <c r="F42" s="56" t="s">
        <v>36</v>
      </c>
      <c r="G42" s="67">
        <f t="shared" ref="G42:G43" si="9">G43</f>
        <v>133699</v>
      </c>
      <c r="H42" s="67">
        <f>H43</f>
        <v>267400</v>
      </c>
      <c r="M42" s="30"/>
    </row>
    <row r="43" spans="1:13" ht="15.75" customHeight="1">
      <c r="A43" s="93"/>
      <c r="B43" s="97"/>
      <c r="C43" s="93"/>
      <c r="D43" s="98"/>
      <c r="E43" s="99"/>
      <c r="F43" s="56" t="s">
        <v>37</v>
      </c>
      <c r="G43" s="67">
        <f t="shared" si="9"/>
        <v>133699</v>
      </c>
      <c r="H43" s="67">
        <f>H44</f>
        <v>267400</v>
      </c>
      <c r="L43" s="31"/>
      <c r="M43" s="30"/>
    </row>
    <row r="44" spans="1:13" ht="17.25" customHeight="1">
      <c r="A44" s="93"/>
      <c r="B44" s="97"/>
      <c r="C44" s="93"/>
      <c r="D44" s="98"/>
      <c r="E44" s="99"/>
      <c r="F44" s="56" t="s">
        <v>90</v>
      </c>
      <c r="G44" s="67">
        <f>G45</f>
        <v>133699</v>
      </c>
      <c r="H44" s="67">
        <f>H45</f>
        <v>267400</v>
      </c>
      <c r="L44" s="31"/>
      <c r="M44" s="30"/>
    </row>
    <row r="45" spans="1:13" ht="21" customHeight="1">
      <c r="A45" s="93"/>
      <c r="B45" s="97"/>
      <c r="C45" s="93"/>
      <c r="D45" s="98"/>
      <c r="E45" s="99"/>
      <c r="F45" s="74" t="s">
        <v>91</v>
      </c>
      <c r="G45" s="67">
        <f>+G46+G47</f>
        <v>133699</v>
      </c>
      <c r="H45" s="67">
        <f>+H46+H47</f>
        <v>267400</v>
      </c>
      <c r="L45" s="31"/>
      <c r="M45" s="30"/>
    </row>
    <row r="46" spans="1:13" ht="15.75" customHeight="1">
      <c r="A46" s="93"/>
      <c r="B46" s="97"/>
      <c r="C46" s="93"/>
      <c r="D46" s="98"/>
      <c r="E46" s="99"/>
      <c r="F46" s="74" t="s">
        <v>92</v>
      </c>
      <c r="G46" s="67">
        <v>113574</v>
      </c>
      <c r="H46" s="67">
        <v>227149</v>
      </c>
      <c r="L46" s="31"/>
      <c r="M46" s="30"/>
    </row>
    <row r="47" spans="1:13" ht="31.5" customHeight="1">
      <c r="A47" s="93"/>
      <c r="B47" s="97"/>
      <c r="C47" s="93"/>
      <c r="D47" s="98"/>
      <c r="E47" s="99"/>
      <c r="F47" s="74" t="s">
        <v>93</v>
      </c>
      <c r="G47" s="67">
        <v>20125</v>
      </c>
      <c r="H47" s="67">
        <v>40251</v>
      </c>
      <c r="L47" s="31"/>
      <c r="M47" s="30"/>
    </row>
    <row r="48" spans="1:13">
      <c r="A48" s="32"/>
      <c r="B48" s="32"/>
      <c r="C48" s="32"/>
      <c r="D48" s="32"/>
      <c r="E48" s="32"/>
    </row>
  </sheetData>
  <mergeCells count="24">
    <mergeCell ref="L9:N9"/>
    <mergeCell ref="A7:H7"/>
    <mergeCell ref="A9:C9"/>
    <mergeCell ref="D9:E9"/>
    <mergeCell ref="F9:F10"/>
    <mergeCell ref="G9:H9"/>
    <mergeCell ref="A12:A19"/>
    <mergeCell ref="B12:B13"/>
    <mergeCell ref="C12:C15"/>
    <mergeCell ref="D12:D17"/>
    <mergeCell ref="E12:E19"/>
    <mergeCell ref="B14:B19"/>
    <mergeCell ref="C16:C19"/>
    <mergeCell ref="D18:D19"/>
    <mergeCell ref="E20:E27"/>
    <mergeCell ref="A28:A47"/>
    <mergeCell ref="B28:B29"/>
    <mergeCell ref="C28:C31"/>
    <mergeCell ref="D28:D35"/>
    <mergeCell ref="E28:E37"/>
    <mergeCell ref="B30:B47"/>
    <mergeCell ref="C32:C47"/>
    <mergeCell ref="D36:D47"/>
    <mergeCell ref="E38:E47"/>
  </mergeCells>
  <pageMargins left="0.19685039370078741" right="0.19685039370078741" top="0.27559055118110237" bottom="0.39370078740157483" header="0.19685039370078741" footer="0.19685039370078741"/>
  <pageSetup paperSize="9" orientation="portrait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5"/>
  <sheetViews>
    <sheetView topLeftCell="A34" zoomScale="145" zoomScaleNormal="145" workbookViewId="0">
      <selection activeCell="C1" sqref="C1:D1048576"/>
    </sheetView>
  </sheetViews>
  <sheetFormatPr defaultRowHeight="12.75"/>
  <cols>
    <col min="1" max="1" width="28.5703125" customWidth="1"/>
    <col min="2" max="2" width="47.42578125" customWidth="1"/>
    <col min="3" max="4" width="14.140625" customWidth="1"/>
  </cols>
  <sheetData>
    <row r="1" spans="1:4" ht="14.25" customHeight="1">
      <c r="D1" s="71" t="s">
        <v>25</v>
      </c>
    </row>
    <row r="2" spans="1:4" ht="14.25" customHeight="1">
      <c r="D2" s="1" t="s">
        <v>82</v>
      </c>
    </row>
    <row r="3" spans="1:4" ht="13.5" customHeight="1">
      <c r="D3" s="2" t="s">
        <v>74</v>
      </c>
    </row>
    <row r="4" spans="1:4" ht="14.25" customHeight="1">
      <c r="D4" s="3"/>
    </row>
    <row r="5" spans="1:4" ht="43.5" customHeight="1">
      <c r="A5" s="112" t="s">
        <v>96</v>
      </c>
      <c r="B5" s="112"/>
      <c r="C5" s="112"/>
      <c r="D5" s="112"/>
    </row>
    <row r="7" spans="1:4" ht="20.25" customHeight="1">
      <c r="A7" s="126" t="s">
        <v>45</v>
      </c>
      <c r="B7" s="126"/>
      <c r="C7" s="126"/>
      <c r="D7" s="126"/>
    </row>
    <row r="8" spans="1:4" ht="12.75" customHeight="1">
      <c r="A8" s="33"/>
      <c r="B8" s="33"/>
      <c r="C8" s="33"/>
      <c r="D8" s="33"/>
    </row>
    <row r="9" spans="1:4">
      <c r="A9" s="117" t="s">
        <v>46</v>
      </c>
      <c r="B9" s="117"/>
      <c r="C9" s="117"/>
      <c r="D9" s="117"/>
    </row>
    <row r="11" spans="1:4" ht="18.75" customHeight="1">
      <c r="A11" s="35" t="s">
        <v>47</v>
      </c>
      <c r="B11" s="118" t="s">
        <v>48</v>
      </c>
      <c r="C11" s="119"/>
      <c r="D11" s="120"/>
    </row>
    <row r="12" spans="1:4" ht="17.25" customHeight="1">
      <c r="A12" s="36" t="s">
        <v>49</v>
      </c>
      <c r="B12" s="121" t="s">
        <v>50</v>
      </c>
      <c r="C12" s="122"/>
      <c r="D12" s="123"/>
    </row>
    <row r="14" spans="1:4">
      <c r="A14" s="117" t="s">
        <v>51</v>
      </c>
      <c r="B14" s="117"/>
      <c r="C14" s="117"/>
      <c r="D14" s="117"/>
    </row>
    <row r="15" spans="1:4">
      <c r="D15" s="40"/>
    </row>
    <row r="16" spans="1:4" ht="48" customHeight="1">
      <c r="A16" s="8" t="s">
        <v>52</v>
      </c>
      <c r="B16" s="37" t="s">
        <v>49</v>
      </c>
      <c r="C16" s="131" t="s">
        <v>61</v>
      </c>
      <c r="D16" s="131"/>
    </row>
    <row r="17" spans="1:4" ht="34.5" customHeight="1">
      <c r="A17" s="8" t="s">
        <v>53</v>
      </c>
      <c r="B17" s="36" t="s">
        <v>54</v>
      </c>
      <c r="C17" s="16" t="s">
        <v>83</v>
      </c>
      <c r="D17" s="16" t="s">
        <v>77</v>
      </c>
    </row>
    <row r="18" spans="1:4">
      <c r="A18" s="8" t="s">
        <v>55</v>
      </c>
      <c r="B18" s="36" t="s">
        <v>50</v>
      </c>
      <c r="C18" s="38"/>
      <c r="D18" s="38"/>
    </row>
    <row r="19" spans="1:4" ht="51" customHeight="1">
      <c r="A19" s="8" t="s">
        <v>56</v>
      </c>
      <c r="B19" s="36" t="s">
        <v>75</v>
      </c>
      <c r="C19" s="38"/>
      <c r="D19" s="38"/>
    </row>
    <row r="20" spans="1:4">
      <c r="A20" s="8" t="s">
        <v>57</v>
      </c>
      <c r="B20" s="58" t="s">
        <v>58</v>
      </c>
      <c r="C20" s="38"/>
      <c r="D20" s="38"/>
    </row>
    <row r="21" spans="1:4" ht="25.5">
      <c r="A21" s="8" t="s">
        <v>85</v>
      </c>
      <c r="B21" s="59" t="s">
        <v>86</v>
      </c>
      <c r="C21" s="46"/>
      <c r="D21" s="46"/>
    </row>
    <row r="22" spans="1:4">
      <c r="A22" s="127" t="s">
        <v>59</v>
      </c>
      <c r="B22" s="127"/>
      <c r="C22" s="62"/>
    </row>
    <row r="23" spans="1:4" ht="13.5" customHeight="1">
      <c r="A23" s="128" t="s">
        <v>60</v>
      </c>
      <c r="B23" s="129"/>
      <c r="C23" s="15">
        <f>'HAVEL. 2'!G27</f>
        <v>-133699</v>
      </c>
      <c r="D23" s="15">
        <f>'HAVEL. 2'!H27</f>
        <v>-267400</v>
      </c>
    </row>
    <row r="24" spans="1:4" ht="8.25" customHeight="1">
      <c r="A24" s="130"/>
      <c r="B24" s="130"/>
      <c r="C24" s="130"/>
      <c r="D24" s="130"/>
    </row>
    <row r="25" spans="1:4" ht="8.25" customHeight="1">
      <c r="A25" s="41"/>
      <c r="B25" s="41"/>
      <c r="C25" s="41"/>
      <c r="D25" s="41"/>
    </row>
    <row r="26" spans="1:4" ht="8.25" customHeight="1">
      <c r="A26" s="41"/>
      <c r="B26" s="41"/>
      <c r="C26" s="41"/>
      <c r="D26" s="41"/>
    </row>
    <row r="27" spans="1:4" ht="20.25" customHeight="1">
      <c r="A27" s="126" t="s">
        <v>62</v>
      </c>
      <c r="B27" s="126"/>
      <c r="C27" s="126"/>
      <c r="D27" s="126"/>
    </row>
    <row r="28" spans="1:4" ht="12" customHeight="1">
      <c r="A28" s="33"/>
      <c r="B28" s="33"/>
      <c r="C28" s="33"/>
      <c r="D28" s="33"/>
    </row>
    <row r="29" spans="1:4" ht="12.75" customHeight="1">
      <c r="A29" s="117" t="s">
        <v>46</v>
      </c>
      <c r="B29" s="117"/>
      <c r="C29" s="117"/>
      <c r="D29" s="117"/>
    </row>
    <row r="31" spans="1:4">
      <c r="A31" s="35" t="s">
        <v>47</v>
      </c>
      <c r="B31" s="118" t="s">
        <v>48</v>
      </c>
      <c r="C31" s="119"/>
      <c r="D31" s="120"/>
    </row>
    <row r="32" spans="1:4">
      <c r="A32" s="36" t="s">
        <v>63</v>
      </c>
      <c r="B32" s="121" t="s">
        <v>64</v>
      </c>
      <c r="C32" s="122"/>
      <c r="D32" s="123"/>
    </row>
    <row r="34" spans="1:4">
      <c r="A34" s="117" t="s">
        <v>51</v>
      </c>
      <c r="B34" s="117"/>
      <c r="C34" s="117"/>
      <c r="D34" s="117"/>
    </row>
    <row r="35" spans="1:4">
      <c r="A35" s="34"/>
      <c r="B35" s="34"/>
      <c r="C35" s="34"/>
      <c r="D35" s="34"/>
    </row>
    <row r="36" spans="1:4" ht="49.5" customHeight="1">
      <c r="A36" s="8" t="s">
        <v>52</v>
      </c>
      <c r="B36" s="37" t="s">
        <v>63</v>
      </c>
      <c r="C36" s="90" t="s">
        <v>24</v>
      </c>
      <c r="D36" s="90"/>
    </row>
    <row r="37" spans="1:4" ht="33.75" customHeight="1">
      <c r="A37" s="8" t="s">
        <v>53</v>
      </c>
      <c r="B37" s="36">
        <v>11001</v>
      </c>
      <c r="C37" s="16" t="s">
        <v>83</v>
      </c>
      <c r="D37" s="16" t="s">
        <v>77</v>
      </c>
    </row>
    <row r="38" spans="1:4">
      <c r="A38" s="8" t="s">
        <v>55</v>
      </c>
      <c r="B38" s="36" t="s">
        <v>65</v>
      </c>
      <c r="C38" s="61"/>
      <c r="D38" s="38"/>
    </row>
    <row r="39" spans="1:4" ht="25.5" customHeight="1">
      <c r="A39" s="8" t="s">
        <v>56</v>
      </c>
      <c r="B39" s="36" t="s">
        <v>66</v>
      </c>
      <c r="C39" s="61"/>
      <c r="D39" s="38"/>
    </row>
    <row r="40" spans="1:4">
      <c r="A40" s="8" t="s">
        <v>57</v>
      </c>
      <c r="B40" s="36" t="s">
        <v>58</v>
      </c>
      <c r="C40" s="61"/>
      <c r="D40" s="38"/>
    </row>
    <row r="41" spans="1:4" ht="38.25">
      <c r="A41" s="8" t="s">
        <v>76</v>
      </c>
      <c r="B41" s="36" t="s">
        <v>68</v>
      </c>
      <c r="C41" s="60"/>
      <c r="D41" s="39"/>
    </row>
    <row r="42" spans="1:4">
      <c r="A42" s="124" t="s">
        <v>59</v>
      </c>
      <c r="B42" s="125"/>
      <c r="C42" s="63"/>
      <c r="D42" s="42"/>
    </row>
    <row r="43" spans="1:4" ht="13.5" customHeight="1">
      <c r="A43" s="115" t="s">
        <v>60</v>
      </c>
      <c r="B43" s="116"/>
      <c r="C43" s="15">
        <f>+'HAVEL. 2'!G42</f>
        <v>133699</v>
      </c>
      <c r="D43" s="15">
        <f>+'HAVEL. 2'!H38</f>
        <v>267400</v>
      </c>
    </row>
    <row r="45" spans="1:4" ht="13.5" customHeight="1"/>
  </sheetData>
  <mergeCells count="18">
    <mergeCell ref="A27:D27"/>
    <mergeCell ref="A5:D5"/>
    <mergeCell ref="A7:D7"/>
    <mergeCell ref="A9:D9"/>
    <mergeCell ref="B11:D11"/>
    <mergeCell ref="B12:D12"/>
    <mergeCell ref="A14:D14"/>
    <mergeCell ref="A22:B22"/>
    <mergeCell ref="A23:B23"/>
    <mergeCell ref="A24:D24"/>
    <mergeCell ref="C16:D16"/>
    <mergeCell ref="A43:B43"/>
    <mergeCell ref="C36:D36"/>
    <mergeCell ref="A29:D29"/>
    <mergeCell ref="B31:D31"/>
    <mergeCell ref="B32:D32"/>
    <mergeCell ref="A34:D34"/>
    <mergeCell ref="A42:B42"/>
  </mergeCells>
  <pageMargins left="0.43307086614173229" right="0.27559055118110237" top="0.43307086614173229" bottom="0.51181102362204722" header="0.19685039370078741" footer="0.19685039370078741"/>
  <pageSetup paperSize="9" scale="110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4"/>
  <sheetViews>
    <sheetView zoomScale="148" zoomScaleNormal="148" workbookViewId="0">
      <selection activeCell="C17" sqref="C17:D17"/>
    </sheetView>
  </sheetViews>
  <sheetFormatPr defaultColWidth="8.28515625" defaultRowHeight="10.7" customHeight="1"/>
  <cols>
    <col min="1" max="1" width="25.140625" customWidth="1"/>
    <col min="2" max="2" width="47.7109375" customWidth="1"/>
    <col min="3" max="4" width="12.5703125" customWidth="1"/>
  </cols>
  <sheetData>
    <row r="1" spans="1:4" ht="14.25" customHeight="1">
      <c r="D1" s="71" t="s">
        <v>88</v>
      </c>
    </row>
    <row r="2" spans="1:4" ht="14.25" customHeight="1">
      <c r="D2" s="1" t="s">
        <v>82</v>
      </c>
    </row>
    <row r="3" spans="1:4" ht="12.75" customHeight="1">
      <c r="D3" s="2" t="s">
        <v>74</v>
      </c>
    </row>
    <row r="4" spans="1:4" ht="14.25" customHeight="1">
      <c r="D4" s="3"/>
    </row>
    <row r="5" spans="1:4" ht="43.5" customHeight="1">
      <c r="A5" s="112" t="s">
        <v>97</v>
      </c>
      <c r="B5" s="112"/>
      <c r="C5" s="112"/>
      <c r="D5" s="112"/>
    </row>
    <row r="7" spans="1:4" ht="20.45" customHeight="1">
      <c r="A7" s="126" t="s">
        <v>45</v>
      </c>
      <c r="B7" s="126"/>
      <c r="C7" s="126"/>
      <c r="D7" s="126"/>
    </row>
    <row r="8" spans="1:4" ht="15" customHeight="1">
      <c r="A8" s="33"/>
      <c r="B8" s="33"/>
      <c r="C8" s="33"/>
      <c r="D8" s="33"/>
    </row>
    <row r="9" spans="1:4" ht="11.45" customHeight="1">
      <c r="A9" s="117" t="s">
        <v>67</v>
      </c>
      <c r="B9" s="117"/>
      <c r="C9" s="117"/>
      <c r="D9" s="117"/>
    </row>
    <row r="11" spans="1:4" ht="18.75" customHeight="1">
      <c r="A11" s="35" t="s">
        <v>47</v>
      </c>
      <c r="B11" s="118" t="s">
        <v>48</v>
      </c>
      <c r="C11" s="119"/>
      <c r="D11" s="120"/>
    </row>
    <row r="12" spans="1:4" ht="21.75" customHeight="1">
      <c r="A12" s="36" t="s">
        <v>49</v>
      </c>
      <c r="B12" s="121" t="s">
        <v>50</v>
      </c>
      <c r="C12" s="122"/>
      <c r="D12" s="123"/>
    </row>
    <row r="14" spans="1:4" ht="15" customHeight="1">
      <c r="A14" s="117" t="s">
        <v>51</v>
      </c>
      <c r="B14" s="117"/>
      <c r="C14" s="117"/>
      <c r="D14" s="117"/>
    </row>
    <row r="16" spans="1:4" ht="10.7" customHeight="1">
      <c r="D16" s="40"/>
    </row>
    <row r="17" spans="1:4" ht="51" customHeight="1">
      <c r="A17" s="8" t="s">
        <v>52</v>
      </c>
      <c r="B17" s="37" t="s">
        <v>49</v>
      </c>
      <c r="C17" s="90" t="s">
        <v>61</v>
      </c>
      <c r="D17" s="90"/>
    </row>
    <row r="18" spans="1:4" ht="33" customHeight="1">
      <c r="A18" s="8" t="s">
        <v>53</v>
      </c>
      <c r="B18" s="36" t="s">
        <v>54</v>
      </c>
      <c r="C18" s="16" t="s">
        <v>83</v>
      </c>
      <c r="D18" s="16" t="s">
        <v>77</v>
      </c>
    </row>
    <row r="19" spans="1:4" ht="12.75" customHeight="1">
      <c r="A19" s="8" t="s">
        <v>55</v>
      </c>
      <c r="B19" s="36" t="s">
        <v>50</v>
      </c>
      <c r="C19" s="61"/>
      <c r="D19" s="38"/>
    </row>
    <row r="20" spans="1:4" ht="51" customHeight="1">
      <c r="A20" s="8" t="s">
        <v>56</v>
      </c>
      <c r="B20" s="36" t="s">
        <v>75</v>
      </c>
      <c r="C20" s="61"/>
      <c r="D20" s="38"/>
    </row>
    <row r="21" spans="1:4" ht="12.75">
      <c r="A21" s="8" t="s">
        <v>57</v>
      </c>
      <c r="B21" s="58" t="s">
        <v>58</v>
      </c>
      <c r="C21" s="38"/>
      <c r="D21" s="38"/>
    </row>
    <row r="22" spans="1:4" ht="25.5">
      <c r="A22" s="8" t="s">
        <v>85</v>
      </c>
      <c r="B22" s="59" t="s">
        <v>86</v>
      </c>
      <c r="C22" s="46"/>
      <c r="D22" s="46"/>
    </row>
    <row r="23" spans="1:4" ht="12.75" customHeight="1">
      <c r="A23" s="132" t="s">
        <v>59</v>
      </c>
      <c r="B23" s="132"/>
      <c r="C23" s="62"/>
    </row>
    <row r="24" spans="1:4" ht="12.75" customHeight="1">
      <c r="A24" s="115" t="s">
        <v>60</v>
      </c>
      <c r="B24" s="116"/>
      <c r="C24" s="15">
        <f>'HAVEL. 3'!C23</f>
        <v>-133699</v>
      </c>
      <c r="D24" s="15">
        <f>'HAVEL. 3'!D23</f>
        <v>-267400</v>
      </c>
    </row>
    <row r="25" spans="1:4" ht="21" customHeight="1">
      <c r="A25" s="130"/>
      <c r="B25" s="130"/>
      <c r="C25" s="130"/>
      <c r="D25" s="130"/>
    </row>
    <row r="26" spans="1:4" ht="23.25" customHeight="1"/>
    <row r="27" spans="1:4" ht="20.45" customHeight="1">
      <c r="A27" s="126" t="s">
        <v>68</v>
      </c>
      <c r="B27" s="126"/>
      <c r="C27" s="126"/>
      <c r="D27" s="126"/>
    </row>
    <row r="28" spans="1:4" ht="20.45" customHeight="1">
      <c r="A28" s="33"/>
      <c r="B28" s="33"/>
      <c r="C28" s="33"/>
      <c r="D28" s="33"/>
    </row>
    <row r="29" spans="1:4" ht="11.45" customHeight="1">
      <c r="A29" s="117" t="s">
        <v>67</v>
      </c>
      <c r="B29" s="117"/>
      <c r="C29" s="117"/>
      <c r="D29" s="117"/>
    </row>
    <row r="31" spans="1:4" ht="15.75" customHeight="1">
      <c r="A31" s="35" t="s">
        <v>47</v>
      </c>
      <c r="B31" s="118" t="s">
        <v>48</v>
      </c>
      <c r="C31" s="119"/>
      <c r="D31" s="120"/>
    </row>
    <row r="32" spans="1:4" ht="15.75" customHeight="1">
      <c r="A32" s="36" t="s">
        <v>63</v>
      </c>
      <c r="B32" s="121" t="s">
        <v>64</v>
      </c>
      <c r="C32" s="122"/>
      <c r="D32" s="123"/>
    </row>
    <row r="34" spans="1:4" ht="11.45" customHeight="1">
      <c r="A34" s="117" t="s">
        <v>51</v>
      </c>
      <c r="B34" s="117"/>
      <c r="C34" s="117"/>
      <c r="D34" s="117"/>
    </row>
    <row r="36" spans="1:4" ht="57.75" customHeight="1">
      <c r="A36" s="8" t="s">
        <v>52</v>
      </c>
      <c r="B36" s="37" t="s">
        <v>63</v>
      </c>
      <c r="C36" s="90" t="s">
        <v>24</v>
      </c>
      <c r="D36" s="90"/>
    </row>
    <row r="37" spans="1:4" ht="36.75" customHeight="1">
      <c r="A37" s="8" t="s">
        <v>53</v>
      </c>
      <c r="B37" s="36">
        <v>11001</v>
      </c>
      <c r="C37" s="16" t="s">
        <v>83</v>
      </c>
      <c r="D37" s="16" t="s">
        <v>77</v>
      </c>
    </row>
    <row r="38" spans="1:4" ht="12.75" customHeight="1">
      <c r="A38" s="8" t="s">
        <v>55</v>
      </c>
      <c r="B38" s="36" t="s">
        <v>65</v>
      </c>
      <c r="C38" s="61"/>
      <c r="D38" s="38"/>
    </row>
    <row r="39" spans="1:4" ht="25.5" customHeight="1">
      <c r="A39" s="8" t="s">
        <v>56</v>
      </c>
      <c r="B39" s="36" t="s">
        <v>66</v>
      </c>
      <c r="C39" s="61"/>
      <c r="D39" s="38"/>
    </row>
    <row r="40" spans="1:4" ht="12.75" customHeight="1">
      <c r="A40" s="8" t="s">
        <v>57</v>
      </c>
      <c r="B40" s="36" t="s">
        <v>58</v>
      </c>
      <c r="C40" s="61"/>
      <c r="D40" s="38"/>
    </row>
    <row r="41" spans="1:4" ht="38.25">
      <c r="A41" s="8" t="s">
        <v>76</v>
      </c>
      <c r="B41" s="36" t="s">
        <v>68</v>
      </c>
      <c r="C41" s="60"/>
      <c r="D41" s="39"/>
    </row>
    <row r="42" spans="1:4" ht="12.75" customHeight="1">
      <c r="A42" s="124" t="s">
        <v>59</v>
      </c>
      <c r="B42" s="125"/>
      <c r="C42" s="63"/>
      <c r="D42" s="42"/>
    </row>
    <row r="43" spans="1:4" ht="12.75" customHeight="1">
      <c r="A43" s="115" t="s">
        <v>60</v>
      </c>
      <c r="B43" s="116"/>
      <c r="C43" s="15">
        <f>'HAVEL. 3'!C43</f>
        <v>133699</v>
      </c>
      <c r="D43" s="15">
        <f>'HAVEL. 3'!D43</f>
        <v>267400</v>
      </c>
    </row>
    <row r="44" spans="1:4" ht="12.75" customHeight="1"/>
  </sheetData>
  <mergeCells count="18">
    <mergeCell ref="A27:D27"/>
    <mergeCell ref="A5:D5"/>
    <mergeCell ref="A7:D7"/>
    <mergeCell ref="A9:D9"/>
    <mergeCell ref="B11:D11"/>
    <mergeCell ref="B12:D12"/>
    <mergeCell ref="A14:D14"/>
    <mergeCell ref="A23:B23"/>
    <mergeCell ref="A24:B24"/>
    <mergeCell ref="A25:D25"/>
    <mergeCell ref="C17:D17"/>
    <mergeCell ref="A43:B43"/>
    <mergeCell ref="C36:D36"/>
    <mergeCell ref="A29:D29"/>
    <mergeCell ref="B31:D31"/>
    <mergeCell ref="B32:D32"/>
    <mergeCell ref="A34:D34"/>
    <mergeCell ref="A42:B42"/>
  </mergeCells>
  <pageMargins left="0.27559055118110237" right="0.19685039370078741" top="0.23622047244094491" bottom="0.43307086614173229" header="0.19685039370078741" footer="0.19685039370078741"/>
  <pageSetup paperSize="9" scale="115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HAVEL. 1</vt:lpstr>
      <vt:lpstr>HAVEL. 2</vt:lpstr>
      <vt:lpstr>HAVEL. 3</vt:lpstr>
      <vt:lpstr>HAVEL.  4</vt:lpstr>
      <vt:lpstr>'HAVEL.  4'!Область_печати</vt:lpstr>
      <vt:lpstr>'HAVEL. 1'!Область_печати</vt:lpstr>
      <vt:lpstr>'HAVEL. 2'!Область_печати</vt:lpstr>
      <vt:lpstr>'HAVEL. 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SGO-FINO</dc:creator>
  <cp:lastModifiedBy>SGO-FINO</cp:lastModifiedBy>
  <cp:lastPrinted>2023-08-02T12:18:18Z</cp:lastPrinted>
  <dcterms:created xsi:type="dcterms:W3CDTF">2022-09-16T12:42:35Z</dcterms:created>
  <dcterms:modified xsi:type="dcterms:W3CDTF">2023-09-20T07:50:40Z</dcterms:modified>
</cp:coreProperties>
</file>