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Astgh new\Կառավարության որոշման նախագիծ\2023 թվականի կառավարության որոշում\2023- վերջնական\"/>
    </mc:Choice>
  </mc:AlternateContent>
  <xr:revisionPtr revIDLastSave="0" documentId="13_ncr:1_{E19EE5CF-9B43-43D3-9DCE-005095A5DAAE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հավելված 1" sheetId="1" r:id="rId1"/>
    <sheet name="հավելված 2" sheetId="7" r:id="rId2"/>
    <sheet name="հավելված 3" sheetId="2" r:id="rId3"/>
    <sheet name="հավելված 4" sheetId="3" r:id="rId4"/>
    <sheet name="հավելված 5" sheetId="4" r:id="rId5"/>
    <sheet name="հավելված 6" sheetId="8" r:id="rId6"/>
    <sheet name="հավելված 7" sheetId="5" r:id="rId7"/>
  </sheets>
  <externalReferences>
    <externalReference r:id="rId8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0" i="5" l="1"/>
  <c r="I24" i="5"/>
  <c r="I20" i="5"/>
  <c r="I19" i="5"/>
  <c r="I18" i="5"/>
  <c r="I17" i="5"/>
  <c r="I16" i="5"/>
  <c r="I15" i="5"/>
  <c r="I14" i="5"/>
  <c r="G20" i="5"/>
  <c r="G19" i="5"/>
  <c r="G18" i="5"/>
  <c r="G17" i="5"/>
  <c r="G16" i="5"/>
  <c r="G15" i="5"/>
  <c r="G14" i="5"/>
  <c r="G11" i="7"/>
  <c r="E11" i="7"/>
  <c r="H11" i="7"/>
  <c r="D11" i="7"/>
  <c r="D11" i="3"/>
  <c r="D13" i="3"/>
  <c r="D15" i="3"/>
  <c r="D17" i="3"/>
  <c r="G19" i="2"/>
  <c r="H39" i="2"/>
  <c r="H41" i="2"/>
  <c r="H43" i="2"/>
  <c r="G39" i="2"/>
  <c r="G41" i="2"/>
  <c r="G43" i="2"/>
  <c r="H45" i="2"/>
  <c r="G45" i="2"/>
  <c r="E15" i="3" l="1"/>
  <c r="E13" i="3" s="1"/>
  <c r="E11" i="3" s="1"/>
  <c r="E8" i="1"/>
  <c r="D8" i="1"/>
  <c r="I23" i="5" l="1"/>
  <c r="I22" i="5" s="1"/>
  <c r="I21" i="5" s="1"/>
  <c r="I13" i="5" l="1"/>
  <c r="I12" i="5" s="1"/>
  <c r="I11" i="5" s="1"/>
  <c r="G49" i="2" l="1"/>
  <c r="G54" i="2"/>
  <c r="G53" i="2" s="1"/>
  <c r="G52" i="2" s="1"/>
  <c r="G51" i="2" s="1"/>
  <c r="H49" i="2"/>
  <c r="H54" i="2"/>
  <c r="H53" i="2" s="1"/>
  <c r="H52" i="2" s="1"/>
  <c r="H51" i="2" s="1"/>
  <c r="H37" i="2"/>
  <c r="H36" i="2" s="1"/>
  <c r="H35" i="2" s="1"/>
  <c r="H34" i="2" s="1"/>
  <c r="H32" i="2" s="1"/>
  <c r="H28" i="2"/>
  <c r="H27" i="2" s="1"/>
  <c r="H26" i="2" s="1"/>
  <c r="H25" i="2" s="1"/>
  <c r="H23" i="2" s="1"/>
  <c r="H21" i="2" s="1"/>
  <c r="H19" i="2" s="1"/>
  <c r="H17" i="2" s="1"/>
  <c r="F21" i="2"/>
  <c r="E21" i="2"/>
  <c r="G28" i="2" l="1"/>
  <c r="G27" i="2" s="1"/>
  <c r="G26" i="2" s="1"/>
  <c r="G25" i="2" s="1"/>
  <c r="G23" i="2" s="1"/>
  <c r="G21" i="2" s="1"/>
  <c r="G17" i="2" s="1"/>
  <c r="G37" i="2"/>
  <c r="G36" i="2" s="1"/>
  <c r="G35" i="2" s="1"/>
  <c r="G34" i="2" s="1"/>
  <c r="G32" i="2" s="1"/>
  <c r="H15" i="2"/>
  <c r="H13" i="2" s="1"/>
  <c r="H11" i="2" s="1"/>
  <c r="H9" i="2" s="1"/>
  <c r="G15" i="2" l="1"/>
  <c r="G13" i="2" s="1"/>
  <c r="G11" i="2" s="1"/>
  <c r="G9" i="2" s="1"/>
</calcChain>
</file>

<file path=xl/sharedStrings.xml><?xml version="1.0" encoding="utf-8"?>
<sst xmlns="http://schemas.openxmlformats.org/spreadsheetml/2006/main" count="375" uniqueCount="175">
  <si>
    <t xml:space="preserve"> Ծրագրային դասիչը</t>
  </si>
  <si>
    <t xml:space="preserve"> Բյուջետային գլխավոր կարգադրիչների, ծրագրերի և միջոցառումների անվանումները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</si>
  <si>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</si>
  <si>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</si>
  <si>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</si>
  <si>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</si>
  <si>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</si>
  <si>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11001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</si>
  <si>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</si>
  <si>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</si>
  <si>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</si>
  <si>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</si>
  <si>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Պետական մարմինների կողմից օգտագործվող ոչ ֆինանսական ակտիվների հետ գործառնություններ</t>
  </si>
  <si>
    <t xml:space="preserve"> ՀՀ վարչապետի աշխատակազմ</t>
  </si>
  <si>
    <t xml:space="preserve"> 11015</t>
  </si>
  <si>
    <t xml:space="preserve"> 1213</t>
  </si>
  <si>
    <t xml:space="preserve"> Տեսչական վերահսկողության ծրագիր</t>
  </si>
  <si>
    <t xml:space="preserve"> Տեսչական վերահսկողության ապահովում</t>
  </si>
  <si>
    <t xml:space="preserve"> Տեխնիկական կանոնակարգերին համապատասխանության գնահատում և պահանջների պահպանում</t>
  </si>
  <si>
    <t xml:space="preserve"> Առողջապահության ոլորտում վերահսկողության ծառայություններ</t>
  </si>
  <si>
    <t xml:space="preserve"> Առողջապահության, աշխատողների առողջության և անվտանգության ապահովման բնագավառում վերահսկողության իրականացում</t>
  </si>
  <si>
    <t xml:space="preserve"> Առողջապահական և աշխատանքի տեսչական վերահսկողության շրջանակներում լաբորատոր փորձաքննության ապահովում 	</t>
  </si>
  <si>
    <t xml:space="preserve"> Առողջապահական և աշխատանքի տեսչական վերահսկողության շրջանակներում լաբորատոր փորձաքննության իրականացում</t>
  </si>
  <si>
    <t xml:space="preserve"> 31009</t>
  </si>
  <si>
    <t xml:space="preserve"> ՀՀ առողջապահական և աշխատանքի տեսչական մարմնի շենքային պայմանների բարելավում</t>
  </si>
  <si>
    <t xml:space="preserve">        ------------  N ---------- որոշման</t>
  </si>
  <si>
    <t>ՀՀ կառավարության 2023 թվականի 
  ------------  N ---------- որոշման</t>
  </si>
  <si>
    <t>Ցուցանիշների փոփոխությունները (Ավելացումները նշված են դրական նշանով,իսկ նվազեցումները՝ փակագծերում)</t>
  </si>
  <si>
    <t>(հազ. դրամ)</t>
  </si>
  <si>
    <t>Ինն ամիս</t>
  </si>
  <si>
    <t>Տարի</t>
  </si>
  <si>
    <t xml:space="preserve"> ՀՀ առողջապահական և աշխատանքի տեսչական մարմնի շենքային պայմանների բարելավում, կապիտալ վերանորոգում</t>
  </si>
  <si>
    <t xml:space="preserve"> ------------  N ---------- որոշման</t>
  </si>
  <si>
    <t>հազար դրամներով</t>
  </si>
  <si>
    <t xml:space="preserve"> Գործառական դասիչը</t>
  </si>
  <si>
    <t xml:space="preserve"> Բյուջետային հատկացումների գլխավոր կարգադրիչների, ծրագրերի, միջոցառումների, միջոցառումները կատարող պետական մարմինների և բյուջետային ծախսերի տնտեսագիտական դասակարգման հոդվածների անվանումները</t>
  </si>
  <si>
    <t>Ցուցանիշների փոփոխությունները (ավելացումները նշված են դրական նշանով, իսկ նվազեցումները՝ փակագծերում)</t>
  </si>
  <si>
    <t xml:space="preserve"> Բաժին</t>
  </si>
  <si>
    <t xml:space="preserve"> Խումբ</t>
  </si>
  <si>
    <t xml:space="preserve"> Դաս</t>
  </si>
  <si>
    <t>Ծրագիր</t>
  </si>
  <si>
    <t>Միջոցառում</t>
  </si>
  <si>
    <t xml:space="preserve"> Ինն ամիս</t>
  </si>
  <si>
    <t xml:space="preserve"> Տարի</t>
  </si>
  <si>
    <t xml:space="preserve"> այդ թվում`</t>
  </si>
  <si>
    <t>01</t>
  </si>
  <si>
    <t xml:space="preserve"> ԸՆԴՀԱՆՈՒՐ ԲՆՈՒՅԹԻ ՀԱՆՐԱՅԻՆ ԾԱՌԱՅՈՒԹՅՈՒՆՆԵՐ</t>
  </si>
  <si>
    <t xml:space="preserve"> Օրենսդիր և գործադիր  մարմիններ, պետական կառավարում, ֆինանսական և հարկաբյուջետային հարաբերություններ, արտաքին հարաբերություններ</t>
  </si>
  <si>
    <t xml:space="preserve"> Օրենսդիր և  գործադիր մարմիններ, պետական կառավարում</t>
  </si>
  <si>
    <t>Տեսչական վերահսկողության ծրագիր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</si>
  <si>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</si>
  <si>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</si>
  <si>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</si>
  <si>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</si>
  <si>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ԱՇԽԱՏԱՆՔԻ ՎԱՐՁԱՏՐՈՒԹՅՈՒՆ</t>
  </si>
  <si>
    <t xml:space="preserve"> Դրամով վճարվող աշխատավարձեր և հավելավճարներ</t>
  </si>
  <si>
    <t xml:space="preserve"> -Աշխատողների աշխատավարձեր և հավելավճարներ</t>
  </si>
  <si>
    <t xml:space="preserve"> ՈՉ ՖԻՆԱՆՍԱԿԱՆ ԱԿՏԻՎՆԵՐԻ ԳԾՈՎ ԾԱԽՍԵՐ</t>
  </si>
  <si>
    <t xml:space="preserve"> ՀԻՄՆԱԿԱՆ ՄԻՋՈՑՆԵՐ</t>
  </si>
  <si>
    <t>ՀՀ կառավարության 2023 թվականի</t>
  </si>
  <si>
    <t xml:space="preserve"> ՇԵՆՔԵՐ ԵՎ ՇԻՆՈՒԹՅՈՒՆՆԵՐ</t>
  </si>
  <si>
    <t xml:space="preserve"> - Շենքերի և շինությունների կապիտալ վերանորոգում</t>
  </si>
  <si>
    <t xml:space="preserve">Առողջապահական և աշխատանքի տեսչական վերահսկողության շրջանակներում լաբորատոր փորձաքննության ապահովում </t>
  </si>
  <si>
    <t xml:space="preserve"> ԾԱՌԱՅՈՒԹՅՈՒՆՆԵՐԻ  ԵՎ   ԱՊՐԱՆՔՆԵՐԻ  ՁԵՌՔԲԵՐՈՒՄ</t>
  </si>
  <si>
    <t xml:space="preserve"> Այլ մասնագիտական ծառայությունների ձեռքբերում</t>
  </si>
  <si>
    <t xml:space="preserve"> - Մասնագիտական ծառայություններ</t>
  </si>
  <si>
    <t>Ծրագրային դասիչ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</si>
  <si>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</si>
  <si>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Ցուցանիշների փոփոխությունները (Ավելացումները նշված են դրական նշանով)</t>
  </si>
  <si>
    <t xml:space="preserve">ԸՆԴԱՄԵՆԸ </t>
  </si>
  <si>
    <t xml:space="preserve">այդ թվում՝ </t>
  </si>
  <si>
    <t>ՀՀ ՎԱՐՉԱՊԵՏԻ ԱՇԽԱՏԱԿԱԶՄ</t>
  </si>
  <si>
    <t>այդ թվում`</t>
  </si>
  <si>
    <t>այդ թվում` ըստ կատարողների</t>
  </si>
  <si>
    <t>ՀՀ վարչապետի աշխատակազմ</t>
  </si>
  <si>
    <t>ՀՀ առողջապահական և աշխատանքի տեսչական մարմնի շենքային պայմանների բարելավում</t>
  </si>
  <si>
    <t>Հավելված 4</t>
  </si>
  <si>
    <t>Հավելված N 1</t>
  </si>
  <si>
    <t>Հավելված N 2</t>
  </si>
  <si>
    <t xml:space="preserve"> ՀՀ վարչապետի աշխատակազմ 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</si>
  <si>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</si>
  <si>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</si>
  <si>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</si>
  <si>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</si>
  <si>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</si>
  <si>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Ինն ամիս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</si>
  <si>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</si>
  <si>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</si>
  <si>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</si>
  <si>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</si>
  <si>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ՀՀ առողջապահական և աշխատանքի տեսչական մարմին </t>
  </si>
  <si>
    <t xml:space="preserve"> Արդյունքի չափորոշիչներ </t>
  </si>
  <si>
    <t xml:space="preserve"> Միջոցառման վրա կատարվող ծախսը (հազար դրամ) </t>
  </si>
  <si>
    <t xml:space="preserve">ՀՀ կառավարության 2023 թվականի </t>
  </si>
  <si>
    <t xml:space="preserve"> Առողջապահական և աշխատանքի տեսչական վերահսկողության շրջանակներում լաբորատոր փորձաքննության ապահովում 	 </t>
  </si>
  <si>
    <t xml:space="preserve"> Առողջապահական և աշխատանքի տեսչական վերահսկողության շրջանակներում լաբորատոր փորձաքննության իրականացում </t>
  </si>
  <si>
    <t xml:space="preserve"> Ծառայությունների մատուցում </t>
  </si>
  <si>
    <t xml:space="preserve"> Մասնագիտացված կազմակերպություն </t>
  </si>
  <si>
    <t xml:space="preserve"> Լաբորատորիական փորձաքննություն, քանակ </t>
  </si>
  <si>
    <t xml:space="preserve"> Ստուգումների, դիմում- բողոքների ապահովում, տոկոս </t>
  </si>
  <si>
    <t xml:space="preserve"> Դիմում- բողոքների շրջանակում լաբորատորիական փորձաքննութունների ապահովում,  տոկոս </t>
  </si>
  <si>
    <t xml:space="preserve"> 1213 </t>
  </si>
  <si>
    <t xml:space="preserve"> Պետական մարմինների կողմից օգտագործվող ոչ ֆինանսական ակտիվների հետ գործառնություններ </t>
  </si>
  <si>
    <t xml:space="preserve"> 31009 </t>
  </si>
  <si>
    <t xml:space="preserve"> ՀՀ առողջապահական և աշխատանքի տեսչական մարմնի շենքային պայմանների բարելավում </t>
  </si>
  <si>
    <t xml:space="preserve"> ՀՀ առողջապահական և աշխատանքի տեսչական մարմնի շենքային պայմանների բարելավում? կապիտալ վերանորոգում </t>
  </si>
  <si>
    <t xml:space="preserve"> Ակտիվն օգտագործող կազմակերպության անվանումը? </t>
  </si>
  <si>
    <t xml:space="preserve"> Երեւան քաղաքի Շենգավիթ վարչական շրջանի Արարատյան փողոցի 26 հասցեի շենք, հատ </t>
  </si>
  <si>
    <t xml:space="preserve"> Վերանորոգման մակերես, քմ </t>
  </si>
  <si>
    <t xml:space="preserve"> Վերանորոգման աշխատանքների ավարտվածության աստիճանը, տոկոս </t>
  </si>
  <si>
    <t xml:space="preserve">ՀԱՅԱՍՏԱՆԻ ՀԱՆՐԱՊԵՏՈՒԹՅԱՆ ԿԱՌԱՎԱՐՈՒԹՅԱՆ 2022 ԹՎԱԿԱՆԻ ԴԵԿՏԵՄԲԵՐԻ 29-Ի N 2111-Ն ՈՐՈՇՄԱՆ
 N 10 ՀԱՎԵԼՎԱԾՈՒՄ ԿԱՏԱՐՎՈՂ ԼՐԱՑՈՒՄՆԵՐԸ </t>
  </si>
  <si>
    <t xml:space="preserve"> Կոդը</t>
  </si>
  <si>
    <t xml:space="preserve"> Անվանումը</t>
  </si>
  <si>
    <t xml:space="preserve"> Գնման ձևը</t>
  </si>
  <si>
    <t xml:space="preserve"> Չափման միավորը</t>
  </si>
  <si>
    <t xml:space="preserve"> Միավորի գինը</t>
  </si>
  <si>
    <t xml:space="preserve"> Քանակը</t>
  </si>
  <si>
    <t xml:space="preserve"> Բաժին N 01</t>
  </si>
  <si>
    <t xml:space="preserve"> Խումբ N 01</t>
  </si>
  <si>
    <t xml:space="preserve"> Դաս N 01</t>
  </si>
  <si>
    <t xml:space="preserve"> 1213  11015</t>
  </si>
  <si>
    <t xml:space="preserve"> Բաժին N 07</t>
  </si>
  <si>
    <t xml:space="preserve"> Խումբ N 06</t>
  </si>
  <si>
    <t xml:space="preserve"> Առողջապահական հարակից ծառայություններ և ծրագրեր</t>
  </si>
  <si>
    <t xml:space="preserve"> </t>
  </si>
  <si>
    <t xml:space="preserve"> ՄԱՍ III. ԾԱՌԱՅՈՒԹՅՈՒՆՆԵՐ</t>
  </si>
  <si>
    <t xml:space="preserve">  լաբորատորիական ծառայություններ</t>
  </si>
  <si>
    <t xml:space="preserve"> գհ</t>
  </si>
  <si>
    <t xml:space="preserve"> դրամ</t>
  </si>
  <si>
    <t xml:space="preserve"> 1213  31009</t>
  </si>
  <si>
    <t xml:space="preserve"> ՄԱՍ II.  ԱՇԽԱՏԱՆՔՆԵՐ</t>
  </si>
  <si>
    <t xml:space="preserve"> 45611300-1</t>
  </si>
  <si>
    <t xml:space="preserve"> այլ շենքերի, շինությունների հիմնանորոգում</t>
  </si>
  <si>
    <t xml:space="preserve"> ԲՄ</t>
  </si>
  <si>
    <t>Բյուջետային գլխավոր կարգադրիչների, ծրագրերի, միջոցառումների և ուղղությունների անվանումները</t>
  </si>
  <si>
    <t>Ընդամենը</t>
  </si>
  <si>
    <t>այդ թվում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</si>
  <si>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</si>
  <si>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</si>
  <si>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</si>
  <si>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</si>
  <si>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>ՀԱՅԱՍՏԱՆԻ ՀԱՆՐԱՊԵՏՈՒԹՅԱՆ 2023 ԹՎԱԿԱՆԻ ՊԵՏԱԿԱՆ ԲՅՈՒՋԵԻ ՄԱՍԻՆ» ՀԱՅԱՍՏԱՆԻ ՀԱՆՐԱՊԵՏՈՒԹՅԱՆ
ՕՐԵՆՔԻ N 3 ՀԱՎԵԼՎԱԾԻ N 2 ԱՂՅՈՒՍԱԿՈՒՄ ԿԱՏԱՐՎՈՂ ՎԵՐԱԲԱՇԽՈՒՄԸ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</si>
  <si>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ՀՀ 2023թվականի պետական բյուջեի ելքային ծրագրերի և միջոցառումների գծով արդյունքային (կատարողական) ցուցանիշների  եռամսյակային (աճողական) համամասնությունները` ըստ միջոցառումները կատարող հանրային իշխանության մարմինների </t>
  </si>
  <si>
    <t xml:space="preserve"> 11001 </t>
  </si>
  <si>
    <t xml:space="preserve"> Ծառայությունը մատուցող կազմակերպության(ների) անվանում(ներ)ը </t>
  </si>
  <si>
    <t xml:space="preserve"> Միջոցառումն իրականացնողի անվանումը </t>
  </si>
  <si>
    <t xml:space="preserve"> 11015 </t>
  </si>
  <si>
    <t xml:space="preserve"> Տեսչական վերահսկողության ծրագիր </t>
  </si>
  <si>
    <t xml:space="preserve"> Առողջապահության ոլորտում վերահսկողության ծառայություններ </t>
  </si>
  <si>
    <t xml:space="preserve"> Առողջապահության, աշխատողների առողջության և անվտանգության ապահովման բնագավառում վերահսկողության իրականացում </t>
  </si>
  <si>
    <t>Հավելված N 3</t>
  </si>
  <si>
    <t>Հավելված 5</t>
  </si>
  <si>
    <t>Հավելված 6</t>
  </si>
  <si>
    <t>Հավելված N 7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</si>
  <si>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ՀԱՅԱՍՏԱՆԻ ՀԱՆՐԱՊԵՏՈՒԹՅԱՆ 2023 ԹՎԱԿԱՆԻ ՊԵՏԱԿԱՆ ԲՅՈՒՋԵԻ ՄԱՍԻՆ» ՀԱՅԱՍՏԱՆԻ ՀԱՆՐԱՊԵՏՈՒԹՅԱՆ
ՕՐԵՆՔԻ N 1 ՀԱՎԵԼՎԱԾԻ N 2 ԱՂՅՈՒՍԱԿՈՒՄ ԿԱՏԱՐՎՈՂ ՎԵՐԱԲԱՇԽՈՒՄԸ ԵՎ ՀԱՅԱՍՏԱՆԻ ՀԱՆՐԱՊԵՏՈՒԹՅԱՆ
ԿԱՌԱՎԱՐՈՒԹՅԱՆ 2022 ԹՎԱԿԱՆԻ ԴԵԿՏԵՄԲԵՐԻ 29-Ի N 2111-Ն ՈՐՈՇՄԱՆ N 5 ՀԱՎԵԼՎԱԾԻ N 1 ԱՂՅՈՒՍԱԿՈՒՄ
ԿԱՏԱՐՎՈՂ ՓՈՓՈԽՈՒԹՅՈՒՆՆԵՐԸ </t>
  </si>
  <si>
    <t xml:space="preserve"> 06</t>
  </si>
  <si>
    <t xml:space="preserve"> Առողջապահություն (այլ դասերին չպատկանող)</t>
  </si>
  <si>
    <t xml:space="preserve"> 01</t>
  </si>
  <si>
    <t xml:space="preserve"> 07</t>
  </si>
  <si>
    <t xml:space="preserve"> ԱՌՈՂՋԱՊԱՀՈՒԹՅՈՒՆ</t>
  </si>
  <si>
    <t xml:space="preserve">ՀԱՅԱՍՏԱՆԻ ՀԱՆՐԱՊԵՏՈՒԹՅԱՆ ԿԱՌԱՎԱՐՈՒԹՅԱՆ 2022 ԹՎԱԿԱՆԻ ԴԵԿՏԵՄԲԵՐԻ 29-Ի N 2111-Ն ՈՐՈՇՄԱՆ N 3 ԵՎ N 4 ՀԱՎԵԼՎԱԾՆԵՐՈՒՄ ԿԱՏԱՐՎՈՂ ՓՈՓՈԽՈՒԹՅՈՒՆՆԵՐԸ </t>
  </si>
  <si>
    <t xml:space="preserve"> ՀԱՅԱՍՏԱՆԻ ՀԱՆՐԱՊԵՏՈՒԹՅԱՆ ԿԱՌԱՎԱՐՈՒԹՅԱՆ 2022 ԹՎԱԿԱՆԻ ԴԵԿՏԵՄԲԵՐԻ 29-Ի N 2111-Ն ՈՐՈՇՄԱՆ N 5 ՀԱՎԵԼՎԱԾԻ  N 2 ԱՂՅՈՒՍԱԿՈՒՄ ԿԱՏԱՐՎՈՂ  ՓՈՓՈԽՈՒԹՅՈՒՆՆԵՐԸ</t>
  </si>
  <si>
    <t xml:space="preserve"> ՀԱՅԱՍՏԱՆԻ ՀԱՆՐԱՊԵՏՈՒԹՅԱՆ ԿԱՌԱՎԱՐՈՒԹՅԱՆ 2022 ԹՎԱԿԱՆԻ ԴԵԿՏԵՄԲԵՐԻ 29-Ի N 2111-Ն ՈՐՈՇՄԱՆ N 9 ՀԱՎԵԼՎԱԾԻ  N 9.3 ԱՂՅՈՒՍԱԿՈՒՄ ԿԱՏԱՐՎՈՂ ՓՈՓՈԽՈՒԹՅՈՒՆՆԵՐԸ ԵՎ ԼՐԱՑՈՒՄՆԵՐԸ</t>
  </si>
  <si>
    <t>Ցուցանիշների փոփոխությունները (Նվազեցումները նշված են փակագծերում)</t>
  </si>
  <si>
    <t xml:space="preserve"> ՄԱՍ 2. ՊԵՏԱԿԱՆ ՄԱՐՄՆԻ ԳԾՈՎ ԱՐԴՅՈՒՆՔԱՅԻՆ (ԿԱՏԱՐՈՂԱԿԱՆ) ՑՈՒՑԱՆԻՇՆԵՐԸ </t>
  </si>
  <si>
    <t xml:space="preserve"> ՀԱՅԱՍՏԱՆԻ ՀԱՆՐԱՊԵՏՈՒԹՅԱՆ ԿԱՌԱՎԱՐՈՒԹՅԱՆ 2022 ԹՎԱԿԱՆԻ ԴԵԿՏԵՄԲԵՐԻ 29-Ի N 2111-Ն ՈՐՈՇՄԱՆ N 9.1 ՀԱՎԵԼՎԱԾԻ  N 9.1.3 ԱՂՅՈՒՍԱԿՈՒՄ ԿԱՏԱՐՎՈՂ ՓՈՓՈԽՈՒԹՅՈՒՆՆԵՐԸ ԵՎ ԼՐԱՑՈՒՄՆԵՐԸ</t>
  </si>
  <si>
    <t>Գումարը
(հազ. դրամ)</t>
  </si>
  <si>
    <t xml:space="preserve"> ՄԱՍ 1. ՊԵՏԱԿԱՆ ՄԱՐՄՆԻ ԳԾՈՎ ԱՐԴՅՈՒՆՔԱՅԻՆ (ԿԱՏԱՐՈՂԱԿԱՆ) ՑՈՒՑԱՆԻՇՆԵՐԸ </t>
  </si>
  <si>
    <t xml:space="preserve"> 71911100-501</t>
  </si>
  <si>
    <t xml:space="preserve"> 71911100-502</t>
  </si>
  <si>
    <t xml:space="preserve"> 71911100-503</t>
  </si>
  <si>
    <t xml:space="preserve"> 71911100-504</t>
  </si>
  <si>
    <t xml:space="preserve"> 71911100-505</t>
  </si>
  <si>
    <t xml:space="preserve"> 71911100-506</t>
  </si>
  <si>
    <t xml:space="preserve"> 71911100-507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</si>
</sst>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##,##0.0;\(##,##0.0\);\-"/>
    <numFmt numFmtId="165" formatCode="#,##0.0"/>
    <numFmt numFmtId="166" formatCode="#,##0.0_);\(#,##0.0\)"/>
    <numFmt numFmtId="167" formatCode="_(* #,##0.0_);_(* \(#,##0.0\);_(* &quot;-&quot;??_);_(@_)"/>
    <numFmt numFmtId="168" formatCode="_-* #,##0_-;\-* #,##0_-;_-* &quot;-&quot;??_-;_-@_-"/>
    <numFmt numFmtId="169" formatCode="_(* #,##0_);_(* \(#,##0\);_(* &quot;-&quot;??_);_(@_)"/>
  </numFmts>
  <fonts count="4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GHEA Grapalat"/>
      <family val="2"/>
    </font>
    <font>
      <sz val="8"/>
      <name val="GHEA Grapalat"/>
      <family val="2"/>
    </font>
    <font>
      <b/>
      <sz val="8"/>
      <name val="GHEA Grapalat"/>
      <family val="2"/>
    </font>
    <font>
      <sz val="8"/>
      <name val="GHEA Grapalat"/>
      <family val="3"/>
    </font>
    <font>
      <b/>
      <sz val="8"/>
      <name val="GHEA Grapalat"/>
      <family val="3"/>
    </font>
    <font>
      <sz val="9"/>
      <name val="GHEA Grapalat"/>
      <family val="3"/>
    </font>
    <font>
      <b/>
      <sz val="9"/>
      <name val="GHEA Grapalat"/>
      <family val="3"/>
    </font>
    <font>
      <i/>
      <sz val="9"/>
      <name val="GHEA Grapalat"/>
      <family val="3"/>
    </font>
    <font>
      <b/>
      <sz val="11"/>
      <name val="GHEA Grapalat"/>
      <family val="3"/>
    </font>
    <font>
      <b/>
      <sz val="12"/>
      <color rgb="FF000000"/>
      <name val="GHEA Grapalat"/>
      <family val="3"/>
    </font>
    <font>
      <sz val="12"/>
      <name val="GHEA Grapalat"/>
      <family val="3"/>
    </font>
    <font>
      <sz val="12"/>
      <color rgb="FF000000"/>
      <name val="GHEA Grapalat"/>
      <family val="3"/>
    </font>
    <font>
      <b/>
      <sz val="12"/>
      <color indexed="8"/>
      <name val="GHEA Grapalat"/>
      <family val="3"/>
    </font>
    <font>
      <b/>
      <sz val="12"/>
      <name val="GHEA Grapalat"/>
      <family val="3"/>
    </font>
    <font>
      <sz val="11"/>
      <color theme="1"/>
      <name val="Calibri"/>
      <family val="2"/>
      <charset val="1"/>
      <scheme val="minor"/>
    </font>
    <font>
      <i/>
      <sz val="8"/>
      <name val="GHEA Grapalat"/>
      <family val="2"/>
    </font>
    <font>
      <i/>
      <sz val="12"/>
      <name val="GHEA Grapalat"/>
      <family val="3"/>
    </font>
    <font>
      <sz val="9"/>
      <color rgb="FF000099"/>
      <name val="Arial LatArm"/>
      <family val="2"/>
    </font>
    <font>
      <i/>
      <sz val="10"/>
      <name val="GHEA Grapalat"/>
      <family val="2"/>
    </font>
    <font>
      <sz val="8"/>
      <color rgb="FF000000"/>
      <name val="GHEA Grapalat"/>
      <family val="3"/>
    </font>
    <font>
      <b/>
      <sz val="8"/>
      <color indexed="8"/>
      <name val="GHEA Grapalat"/>
      <family val="3"/>
    </font>
    <font>
      <b/>
      <u/>
      <sz val="8"/>
      <color theme="1"/>
      <name val="GHEA Grapalat"/>
      <family val="3"/>
    </font>
    <font>
      <b/>
      <sz val="8"/>
      <color theme="1"/>
      <name val="GHEA Grapalat"/>
      <family val="3"/>
    </font>
    <font>
      <b/>
      <i/>
      <sz val="8"/>
      <name val="GHEA Grapalat"/>
      <family val="3"/>
    </font>
    <font>
      <sz val="11"/>
      <name val="GHEA Grapalat"/>
      <family val="3"/>
    </font>
    <font>
      <b/>
      <sz val="12"/>
      <color theme="1"/>
      <name val="GHEA Grapalat"/>
      <family val="3"/>
    </font>
    <font>
      <sz val="12"/>
      <color theme="1"/>
      <name val="Calibri"/>
      <family val="2"/>
      <scheme val="minor"/>
    </font>
    <font>
      <b/>
      <sz val="10"/>
      <color indexed="8"/>
      <name val="GHEA Grapalat"/>
      <family val="3"/>
    </font>
    <font>
      <b/>
      <sz val="10"/>
      <name val="GHEA Grapalat"/>
      <family val="3"/>
    </font>
    <font>
      <b/>
      <sz val="11"/>
      <color theme="1"/>
      <name val="GHEA Grapalat"/>
      <family val="3"/>
    </font>
    <font>
      <b/>
      <sz val="11"/>
      <color theme="1"/>
      <name val="Calibri"/>
      <family val="2"/>
      <charset val="204"/>
      <scheme val="minor"/>
    </font>
    <font>
      <b/>
      <sz val="10"/>
      <name val="GHEA Grapalat"/>
      <family val="3"/>
      <charset val="204"/>
    </font>
    <font>
      <b/>
      <u/>
      <sz val="12"/>
      <name val="GHEA Grapalat"/>
      <family val="3"/>
    </font>
    <font>
      <b/>
      <sz val="14"/>
      <name val="GHEA Grapalat"/>
      <family val="2"/>
    </font>
    <font>
      <sz val="8"/>
      <name val="Calibri"/>
      <family val="2"/>
      <scheme val="minor"/>
    </font>
    <font>
      <sz val="12"/>
      <name val="GHEA Grapalat"/>
      <family val="2"/>
    </font>
    <font>
      <b/>
      <sz val="12"/>
      <name val="GHEA Grapalat"/>
      <family val="2"/>
    </font>
    <font>
      <b/>
      <sz val="10"/>
      <name val="GHEA Grapalat"/>
      <family val="2"/>
    </font>
    <font>
      <i/>
      <sz val="9"/>
      <color rgb="FFFF0000"/>
      <name val="GHEA Grapalat"/>
      <family val="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 style="thin">
        <color indexed="0"/>
      </right>
      <top style="thin">
        <color indexed="0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164" fontId="3" fillId="0" borderId="0" applyFill="0" applyBorder="0" applyProtection="0">
      <alignment horizontal="right" vertical="top"/>
    </xf>
    <xf numFmtId="164" fontId="4" fillId="0" borderId="0" applyFill="0" applyBorder="0" applyProtection="0">
      <alignment horizontal="right" vertical="top"/>
    </xf>
    <xf numFmtId="0" fontId="3" fillId="0" borderId="0">
      <alignment horizontal="left" vertical="top" wrapText="1"/>
    </xf>
    <xf numFmtId="0" fontId="16" fillId="0" borderId="0"/>
    <xf numFmtId="164" fontId="17" fillId="0" borderId="0" applyFill="0" applyBorder="0" applyProtection="0">
      <alignment horizontal="right" vertical="top"/>
    </xf>
    <xf numFmtId="0" fontId="3" fillId="0" borderId="0">
      <alignment horizontal="left" vertical="top" wrapText="1"/>
    </xf>
    <xf numFmtId="0" fontId="3" fillId="0" borderId="0">
      <alignment horizontal="left" vertical="top" wrapText="1"/>
    </xf>
  </cellStyleXfs>
  <cellXfs count="180">
    <xf numFmtId="0" fontId="0" fillId="0" borderId="0" xfId="0"/>
    <xf numFmtId="0" fontId="2" fillId="0" borderId="0" xfId="0" applyFont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0" xfId="0" applyFont="1" applyAlignment="1">
      <alignment vertical="top" wrapText="1"/>
    </xf>
    <xf numFmtId="0" fontId="5" fillId="0" borderId="0" xfId="0" applyFont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164" fontId="5" fillId="2" borderId="1" xfId="2" applyFont="1" applyFill="1" applyBorder="1">
      <alignment horizontal="right" vertical="top"/>
    </xf>
    <xf numFmtId="0" fontId="7" fillId="0" borderId="1" xfId="4" applyFont="1" applyBorder="1">
      <alignment horizontal="left" vertical="top" wrapText="1"/>
    </xf>
    <xf numFmtId="0" fontId="8" fillId="0" borderId="1" xfId="4" applyFont="1" applyBorder="1">
      <alignment horizontal="left" vertical="top" wrapText="1"/>
    </xf>
    <xf numFmtId="164" fontId="7" fillId="0" borderId="1" xfId="2" applyFont="1" applyBorder="1">
      <alignment horizontal="right" vertical="top"/>
    </xf>
    <xf numFmtId="0" fontId="7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center" vertical="top" wrapText="1"/>
    </xf>
    <xf numFmtId="0" fontId="10" fillId="0" borderId="5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right" vertical="top" wrapText="1"/>
    </xf>
    <xf numFmtId="164" fontId="7" fillId="0" borderId="2" xfId="2" applyFont="1" applyBorder="1">
      <alignment horizontal="right" vertical="top"/>
    </xf>
    <xf numFmtId="0" fontId="7" fillId="0" borderId="2" xfId="0" applyFont="1" applyBorder="1" applyAlignment="1">
      <alignment horizontal="left" vertical="top" wrapText="1"/>
    </xf>
    <xf numFmtId="164" fontId="5" fillId="2" borderId="8" xfId="2" applyFont="1" applyFill="1" applyBorder="1">
      <alignment horizontal="right" vertical="top"/>
    </xf>
    <xf numFmtId="0" fontId="10" fillId="0" borderId="0" xfId="0" applyFont="1" applyAlignment="1">
      <alignment horizontal="left" vertical="top" wrapText="1"/>
    </xf>
    <xf numFmtId="0" fontId="12" fillId="2" borderId="0" xfId="0" applyFont="1" applyFill="1"/>
    <xf numFmtId="0" fontId="13" fillId="2" borderId="0" xfId="0" applyFont="1" applyFill="1" applyAlignment="1">
      <alignment horizontal="center" wrapText="1"/>
    </xf>
    <xf numFmtId="0" fontId="12" fillId="2" borderId="0" xfId="0" applyFont="1" applyFill="1" applyAlignment="1">
      <alignment horizontal="left" vertical="top" wrapText="1"/>
    </xf>
    <xf numFmtId="0" fontId="12" fillId="2" borderId="1" xfId="0" applyFont="1" applyFill="1" applyBorder="1" applyAlignment="1">
      <alignment horizontal="left" vertical="top" wrapText="1"/>
    </xf>
    <xf numFmtId="0" fontId="15" fillId="2" borderId="1" xfId="0" applyFont="1" applyFill="1" applyBorder="1" applyAlignment="1">
      <alignment horizontal="left" vertical="top" wrapText="1"/>
    </xf>
    <xf numFmtId="164" fontId="15" fillId="2" borderId="1" xfId="3" applyFont="1" applyFill="1" applyBorder="1">
      <alignment horizontal="right" vertical="top"/>
    </xf>
    <xf numFmtId="49" fontId="15" fillId="2" borderId="10" xfId="0" applyNumberFormat="1" applyFont="1" applyFill="1" applyBorder="1" applyAlignment="1">
      <alignment horizontal="left" vertical="top" wrapText="1"/>
    </xf>
    <xf numFmtId="0" fontId="12" fillId="2" borderId="6" xfId="0" applyFont="1" applyFill="1" applyBorder="1" applyAlignment="1">
      <alignment horizontal="left" vertical="top" wrapText="1"/>
    </xf>
    <xf numFmtId="0" fontId="12" fillId="2" borderId="10" xfId="0" applyFont="1" applyFill="1" applyBorder="1" applyAlignment="1">
      <alignment horizontal="left" vertical="top" wrapText="1"/>
    </xf>
    <xf numFmtId="49" fontId="15" fillId="2" borderId="6" xfId="0" applyNumberFormat="1" applyFont="1" applyFill="1" applyBorder="1" applyAlignment="1">
      <alignment horizontal="left" vertical="top" wrapText="1"/>
    </xf>
    <xf numFmtId="0" fontId="12" fillId="2" borderId="11" xfId="0" applyFont="1" applyFill="1" applyBorder="1" applyAlignment="1">
      <alignment horizontal="left" vertical="top" wrapText="1"/>
    </xf>
    <xf numFmtId="0" fontId="12" fillId="2" borderId="12" xfId="0" applyFont="1" applyFill="1" applyBorder="1" applyAlignment="1">
      <alignment horizontal="left" vertical="top" wrapText="1"/>
    </xf>
    <xf numFmtId="0" fontId="15" fillId="2" borderId="1" xfId="4" applyFont="1" applyFill="1" applyBorder="1">
      <alignment horizontal="left" vertical="top" wrapText="1"/>
    </xf>
    <xf numFmtId="0" fontId="12" fillId="2" borderId="1" xfId="4" applyFont="1" applyFill="1" applyBorder="1">
      <alignment horizontal="left" vertical="top" wrapText="1"/>
    </xf>
    <xf numFmtId="0" fontId="12" fillId="2" borderId="4" xfId="4" applyFont="1" applyFill="1" applyBorder="1">
      <alignment horizontal="left" vertical="top" wrapText="1"/>
    </xf>
    <xf numFmtId="164" fontId="12" fillId="2" borderId="1" xfId="2" applyFont="1" applyFill="1" applyBorder="1">
      <alignment horizontal="right" vertical="top"/>
    </xf>
    <xf numFmtId="0" fontId="12" fillId="2" borderId="0" xfId="4" applyFont="1" applyFill="1">
      <alignment horizontal="left" vertical="top" wrapText="1"/>
    </xf>
    <xf numFmtId="0" fontId="12" fillId="0" borderId="1" xfId="5" applyFont="1" applyBorder="1" applyAlignment="1">
      <alignment vertical="center" wrapText="1"/>
    </xf>
    <xf numFmtId="164" fontId="18" fillId="2" borderId="1" xfId="6" applyFont="1" applyFill="1" applyBorder="1">
      <alignment horizontal="right" vertical="top"/>
    </xf>
    <xf numFmtId="0" fontId="12" fillId="0" borderId="1" xfId="5" applyFont="1" applyBorder="1" applyAlignment="1">
      <alignment horizontal="left" vertical="center" wrapText="1"/>
    </xf>
    <xf numFmtId="4" fontId="19" fillId="3" borderId="0" xfId="0" applyNumberFormat="1" applyFont="1" applyFill="1" applyAlignment="1">
      <alignment horizontal="right" vertical="top" wrapText="1"/>
    </xf>
    <xf numFmtId="0" fontId="12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20" fillId="0" borderId="1" xfId="0" applyFont="1" applyBorder="1" applyAlignment="1">
      <alignment horizontal="left" vertical="top" wrapText="1"/>
    </xf>
    <xf numFmtId="164" fontId="18" fillId="2" borderId="1" xfId="0" applyNumberFormat="1" applyFont="1" applyFill="1" applyBorder="1" applyAlignment="1">
      <alignment horizontal="right" vertical="top" wrapText="1"/>
    </xf>
    <xf numFmtId="0" fontId="5" fillId="0" borderId="0" xfId="0" applyFont="1"/>
    <xf numFmtId="49" fontId="6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49" fontId="22" fillId="0" borderId="1" xfId="0" applyNumberFormat="1" applyFont="1" applyBorder="1" applyAlignment="1">
      <alignment horizontal="center" vertical="center" textRotation="90" wrapText="1"/>
    </xf>
    <xf numFmtId="166" fontId="22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166" fontId="24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166" fontId="6" fillId="0" borderId="1" xfId="0" applyNumberFormat="1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wrapText="1"/>
    </xf>
    <xf numFmtId="0" fontId="25" fillId="0" borderId="1" xfId="0" applyFont="1" applyBorder="1" applyAlignment="1">
      <alignment horizontal="left" wrapText="1"/>
    </xf>
    <xf numFmtId="0" fontId="21" fillId="2" borderId="0" xfId="0" applyFont="1" applyFill="1" applyAlignment="1">
      <alignment wrapText="1"/>
    </xf>
    <xf numFmtId="0" fontId="11" fillId="2" borderId="0" xfId="0" applyFont="1" applyFill="1" applyAlignment="1">
      <alignment wrapText="1"/>
    </xf>
    <xf numFmtId="0" fontId="26" fillId="0" borderId="0" xfId="0" applyFont="1" applyAlignment="1">
      <alignment horizontal="right" vertical="top" wrapText="1"/>
    </xf>
    <xf numFmtId="0" fontId="13" fillId="2" borderId="0" xfId="0" applyFont="1" applyFill="1" applyAlignment="1">
      <alignment horizontal="right" wrapText="1"/>
    </xf>
    <xf numFmtId="0" fontId="15" fillId="2" borderId="0" xfId="0" applyFont="1" applyFill="1" applyAlignment="1">
      <alignment vertical="center" wrapText="1"/>
    </xf>
    <xf numFmtId="0" fontId="0" fillId="0" borderId="0" xfId="0" applyAlignment="1">
      <alignment horizontal="center" vertical="center"/>
    </xf>
    <xf numFmtId="0" fontId="27" fillId="0" borderId="0" xfId="0" applyFont="1" applyAlignment="1">
      <alignment vertical="center" wrapText="1"/>
    </xf>
    <xf numFmtId="0" fontId="7" fillId="0" borderId="1" xfId="0" applyFont="1" applyBorder="1" applyAlignment="1">
      <alignment horizontal="center" vertical="top" wrapText="1"/>
    </xf>
    <xf numFmtId="0" fontId="7" fillId="0" borderId="1" xfId="0" applyFont="1" applyFill="1" applyBorder="1" applyAlignment="1">
      <alignment horizontal="left" vertical="top" wrapText="1"/>
    </xf>
    <xf numFmtId="164" fontId="7" fillId="0" borderId="1" xfId="2" applyFont="1" applyFill="1" applyBorder="1">
      <alignment horizontal="right" vertical="top"/>
    </xf>
    <xf numFmtId="0" fontId="7" fillId="0" borderId="1" xfId="0" applyFont="1" applyFill="1" applyBorder="1" applyAlignment="1">
      <alignment horizontal="center" vertical="top" wrapText="1"/>
    </xf>
    <xf numFmtId="0" fontId="28" fillId="0" borderId="0" xfId="0" applyFont="1"/>
    <xf numFmtId="0" fontId="15" fillId="2" borderId="1" xfId="0" applyFont="1" applyFill="1" applyBorder="1" applyAlignment="1">
      <alignment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49" fontId="29" fillId="0" borderId="1" xfId="0" applyNumberFormat="1" applyFont="1" applyBorder="1" applyAlignment="1">
      <alignment horizontal="center" vertical="center" textRotation="90" wrapText="1"/>
    </xf>
    <xf numFmtId="0" fontId="31" fillId="0" borderId="6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left" vertical="top" wrapText="1"/>
    </xf>
    <xf numFmtId="0" fontId="8" fillId="0" borderId="1" xfId="0" applyFont="1" applyFill="1" applyBorder="1" applyAlignment="1">
      <alignment horizontal="left" vertical="top" wrapText="1"/>
    </xf>
    <xf numFmtId="0" fontId="0" fillId="0" borderId="1" xfId="0" applyBorder="1"/>
    <xf numFmtId="164" fontId="6" fillId="2" borderId="1" xfId="2" applyFont="1" applyFill="1" applyBorder="1" applyAlignment="1">
      <alignment horizontal="center"/>
    </xf>
    <xf numFmtId="0" fontId="15" fillId="2" borderId="1" xfId="0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right" wrapText="1"/>
    </xf>
    <xf numFmtId="0" fontId="13" fillId="3" borderId="0" xfId="0" applyFont="1" applyFill="1" applyAlignment="1">
      <alignment horizontal="right" wrapText="1"/>
    </xf>
    <xf numFmtId="166" fontId="5" fillId="0" borderId="16" xfId="0" applyNumberFormat="1" applyFont="1" applyBorder="1" applyAlignment="1">
      <alignment horizontal="right" vertical="center" wrapText="1"/>
    </xf>
    <xf numFmtId="0" fontId="0" fillId="0" borderId="0" xfId="0" applyAlignment="1">
      <alignment horizontal="right"/>
    </xf>
    <xf numFmtId="0" fontId="32" fillId="0" borderId="1" xfId="0" applyFont="1" applyBorder="1" applyAlignment="1">
      <alignment horizontal="center" vertical="center"/>
    </xf>
    <xf numFmtId="0" fontId="33" fillId="0" borderId="9" xfId="0" applyFont="1" applyBorder="1" applyAlignment="1">
      <alignment horizontal="center" vertical="center" wrapText="1"/>
    </xf>
    <xf numFmtId="49" fontId="30" fillId="2" borderId="1" xfId="0" applyNumberFormat="1" applyFont="1" applyFill="1" applyBorder="1" applyAlignment="1">
      <alignment horizontal="center" vertical="center" textRotation="90" wrapText="1"/>
    </xf>
    <xf numFmtId="165" fontId="30" fillId="2" borderId="1" xfId="0" applyNumberFormat="1" applyFont="1" applyFill="1" applyBorder="1" applyAlignment="1">
      <alignment horizontal="center" vertical="center" wrapText="1"/>
    </xf>
    <xf numFmtId="49" fontId="15" fillId="2" borderId="1" xfId="0" applyNumberFormat="1" applyFont="1" applyFill="1" applyBorder="1" applyAlignment="1">
      <alignment horizontal="center" vertical="center" textRotation="90" wrapText="1"/>
    </xf>
    <xf numFmtId="165" fontId="15" fillId="2" borderId="1" xfId="0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34" fillId="2" borderId="1" xfId="0" applyFont="1" applyFill="1" applyBorder="1" applyAlignment="1">
      <alignment horizontal="center" vertical="center" wrapText="1"/>
    </xf>
    <xf numFmtId="165" fontId="12" fillId="2" borderId="1" xfId="0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left" vertical="center" wrapText="1"/>
    </xf>
    <xf numFmtId="165" fontId="15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right" vertical="top" wrapText="1"/>
    </xf>
    <xf numFmtId="0" fontId="4" fillId="0" borderId="1" xfId="0" applyFont="1" applyBorder="1" applyAlignment="1">
      <alignment horizontal="left" vertical="top" wrapText="1"/>
    </xf>
    <xf numFmtId="0" fontId="17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center" vertical="top" wrapText="1"/>
    </xf>
    <xf numFmtId="167" fontId="9" fillId="0" borderId="1" xfId="1" applyNumberFormat="1" applyFont="1" applyFill="1" applyBorder="1" applyAlignment="1">
      <alignment horizontal="right" vertical="top" wrapText="1"/>
    </xf>
    <xf numFmtId="165" fontId="9" fillId="2" borderId="1" xfId="0" applyNumberFormat="1" applyFont="1" applyFill="1" applyBorder="1" applyAlignment="1">
      <alignment horizontal="right" vertical="center" wrapText="1"/>
    </xf>
    <xf numFmtId="167" fontId="9" fillId="2" borderId="1" xfId="1" applyNumberFormat="1" applyFont="1" applyFill="1" applyBorder="1" applyAlignment="1">
      <alignment horizontal="right" vertical="center" wrapText="1"/>
    </xf>
    <xf numFmtId="0" fontId="0" fillId="0" borderId="1" xfId="0" applyFill="1" applyBorder="1" applyAlignment="1">
      <alignment horizontal="left" vertical="top" wrapText="1"/>
    </xf>
    <xf numFmtId="0" fontId="13" fillId="2" borderId="0" xfId="0" applyFont="1" applyFill="1" applyAlignment="1">
      <alignment wrapText="1"/>
    </xf>
    <xf numFmtId="0" fontId="13" fillId="3" borderId="0" xfId="0" applyFont="1" applyFill="1" applyAlignment="1">
      <alignment wrapText="1"/>
    </xf>
    <xf numFmtId="0" fontId="37" fillId="0" borderId="1" xfId="0" applyFont="1" applyFill="1" applyBorder="1" applyAlignment="1">
      <alignment horizontal="left" vertical="top" wrapText="1"/>
    </xf>
    <xf numFmtId="0" fontId="38" fillId="0" borderId="1" xfId="0" applyFont="1" applyFill="1" applyBorder="1" applyAlignment="1">
      <alignment horizontal="left" vertical="top" wrapText="1"/>
    </xf>
    <xf numFmtId="0" fontId="0" fillId="0" borderId="0" xfId="0" applyFill="1" applyAlignment="1">
      <alignment horizontal="left" vertical="top" wrapText="1"/>
    </xf>
    <xf numFmtId="0" fontId="38" fillId="0" borderId="1" xfId="0" applyFont="1" applyBorder="1" applyAlignment="1">
      <alignment horizontal="left" vertical="top" wrapText="1"/>
    </xf>
    <xf numFmtId="0" fontId="37" fillId="0" borderId="1" xfId="0" applyFont="1" applyBorder="1" applyAlignment="1">
      <alignment horizontal="left" vertical="top" wrapText="1"/>
    </xf>
    <xf numFmtId="164" fontId="12" fillId="0" borderId="1" xfId="3" applyFont="1" applyBorder="1">
      <alignment horizontal="right" vertical="top"/>
    </xf>
    <xf numFmtId="164" fontId="12" fillId="0" borderId="1" xfId="3" applyFont="1" applyFill="1" applyBorder="1">
      <alignment horizontal="right" vertical="top"/>
    </xf>
    <xf numFmtId="0" fontId="12" fillId="0" borderId="1" xfId="0" applyFont="1" applyFill="1" applyBorder="1" applyAlignment="1">
      <alignment horizontal="left" vertical="top" wrapText="1"/>
    </xf>
    <xf numFmtId="164" fontId="0" fillId="0" borderId="1" xfId="0" applyNumberFormat="1" applyBorder="1"/>
    <xf numFmtId="0" fontId="0" fillId="0" borderId="0" xfId="0" applyBorder="1" applyAlignment="1">
      <alignment horizontal="left" vertical="top" wrapText="1"/>
    </xf>
    <xf numFmtId="0" fontId="39" fillId="0" borderId="1" xfId="0" applyFont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/>
    </xf>
    <xf numFmtId="167" fontId="9" fillId="0" borderId="0" xfId="1" applyNumberFormat="1" applyFont="1" applyFill="1" applyBorder="1" applyAlignment="1">
      <alignment horizontal="right" vertical="top" wrapText="1"/>
    </xf>
    <xf numFmtId="0" fontId="0" fillId="0" borderId="0" xfId="0" applyAlignment="1">
      <alignment horizontal="right"/>
    </xf>
    <xf numFmtId="168" fontId="9" fillId="2" borderId="1" xfId="1" applyNumberFormat="1" applyFont="1" applyFill="1" applyBorder="1" applyAlignment="1">
      <alignment horizontal="right" vertical="center" wrapText="1"/>
    </xf>
    <xf numFmtId="3" fontId="9" fillId="2" borderId="1" xfId="0" applyNumberFormat="1" applyFont="1" applyFill="1" applyBorder="1" applyAlignment="1">
      <alignment horizontal="right" vertical="center" wrapText="1"/>
    </xf>
    <xf numFmtId="3" fontId="40" fillId="2" borderId="1" xfId="0" applyNumberFormat="1" applyFont="1" applyFill="1" applyBorder="1" applyAlignment="1">
      <alignment horizontal="right" vertical="center" wrapText="1"/>
    </xf>
    <xf numFmtId="169" fontId="40" fillId="2" borderId="1" xfId="1" applyNumberFormat="1" applyFont="1" applyFill="1" applyBorder="1" applyAlignment="1">
      <alignment horizontal="right" vertical="center" wrapText="1"/>
    </xf>
    <xf numFmtId="169" fontId="9" fillId="0" borderId="1" xfId="1" applyNumberFormat="1" applyFont="1" applyFill="1" applyBorder="1" applyAlignment="1">
      <alignment horizontal="right" vertical="top" wrapText="1"/>
    </xf>
    <xf numFmtId="0" fontId="7" fillId="0" borderId="1" xfId="0" applyFont="1" applyBorder="1" applyAlignment="1">
      <alignment horizontal="center" vertical="top" wrapText="1"/>
    </xf>
    <xf numFmtId="0" fontId="10" fillId="0" borderId="7" xfId="0" applyFont="1" applyBorder="1" applyAlignment="1">
      <alignment horizontal="center" vertical="top" wrapText="1"/>
    </xf>
    <xf numFmtId="0" fontId="10" fillId="0" borderId="9" xfId="0" applyFont="1" applyBorder="1" applyAlignment="1">
      <alignment horizontal="center" vertical="top" wrapText="1"/>
    </xf>
    <xf numFmtId="0" fontId="0" fillId="0" borderId="0" xfId="0" applyAlignment="1">
      <alignment horizontal="right"/>
    </xf>
    <xf numFmtId="0" fontId="10" fillId="0" borderId="0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  <xf numFmtId="0" fontId="10" fillId="0" borderId="5" xfId="0" applyFont="1" applyBorder="1" applyAlignment="1">
      <alignment horizontal="center" vertical="top" wrapText="1"/>
    </xf>
    <xf numFmtId="0" fontId="12" fillId="2" borderId="1" xfId="0" applyFont="1" applyFill="1" applyBorder="1" applyAlignment="1">
      <alignment horizontal="center" vertical="center" wrapText="1"/>
    </xf>
    <xf numFmtId="0" fontId="32" fillId="0" borderId="0" xfId="0" applyFont="1" applyAlignment="1">
      <alignment horizontal="center" wrapText="1"/>
    </xf>
    <xf numFmtId="49" fontId="30" fillId="2" borderId="1" xfId="0" applyNumberFormat="1" applyFont="1" applyFill="1" applyBorder="1" applyAlignment="1">
      <alignment horizontal="center" vertical="center" wrapText="1"/>
    </xf>
    <xf numFmtId="0" fontId="30" fillId="2" borderId="1" xfId="0" applyFont="1" applyFill="1" applyBorder="1" applyAlignment="1">
      <alignment horizontal="center" vertical="center" wrapText="1"/>
    </xf>
    <xf numFmtId="165" fontId="30" fillId="2" borderId="1" xfId="0" applyNumberFormat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 wrapText="1"/>
    </xf>
    <xf numFmtId="0" fontId="15" fillId="2" borderId="4" xfId="0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right" wrapText="1"/>
    </xf>
    <xf numFmtId="0" fontId="14" fillId="2" borderId="0" xfId="0" applyFont="1" applyFill="1" applyAlignment="1">
      <alignment horizontal="center" vertical="center" wrapText="1"/>
    </xf>
    <xf numFmtId="0" fontId="11" fillId="2" borderId="0" xfId="0" applyFont="1" applyFill="1" applyAlignment="1">
      <alignment horizontal="center" vertical="center" wrapText="1"/>
    </xf>
    <xf numFmtId="0" fontId="12" fillId="2" borderId="0" xfId="0" applyFont="1" applyFill="1" applyAlignment="1">
      <alignment horizontal="right" wrapText="1"/>
    </xf>
    <xf numFmtId="49" fontId="29" fillId="0" borderId="1" xfId="0" applyNumberFormat="1" applyFont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30" fillId="0" borderId="17" xfId="0" applyFont="1" applyBorder="1" applyAlignment="1">
      <alignment horizontal="center" vertical="top" wrapText="1"/>
    </xf>
    <xf numFmtId="0" fontId="30" fillId="0" borderId="13" xfId="0" applyFont="1" applyBorder="1" applyAlignment="1">
      <alignment horizontal="center" vertical="top" wrapText="1"/>
    </xf>
    <xf numFmtId="0" fontId="30" fillId="0" borderId="7" xfId="0" applyFont="1" applyBorder="1" applyAlignment="1">
      <alignment horizontal="center" vertical="top" wrapText="1"/>
    </xf>
    <xf numFmtId="0" fontId="30" fillId="0" borderId="9" xfId="0" applyFont="1" applyBorder="1" applyAlignment="1">
      <alignment horizontal="center" vertical="top" wrapText="1"/>
    </xf>
    <xf numFmtId="0" fontId="15" fillId="0" borderId="0" xfId="0" applyFont="1" applyAlignment="1">
      <alignment horizontal="center" vertical="center" wrapText="1"/>
    </xf>
    <xf numFmtId="0" fontId="0" fillId="0" borderId="18" xfId="0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32" fillId="0" borderId="0" xfId="0" applyFont="1" applyBorder="1" applyAlignment="1">
      <alignment horizontal="left" vertical="top" wrapText="1"/>
    </xf>
    <xf numFmtId="0" fontId="39" fillId="0" borderId="2" xfId="0" applyFont="1" applyBorder="1" applyAlignment="1">
      <alignment horizontal="left" vertical="top" wrapText="1"/>
    </xf>
    <xf numFmtId="0" fontId="39" fillId="0" borderId="3" xfId="0" applyFont="1" applyBorder="1" applyAlignment="1">
      <alignment horizontal="left" vertical="top" wrapText="1"/>
    </xf>
    <xf numFmtId="0" fontId="39" fillId="0" borderId="4" xfId="0" applyFont="1" applyBorder="1" applyAlignment="1">
      <alignment horizontal="left" vertical="top" wrapText="1"/>
    </xf>
    <xf numFmtId="0" fontId="0" fillId="0" borderId="2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15" fillId="2" borderId="0" xfId="0" applyFont="1" applyFill="1" applyAlignment="1">
      <alignment horizontal="center" vertical="center" wrapText="1"/>
    </xf>
    <xf numFmtId="0" fontId="32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35" fillId="0" borderId="0" xfId="0" applyFont="1" applyBorder="1" applyAlignment="1">
      <alignment horizontal="center" vertical="top"/>
    </xf>
    <xf numFmtId="0" fontId="27" fillId="0" borderId="0" xfId="0" applyFont="1" applyAlignment="1">
      <alignment horizontal="center" vertical="center" wrapText="1"/>
    </xf>
    <xf numFmtId="0" fontId="12" fillId="2" borderId="0" xfId="0" applyFont="1" applyFill="1" applyAlignment="1">
      <alignment horizontal="right"/>
    </xf>
    <xf numFmtId="0" fontId="7" fillId="0" borderId="1" xfId="0" applyFont="1" applyBorder="1" applyAlignment="1">
      <alignment horizontal="left" vertical="top" wrapText="1"/>
    </xf>
    <xf numFmtId="0" fontId="31" fillId="0" borderId="8" xfId="0" applyFont="1" applyBorder="1" applyAlignment="1">
      <alignment horizontal="center" vertical="top" wrapText="1"/>
    </xf>
    <xf numFmtId="0" fontId="31" fillId="0" borderId="14" xfId="0" applyFont="1" applyBorder="1" applyAlignment="1">
      <alignment horizontal="center" vertical="top" wrapText="1"/>
    </xf>
    <xf numFmtId="0" fontId="31" fillId="0" borderId="15" xfId="0" applyFont="1" applyBorder="1" applyAlignment="1">
      <alignment horizontal="center" vertical="top" wrapText="1"/>
    </xf>
    <xf numFmtId="0" fontId="30" fillId="0" borderId="8" xfId="8" applyFont="1" applyBorder="1">
      <alignment horizontal="left" vertical="top" wrapText="1"/>
    </xf>
    <xf numFmtId="0" fontId="30" fillId="0" borderId="14" xfId="8" applyFont="1" applyBorder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0" fontId="7" fillId="0" borderId="1" xfId="0" applyFont="1" applyFill="1" applyBorder="1" applyAlignment="1">
      <alignment horizontal="left" vertical="top" wrapText="1"/>
    </xf>
    <xf numFmtId="0" fontId="30" fillId="0" borderId="12" xfId="8" applyFont="1" applyBorder="1" applyAlignment="1">
      <alignment horizontal="center" vertical="top" wrapText="1"/>
    </xf>
    <xf numFmtId="165" fontId="0" fillId="0" borderId="1" xfId="0" applyNumberFormat="1" applyBorder="1"/>
  </cellXfs>
  <cellStyles count="9">
    <cellStyle name="Comma" xfId="1" builtinId="3"/>
    <cellStyle name="Normal" xfId="0" builtinId="0"/>
    <cellStyle name="Normal 12" xfId="7" xr:uid="{51F45E08-D3CC-40A6-BCA1-C64D6A95DECE}"/>
    <cellStyle name="Normal 2" xfId="8" xr:uid="{84FDA4C1-ACD7-404F-8BA1-04A573923210}"/>
    <cellStyle name="Normal 3" xfId="4" xr:uid="{A508DF71-61C6-4073-8A97-ACD7A739CA8F}"/>
    <cellStyle name="SN_241" xfId="2" xr:uid="{D6A9DBC3-18C3-4EB4-A92C-503006DCC5AD}"/>
    <cellStyle name="SN_b" xfId="3" xr:uid="{F8220348-7E7A-43E8-A1D3-38034C80EAB7}"/>
    <cellStyle name="SN_it" xfId="6" xr:uid="{C31036D1-0E33-4CBA-8D90-52DA716B9521}"/>
    <cellStyle name="Обычный 5" xfId="5" xr:uid="{EE52374A-759B-48F9-92D8-0A8D0B8769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Astgh%20new/&#1343;&#1377;&#1404;&#1377;&#1406;&#1377;&#1408;&#1400;&#1410;&#1385;&#1397;&#1377;&#1398;%20&#1400;&#1408;&#1400;&#1399;&#1396;&#1377;&#1398;%20&#1398;&#1377;&#1389;&#1377;&#1379;&#1387;&#1390;/2023%20&#1385;&#1406;&#1377;&#1391;&#1377;&#1398;&#1387;%20&#1391;&#1377;&#1404;&#1377;&#1406;&#1377;&#1408;&#1400;&#1410;&#1385;&#1397;&#1377;&#1398;%20&#1400;&#1408;&#1400;&#1399;&#1400;&#1410;&#1396;/&#1398;&#1377;&#1389;&#1377;&#1379;&#1387;&#1390;/Havelvac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</sheetNames>
    <sheetDataSet>
      <sheetData sheetId="0">
        <row r="18">
          <cell r="B18">
            <v>11001</v>
          </cell>
        </row>
        <row r="19">
          <cell r="C19" t="str">
            <v xml:space="preserve"> Առողջապահության ոլորտում վերահսկողության ծառայություններ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3"/>
  <sheetViews>
    <sheetView topLeftCell="A10" workbookViewId="0">
      <selection activeCell="D5" sqref="D5:E5"/>
    </sheetView>
  </sheetViews>
  <sheetFormatPr defaultRowHeight="16.5"/>
  <cols>
    <col min="1" max="1" width="10.140625" style="1" customWidth="1"/>
    <col min="2" max="2" width="12.5703125" style="1" customWidth="1"/>
    <col min="3" max="3" width="54.42578125" style="1" customWidth="1"/>
    <col min="4" max="4" width="28.7109375" style="1" customWidth="1"/>
    <col min="5" max="5" width="42" style="1" customWidth="1"/>
    <col min="6" max="256" width="9.140625" style="1"/>
    <col min="257" max="257" width="10.140625" style="1" customWidth="1"/>
    <col min="258" max="258" width="14" style="1" customWidth="1"/>
    <col min="259" max="259" width="56.5703125" style="1" customWidth="1"/>
    <col min="260" max="260" width="38.7109375" style="1" customWidth="1"/>
    <col min="261" max="512" width="9.140625" style="1"/>
    <col min="513" max="513" width="10.140625" style="1" customWidth="1"/>
    <col min="514" max="514" width="14" style="1" customWidth="1"/>
    <col min="515" max="515" width="56.5703125" style="1" customWidth="1"/>
    <col min="516" max="516" width="38.7109375" style="1" customWidth="1"/>
    <col min="517" max="768" width="9.140625" style="1"/>
    <col min="769" max="769" width="10.140625" style="1" customWidth="1"/>
    <col min="770" max="770" width="14" style="1" customWidth="1"/>
    <col min="771" max="771" width="56.5703125" style="1" customWidth="1"/>
    <col min="772" max="772" width="38.7109375" style="1" customWidth="1"/>
    <col min="773" max="1024" width="9.140625" style="1"/>
    <col min="1025" max="1025" width="10.140625" style="1" customWidth="1"/>
    <col min="1026" max="1026" width="14" style="1" customWidth="1"/>
    <col min="1027" max="1027" width="56.5703125" style="1" customWidth="1"/>
    <col min="1028" max="1028" width="38.7109375" style="1" customWidth="1"/>
    <col min="1029" max="1280" width="9.140625" style="1"/>
    <col min="1281" max="1281" width="10.140625" style="1" customWidth="1"/>
    <col min="1282" max="1282" width="14" style="1" customWidth="1"/>
    <col min="1283" max="1283" width="56.5703125" style="1" customWidth="1"/>
    <col min="1284" max="1284" width="38.7109375" style="1" customWidth="1"/>
    <col min="1285" max="1536" width="9.140625" style="1"/>
    <col min="1537" max="1537" width="10.140625" style="1" customWidth="1"/>
    <col min="1538" max="1538" width="14" style="1" customWidth="1"/>
    <col min="1539" max="1539" width="56.5703125" style="1" customWidth="1"/>
    <col min="1540" max="1540" width="38.7109375" style="1" customWidth="1"/>
    <col min="1541" max="1792" width="9.140625" style="1"/>
    <col min="1793" max="1793" width="10.140625" style="1" customWidth="1"/>
    <col min="1794" max="1794" width="14" style="1" customWidth="1"/>
    <col min="1795" max="1795" width="56.5703125" style="1" customWidth="1"/>
    <col min="1796" max="1796" width="38.7109375" style="1" customWidth="1"/>
    <col min="1797" max="2048" width="9.140625" style="1"/>
    <col min="2049" max="2049" width="10.140625" style="1" customWidth="1"/>
    <col min="2050" max="2050" width="14" style="1" customWidth="1"/>
    <col min="2051" max="2051" width="56.5703125" style="1" customWidth="1"/>
    <col min="2052" max="2052" width="38.7109375" style="1" customWidth="1"/>
    <col min="2053" max="2304" width="9.140625" style="1"/>
    <col min="2305" max="2305" width="10.140625" style="1" customWidth="1"/>
    <col min="2306" max="2306" width="14" style="1" customWidth="1"/>
    <col min="2307" max="2307" width="56.5703125" style="1" customWidth="1"/>
    <col min="2308" max="2308" width="38.7109375" style="1" customWidth="1"/>
    <col min="2309" max="2560" width="9.140625" style="1"/>
    <col min="2561" max="2561" width="10.140625" style="1" customWidth="1"/>
    <col min="2562" max="2562" width="14" style="1" customWidth="1"/>
    <col min="2563" max="2563" width="56.5703125" style="1" customWidth="1"/>
    <col min="2564" max="2564" width="38.7109375" style="1" customWidth="1"/>
    <col min="2565" max="2816" width="9.140625" style="1"/>
    <col min="2817" max="2817" width="10.140625" style="1" customWidth="1"/>
    <col min="2818" max="2818" width="14" style="1" customWidth="1"/>
    <col min="2819" max="2819" width="56.5703125" style="1" customWidth="1"/>
    <col min="2820" max="2820" width="38.7109375" style="1" customWidth="1"/>
    <col min="2821" max="3072" width="9.140625" style="1"/>
    <col min="3073" max="3073" width="10.140625" style="1" customWidth="1"/>
    <col min="3074" max="3074" width="14" style="1" customWidth="1"/>
    <col min="3075" max="3075" width="56.5703125" style="1" customWidth="1"/>
    <col min="3076" max="3076" width="38.7109375" style="1" customWidth="1"/>
    <col min="3077" max="3328" width="9.140625" style="1"/>
    <col min="3329" max="3329" width="10.140625" style="1" customWidth="1"/>
    <col min="3330" max="3330" width="14" style="1" customWidth="1"/>
    <col min="3331" max="3331" width="56.5703125" style="1" customWidth="1"/>
    <col min="3332" max="3332" width="38.7109375" style="1" customWidth="1"/>
    <col min="3333" max="3584" width="9.140625" style="1"/>
    <col min="3585" max="3585" width="10.140625" style="1" customWidth="1"/>
    <col min="3586" max="3586" width="14" style="1" customWidth="1"/>
    <col min="3587" max="3587" width="56.5703125" style="1" customWidth="1"/>
    <col min="3588" max="3588" width="38.7109375" style="1" customWidth="1"/>
    <col min="3589" max="3840" width="9.140625" style="1"/>
    <col min="3841" max="3841" width="10.140625" style="1" customWidth="1"/>
    <col min="3842" max="3842" width="14" style="1" customWidth="1"/>
    <col min="3843" max="3843" width="56.5703125" style="1" customWidth="1"/>
    <col min="3844" max="3844" width="38.7109375" style="1" customWidth="1"/>
    <col min="3845" max="4096" width="9.140625" style="1"/>
    <col min="4097" max="4097" width="10.140625" style="1" customWidth="1"/>
    <col min="4098" max="4098" width="14" style="1" customWidth="1"/>
    <col min="4099" max="4099" width="56.5703125" style="1" customWidth="1"/>
    <col min="4100" max="4100" width="38.7109375" style="1" customWidth="1"/>
    <col min="4101" max="4352" width="9.140625" style="1"/>
    <col min="4353" max="4353" width="10.140625" style="1" customWidth="1"/>
    <col min="4354" max="4354" width="14" style="1" customWidth="1"/>
    <col min="4355" max="4355" width="56.5703125" style="1" customWidth="1"/>
    <col min="4356" max="4356" width="38.7109375" style="1" customWidth="1"/>
    <col min="4357" max="4608" width="9.140625" style="1"/>
    <col min="4609" max="4609" width="10.140625" style="1" customWidth="1"/>
    <col min="4610" max="4610" width="14" style="1" customWidth="1"/>
    <col min="4611" max="4611" width="56.5703125" style="1" customWidth="1"/>
    <col min="4612" max="4612" width="38.7109375" style="1" customWidth="1"/>
    <col min="4613" max="4864" width="9.140625" style="1"/>
    <col min="4865" max="4865" width="10.140625" style="1" customWidth="1"/>
    <col min="4866" max="4866" width="14" style="1" customWidth="1"/>
    <col min="4867" max="4867" width="56.5703125" style="1" customWidth="1"/>
    <col min="4868" max="4868" width="38.7109375" style="1" customWidth="1"/>
    <col min="4869" max="5120" width="9.140625" style="1"/>
    <col min="5121" max="5121" width="10.140625" style="1" customWidth="1"/>
    <col min="5122" max="5122" width="14" style="1" customWidth="1"/>
    <col min="5123" max="5123" width="56.5703125" style="1" customWidth="1"/>
    <col min="5124" max="5124" width="38.7109375" style="1" customWidth="1"/>
    <col min="5125" max="5376" width="9.140625" style="1"/>
    <col min="5377" max="5377" width="10.140625" style="1" customWidth="1"/>
    <col min="5378" max="5378" width="14" style="1" customWidth="1"/>
    <col min="5379" max="5379" width="56.5703125" style="1" customWidth="1"/>
    <col min="5380" max="5380" width="38.7109375" style="1" customWidth="1"/>
    <col min="5381" max="5632" width="9.140625" style="1"/>
    <col min="5633" max="5633" width="10.140625" style="1" customWidth="1"/>
    <col min="5634" max="5634" width="14" style="1" customWidth="1"/>
    <col min="5635" max="5635" width="56.5703125" style="1" customWidth="1"/>
    <col min="5636" max="5636" width="38.7109375" style="1" customWidth="1"/>
    <col min="5637" max="5888" width="9.140625" style="1"/>
    <col min="5889" max="5889" width="10.140625" style="1" customWidth="1"/>
    <col min="5890" max="5890" width="14" style="1" customWidth="1"/>
    <col min="5891" max="5891" width="56.5703125" style="1" customWidth="1"/>
    <col min="5892" max="5892" width="38.7109375" style="1" customWidth="1"/>
    <col min="5893" max="6144" width="9.140625" style="1"/>
    <col min="6145" max="6145" width="10.140625" style="1" customWidth="1"/>
    <col min="6146" max="6146" width="14" style="1" customWidth="1"/>
    <col min="6147" max="6147" width="56.5703125" style="1" customWidth="1"/>
    <col min="6148" max="6148" width="38.7109375" style="1" customWidth="1"/>
    <col min="6149" max="6400" width="9.140625" style="1"/>
    <col min="6401" max="6401" width="10.140625" style="1" customWidth="1"/>
    <col min="6402" max="6402" width="14" style="1" customWidth="1"/>
    <col min="6403" max="6403" width="56.5703125" style="1" customWidth="1"/>
    <col min="6404" max="6404" width="38.7109375" style="1" customWidth="1"/>
    <col min="6405" max="6656" width="9.140625" style="1"/>
    <col min="6657" max="6657" width="10.140625" style="1" customWidth="1"/>
    <col min="6658" max="6658" width="14" style="1" customWidth="1"/>
    <col min="6659" max="6659" width="56.5703125" style="1" customWidth="1"/>
    <col min="6660" max="6660" width="38.7109375" style="1" customWidth="1"/>
    <col min="6661" max="6912" width="9.140625" style="1"/>
    <col min="6913" max="6913" width="10.140625" style="1" customWidth="1"/>
    <col min="6914" max="6914" width="14" style="1" customWidth="1"/>
    <col min="6915" max="6915" width="56.5703125" style="1" customWidth="1"/>
    <col min="6916" max="6916" width="38.7109375" style="1" customWidth="1"/>
    <col min="6917" max="7168" width="9.140625" style="1"/>
    <col min="7169" max="7169" width="10.140625" style="1" customWidth="1"/>
    <col min="7170" max="7170" width="14" style="1" customWidth="1"/>
    <col min="7171" max="7171" width="56.5703125" style="1" customWidth="1"/>
    <col min="7172" max="7172" width="38.7109375" style="1" customWidth="1"/>
    <col min="7173" max="7424" width="9.140625" style="1"/>
    <col min="7425" max="7425" width="10.140625" style="1" customWidth="1"/>
    <col min="7426" max="7426" width="14" style="1" customWidth="1"/>
    <col min="7427" max="7427" width="56.5703125" style="1" customWidth="1"/>
    <col min="7428" max="7428" width="38.7109375" style="1" customWidth="1"/>
    <col min="7429" max="7680" width="9.140625" style="1"/>
    <col min="7681" max="7681" width="10.140625" style="1" customWidth="1"/>
    <col min="7682" max="7682" width="14" style="1" customWidth="1"/>
    <col min="7683" max="7683" width="56.5703125" style="1" customWidth="1"/>
    <col min="7684" max="7684" width="38.7109375" style="1" customWidth="1"/>
    <col min="7685" max="7936" width="9.140625" style="1"/>
    <col min="7937" max="7937" width="10.140625" style="1" customWidth="1"/>
    <col min="7938" max="7938" width="14" style="1" customWidth="1"/>
    <col min="7939" max="7939" width="56.5703125" style="1" customWidth="1"/>
    <col min="7940" max="7940" width="38.7109375" style="1" customWidth="1"/>
    <col min="7941" max="8192" width="9.140625" style="1"/>
    <col min="8193" max="8193" width="10.140625" style="1" customWidth="1"/>
    <col min="8194" max="8194" width="14" style="1" customWidth="1"/>
    <col min="8195" max="8195" width="56.5703125" style="1" customWidth="1"/>
    <col min="8196" max="8196" width="38.7109375" style="1" customWidth="1"/>
    <col min="8197" max="8448" width="9.140625" style="1"/>
    <col min="8449" max="8449" width="10.140625" style="1" customWidth="1"/>
    <col min="8450" max="8450" width="14" style="1" customWidth="1"/>
    <col min="8451" max="8451" width="56.5703125" style="1" customWidth="1"/>
    <col min="8452" max="8452" width="38.7109375" style="1" customWidth="1"/>
    <col min="8453" max="8704" width="9.140625" style="1"/>
    <col min="8705" max="8705" width="10.140625" style="1" customWidth="1"/>
    <col min="8706" max="8706" width="14" style="1" customWidth="1"/>
    <col min="8707" max="8707" width="56.5703125" style="1" customWidth="1"/>
    <col min="8708" max="8708" width="38.7109375" style="1" customWidth="1"/>
    <col min="8709" max="8960" width="9.140625" style="1"/>
    <col min="8961" max="8961" width="10.140625" style="1" customWidth="1"/>
    <col min="8962" max="8962" width="14" style="1" customWidth="1"/>
    <col min="8963" max="8963" width="56.5703125" style="1" customWidth="1"/>
    <col min="8964" max="8964" width="38.7109375" style="1" customWidth="1"/>
    <col min="8965" max="9216" width="9.140625" style="1"/>
    <col min="9217" max="9217" width="10.140625" style="1" customWidth="1"/>
    <col min="9218" max="9218" width="14" style="1" customWidth="1"/>
    <col min="9219" max="9219" width="56.5703125" style="1" customWidth="1"/>
    <col min="9220" max="9220" width="38.7109375" style="1" customWidth="1"/>
    <col min="9221" max="9472" width="9.140625" style="1"/>
    <col min="9473" max="9473" width="10.140625" style="1" customWidth="1"/>
    <col min="9474" max="9474" width="14" style="1" customWidth="1"/>
    <col min="9475" max="9475" width="56.5703125" style="1" customWidth="1"/>
    <col min="9476" max="9476" width="38.7109375" style="1" customWidth="1"/>
    <col min="9477" max="9728" width="9.140625" style="1"/>
    <col min="9729" max="9729" width="10.140625" style="1" customWidth="1"/>
    <col min="9730" max="9730" width="14" style="1" customWidth="1"/>
    <col min="9731" max="9731" width="56.5703125" style="1" customWidth="1"/>
    <col min="9732" max="9732" width="38.7109375" style="1" customWidth="1"/>
    <col min="9733" max="9984" width="9.140625" style="1"/>
    <col min="9985" max="9985" width="10.140625" style="1" customWidth="1"/>
    <col min="9986" max="9986" width="14" style="1" customWidth="1"/>
    <col min="9987" max="9987" width="56.5703125" style="1" customWidth="1"/>
    <col min="9988" max="9988" width="38.7109375" style="1" customWidth="1"/>
    <col min="9989" max="10240" width="9.140625" style="1"/>
    <col min="10241" max="10241" width="10.140625" style="1" customWidth="1"/>
    <col min="10242" max="10242" width="14" style="1" customWidth="1"/>
    <col min="10243" max="10243" width="56.5703125" style="1" customWidth="1"/>
    <col min="10244" max="10244" width="38.7109375" style="1" customWidth="1"/>
    <col min="10245" max="10496" width="9.140625" style="1"/>
    <col min="10497" max="10497" width="10.140625" style="1" customWidth="1"/>
    <col min="10498" max="10498" width="14" style="1" customWidth="1"/>
    <col min="10499" max="10499" width="56.5703125" style="1" customWidth="1"/>
    <col min="10500" max="10500" width="38.7109375" style="1" customWidth="1"/>
    <col min="10501" max="10752" width="9.140625" style="1"/>
    <col min="10753" max="10753" width="10.140625" style="1" customWidth="1"/>
    <col min="10754" max="10754" width="14" style="1" customWidth="1"/>
    <col min="10755" max="10755" width="56.5703125" style="1" customWidth="1"/>
    <col min="10756" max="10756" width="38.7109375" style="1" customWidth="1"/>
    <col min="10757" max="11008" width="9.140625" style="1"/>
    <col min="11009" max="11009" width="10.140625" style="1" customWidth="1"/>
    <col min="11010" max="11010" width="14" style="1" customWidth="1"/>
    <col min="11011" max="11011" width="56.5703125" style="1" customWidth="1"/>
    <col min="11012" max="11012" width="38.7109375" style="1" customWidth="1"/>
    <col min="11013" max="11264" width="9.140625" style="1"/>
    <col min="11265" max="11265" width="10.140625" style="1" customWidth="1"/>
    <col min="11266" max="11266" width="14" style="1" customWidth="1"/>
    <col min="11267" max="11267" width="56.5703125" style="1" customWidth="1"/>
    <col min="11268" max="11268" width="38.7109375" style="1" customWidth="1"/>
    <col min="11269" max="11520" width="9.140625" style="1"/>
    <col min="11521" max="11521" width="10.140625" style="1" customWidth="1"/>
    <col min="11522" max="11522" width="14" style="1" customWidth="1"/>
    <col min="11523" max="11523" width="56.5703125" style="1" customWidth="1"/>
    <col min="11524" max="11524" width="38.7109375" style="1" customWidth="1"/>
    <col min="11525" max="11776" width="9.140625" style="1"/>
    <col min="11777" max="11777" width="10.140625" style="1" customWidth="1"/>
    <col min="11778" max="11778" width="14" style="1" customWidth="1"/>
    <col min="11779" max="11779" width="56.5703125" style="1" customWidth="1"/>
    <col min="11780" max="11780" width="38.7109375" style="1" customWidth="1"/>
    <col min="11781" max="12032" width="9.140625" style="1"/>
    <col min="12033" max="12033" width="10.140625" style="1" customWidth="1"/>
    <col min="12034" max="12034" width="14" style="1" customWidth="1"/>
    <col min="12035" max="12035" width="56.5703125" style="1" customWidth="1"/>
    <col min="12036" max="12036" width="38.7109375" style="1" customWidth="1"/>
    <col min="12037" max="12288" width="9.140625" style="1"/>
    <col min="12289" max="12289" width="10.140625" style="1" customWidth="1"/>
    <col min="12290" max="12290" width="14" style="1" customWidth="1"/>
    <col min="12291" max="12291" width="56.5703125" style="1" customWidth="1"/>
    <col min="12292" max="12292" width="38.7109375" style="1" customWidth="1"/>
    <col min="12293" max="12544" width="9.140625" style="1"/>
    <col min="12545" max="12545" width="10.140625" style="1" customWidth="1"/>
    <col min="12546" max="12546" width="14" style="1" customWidth="1"/>
    <col min="12547" max="12547" width="56.5703125" style="1" customWidth="1"/>
    <col min="12548" max="12548" width="38.7109375" style="1" customWidth="1"/>
    <col min="12549" max="12800" width="9.140625" style="1"/>
    <col min="12801" max="12801" width="10.140625" style="1" customWidth="1"/>
    <col min="12802" max="12802" width="14" style="1" customWidth="1"/>
    <col min="12803" max="12803" width="56.5703125" style="1" customWidth="1"/>
    <col min="12804" max="12804" width="38.7109375" style="1" customWidth="1"/>
    <col min="12805" max="13056" width="9.140625" style="1"/>
    <col min="13057" max="13057" width="10.140625" style="1" customWidth="1"/>
    <col min="13058" max="13058" width="14" style="1" customWidth="1"/>
    <col min="13059" max="13059" width="56.5703125" style="1" customWidth="1"/>
    <col min="13060" max="13060" width="38.7109375" style="1" customWidth="1"/>
    <col min="13061" max="13312" width="9.140625" style="1"/>
    <col min="13313" max="13313" width="10.140625" style="1" customWidth="1"/>
    <col min="13314" max="13314" width="14" style="1" customWidth="1"/>
    <col min="13315" max="13315" width="56.5703125" style="1" customWidth="1"/>
    <col min="13316" max="13316" width="38.7109375" style="1" customWidth="1"/>
    <col min="13317" max="13568" width="9.140625" style="1"/>
    <col min="13569" max="13569" width="10.140625" style="1" customWidth="1"/>
    <col min="13570" max="13570" width="14" style="1" customWidth="1"/>
    <col min="13571" max="13571" width="56.5703125" style="1" customWidth="1"/>
    <col min="13572" max="13572" width="38.7109375" style="1" customWidth="1"/>
    <col min="13573" max="13824" width="9.140625" style="1"/>
    <col min="13825" max="13825" width="10.140625" style="1" customWidth="1"/>
    <col min="13826" max="13826" width="14" style="1" customWidth="1"/>
    <col min="13827" max="13827" width="56.5703125" style="1" customWidth="1"/>
    <col min="13828" max="13828" width="38.7109375" style="1" customWidth="1"/>
    <col min="13829" max="14080" width="9.140625" style="1"/>
    <col min="14081" max="14081" width="10.140625" style="1" customWidth="1"/>
    <col min="14082" max="14082" width="14" style="1" customWidth="1"/>
    <col min="14083" max="14083" width="56.5703125" style="1" customWidth="1"/>
    <col min="14084" max="14084" width="38.7109375" style="1" customWidth="1"/>
    <col min="14085" max="14336" width="9.140625" style="1"/>
    <col min="14337" max="14337" width="10.140625" style="1" customWidth="1"/>
    <col min="14338" max="14338" width="14" style="1" customWidth="1"/>
    <col min="14339" max="14339" width="56.5703125" style="1" customWidth="1"/>
    <col min="14340" max="14340" width="38.7109375" style="1" customWidth="1"/>
    <col min="14341" max="14592" width="9.140625" style="1"/>
    <col min="14593" max="14593" width="10.140625" style="1" customWidth="1"/>
    <col min="14594" max="14594" width="14" style="1" customWidth="1"/>
    <col min="14595" max="14595" width="56.5703125" style="1" customWidth="1"/>
    <col min="14596" max="14596" width="38.7109375" style="1" customWidth="1"/>
    <col min="14597" max="14848" width="9.140625" style="1"/>
    <col min="14849" max="14849" width="10.140625" style="1" customWidth="1"/>
    <col min="14850" max="14850" width="14" style="1" customWidth="1"/>
    <col min="14851" max="14851" width="56.5703125" style="1" customWidth="1"/>
    <col min="14852" max="14852" width="38.7109375" style="1" customWidth="1"/>
    <col min="14853" max="15104" width="9.140625" style="1"/>
    <col min="15105" max="15105" width="10.140625" style="1" customWidth="1"/>
    <col min="15106" max="15106" width="14" style="1" customWidth="1"/>
    <col min="15107" max="15107" width="56.5703125" style="1" customWidth="1"/>
    <col min="15108" max="15108" width="38.7109375" style="1" customWidth="1"/>
    <col min="15109" max="15360" width="9.140625" style="1"/>
    <col min="15361" max="15361" width="10.140625" style="1" customWidth="1"/>
    <col min="15362" max="15362" width="14" style="1" customWidth="1"/>
    <col min="15363" max="15363" width="56.5703125" style="1" customWidth="1"/>
    <col min="15364" max="15364" width="38.7109375" style="1" customWidth="1"/>
    <col min="15365" max="15616" width="9.140625" style="1"/>
    <col min="15617" max="15617" width="10.140625" style="1" customWidth="1"/>
    <col min="15618" max="15618" width="14" style="1" customWidth="1"/>
    <col min="15619" max="15619" width="56.5703125" style="1" customWidth="1"/>
    <col min="15620" max="15620" width="38.7109375" style="1" customWidth="1"/>
    <col min="15621" max="15872" width="9.140625" style="1"/>
    <col min="15873" max="15873" width="10.140625" style="1" customWidth="1"/>
    <col min="15874" max="15874" width="14" style="1" customWidth="1"/>
    <col min="15875" max="15875" width="56.5703125" style="1" customWidth="1"/>
    <col min="15876" max="15876" width="38.7109375" style="1" customWidth="1"/>
    <col min="15877" max="16128" width="9.140625" style="1"/>
    <col min="16129" max="16129" width="10.140625" style="1" customWidth="1"/>
    <col min="16130" max="16130" width="14" style="1" customWidth="1"/>
    <col min="16131" max="16131" width="56.5703125" style="1" customWidth="1"/>
    <col min="16132" max="16132" width="38.7109375" style="1" customWidth="1"/>
    <col min="16133" max="16384" width="9.140625" style="1"/>
  </cols>
  <sheetData>
    <row r="1" spans="1:12" ht="18" customHeight="1">
      <c r="A1"/>
      <c r="C1" s="3"/>
      <c r="E1" s="61" t="s">
        <v>77</v>
      </c>
      <c r="F1" s="59"/>
      <c r="G1" s="59"/>
      <c r="H1" s="59"/>
      <c r="I1" s="59"/>
      <c r="J1" s="59"/>
      <c r="K1" s="59"/>
      <c r="L1" s="59"/>
    </row>
    <row r="2" spans="1:12" ht="56.25" customHeight="1">
      <c r="C2" s="3"/>
      <c r="E2" s="60" t="s">
        <v>26</v>
      </c>
    </row>
    <row r="3" spans="1:12" s="18" customFormat="1" ht="84.75" customHeight="1">
      <c r="A3" s="131" t="s">
        <v>154</v>
      </c>
      <c r="B3" s="131"/>
      <c r="C3" s="131"/>
      <c r="D3" s="131"/>
      <c r="E3" s="131"/>
    </row>
    <row r="4" spans="1:12" ht="17.25" customHeight="1">
      <c r="A4" s="14"/>
      <c r="B4" s="14"/>
      <c r="C4" s="14"/>
      <c r="D4" s="130" t="s">
        <v>28</v>
      </c>
      <c r="E4" s="130"/>
    </row>
    <row r="5" spans="1:12" ht="70.5" customHeight="1">
      <c r="A5" s="134" t="s">
        <v>0</v>
      </c>
      <c r="B5" s="134"/>
      <c r="C5" s="13" t="s">
        <v>1</v>
      </c>
      <c r="D5" s="128" t="s">
        <v>27</v>
      </c>
      <c r="E5" s="129"/>
    </row>
    <row r="6" spans="1:12" ht="33" customHeight="1">
      <c r="A6" s="13"/>
      <c r="B6" s="13"/>
      <c r="C6" s="13"/>
      <c r="D6" s="12" t="s">
        <v>29</v>
      </c>
      <c r="E6" s="12" t="s">
        <v>30</v>
      </c>
    </row>
    <row r="7" spans="1:12" s="4" customFormat="1" ht="26.25" customHeight="1">
      <c r="A7" s="7"/>
      <c r="B7" s="7"/>
      <c r="C7" s="8" t="s">
        <v>13</v>
      </c>
      <c r="D7" s="15"/>
      <c r="E7" s="5"/>
    </row>
    <row r="8" spans="1:12">
      <c r="A8" s="10"/>
      <c r="B8" s="10"/>
      <c r="C8" s="10" t="s">
        <v>2</v>
      </c>
      <c r="D8" s="17">
        <f>+D16+D22+D28</f>
        <v>0</v>
      </c>
      <c r="E8" s="6">
        <f>+E16+E22+E28</f>
        <v>0</v>
      </c>
    </row>
    <row r="9" spans="1:12">
      <c r="A9" s="10" t="s">
        <v>15</v>
      </c>
      <c r="B9" s="10"/>
      <c r="C9" s="11" t="s">
        <v>3</v>
      </c>
      <c r="D9" s="15"/>
      <c r="E9" s="2"/>
    </row>
    <row r="10" spans="1:12">
      <c r="A10" s="10"/>
      <c r="B10" s="10"/>
      <c r="C10" s="10" t="s">
        <v>16</v>
      </c>
      <c r="D10" s="16"/>
      <c r="E10" s="2"/>
    </row>
    <row r="11" spans="1:12">
      <c r="A11" s="10"/>
      <c r="B11" s="10"/>
      <c r="C11" s="11" t="s">
        <v>4</v>
      </c>
      <c r="D11" s="16"/>
      <c r="E11" s="2"/>
    </row>
    <row r="12" spans="1:12">
      <c r="A12" s="10"/>
      <c r="B12" s="10"/>
      <c r="C12" s="10" t="s">
        <v>17</v>
      </c>
      <c r="D12" s="16"/>
      <c r="E12" s="2"/>
    </row>
    <row r="13" spans="1:12">
      <c r="A13" s="10"/>
      <c r="B13" s="10"/>
      <c r="C13" s="11" t="s">
        <v>5</v>
      </c>
      <c r="D13" s="16"/>
      <c r="E13" s="2"/>
    </row>
    <row r="14" spans="1:12" ht="27">
      <c r="A14" s="10"/>
      <c r="B14" s="10"/>
      <c r="C14" s="10" t="s">
        <v>18</v>
      </c>
      <c r="D14" s="16"/>
      <c r="E14" s="2"/>
    </row>
    <row r="15" spans="1:12">
      <c r="A15" s="132" t="s">
        <v>6</v>
      </c>
      <c r="B15" s="132"/>
      <c r="C15" s="132"/>
      <c r="D15" s="133"/>
      <c r="E15" s="2"/>
    </row>
    <row r="16" spans="1:12" ht="13.5" customHeight="1">
      <c r="A16" s="10"/>
      <c r="B16" s="10" t="s">
        <v>7</v>
      </c>
      <c r="C16" s="11" t="s">
        <v>8</v>
      </c>
      <c r="D16" s="17">
        <v>-10000</v>
      </c>
      <c r="E16" s="6">
        <v>-48387.3</v>
      </c>
    </row>
    <row r="17" spans="1:5" ht="27">
      <c r="A17" s="10"/>
      <c r="B17" s="10"/>
      <c r="C17" s="10" t="s">
        <v>19</v>
      </c>
      <c r="D17" s="16"/>
      <c r="E17" s="2"/>
    </row>
    <row r="18" spans="1:5">
      <c r="A18" s="10"/>
      <c r="B18" s="10"/>
      <c r="C18" s="11" t="s">
        <v>9</v>
      </c>
      <c r="D18" s="16"/>
      <c r="E18" s="2"/>
    </row>
    <row r="19" spans="1:5" ht="40.5">
      <c r="A19" s="10"/>
      <c r="B19" s="10"/>
      <c r="C19" s="10" t="s">
        <v>20</v>
      </c>
      <c r="D19" s="16"/>
      <c r="E19" s="2"/>
    </row>
    <row r="20" spans="1:5" ht="13.5" customHeight="1">
      <c r="A20" s="10"/>
      <c r="B20" s="10"/>
      <c r="C20" s="11" t="s">
        <v>10</v>
      </c>
      <c r="D20" s="16"/>
      <c r="E20" s="2"/>
    </row>
    <row r="21" spans="1:5">
      <c r="A21" s="10"/>
      <c r="B21" s="10"/>
      <c r="C21" s="10" t="s">
        <v>11</v>
      </c>
      <c r="D21" s="16"/>
      <c r="E21" s="2"/>
    </row>
    <row r="22" spans="1:5">
      <c r="A22" s="10"/>
      <c r="B22" s="10" t="s">
        <v>14</v>
      </c>
      <c r="C22" s="11" t="s">
        <v>8</v>
      </c>
      <c r="D22" s="15">
        <v>10000</v>
      </c>
      <c r="E22" s="9">
        <v>20000</v>
      </c>
    </row>
    <row r="23" spans="1:5" ht="40.5">
      <c r="A23" s="10"/>
      <c r="B23" s="10"/>
      <c r="C23" s="10" t="s">
        <v>21</v>
      </c>
      <c r="D23" s="16"/>
      <c r="E23" s="2"/>
    </row>
    <row r="24" spans="1:5">
      <c r="A24" s="10"/>
      <c r="B24" s="10"/>
      <c r="C24" s="11" t="s">
        <v>9</v>
      </c>
      <c r="D24" s="16"/>
      <c r="E24" s="2"/>
    </row>
    <row r="25" spans="1:5" ht="40.5">
      <c r="A25" s="10"/>
      <c r="B25" s="10"/>
      <c r="C25" s="10" t="s">
        <v>22</v>
      </c>
      <c r="D25" s="16"/>
      <c r="E25" s="2"/>
    </row>
    <row r="26" spans="1:5">
      <c r="A26" s="10"/>
      <c r="B26" s="10"/>
      <c r="C26" s="11" t="s">
        <v>10</v>
      </c>
      <c r="D26" s="16"/>
      <c r="E26" s="2"/>
    </row>
    <row r="27" spans="1:5" ht="13.5" customHeight="1">
      <c r="A27" s="10"/>
      <c r="B27" s="10"/>
      <c r="C27" s="10" t="s">
        <v>11</v>
      </c>
      <c r="D27" s="16"/>
      <c r="E27" s="2"/>
    </row>
    <row r="28" spans="1:5">
      <c r="A28" s="10"/>
      <c r="B28" s="10" t="s">
        <v>23</v>
      </c>
      <c r="C28" s="11" t="s">
        <v>8</v>
      </c>
      <c r="D28" s="15">
        <v>0</v>
      </c>
      <c r="E28" s="9">
        <v>28387.3</v>
      </c>
    </row>
    <row r="29" spans="1:5" ht="27">
      <c r="A29" s="10"/>
      <c r="B29" s="10"/>
      <c r="C29" s="10" t="s">
        <v>24</v>
      </c>
      <c r="D29" s="16"/>
      <c r="E29" s="2"/>
    </row>
    <row r="30" spans="1:5">
      <c r="A30" s="10"/>
      <c r="B30" s="10"/>
      <c r="C30" s="11" t="s">
        <v>9</v>
      </c>
      <c r="D30" s="16"/>
      <c r="E30" s="2"/>
    </row>
    <row r="31" spans="1:5" ht="27">
      <c r="A31" s="10"/>
      <c r="B31" s="10"/>
      <c r="C31" s="10" t="s">
        <v>31</v>
      </c>
      <c r="D31" s="16"/>
      <c r="E31" s="2"/>
    </row>
    <row r="32" spans="1:5">
      <c r="A32" s="10"/>
      <c r="B32" s="10"/>
      <c r="C32" s="11" t="s">
        <v>10</v>
      </c>
      <c r="D32" s="16"/>
      <c r="E32" s="2"/>
    </row>
    <row r="33" spans="1:5" ht="27">
      <c r="A33" s="10"/>
      <c r="B33" s="10"/>
      <c r="C33" s="10" t="s">
        <v>12</v>
      </c>
      <c r="D33" s="16"/>
      <c r="E33" s="2"/>
    </row>
  </sheetData>
  <mergeCells count="5">
    <mergeCell ref="D5:E5"/>
    <mergeCell ref="D4:E4"/>
    <mergeCell ref="A3:E3"/>
    <mergeCell ref="A15:D15"/>
    <mergeCell ref="A5:B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5328D6-18A0-4A60-884D-FCDF1A99F17B}">
  <dimension ref="A1:I13"/>
  <sheetViews>
    <sheetView workbookViewId="0">
      <selection activeCell="H15" sqref="H15"/>
    </sheetView>
  </sheetViews>
  <sheetFormatPr defaultRowHeight="15"/>
  <cols>
    <col min="1" max="1" width="10.7109375" customWidth="1"/>
    <col min="3" max="3" width="29" customWidth="1"/>
    <col min="4" max="4" width="13.85546875" customWidth="1"/>
    <col min="5" max="5" width="16.28515625" customWidth="1"/>
    <col min="6" max="6" width="15.28515625" customWidth="1"/>
    <col min="7" max="7" width="16.42578125" customWidth="1"/>
    <col min="8" max="8" width="33.140625" customWidth="1"/>
  </cols>
  <sheetData>
    <row r="1" spans="1:9" ht="17.25">
      <c r="H1" s="80" t="s">
        <v>78</v>
      </c>
    </row>
    <row r="2" spans="1:9" ht="49.5">
      <c r="H2" s="60" t="s">
        <v>26</v>
      </c>
    </row>
    <row r="4" spans="1:9" ht="54.75" customHeight="1">
      <c r="A4" s="136" t="s">
        <v>141</v>
      </c>
      <c r="B4" s="136"/>
      <c r="C4" s="136"/>
      <c r="D4" s="136"/>
      <c r="E4" s="136"/>
      <c r="F4" s="136"/>
      <c r="G4" s="136"/>
      <c r="H4" s="136"/>
    </row>
    <row r="5" spans="1:9">
      <c r="H5" s="83" t="s">
        <v>28</v>
      </c>
      <c r="I5" s="83"/>
    </row>
    <row r="6" spans="1:9">
      <c r="A6" s="137" t="s">
        <v>66</v>
      </c>
      <c r="B6" s="137"/>
      <c r="C6" s="138" t="s">
        <v>134</v>
      </c>
      <c r="D6" s="139" t="s">
        <v>135</v>
      </c>
      <c r="E6" s="139" t="s">
        <v>136</v>
      </c>
      <c r="F6" s="139"/>
      <c r="G6" s="139"/>
      <c r="H6" s="139"/>
    </row>
    <row r="7" spans="1:9" ht="114">
      <c r="A7" s="86" t="s">
        <v>40</v>
      </c>
      <c r="B7" s="86" t="s">
        <v>41</v>
      </c>
      <c r="C7" s="138"/>
      <c r="D7" s="139"/>
      <c r="E7" s="87" t="s">
        <v>137</v>
      </c>
      <c r="F7" s="87" t="s">
        <v>138</v>
      </c>
      <c r="G7" s="87" t="s">
        <v>139</v>
      </c>
      <c r="H7" s="87" t="s">
        <v>140</v>
      </c>
    </row>
    <row r="8" spans="1:9" ht="17.25">
      <c r="A8" s="88"/>
      <c r="B8" s="88"/>
      <c r="C8" s="79" t="s">
        <v>69</v>
      </c>
      <c r="D8" s="89"/>
      <c r="E8" s="89"/>
      <c r="F8" s="89"/>
      <c r="G8" s="89"/>
      <c r="H8" s="89"/>
    </row>
    <row r="9" spans="1:9" ht="17.25">
      <c r="A9" s="88"/>
      <c r="B9" s="88"/>
      <c r="C9" s="90" t="s">
        <v>70</v>
      </c>
      <c r="D9" s="89"/>
      <c r="E9" s="89"/>
      <c r="F9" s="89"/>
      <c r="G9" s="89"/>
      <c r="H9" s="89"/>
    </row>
    <row r="10" spans="1:9" ht="17.25">
      <c r="A10" s="135"/>
      <c r="B10" s="135"/>
      <c r="C10" s="135"/>
      <c r="D10" s="135"/>
      <c r="E10" s="135"/>
      <c r="F10" s="135"/>
      <c r="G10" s="135"/>
      <c r="H10" s="135"/>
    </row>
    <row r="11" spans="1:9" ht="34.5">
      <c r="A11" s="91"/>
      <c r="B11" s="92"/>
      <c r="C11" s="92" t="s">
        <v>71</v>
      </c>
      <c r="D11" s="89">
        <f>SUM(D13:D21)</f>
        <v>28387.3</v>
      </c>
      <c r="E11" s="89">
        <f>SUM(E13:E21)</f>
        <v>0</v>
      </c>
      <c r="G11" s="89">
        <f>SUM(G13:G21)</f>
        <v>0</v>
      </c>
      <c r="H11" s="89">
        <f>SUM(H13:H21)</f>
        <v>28387.3</v>
      </c>
    </row>
    <row r="12" spans="1:9" ht="17.25">
      <c r="A12" s="91"/>
      <c r="B12" s="91"/>
      <c r="C12" s="90" t="s">
        <v>72</v>
      </c>
      <c r="D12" s="93"/>
      <c r="E12" s="93"/>
      <c r="F12" s="93"/>
      <c r="G12" s="93"/>
      <c r="H12" s="93"/>
    </row>
    <row r="13" spans="1:9" ht="86.25">
      <c r="A13" s="94">
        <v>1213</v>
      </c>
      <c r="B13" s="94">
        <v>31009</v>
      </c>
      <c r="C13" s="95" t="s">
        <v>75</v>
      </c>
      <c r="D13" s="96">
        <v>28387.3</v>
      </c>
      <c r="E13" s="96">
        <v>0</v>
      </c>
      <c r="F13" s="77"/>
      <c r="G13" s="96">
        <v>0</v>
      </c>
      <c r="H13" s="96">
        <v>28387.3</v>
      </c>
    </row>
  </sheetData>
  <mergeCells count="6">
    <mergeCell ref="A10:H10"/>
    <mergeCell ref="A4:H4"/>
    <mergeCell ref="A6:B6"/>
    <mergeCell ref="C6:C7"/>
    <mergeCell ref="D6:D7"/>
    <mergeCell ref="E6:H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9A2F9C-E920-4C52-B707-12FE92806D09}">
  <dimension ref="A1:J55"/>
  <sheetViews>
    <sheetView tabSelected="1" topLeftCell="A16" zoomScale="70" zoomScaleNormal="70" workbookViewId="0">
      <selection activeCell="H50" sqref="H50"/>
    </sheetView>
  </sheetViews>
  <sheetFormatPr defaultRowHeight="17.25"/>
  <cols>
    <col min="1" max="1" width="9.140625" style="21"/>
    <col min="2" max="2" width="8.42578125" style="21" customWidth="1"/>
    <col min="3" max="3" width="9.140625" style="21"/>
    <col min="4" max="4" width="11.42578125" style="21" customWidth="1"/>
    <col min="5" max="5" width="10.28515625" style="21" customWidth="1"/>
    <col min="6" max="6" width="55.42578125" style="21" customWidth="1"/>
    <col min="7" max="7" width="19.140625" style="21" customWidth="1"/>
    <col min="8" max="8" width="18.42578125" style="21" customWidth="1"/>
    <col min="9" max="9" width="16.7109375" style="21" customWidth="1"/>
    <col min="10" max="10" width="16.42578125" style="21" customWidth="1"/>
    <col min="11" max="11" width="17" style="21" customWidth="1"/>
    <col min="12" max="255" width="9.140625" style="21"/>
    <col min="256" max="256" width="8.42578125" style="21" customWidth="1"/>
    <col min="257" max="257" width="9.140625" style="21"/>
    <col min="258" max="258" width="11.42578125" style="21" customWidth="1"/>
    <col min="259" max="259" width="10.28515625" style="21" customWidth="1"/>
    <col min="260" max="260" width="55.42578125" style="21" customWidth="1"/>
    <col min="261" max="261" width="19.140625" style="21" customWidth="1"/>
    <col min="262" max="262" width="18.42578125" style="21" customWidth="1"/>
    <col min="263" max="263" width="19" style="21" customWidth="1"/>
    <col min="264" max="264" width="15.5703125" style="21" bestFit="1" customWidth="1"/>
    <col min="265" max="265" width="16.7109375" style="21" customWidth="1"/>
    <col min="266" max="266" width="16.42578125" style="21" customWidth="1"/>
    <col min="267" max="267" width="17" style="21" customWidth="1"/>
    <col min="268" max="511" width="9.140625" style="21"/>
    <col min="512" max="512" width="8.42578125" style="21" customWidth="1"/>
    <col min="513" max="513" width="9.140625" style="21"/>
    <col min="514" max="514" width="11.42578125" style="21" customWidth="1"/>
    <col min="515" max="515" width="10.28515625" style="21" customWidth="1"/>
    <col min="516" max="516" width="55.42578125" style="21" customWidth="1"/>
    <col min="517" max="517" width="19.140625" style="21" customWidth="1"/>
    <col min="518" max="518" width="18.42578125" style="21" customWidth="1"/>
    <col min="519" max="519" width="19" style="21" customWidth="1"/>
    <col min="520" max="520" width="15.5703125" style="21" bestFit="1" customWidth="1"/>
    <col min="521" max="521" width="16.7109375" style="21" customWidth="1"/>
    <col min="522" max="522" width="16.42578125" style="21" customWidth="1"/>
    <col min="523" max="523" width="17" style="21" customWidth="1"/>
    <col min="524" max="767" width="9.140625" style="21"/>
    <col min="768" max="768" width="8.42578125" style="21" customWidth="1"/>
    <col min="769" max="769" width="9.140625" style="21"/>
    <col min="770" max="770" width="11.42578125" style="21" customWidth="1"/>
    <col min="771" max="771" width="10.28515625" style="21" customWidth="1"/>
    <col min="772" max="772" width="55.42578125" style="21" customWidth="1"/>
    <col min="773" max="773" width="19.140625" style="21" customWidth="1"/>
    <col min="774" max="774" width="18.42578125" style="21" customWidth="1"/>
    <col min="775" max="775" width="19" style="21" customWidth="1"/>
    <col min="776" max="776" width="15.5703125" style="21" bestFit="1" customWidth="1"/>
    <col min="777" max="777" width="16.7109375" style="21" customWidth="1"/>
    <col min="778" max="778" width="16.42578125" style="21" customWidth="1"/>
    <col min="779" max="779" width="17" style="21" customWidth="1"/>
    <col min="780" max="1023" width="9.140625" style="21"/>
    <col min="1024" max="1024" width="8.42578125" style="21" customWidth="1"/>
    <col min="1025" max="1025" width="9.140625" style="21"/>
    <col min="1026" max="1026" width="11.42578125" style="21" customWidth="1"/>
    <col min="1027" max="1027" width="10.28515625" style="21" customWidth="1"/>
    <col min="1028" max="1028" width="55.42578125" style="21" customWidth="1"/>
    <col min="1029" max="1029" width="19.140625" style="21" customWidth="1"/>
    <col min="1030" max="1030" width="18.42578125" style="21" customWidth="1"/>
    <col min="1031" max="1031" width="19" style="21" customWidth="1"/>
    <col min="1032" max="1032" width="15.5703125" style="21" bestFit="1" customWidth="1"/>
    <col min="1033" max="1033" width="16.7109375" style="21" customWidth="1"/>
    <col min="1034" max="1034" width="16.42578125" style="21" customWidth="1"/>
    <col min="1035" max="1035" width="17" style="21" customWidth="1"/>
    <col min="1036" max="1279" width="9.140625" style="21"/>
    <col min="1280" max="1280" width="8.42578125" style="21" customWidth="1"/>
    <col min="1281" max="1281" width="9.140625" style="21"/>
    <col min="1282" max="1282" width="11.42578125" style="21" customWidth="1"/>
    <col min="1283" max="1283" width="10.28515625" style="21" customWidth="1"/>
    <col min="1284" max="1284" width="55.42578125" style="21" customWidth="1"/>
    <col min="1285" max="1285" width="19.140625" style="21" customWidth="1"/>
    <col min="1286" max="1286" width="18.42578125" style="21" customWidth="1"/>
    <col min="1287" max="1287" width="19" style="21" customWidth="1"/>
    <col min="1288" max="1288" width="15.5703125" style="21" bestFit="1" customWidth="1"/>
    <col min="1289" max="1289" width="16.7109375" style="21" customWidth="1"/>
    <col min="1290" max="1290" width="16.42578125" style="21" customWidth="1"/>
    <col min="1291" max="1291" width="17" style="21" customWidth="1"/>
    <col min="1292" max="1535" width="9.140625" style="21"/>
    <col min="1536" max="1536" width="8.42578125" style="21" customWidth="1"/>
    <col min="1537" max="1537" width="9.140625" style="21"/>
    <col min="1538" max="1538" width="11.42578125" style="21" customWidth="1"/>
    <col min="1539" max="1539" width="10.28515625" style="21" customWidth="1"/>
    <col min="1540" max="1540" width="55.42578125" style="21" customWidth="1"/>
    <col min="1541" max="1541" width="19.140625" style="21" customWidth="1"/>
    <col min="1542" max="1542" width="18.42578125" style="21" customWidth="1"/>
    <col min="1543" max="1543" width="19" style="21" customWidth="1"/>
    <col min="1544" max="1544" width="15.5703125" style="21" bestFit="1" customWidth="1"/>
    <col min="1545" max="1545" width="16.7109375" style="21" customWidth="1"/>
    <col min="1546" max="1546" width="16.42578125" style="21" customWidth="1"/>
    <col min="1547" max="1547" width="17" style="21" customWidth="1"/>
    <col min="1548" max="1791" width="9.140625" style="21"/>
    <col min="1792" max="1792" width="8.42578125" style="21" customWidth="1"/>
    <col min="1793" max="1793" width="9.140625" style="21"/>
    <col min="1794" max="1794" width="11.42578125" style="21" customWidth="1"/>
    <col min="1795" max="1795" width="10.28515625" style="21" customWidth="1"/>
    <col min="1796" max="1796" width="55.42578125" style="21" customWidth="1"/>
    <col min="1797" max="1797" width="19.140625" style="21" customWidth="1"/>
    <col min="1798" max="1798" width="18.42578125" style="21" customWidth="1"/>
    <col min="1799" max="1799" width="19" style="21" customWidth="1"/>
    <col min="1800" max="1800" width="15.5703125" style="21" bestFit="1" customWidth="1"/>
    <col min="1801" max="1801" width="16.7109375" style="21" customWidth="1"/>
    <col min="1802" max="1802" width="16.42578125" style="21" customWidth="1"/>
    <col min="1803" max="1803" width="17" style="21" customWidth="1"/>
    <col min="1804" max="2047" width="9.140625" style="21"/>
    <col min="2048" max="2048" width="8.42578125" style="21" customWidth="1"/>
    <col min="2049" max="2049" width="9.140625" style="21"/>
    <col min="2050" max="2050" width="11.42578125" style="21" customWidth="1"/>
    <col min="2051" max="2051" width="10.28515625" style="21" customWidth="1"/>
    <col min="2052" max="2052" width="55.42578125" style="21" customWidth="1"/>
    <col min="2053" max="2053" width="19.140625" style="21" customWidth="1"/>
    <col min="2054" max="2054" width="18.42578125" style="21" customWidth="1"/>
    <col min="2055" max="2055" width="19" style="21" customWidth="1"/>
    <col min="2056" max="2056" width="15.5703125" style="21" bestFit="1" customWidth="1"/>
    <col min="2057" max="2057" width="16.7109375" style="21" customWidth="1"/>
    <col min="2058" max="2058" width="16.42578125" style="21" customWidth="1"/>
    <col min="2059" max="2059" width="17" style="21" customWidth="1"/>
    <col min="2060" max="2303" width="9.140625" style="21"/>
    <col min="2304" max="2304" width="8.42578125" style="21" customWidth="1"/>
    <col min="2305" max="2305" width="9.140625" style="21"/>
    <col min="2306" max="2306" width="11.42578125" style="21" customWidth="1"/>
    <col min="2307" max="2307" width="10.28515625" style="21" customWidth="1"/>
    <col min="2308" max="2308" width="55.42578125" style="21" customWidth="1"/>
    <col min="2309" max="2309" width="19.140625" style="21" customWidth="1"/>
    <col min="2310" max="2310" width="18.42578125" style="21" customWidth="1"/>
    <col min="2311" max="2311" width="19" style="21" customWidth="1"/>
    <col min="2312" max="2312" width="15.5703125" style="21" bestFit="1" customWidth="1"/>
    <col min="2313" max="2313" width="16.7109375" style="21" customWidth="1"/>
    <col min="2314" max="2314" width="16.42578125" style="21" customWidth="1"/>
    <col min="2315" max="2315" width="17" style="21" customWidth="1"/>
    <col min="2316" max="2559" width="9.140625" style="21"/>
    <col min="2560" max="2560" width="8.42578125" style="21" customWidth="1"/>
    <col min="2561" max="2561" width="9.140625" style="21"/>
    <col min="2562" max="2562" width="11.42578125" style="21" customWidth="1"/>
    <col min="2563" max="2563" width="10.28515625" style="21" customWidth="1"/>
    <col min="2564" max="2564" width="55.42578125" style="21" customWidth="1"/>
    <col min="2565" max="2565" width="19.140625" style="21" customWidth="1"/>
    <col min="2566" max="2566" width="18.42578125" style="21" customWidth="1"/>
    <col min="2567" max="2567" width="19" style="21" customWidth="1"/>
    <col min="2568" max="2568" width="15.5703125" style="21" bestFit="1" customWidth="1"/>
    <col min="2569" max="2569" width="16.7109375" style="21" customWidth="1"/>
    <col min="2570" max="2570" width="16.42578125" style="21" customWidth="1"/>
    <col min="2571" max="2571" width="17" style="21" customWidth="1"/>
    <col min="2572" max="2815" width="9.140625" style="21"/>
    <col min="2816" max="2816" width="8.42578125" style="21" customWidth="1"/>
    <col min="2817" max="2817" width="9.140625" style="21"/>
    <col min="2818" max="2818" width="11.42578125" style="21" customWidth="1"/>
    <col min="2819" max="2819" width="10.28515625" style="21" customWidth="1"/>
    <col min="2820" max="2820" width="55.42578125" style="21" customWidth="1"/>
    <col min="2821" max="2821" width="19.140625" style="21" customWidth="1"/>
    <col min="2822" max="2822" width="18.42578125" style="21" customWidth="1"/>
    <col min="2823" max="2823" width="19" style="21" customWidth="1"/>
    <col min="2824" max="2824" width="15.5703125" style="21" bestFit="1" customWidth="1"/>
    <col min="2825" max="2825" width="16.7109375" style="21" customWidth="1"/>
    <col min="2826" max="2826" width="16.42578125" style="21" customWidth="1"/>
    <col min="2827" max="2827" width="17" style="21" customWidth="1"/>
    <col min="2828" max="3071" width="9.140625" style="21"/>
    <col min="3072" max="3072" width="8.42578125" style="21" customWidth="1"/>
    <col min="3073" max="3073" width="9.140625" style="21"/>
    <col min="3074" max="3074" width="11.42578125" style="21" customWidth="1"/>
    <col min="3075" max="3075" width="10.28515625" style="21" customWidth="1"/>
    <col min="3076" max="3076" width="55.42578125" style="21" customWidth="1"/>
    <col min="3077" max="3077" width="19.140625" style="21" customWidth="1"/>
    <col min="3078" max="3078" width="18.42578125" style="21" customWidth="1"/>
    <col min="3079" max="3079" width="19" style="21" customWidth="1"/>
    <col min="3080" max="3080" width="15.5703125" style="21" bestFit="1" customWidth="1"/>
    <col min="3081" max="3081" width="16.7109375" style="21" customWidth="1"/>
    <col min="3082" max="3082" width="16.42578125" style="21" customWidth="1"/>
    <col min="3083" max="3083" width="17" style="21" customWidth="1"/>
    <col min="3084" max="3327" width="9.140625" style="21"/>
    <col min="3328" max="3328" width="8.42578125" style="21" customWidth="1"/>
    <col min="3329" max="3329" width="9.140625" style="21"/>
    <col min="3330" max="3330" width="11.42578125" style="21" customWidth="1"/>
    <col min="3331" max="3331" width="10.28515625" style="21" customWidth="1"/>
    <col min="3332" max="3332" width="55.42578125" style="21" customWidth="1"/>
    <col min="3333" max="3333" width="19.140625" style="21" customWidth="1"/>
    <col min="3334" max="3334" width="18.42578125" style="21" customWidth="1"/>
    <col min="3335" max="3335" width="19" style="21" customWidth="1"/>
    <col min="3336" max="3336" width="15.5703125" style="21" bestFit="1" customWidth="1"/>
    <col min="3337" max="3337" width="16.7109375" style="21" customWidth="1"/>
    <col min="3338" max="3338" width="16.42578125" style="21" customWidth="1"/>
    <col min="3339" max="3339" width="17" style="21" customWidth="1"/>
    <col min="3340" max="3583" width="9.140625" style="21"/>
    <col min="3584" max="3584" width="8.42578125" style="21" customWidth="1"/>
    <col min="3585" max="3585" width="9.140625" style="21"/>
    <col min="3586" max="3586" width="11.42578125" style="21" customWidth="1"/>
    <col min="3587" max="3587" width="10.28515625" style="21" customWidth="1"/>
    <col min="3588" max="3588" width="55.42578125" style="21" customWidth="1"/>
    <col min="3589" max="3589" width="19.140625" style="21" customWidth="1"/>
    <col min="3590" max="3590" width="18.42578125" style="21" customWidth="1"/>
    <col min="3591" max="3591" width="19" style="21" customWidth="1"/>
    <col min="3592" max="3592" width="15.5703125" style="21" bestFit="1" customWidth="1"/>
    <col min="3593" max="3593" width="16.7109375" style="21" customWidth="1"/>
    <col min="3594" max="3594" width="16.42578125" style="21" customWidth="1"/>
    <col min="3595" max="3595" width="17" style="21" customWidth="1"/>
    <col min="3596" max="3839" width="9.140625" style="21"/>
    <col min="3840" max="3840" width="8.42578125" style="21" customWidth="1"/>
    <col min="3841" max="3841" width="9.140625" style="21"/>
    <col min="3842" max="3842" width="11.42578125" style="21" customWidth="1"/>
    <col min="3843" max="3843" width="10.28515625" style="21" customWidth="1"/>
    <col min="3844" max="3844" width="55.42578125" style="21" customWidth="1"/>
    <col min="3845" max="3845" width="19.140625" style="21" customWidth="1"/>
    <col min="3846" max="3846" width="18.42578125" style="21" customWidth="1"/>
    <col min="3847" max="3847" width="19" style="21" customWidth="1"/>
    <col min="3848" max="3848" width="15.5703125" style="21" bestFit="1" customWidth="1"/>
    <col min="3849" max="3849" width="16.7109375" style="21" customWidth="1"/>
    <col min="3850" max="3850" width="16.42578125" style="21" customWidth="1"/>
    <col min="3851" max="3851" width="17" style="21" customWidth="1"/>
    <col min="3852" max="4095" width="9.140625" style="21"/>
    <col min="4096" max="4096" width="8.42578125" style="21" customWidth="1"/>
    <col min="4097" max="4097" width="9.140625" style="21"/>
    <col min="4098" max="4098" width="11.42578125" style="21" customWidth="1"/>
    <col min="4099" max="4099" width="10.28515625" style="21" customWidth="1"/>
    <col min="4100" max="4100" width="55.42578125" style="21" customWidth="1"/>
    <col min="4101" max="4101" width="19.140625" style="21" customWidth="1"/>
    <col min="4102" max="4102" width="18.42578125" style="21" customWidth="1"/>
    <col min="4103" max="4103" width="19" style="21" customWidth="1"/>
    <col min="4104" max="4104" width="15.5703125" style="21" bestFit="1" customWidth="1"/>
    <col min="4105" max="4105" width="16.7109375" style="21" customWidth="1"/>
    <col min="4106" max="4106" width="16.42578125" style="21" customWidth="1"/>
    <col min="4107" max="4107" width="17" style="21" customWidth="1"/>
    <col min="4108" max="4351" width="9.140625" style="21"/>
    <col min="4352" max="4352" width="8.42578125" style="21" customWidth="1"/>
    <col min="4353" max="4353" width="9.140625" style="21"/>
    <col min="4354" max="4354" width="11.42578125" style="21" customWidth="1"/>
    <col min="4355" max="4355" width="10.28515625" style="21" customWidth="1"/>
    <col min="4356" max="4356" width="55.42578125" style="21" customWidth="1"/>
    <col min="4357" max="4357" width="19.140625" style="21" customWidth="1"/>
    <col min="4358" max="4358" width="18.42578125" style="21" customWidth="1"/>
    <col min="4359" max="4359" width="19" style="21" customWidth="1"/>
    <col min="4360" max="4360" width="15.5703125" style="21" bestFit="1" customWidth="1"/>
    <col min="4361" max="4361" width="16.7109375" style="21" customWidth="1"/>
    <col min="4362" max="4362" width="16.42578125" style="21" customWidth="1"/>
    <col min="4363" max="4363" width="17" style="21" customWidth="1"/>
    <col min="4364" max="4607" width="9.140625" style="21"/>
    <col min="4608" max="4608" width="8.42578125" style="21" customWidth="1"/>
    <col min="4609" max="4609" width="9.140625" style="21"/>
    <col min="4610" max="4610" width="11.42578125" style="21" customWidth="1"/>
    <col min="4611" max="4611" width="10.28515625" style="21" customWidth="1"/>
    <col min="4612" max="4612" width="55.42578125" style="21" customWidth="1"/>
    <col min="4613" max="4613" width="19.140625" style="21" customWidth="1"/>
    <col min="4614" max="4614" width="18.42578125" style="21" customWidth="1"/>
    <col min="4615" max="4615" width="19" style="21" customWidth="1"/>
    <col min="4616" max="4616" width="15.5703125" style="21" bestFit="1" customWidth="1"/>
    <col min="4617" max="4617" width="16.7109375" style="21" customWidth="1"/>
    <col min="4618" max="4618" width="16.42578125" style="21" customWidth="1"/>
    <col min="4619" max="4619" width="17" style="21" customWidth="1"/>
    <col min="4620" max="4863" width="9.140625" style="21"/>
    <col min="4864" max="4864" width="8.42578125" style="21" customWidth="1"/>
    <col min="4865" max="4865" width="9.140625" style="21"/>
    <col min="4866" max="4866" width="11.42578125" style="21" customWidth="1"/>
    <col min="4867" max="4867" width="10.28515625" style="21" customWidth="1"/>
    <col min="4868" max="4868" width="55.42578125" style="21" customWidth="1"/>
    <col min="4869" max="4869" width="19.140625" style="21" customWidth="1"/>
    <col min="4870" max="4870" width="18.42578125" style="21" customWidth="1"/>
    <col min="4871" max="4871" width="19" style="21" customWidth="1"/>
    <col min="4872" max="4872" width="15.5703125" style="21" bestFit="1" customWidth="1"/>
    <col min="4873" max="4873" width="16.7109375" style="21" customWidth="1"/>
    <col min="4874" max="4874" width="16.42578125" style="21" customWidth="1"/>
    <col min="4875" max="4875" width="17" style="21" customWidth="1"/>
    <col min="4876" max="5119" width="9.140625" style="21"/>
    <col min="5120" max="5120" width="8.42578125" style="21" customWidth="1"/>
    <col min="5121" max="5121" width="9.140625" style="21"/>
    <col min="5122" max="5122" width="11.42578125" style="21" customWidth="1"/>
    <col min="5123" max="5123" width="10.28515625" style="21" customWidth="1"/>
    <col min="5124" max="5124" width="55.42578125" style="21" customWidth="1"/>
    <col min="5125" max="5125" width="19.140625" style="21" customWidth="1"/>
    <col min="5126" max="5126" width="18.42578125" style="21" customWidth="1"/>
    <col min="5127" max="5127" width="19" style="21" customWidth="1"/>
    <col min="5128" max="5128" width="15.5703125" style="21" bestFit="1" customWidth="1"/>
    <col min="5129" max="5129" width="16.7109375" style="21" customWidth="1"/>
    <col min="5130" max="5130" width="16.42578125" style="21" customWidth="1"/>
    <col min="5131" max="5131" width="17" style="21" customWidth="1"/>
    <col min="5132" max="5375" width="9.140625" style="21"/>
    <col min="5376" max="5376" width="8.42578125" style="21" customWidth="1"/>
    <col min="5377" max="5377" width="9.140625" style="21"/>
    <col min="5378" max="5378" width="11.42578125" style="21" customWidth="1"/>
    <col min="5379" max="5379" width="10.28515625" style="21" customWidth="1"/>
    <col min="5380" max="5380" width="55.42578125" style="21" customWidth="1"/>
    <col min="5381" max="5381" width="19.140625" style="21" customWidth="1"/>
    <col min="5382" max="5382" width="18.42578125" style="21" customWidth="1"/>
    <col min="5383" max="5383" width="19" style="21" customWidth="1"/>
    <col min="5384" max="5384" width="15.5703125" style="21" bestFit="1" customWidth="1"/>
    <col min="5385" max="5385" width="16.7109375" style="21" customWidth="1"/>
    <col min="5386" max="5386" width="16.42578125" style="21" customWidth="1"/>
    <col min="5387" max="5387" width="17" style="21" customWidth="1"/>
    <col min="5388" max="5631" width="9.140625" style="21"/>
    <col min="5632" max="5632" width="8.42578125" style="21" customWidth="1"/>
    <col min="5633" max="5633" width="9.140625" style="21"/>
    <col min="5634" max="5634" width="11.42578125" style="21" customWidth="1"/>
    <col min="5635" max="5635" width="10.28515625" style="21" customWidth="1"/>
    <col min="5636" max="5636" width="55.42578125" style="21" customWidth="1"/>
    <col min="5637" max="5637" width="19.140625" style="21" customWidth="1"/>
    <col min="5638" max="5638" width="18.42578125" style="21" customWidth="1"/>
    <col min="5639" max="5639" width="19" style="21" customWidth="1"/>
    <col min="5640" max="5640" width="15.5703125" style="21" bestFit="1" customWidth="1"/>
    <col min="5641" max="5641" width="16.7109375" style="21" customWidth="1"/>
    <col min="5642" max="5642" width="16.42578125" style="21" customWidth="1"/>
    <col min="5643" max="5643" width="17" style="21" customWidth="1"/>
    <col min="5644" max="5887" width="9.140625" style="21"/>
    <col min="5888" max="5888" width="8.42578125" style="21" customWidth="1"/>
    <col min="5889" max="5889" width="9.140625" style="21"/>
    <col min="5890" max="5890" width="11.42578125" style="21" customWidth="1"/>
    <col min="5891" max="5891" width="10.28515625" style="21" customWidth="1"/>
    <col min="5892" max="5892" width="55.42578125" style="21" customWidth="1"/>
    <col min="5893" max="5893" width="19.140625" style="21" customWidth="1"/>
    <col min="5894" max="5894" width="18.42578125" style="21" customWidth="1"/>
    <col min="5895" max="5895" width="19" style="21" customWidth="1"/>
    <col min="5896" max="5896" width="15.5703125" style="21" bestFit="1" customWidth="1"/>
    <col min="5897" max="5897" width="16.7109375" style="21" customWidth="1"/>
    <col min="5898" max="5898" width="16.42578125" style="21" customWidth="1"/>
    <col min="5899" max="5899" width="17" style="21" customWidth="1"/>
    <col min="5900" max="6143" width="9.140625" style="21"/>
    <col min="6144" max="6144" width="8.42578125" style="21" customWidth="1"/>
    <col min="6145" max="6145" width="9.140625" style="21"/>
    <col min="6146" max="6146" width="11.42578125" style="21" customWidth="1"/>
    <col min="6147" max="6147" width="10.28515625" style="21" customWidth="1"/>
    <col min="6148" max="6148" width="55.42578125" style="21" customWidth="1"/>
    <col min="6149" max="6149" width="19.140625" style="21" customWidth="1"/>
    <col min="6150" max="6150" width="18.42578125" style="21" customWidth="1"/>
    <col min="6151" max="6151" width="19" style="21" customWidth="1"/>
    <col min="6152" max="6152" width="15.5703125" style="21" bestFit="1" customWidth="1"/>
    <col min="6153" max="6153" width="16.7109375" style="21" customWidth="1"/>
    <col min="6154" max="6154" width="16.42578125" style="21" customWidth="1"/>
    <col min="6155" max="6155" width="17" style="21" customWidth="1"/>
    <col min="6156" max="6399" width="9.140625" style="21"/>
    <col min="6400" max="6400" width="8.42578125" style="21" customWidth="1"/>
    <col min="6401" max="6401" width="9.140625" style="21"/>
    <col min="6402" max="6402" width="11.42578125" style="21" customWidth="1"/>
    <col min="6403" max="6403" width="10.28515625" style="21" customWidth="1"/>
    <col min="6404" max="6404" width="55.42578125" style="21" customWidth="1"/>
    <col min="6405" max="6405" width="19.140625" style="21" customWidth="1"/>
    <col min="6406" max="6406" width="18.42578125" style="21" customWidth="1"/>
    <col min="6407" max="6407" width="19" style="21" customWidth="1"/>
    <col min="6408" max="6408" width="15.5703125" style="21" bestFit="1" customWidth="1"/>
    <col min="6409" max="6409" width="16.7109375" style="21" customWidth="1"/>
    <col min="6410" max="6410" width="16.42578125" style="21" customWidth="1"/>
    <col min="6411" max="6411" width="17" style="21" customWidth="1"/>
    <col min="6412" max="6655" width="9.140625" style="21"/>
    <col min="6656" max="6656" width="8.42578125" style="21" customWidth="1"/>
    <col min="6657" max="6657" width="9.140625" style="21"/>
    <col min="6658" max="6658" width="11.42578125" style="21" customWidth="1"/>
    <col min="6659" max="6659" width="10.28515625" style="21" customWidth="1"/>
    <col min="6660" max="6660" width="55.42578125" style="21" customWidth="1"/>
    <col min="6661" max="6661" width="19.140625" style="21" customWidth="1"/>
    <col min="6662" max="6662" width="18.42578125" style="21" customWidth="1"/>
    <col min="6663" max="6663" width="19" style="21" customWidth="1"/>
    <col min="6664" max="6664" width="15.5703125" style="21" bestFit="1" customWidth="1"/>
    <col min="6665" max="6665" width="16.7109375" style="21" customWidth="1"/>
    <col min="6666" max="6666" width="16.42578125" style="21" customWidth="1"/>
    <col min="6667" max="6667" width="17" style="21" customWidth="1"/>
    <col min="6668" max="6911" width="9.140625" style="21"/>
    <col min="6912" max="6912" width="8.42578125" style="21" customWidth="1"/>
    <col min="6913" max="6913" width="9.140625" style="21"/>
    <col min="6914" max="6914" width="11.42578125" style="21" customWidth="1"/>
    <col min="6915" max="6915" width="10.28515625" style="21" customWidth="1"/>
    <col min="6916" max="6916" width="55.42578125" style="21" customWidth="1"/>
    <col min="6917" max="6917" width="19.140625" style="21" customWidth="1"/>
    <col min="6918" max="6918" width="18.42578125" style="21" customWidth="1"/>
    <col min="6919" max="6919" width="19" style="21" customWidth="1"/>
    <col min="6920" max="6920" width="15.5703125" style="21" bestFit="1" customWidth="1"/>
    <col min="6921" max="6921" width="16.7109375" style="21" customWidth="1"/>
    <col min="6922" max="6922" width="16.42578125" style="21" customWidth="1"/>
    <col min="6923" max="6923" width="17" style="21" customWidth="1"/>
    <col min="6924" max="7167" width="9.140625" style="21"/>
    <col min="7168" max="7168" width="8.42578125" style="21" customWidth="1"/>
    <col min="7169" max="7169" width="9.140625" style="21"/>
    <col min="7170" max="7170" width="11.42578125" style="21" customWidth="1"/>
    <col min="7171" max="7171" width="10.28515625" style="21" customWidth="1"/>
    <col min="7172" max="7172" width="55.42578125" style="21" customWidth="1"/>
    <col min="7173" max="7173" width="19.140625" style="21" customWidth="1"/>
    <col min="7174" max="7174" width="18.42578125" style="21" customWidth="1"/>
    <col min="7175" max="7175" width="19" style="21" customWidth="1"/>
    <col min="7176" max="7176" width="15.5703125" style="21" bestFit="1" customWidth="1"/>
    <col min="7177" max="7177" width="16.7109375" style="21" customWidth="1"/>
    <col min="7178" max="7178" width="16.42578125" style="21" customWidth="1"/>
    <col min="7179" max="7179" width="17" style="21" customWidth="1"/>
    <col min="7180" max="7423" width="9.140625" style="21"/>
    <col min="7424" max="7424" width="8.42578125" style="21" customWidth="1"/>
    <col min="7425" max="7425" width="9.140625" style="21"/>
    <col min="7426" max="7426" width="11.42578125" style="21" customWidth="1"/>
    <col min="7427" max="7427" width="10.28515625" style="21" customWidth="1"/>
    <col min="7428" max="7428" width="55.42578125" style="21" customWidth="1"/>
    <col min="7429" max="7429" width="19.140625" style="21" customWidth="1"/>
    <col min="7430" max="7430" width="18.42578125" style="21" customWidth="1"/>
    <col min="7431" max="7431" width="19" style="21" customWidth="1"/>
    <col min="7432" max="7432" width="15.5703125" style="21" bestFit="1" customWidth="1"/>
    <col min="7433" max="7433" width="16.7109375" style="21" customWidth="1"/>
    <col min="7434" max="7434" width="16.42578125" style="21" customWidth="1"/>
    <col min="7435" max="7435" width="17" style="21" customWidth="1"/>
    <col min="7436" max="7679" width="9.140625" style="21"/>
    <col min="7680" max="7680" width="8.42578125" style="21" customWidth="1"/>
    <col min="7681" max="7681" width="9.140625" style="21"/>
    <col min="7682" max="7682" width="11.42578125" style="21" customWidth="1"/>
    <col min="7683" max="7683" width="10.28515625" style="21" customWidth="1"/>
    <col min="7684" max="7684" width="55.42578125" style="21" customWidth="1"/>
    <col min="7685" max="7685" width="19.140625" style="21" customWidth="1"/>
    <col min="7686" max="7686" width="18.42578125" style="21" customWidth="1"/>
    <col min="7687" max="7687" width="19" style="21" customWidth="1"/>
    <col min="7688" max="7688" width="15.5703125" style="21" bestFit="1" customWidth="1"/>
    <col min="7689" max="7689" width="16.7109375" style="21" customWidth="1"/>
    <col min="7690" max="7690" width="16.42578125" style="21" customWidth="1"/>
    <col min="7691" max="7691" width="17" style="21" customWidth="1"/>
    <col min="7692" max="7935" width="9.140625" style="21"/>
    <col min="7936" max="7936" width="8.42578125" style="21" customWidth="1"/>
    <col min="7937" max="7937" width="9.140625" style="21"/>
    <col min="7938" max="7938" width="11.42578125" style="21" customWidth="1"/>
    <col min="7939" max="7939" width="10.28515625" style="21" customWidth="1"/>
    <col min="7940" max="7940" width="55.42578125" style="21" customWidth="1"/>
    <col min="7941" max="7941" width="19.140625" style="21" customWidth="1"/>
    <col min="7942" max="7942" width="18.42578125" style="21" customWidth="1"/>
    <col min="7943" max="7943" width="19" style="21" customWidth="1"/>
    <col min="7944" max="7944" width="15.5703125" style="21" bestFit="1" customWidth="1"/>
    <col min="7945" max="7945" width="16.7109375" style="21" customWidth="1"/>
    <col min="7946" max="7946" width="16.42578125" style="21" customWidth="1"/>
    <col min="7947" max="7947" width="17" style="21" customWidth="1"/>
    <col min="7948" max="8191" width="9.140625" style="21"/>
    <col min="8192" max="8192" width="8.42578125" style="21" customWidth="1"/>
    <col min="8193" max="8193" width="9.140625" style="21"/>
    <col min="8194" max="8194" width="11.42578125" style="21" customWidth="1"/>
    <col min="8195" max="8195" width="10.28515625" style="21" customWidth="1"/>
    <col min="8196" max="8196" width="55.42578125" style="21" customWidth="1"/>
    <col min="8197" max="8197" width="19.140625" style="21" customWidth="1"/>
    <col min="8198" max="8198" width="18.42578125" style="21" customWidth="1"/>
    <col min="8199" max="8199" width="19" style="21" customWidth="1"/>
    <col min="8200" max="8200" width="15.5703125" style="21" bestFit="1" customWidth="1"/>
    <col min="8201" max="8201" width="16.7109375" style="21" customWidth="1"/>
    <col min="8202" max="8202" width="16.42578125" style="21" customWidth="1"/>
    <col min="8203" max="8203" width="17" style="21" customWidth="1"/>
    <col min="8204" max="8447" width="9.140625" style="21"/>
    <col min="8448" max="8448" width="8.42578125" style="21" customWidth="1"/>
    <col min="8449" max="8449" width="9.140625" style="21"/>
    <col min="8450" max="8450" width="11.42578125" style="21" customWidth="1"/>
    <col min="8451" max="8451" width="10.28515625" style="21" customWidth="1"/>
    <col min="8452" max="8452" width="55.42578125" style="21" customWidth="1"/>
    <col min="8453" max="8453" width="19.140625" style="21" customWidth="1"/>
    <col min="8454" max="8454" width="18.42578125" style="21" customWidth="1"/>
    <col min="8455" max="8455" width="19" style="21" customWidth="1"/>
    <col min="8456" max="8456" width="15.5703125" style="21" bestFit="1" customWidth="1"/>
    <col min="8457" max="8457" width="16.7109375" style="21" customWidth="1"/>
    <col min="8458" max="8458" width="16.42578125" style="21" customWidth="1"/>
    <col min="8459" max="8459" width="17" style="21" customWidth="1"/>
    <col min="8460" max="8703" width="9.140625" style="21"/>
    <col min="8704" max="8704" width="8.42578125" style="21" customWidth="1"/>
    <col min="8705" max="8705" width="9.140625" style="21"/>
    <col min="8706" max="8706" width="11.42578125" style="21" customWidth="1"/>
    <col min="8707" max="8707" width="10.28515625" style="21" customWidth="1"/>
    <col min="8708" max="8708" width="55.42578125" style="21" customWidth="1"/>
    <col min="8709" max="8709" width="19.140625" style="21" customWidth="1"/>
    <col min="8710" max="8710" width="18.42578125" style="21" customWidth="1"/>
    <col min="8711" max="8711" width="19" style="21" customWidth="1"/>
    <col min="8712" max="8712" width="15.5703125" style="21" bestFit="1" customWidth="1"/>
    <col min="8713" max="8713" width="16.7109375" style="21" customWidth="1"/>
    <col min="8714" max="8714" width="16.42578125" style="21" customWidth="1"/>
    <col min="8715" max="8715" width="17" style="21" customWidth="1"/>
    <col min="8716" max="8959" width="9.140625" style="21"/>
    <col min="8960" max="8960" width="8.42578125" style="21" customWidth="1"/>
    <col min="8961" max="8961" width="9.140625" style="21"/>
    <col min="8962" max="8962" width="11.42578125" style="21" customWidth="1"/>
    <col min="8963" max="8963" width="10.28515625" style="21" customWidth="1"/>
    <col min="8964" max="8964" width="55.42578125" style="21" customWidth="1"/>
    <col min="8965" max="8965" width="19.140625" style="21" customWidth="1"/>
    <col min="8966" max="8966" width="18.42578125" style="21" customWidth="1"/>
    <col min="8967" max="8967" width="19" style="21" customWidth="1"/>
    <col min="8968" max="8968" width="15.5703125" style="21" bestFit="1" customWidth="1"/>
    <col min="8969" max="8969" width="16.7109375" style="21" customWidth="1"/>
    <col min="8970" max="8970" width="16.42578125" style="21" customWidth="1"/>
    <col min="8971" max="8971" width="17" style="21" customWidth="1"/>
    <col min="8972" max="9215" width="9.140625" style="21"/>
    <col min="9216" max="9216" width="8.42578125" style="21" customWidth="1"/>
    <col min="9217" max="9217" width="9.140625" style="21"/>
    <col min="9218" max="9218" width="11.42578125" style="21" customWidth="1"/>
    <col min="9219" max="9219" width="10.28515625" style="21" customWidth="1"/>
    <col min="9220" max="9220" width="55.42578125" style="21" customWidth="1"/>
    <col min="9221" max="9221" width="19.140625" style="21" customWidth="1"/>
    <col min="9222" max="9222" width="18.42578125" style="21" customWidth="1"/>
    <col min="9223" max="9223" width="19" style="21" customWidth="1"/>
    <col min="9224" max="9224" width="15.5703125" style="21" bestFit="1" customWidth="1"/>
    <col min="9225" max="9225" width="16.7109375" style="21" customWidth="1"/>
    <col min="9226" max="9226" width="16.42578125" style="21" customWidth="1"/>
    <col min="9227" max="9227" width="17" style="21" customWidth="1"/>
    <col min="9228" max="9471" width="9.140625" style="21"/>
    <col min="9472" max="9472" width="8.42578125" style="21" customWidth="1"/>
    <col min="9473" max="9473" width="9.140625" style="21"/>
    <col min="9474" max="9474" width="11.42578125" style="21" customWidth="1"/>
    <col min="9475" max="9475" width="10.28515625" style="21" customWidth="1"/>
    <col min="9476" max="9476" width="55.42578125" style="21" customWidth="1"/>
    <col min="9477" max="9477" width="19.140625" style="21" customWidth="1"/>
    <col min="9478" max="9478" width="18.42578125" style="21" customWidth="1"/>
    <col min="9479" max="9479" width="19" style="21" customWidth="1"/>
    <col min="9480" max="9480" width="15.5703125" style="21" bestFit="1" customWidth="1"/>
    <col min="9481" max="9481" width="16.7109375" style="21" customWidth="1"/>
    <col min="9482" max="9482" width="16.42578125" style="21" customWidth="1"/>
    <col min="9483" max="9483" width="17" style="21" customWidth="1"/>
    <col min="9484" max="9727" width="9.140625" style="21"/>
    <col min="9728" max="9728" width="8.42578125" style="21" customWidth="1"/>
    <col min="9729" max="9729" width="9.140625" style="21"/>
    <col min="9730" max="9730" width="11.42578125" style="21" customWidth="1"/>
    <col min="9731" max="9731" width="10.28515625" style="21" customWidth="1"/>
    <col min="9732" max="9732" width="55.42578125" style="21" customWidth="1"/>
    <col min="9733" max="9733" width="19.140625" style="21" customWidth="1"/>
    <col min="9734" max="9734" width="18.42578125" style="21" customWidth="1"/>
    <col min="9735" max="9735" width="19" style="21" customWidth="1"/>
    <col min="9736" max="9736" width="15.5703125" style="21" bestFit="1" customWidth="1"/>
    <col min="9737" max="9737" width="16.7109375" style="21" customWidth="1"/>
    <col min="9738" max="9738" width="16.42578125" style="21" customWidth="1"/>
    <col min="9739" max="9739" width="17" style="21" customWidth="1"/>
    <col min="9740" max="9983" width="9.140625" style="21"/>
    <col min="9984" max="9984" width="8.42578125" style="21" customWidth="1"/>
    <col min="9985" max="9985" width="9.140625" style="21"/>
    <col min="9986" max="9986" width="11.42578125" style="21" customWidth="1"/>
    <col min="9987" max="9987" width="10.28515625" style="21" customWidth="1"/>
    <col min="9988" max="9988" width="55.42578125" style="21" customWidth="1"/>
    <col min="9989" max="9989" width="19.140625" style="21" customWidth="1"/>
    <col min="9990" max="9990" width="18.42578125" style="21" customWidth="1"/>
    <col min="9991" max="9991" width="19" style="21" customWidth="1"/>
    <col min="9992" max="9992" width="15.5703125" style="21" bestFit="1" customWidth="1"/>
    <col min="9993" max="9993" width="16.7109375" style="21" customWidth="1"/>
    <col min="9994" max="9994" width="16.42578125" style="21" customWidth="1"/>
    <col min="9995" max="9995" width="17" style="21" customWidth="1"/>
    <col min="9996" max="10239" width="9.140625" style="21"/>
    <col min="10240" max="10240" width="8.42578125" style="21" customWidth="1"/>
    <col min="10241" max="10241" width="9.140625" style="21"/>
    <col min="10242" max="10242" width="11.42578125" style="21" customWidth="1"/>
    <col min="10243" max="10243" width="10.28515625" style="21" customWidth="1"/>
    <col min="10244" max="10244" width="55.42578125" style="21" customWidth="1"/>
    <col min="10245" max="10245" width="19.140625" style="21" customWidth="1"/>
    <col min="10246" max="10246" width="18.42578125" style="21" customWidth="1"/>
    <col min="10247" max="10247" width="19" style="21" customWidth="1"/>
    <col min="10248" max="10248" width="15.5703125" style="21" bestFit="1" customWidth="1"/>
    <col min="10249" max="10249" width="16.7109375" style="21" customWidth="1"/>
    <col min="10250" max="10250" width="16.42578125" style="21" customWidth="1"/>
    <col min="10251" max="10251" width="17" style="21" customWidth="1"/>
    <col min="10252" max="10495" width="9.140625" style="21"/>
    <col min="10496" max="10496" width="8.42578125" style="21" customWidth="1"/>
    <col min="10497" max="10497" width="9.140625" style="21"/>
    <col min="10498" max="10498" width="11.42578125" style="21" customWidth="1"/>
    <col min="10499" max="10499" width="10.28515625" style="21" customWidth="1"/>
    <col min="10500" max="10500" width="55.42578125" style="21" customWidth="1"/>
    <col min="10501" max="10501" width="19.140625" style="21" customWidth="1"/>
    <col min="10502" max="10502" width="18.42578125" style="21" customWidth="1"/>
    <col min="10503" max="10503" width="19" style="21" customWidth="1"/>
    <col min="10504" max="10504" width="15.5703125" style="21" bestFit="1" customWidth="1"/>
    <col min="10505" max="10505" width="16.7109375" style="21" customWidth="1"/>
    <col min="10506" max="10506" width="16.42578125" style="21" customWidth="1"/>
    <col min="10507" max="10507" width="17" style="21" customWidth="1"/>
    <col min="10508" max="10751" width="9.140625" style="21"/>
    <col min="10752" max="10752" width="8.42578125" style="21" customWidth="1"/>
    <col min="10753" max="10753" width="9.140625" style="21"/>
    <col min="10754" max="10754" width="11.42578125" style="21" customWidth="1"/>
    <col min="10755" max="10755" width="10.28515625" style="21" customWidth="1"/>
    <col min="10756" max="10756" width="55.42578125" style="21" customWidth="1"/>
    <col min="10757" max="10757" width="19.140625" style="21" customWidth="1"/>
    <col min="10758" max="10758" width="18.42578125" style="21" customWidth="1"/>
    <col min="10759" max="10759" width="19" style="21" customWidth="1"/>
    <col min="10760" max="10760" width="15.5703125" style="21" bestFit="1" customWidth="1"/>
    <col min="10761" max="10761" width="16.7109375" style="21" customWidth="1"/>
    <col min="10762" max="10762" width="16.42578125" style="21" customWidth="1"/>
    <col min="10763" max="10763" width="17" style="21" customWidth="1"/>
    <col min="10764" max="11007" width="9.140625" style="21"/>
    <col min="11008" max="11008" width="8.42578125" style="21" customWidth="1"/>
    <col min="11009" max="11009" width="9.140625" style="21"/>
    <col min="11010" max="11010" width="11.42578125" style="21" customWidth="1"/>
    <col min="11011" max="11011" width="10.28515625" style="21" customWidth="1"/>
    <col min="11012" max="11012" width="55.42578125" style="21" customWidth="1"/>
    <col min="11013" max="11013" width="19.140625" style="21" customWidth="1"/>
    <col min="11014" max="11014" width="18.42578125" style="21" customWidth="1"/>
    <col min="11015" max="11015" width="19" style="21" customWidth="1"/>
    <col min="11016" max="11016" width="15.5703125" style="21" bestFit="1" customWidth="1"/>
    <col min="11017" max="11017" width="16.7109375" style="21" customWidth="1"/>
    <col min="11018" max="11018" width="16.42578125" style="21" customWidth="1"/>
    <col min="11019" max="11019" width="17" style="21" customWidth="1"/>
    <col min="11020" max="11263" width="9.140625" style="21"/>
    <col min="11264" max="11264" width="8.42578125" style="21" customWidth="1"/>
    <col min="11265" max="11265" width="9.140625" style="21"/>
    <col min="11266" max="11266" width="11.42578125" style="21" customWidth="1"/>
    <col min="11267" max="11267" width="10.28515625" style="21" customWidth="1"/>
    <col min="11268" max="11268" width="55.42578125" style="21" customWidth="1"/>
    <col min="11269" max="11269" width="19.140625" style="21" customWidth="1"/>
    <col min="11270" max="11270" width="18.42578125" style="21" customWidth="1"/>
    <col min="11271" max="11271" width="19" style="21" customWidth="1"/>
    <col min="11272" max="11272" width="15.5703125" style="21" bestFit="1" customWidth="1"/>
    <col min="11273" max="11273" width="16.7109375" style="21" customWidth="1"/>
    <col min="11274" max="11274" width="16.42578125" style="21" customWidth="1"/>
    <col min="11275" max="11275" width="17" style="21" customWidth="1"/>
    <col min="11276" max="11519" width="9.140625" style="21"/>
    <col min="11520" max="11520" width="8.42578125" style="21" customWidth="1"/>
    <col min="11521" max="11521" width="9.140625" style="21"/>
    <col min="11522" max="11522" width="11.42578125" style="21" customWidth="1"/>
    <col min="11523" max="11523" width="10.28515625" style="21" customWidth="1"/>
    <col min="11524" max="11524" width="55.42578125" style="21" customWidth="1"/>
    <col min="11525" max="11525" width="19.140625" style="21" customWidth="1"/>
    <col min="11526" max="11526" width="18.42578125" style="21" customWidth="1"/>
    <col min="11527" max="11527" width="19" style="21" customWidth="1"/>
    <col min="11528" max="11528" width="15.5703125" style="21" bestFit="1" customWidth="1"/>
    <col min="11529" max="11529" width="16.7109375" style="21" customWidth="1"/>
    <col min="11530" max="11530" width="16.42578125" style="21" customWidth="1"/>
    <col min="11531" max="11531" width="17" style="21" customWidth="1"/>
    <col min="11532" max="11775" width="9.140625" style="21"/>
    <col min="11776" max="11776" width="8.42578125" style="21" customWidth="1"/>
    <col min="11777" max="11777" width="9.140625" style="21"/>
    <col min="11778" max="11778" width="11.42578125" style="21" customWidth="1"/>
    <col min="11779" max="11779" width="10.28515625" style="21" customWidth="1"/>
    <col min="11780" max="11780" width="55.42578125" style="21" customWidth="1"/>
    <col min="11781" max="11781" width="19.140625" style="21" customWidth="1"/>
    <col min="11782" max="11782" width="18.42578125" style="21" customWidth="1"/>
    <col min="11783" max="11783" width="19" style="21" customWidth="1"/>
    <col min="11784" max="11784" width="15.5703125" style="21" bestFit="1" customWidth="1"/>
    <col min="11785" max="11785" width="16.7109375" style="21" customWidth="1"/>
    <col min="11786" max="11786" width="16.42578125" style="21" customWidth="1"/>
    <col min="11787" max="11787" width="17" style="21" customWidth="1"/>
    <col min="11788" max="12031" width="9.140625" style="21"/>
    <col min="12032" max="12032" width="8.42578125" style="21" customWidth="1"/>
    <col min="12033" max="12033" width="9.140625" style="21"/>
    <col min="12034" max="12034" width="11.42578125" style="21" customWidth="1"/>
    <col min="12035" max="12035" width="10.28515625" style="21" customWidth="1"/>
    <col min="12036" max="12036" width="55.42578125" style="21" customWidth="1"/>
    <col min="12037" max="12037" width="19.140625" style="21" customWidth="1"/>
    <col min="12038" max="12038" width="18.42578125" style="21" customWidth="1"/>
    <col min="12039" max="12039" width="19" style="21" customWidth="1"/>
    <col min="12040" max="12040" width="15.5703125" style="21" bestFit="1" customWidth="1"/>
    <col min="12041" max="12041" width="16.7109375" style="21" customWidth="1"/>
    <col min="12042" max="12042" width="16.42578125" style="21" customWidth="1"/>
    <col min="12043" max="12043" width="17" style="21" customWidth="1"/>
    <col min="12044" max="12287" width="9.140625" style="21"/>
    <col min="12288" max="12288" width="8.42578125" style="21" customWidth="1"/>
    <col min="12289" max="12289" width="9.140625" style="21"/>
    <col min="12290" max="12290" width="11.42578125" style="21" customWidth="1"/>
    <col min="12291" max="12291" width="10.28515625" style="21" customWidth="1"/>
    <col min="12292" max="12292" width="55.42578125" style="21" customWidth="1"/>
    <col min="12293" max="12293" width="19.140625" style="21" customWidth="1"/>
    <col min="12294" max="12294" width="18.42578125" style="21" customWidth="1"/>
    <col min="12295" max="12295" width="19" style="21" customWidth="1"/>
    <col min="12296" max="12296" width="15.5703125" style="21" bestFit="1" customWidth="1"/>
    <col min="12297" max="12297" width="16.7109375" style="21" customWidth="1"/>
    <col min="12298" max="12298" width="16.42578125" style="21" customWidth="1"/>
    <col min="12299" max="12299" width="17" style="21" customWidth="1"/>
    <col min="12300" max="12543" width="9.140625" style="21"/>
    <col min="12544" max="12544" width="8.42578125" style="21" customWidth="1"/>
    <col min="12545" max="12545" width="9.140625" style="21"/>
    <col min="12546" max="12546" width="11.42578125" style="21" customWidth="1"/>
    <col min="12547" max="12547" width="10.28515625" style="21" customWidth="1"/>
    <col min="12548" max="12548" width="55.42578125" style="21" customWidth="1"/>
    <col min="12549" max="12549" width="19.140625" style="21" customWidth="1"/>
    <col min="12550" max="12550" width="18.42578125" style="21" customWidth="1"/>
    <col min="12551" max="12551" width="19" style="21" customWidth="1"/>
    <col min="12552" max="12552" width="15.5703125" style="21" bestFit="1" customWidth="1"/>
    <col min="12553" max="12553" width="16.7109375" style="21" customWidth="1"/>
    <col min="12554" max="12554" width="16.42578125" style="21" customWidth="1"/>
    <col min="12555" max="12555" width="17" style="21" customWidth="1"/>
    <col min="12556" max="12799" width="9.140625" style="21"/>
    <col min="12800" max="12800" width="8.42578125" style="21" customWidth="1"/>
    <col min="12801" max="12801" width="9.140625" style="21"/>
    <col min="12802" max="12802" width="11.42578125" style="21" customWidth="1"/>
    <col min="12803" max="12803" width="10.28515625" style="21" customWidth="1"/>
    <col min="12804" max="12804" width="55.42578125" style="21" customWidth="1"/>
    <col min="12805" max="12805" width="19.140625" style="21" customWidth="1"/>
    <col min="12806" max="12806" width="18.42578125" style="21" customWidth="1"/>
    <col min="12807" max="12807" width="19" style="21" customWidth="1"/>
    <col min="12808" max="12808" width="15.5703125" style="21" bestFit="1" customWidth="1"/>
    <col min="12809" max="12809" width="16.7109375" style="21" customWidth="1"/>
    <col min="12810" max="12810" width="16.42578125" style="21" customWidth="1"/>
    <col min="12811" max="12811" width="17" style="21" customWidth="1"/>
    <col min="12812" max="13055" width="9.140625" style="21"/>
    <col min="13056" max="13056" width="8.42578125" style="21" customWidth="1"/>
    <col min="13057" max="13057" width="9.140625" style="21"/>
    <col min="13058" max="13058" width="11.42578125" style="21" customWidth="1"/>
    <col min="13059" max="13059" width="10.28515625" style="21" customWidth="1"/>
    <col min="13060" max="13060" width="55.42578125" style="21" customWidth="1"/>
    <col min="13061" max="13061" width="19.140625" style="21" customWidth="1"/>
    <col min="13062" max="13062" width="18.42578125" style="21" customWidth="1"/>
    <col min="13063" max="13063" width="19" style="21" customWidth="1"/>
    <col min="13064" max="13064" width="15.5703125" style="21" bestFit="1" customWidth="1"/>
    <col min="13065" max="13065" width="16.7109375" style="21" customWidth="1"/>
    <col min="13066" max="13066" width="16.42578125" style="21" customWidth="1"/>
    <col min="13067" max="13067" width="17" style="21" customWidth="1"/>
    <col min="13068" max="13311" width="9.140625" style="21"/>
    <col min="13312" max="13312" width="8.42578125" style="21" customWidth="1"/>
    <col min="13313" max="13313" width="9.140625" style="21"/>
    <col min="13314" max="13314" width="11.42578125" style="21" customWidth="1"/>
    <col min="13315" max="13315" width="10.28515625" style="21" customWidth="1"/>
    <col min="13316" max="13316" width="55.42578125" style="21" customWidth="1"/>
    <col min="13317" max="13317" width="19.140625" style="21" customWidth="1"/>
    <col min="13318" max="13318" width="18.42578125" style="21" customWidth="1"/>
    <col min="13319" max="13319" width="19" style="21" customWidth="1"/>
    <col min="13320" max="13320" width="15.5703125" style="21" bestFit="1" customWidth="1"/>
    <col min="13321" max="13321" width="16.7109375" style="21" customWidth="1"/>
    <col min="13322" max="13322" width="16.42578125" style="21" customWidth="1"/>
    <col min="13323" max="13323" width="17" style="21" customWidth="1"/>
    <col min="13324" max="13567" width="9.140625" style="21"/>
    <col min="13568" max="13568" width="8.42578125" style="21" customWidth="1"/>
    <col min="13569" max="13569" width="9.140625" style="21"/>
    <col min="13570" max="13570" width="11.42578125" style="21" customWidth="1"/>
    <col min="13571" max="13571" width="10.28515625" style="21" customWidth="1"/>
    <col min="13572" max="13572" width="55.42578125" style="21" customWidth="1"/>
    <col min="13573" max="13573" width="19.140625" style="21" customWidth="1"/>
    <col min="13574" max="13574" width="18.42578125" style="21" customWidth="1"/>
    <col min="13575" max="13575" width="19" style="21" customWidth="1"/>
    <col min="13576" max="13576" width="15.5703125" style="21" bestFit="1" customWidth="1"/>
    <col min="13577" max="13577" width="16.7109375" style="21" customWidth="1"/>
    <col min="13578" max="13578" width="16.42578125" style="21" customWidth="1"/>
    <col min="13579" max="13579" width="17" style="21" customWidth="1"/>
    <col min="13580" max="13823" width="9.140625" style="21"/>
    <col min="13824" max="13824" width="8.42578125" style="21" customWidth="1"/>
    <col min="13825" max="13825" width="9.140625" style="21"/>
    <col min="13826" max="13826" width="11.42578125" style="21" customWidth="1"/>
    <col min="13827" max="13827" width="10.28515625" style="21" customWidth="1"/>
    <col min="13828" max="13828" width="55.42578125" style="21" customWidth="1"/>
    <col min="13829" max="13829" width="19.140625" style="21" customWidth="1"/>
    <col min="13830" max="13830" width="18.42578125" style="21" customWidth="1"/>
    <col min="13831" max="13831" width="19" style="21" customWidth="1"/>
    <col min="13832" max="13832" width="15.5703125" style="21" bestFit="1" customWidth="1"/>
    <col min="13833" max="13833" width="16.7109375" style="21" customWidth="1"/>
    <col min="13834" max="13834" width="16.42578125" style="21" customWidth="1"/>
    <col min="13835" max="13835" width="17" style="21" customWidth="1"/>
    <col min="13836" max="14079" width="9.140625" style="21"/>
    <col min="14080" max="14080" width="8.42578125" style="21" customWidth="1"/>
    <col min="14081" max="14081" width="9.140625" style="21"/>
    <col min="14082" max="14082" width="11.42578125" style="21" customWidth="1"/>
    <col min="14083" max="14083" width="10.28515625" style="21" customWidth="1"/>
    <col min="14084" max="14084" width="55.42578125" style="21" customWidth="1"/>
    <col min="14085" max="14085" width="19.140625" style="21" customWidth="1"/>
    <col min="14086" max="14086" width="18.42578125" style="21" customWidth="1"/>
    <col min="14087" max="14087" width="19" style="21" customWidth="1"/>
    <col min="14088" max="14088" width="15.5703125" style="21" bestFit="1" customWidth="1"/>
    <col min="14089" max="14089" width="16.7109375" style="21" customWidth="1"/>
    <col min="14090" max="14090" width="16.42578125" style="21" customWidth="1"/>
    <col min="14091" max="14091" width="17" style="21" customWidth="1"/>
    <col min="14092" max="14335" width="9.140625" style="21"/>
    <col min="14336" max="14336" width="8.42578125" style="21" customWidth="1"/>
    <col min="14337" max="14337" width="9.140625" style="21"/>
    <col min="14338" max="14338" width="11.42578125" style="21" customWidth="1"/>
    <col min="14339" max="14339" width="10.28515625" style="21" customWidth="1"/>
    <col min="14340" max="14340" width="55.42578125" style="21" customWidth="1"/>
    <col min="14341" max="14341" width="19.140625" style="21" customWidth="1"/>
    <col min="14342" max="14342" width="18.42578125" style="21" customWidth="1"/>
    <col min="14343" max="14343" width="19" style="21" customWidth="1"/>
    <col min="14344" max="14344" width="15.5703125" style="21" bestFit="1" customWidth="1"/>
    <col min="14345" max="14345" width="16.7109375" style="21" customWidth="1"/>
    <col min="14346" max="14346" width="16.42578125" style="21" customWidth="1"/>
    <col min="14347" max="14347" width="17" style="21" customWidth="1"/>
    <col min="14348" max="14591" width="9.140625" style="21"/>
    <col min="14592" max="14592" width="8.42578125" style="21" customWidth="1"/>
    <col min="14593" max="14593" width="9.140625" style="21"/>
    <col min="14594" max="14594" width="11.42578125" style="21" customWidth="1"/>
    <col min="14595" max="14595" width="10.28515625" style="21" customWidth="1"/>
    <col min="14596" max="14596" width="55.42578125" style="21" customWidth="1"/>
    <col min="14597" max="14597" width="19.140625" style="21" customWidth="1"/>
    <col min="14598" max="14598" width="18.42578125" style="21" customWidth="1"/>
    <col min="14599" max="14599" width="19" style="21" customWidth="1"/>
    <col min="14600" max="14600" width="15.5703125" style="21" bestFit="1" customWidth="1"/>
    <col min="14601" max="14601" width="16.7109375" style="21" customWidth="1"/>
    <col min="14602" max="14602" width="16.42578125" style="21" customWidth="1"/>
    <col min="14603" max="14603" width="17" style="21" customWidth="1"/>
    <col min="14604" max="14847" width="9.140625" style="21"/>
    <col min="14848" max="14848" width="8.42578125" style="21" customWidth="1"/>
    <col min="14849" max="14849" width="9.140625" style="21"/>
    <col min="14850" max="14850" width="11.42578125" style="21" customWidth="1"/>
    <col min="14851" max="14851" width="10.28515625" style="21" customWidth="1"/>
    <col min="14852" max="14852" width="55.42578125" style="21" customWidth="1"/>
    <col min="14853" max="14853" width="19.140625" style="21" customWidth="1"/>
    <col min="14854" max="14854" width="18.42578125" style="21" customWidth="1"/>
    <col min="14855" max="14855" width="19" style="21" customWidth="1"/>
    <col min="14856" max="14856" width="15.5703125" style="21" bestFit="1" customWidth="1"/>
    <col min="14857" max="14857" width="16.7109375" style="21" customWidth="1"/>
    <col min="14858" max="14858" width="16.42578125" style="21" customWidth="1"/>
    <col min="14859" max="14859" width="17" style="21" customWidth="1"/>
    <col min="14860" max="15103" width="9.140625" style="21"/>
    <col min="15104" max="15104" width="8.42578125" style="21" customWidth="1"/>
    <col min="15105" max="15105" width="9.140625" style="21"/>
    <col min="15106" max="15106" width="11.42578125" style="21" customWidth="1"/>
    <col min="15107" max="15107" width="10.28515625" style="21" customWidth="1"/>
    <col min="15108" max="15108" width="55.42578125" style="21" customWidth="1"/>
    <col min="15109" max="15109" width="19.140625" style="21" customWidth="1"/>
    <col min="15110" max="15110" width="18.42578125" style="21" customWidth="1"/>
    <col min="15111" max="15111" width="19" style="21" customWidth="1"/>
    <col min="15112" max="15112" width="15.5703125" style="21" bestFit="1" customWidth="1"/>
    <col min="15113" max="15113" width="16.7109375" style="21" customWidth="1"/>
    <col min="15114" max="15114" width="16.42578125" style="21" customWidth="1"/>
    <col min="15115" max="15115" width="17" style="21" customWidth="1"/>
    <col min="15116" max="15359" width="9.140625" style="21"/>
    <col min="15360" max="15360" width="8.42578125" style="21" customWidth="1"/>
    <col min="15361" max="15361" width="9.140625" style="21"/>
    <col min="15362" max="15362" width="11.42578125" style="21" customWidth="1"/>
    <col min="15363" max="15363" width="10.28515625" style="21" customWidth="1"/>
    <col min="15364" max="15364" width="55.42578125" style="21" customWidth="1"/>
    <col min="15365" max="15365" width="19.140625" style="21" customWidth="1"/>
    <col min="15366" max="15366" width="18.42578125" style="21" customWidth="1"/>
    <col min="15367" max="15367" width="19" style="21" customWidth="1"/>
    <col min="15368" max="15368" width="15.5703125" style="21" bestFit="1" customWidth="1"/>
    <col min="15369" max="15369" width="16.7109375" style="21" customWidth="1"/>
    <col min="15370" max="15370" width="16.42578125" style="21" customWidth="1"/>
    <col min="15371" max="15371" width="17" style="21" customWidth="1"/>
    <col min="15372" max="15615" width="9.140625" style="21"/>
    <col min="15616" max="15616" width="8.42578125" style="21" customWidth="1"/>
    <col min="15617" max="15617" width="9.140625" style="21"/>
    <col min="15618" max="15618" width="11.42578125" style="21" customWidth="1"/>
    <col min="15619" max="15619" width="10.28515625" style="21" customWidth="1"/>
    <col min="15620" max="15620" width="55.42578125" style="21" customWidth="1"/>
    <col min="15621" max="15621" width="19.140625" style="21" customWidth="1"/>
    <col min="15622" max="15622" width="18.42578125" style="21" customWidth="1"/>
    <col min="15623" max="15623" width="19" style="21" customWidth="1"/>
    <col min="15624" max="15624" width="15.5703125" style="21" bestFit="1" customWidth="1"/>
    <col min="15625" max="15625" width="16.7109375" style="21" customWidth="1"/>
    <col min="15626" max="15626" width="16.42578125" style="21" customWidth="1"/>
    <col min="15627" max="15627" width="17" style="21" customWidth="1"/>
    <col min="15628" max="15871" width="9.140625" style="21"/>
    <col min="15872" max="15872" width="8.42578125" style="21" customWidth="1"/>
    <col min="15873" max="15873" width="9.140625" style="21"/>
    <col min="15874" max="15874" width="11.42578125" style="21" customWidth="1"/>
    <col min="15875" max="15875" width="10.28515625" style="21" customWidth="1"/>
    <col min="15876" max="15876" width="55.42578125" style="21" customWidth="1"/>
    <col min="15877" max="15877" width="19.140625" style="21" customWidth="1"/>
    <col min="15878" max="15878" width="18.42578125" style="21" customWidth="1"/>
    <col min="15879" max="15879" width="19" style="21" customWidth="1"/>
    <col min="15880" max="15880" width="15.5703125" style="21" bestFit="1" customWidth="1"/>
    <col min="15881" max="15881" width="16.7109375" style="21" customWidth="1"/>
    <col min="15882" max="15882" width="16.42578125" style="21" customWidth="1"/>
    <col min="15883" max="15883" width="17" style="21" customWidth="1"/>
    <col min="15884" max="16127" width="9.140625" style="21"/>
    <col min="16128" max="16128" width="8.42578125" style="21" customWidth="1"/>
    <col min="16129" max="16129" width="9.140625" style="21"/>
    <col min="16130" max="16130" width="11.42578125" style="21" customWidth="1"/>
    <col min="16131" max="16131" width="10.28515625" style="21" customWidth="1"/>
    <col min="16132" max="16132" width="55.42578125" style="21" customWidth="1"/>
    <col min="16133" max="16133" width="19.140625" style="21" customWidth="1"/>
    <col min="16134" max="16134" width="18.42578125" style="21" customWidth="1"/>
    <col min="16135" max="16135" width="19" style="21" customWidth="1"/>
    <col min="16136" max="16136" width="15.5703125" style="21" bestFit="1" customWidth="1"/>
    <col min="16137" max="16137" width="16.7109375" style="21" customWidth="1"/>
    <col min="16138" max="16138" width="16.42578125" style="21" customWidth="1"/>
    <col min="16139" max="16139" width="17" style="21" customWidth="1"/>
    <col min="16140" max="16384" width="9.140625" style="21"/>
  </cols>
  <sheetData>
    <row r="1" spans="1:8" s="19" customFormat="1" ht="21" customHeight="1">
      <c r="A1" s="144" t="s">
        <v>150</v>
      </c>
      <c r="B1" s="144"/>
      <c r="C1" s="144"/>
      <c r="D1" s="144"/>
      <c r="E1" s="144"/>
      <c r="F1" s="144"/>
      <c r="G1" s="144"/>
      <c r="H1" s="144"/>
    </row>
    <row r="2" spans="1:8" s="19" customFormat="1" ht="24" customHeight="1">
      <c r="A2" s="144" t="s">
        <v>59</v>
      </c>
      <c r="B2" s="144"/>
      <c r="C2" s="144"/>
      <c r="D2" s="144"/>
      <c r="E2" s="144"/>
      <c r="F2" s="144"/>
      <c r="G2" s="144"/>
      <c r="H2" s="144"/>
    </row>
    <row r="3" spans="1:8" s="19" customFormat="1" ht="13.5" customHeight="1">
      <c r="A3" s="144" t="s">
        <v>32</v>
      </c>
      <c r="B3" s="144"/>
      <c r="C3" s="144"/>
      <c r="D3" s="144"/>
      <c r="E3" s="144"/>
      <c r="F3" s="144"/>
      <c r="G3" s="144"/>
      <c r="H3" s="144"/>
    </row>
    <row r="4" spans="1:8" s="19" customFormat="1">
      <c r="A4" s="20"/>
    </row>
    <row r="5" spans="1:8" s="19" customFormat="1" ht="34.5" customHeight="1">
      <c r="A5" s="145" t="s">
        <v>160</v>
      </c>
      <c r="B5" s="146"/>
      <c r="C5" s="146"/>
      <c r="D5" s="146"/>
      <c r="E5" s="146"/>
      <c r="F5" s="146"/>
      <c r="G5" s="146"/>
      <c r="H5" s="146"/>
    </row>
    <row r="6" spans="1:8" ht="21" customHeight="1">
      <c r="G6" s="147" t="s">
        <v>28</v>
      </c>
      <c r="H6" s="147"/>
    </row>
    <row r="7" spans="1:8" ht="91.5" customHeight="1">
      <c r="A7" s="140" t="s">
        <v>34</v>
      </c>
      <c r="B7" s="140"/>
      <c r="C7" s="140"/>
      <c r="D7" s="140" t="s">
        <v>0</v>
      </c>
      <c r="E7" s="140"/>
      <c r="F7" s="141" t="s">
        <v>35</v>
      </c>
      <c r="G7" s="142" t="s">
        <v>36</v>
      </c>
      <c r="H7" s="143"/>
    </row>
    <row r="8" spans="1:8" ht="40.5" customHeight="1">
      <c r="A8" s="70" t="s">
        <v>37</v>
      </c>
      <c r="B8" s="70" t="s">
        <v>38</v>
      </c>
      <c r="C8" s="70" t="s">
        <v>39</v>
      </c>
      <c r="D8" s="70" t="s">
        <v>40</v>
      </c>
      <c r="E8" s="70" t="s">
        <v>41</v>
      </c>
      <c r="F8" s="141"/>
      <c r="G8" s="71" t="s">
        <v>42</v>
      </c>
      <c r="H8" s="71" t="s">
        <v>43</v>
      </c>
    </row>
    <row r="9" spans="1:8">
      <c r="A9" s="22"/>
      <c r="B9" s="22"/>
      <c r="C9" s="22"/>
      <c r="D9" s="22"/>
      <c r="E9" s="22"/>
      <c r="F9" s="23" t="s">
        <v>2</v>
      </c>
      <c r="G9" s="24">
        <f>G11</f>
        <v>0</v>
      </c>
      <c r="H9" s="24">
        <f>H11</f>
        <v>0</v>
      </c>
    </row>
    <row r="10" spans="1:8">
      <c r="A10" s="22"/>
      <c r="B10" s="22"/>
      <c r="C10" s="22"/>
      <c r="D10" s="22"/>
      <c r="E10" s="22"/>
      <c r="F10" s="22" t="s">
        <v>44</v>
      </c>
      <c r="G10" s="22"/>
      <c r="H10" s="22"/>
    </row>
    <row r="11" spans="1:8" ht="34.5">
      <c r="A11" s="25" t="s">
        <v>45</v>
      </c>
      <c r="B11" s="26"/>
      <c r="C11" s="26"/>
      <c r="D11" s="26"/>
      <c r="E11" s="26"/>
      <c r="F11" s="23" t="s">
        <v>46</v>
      </c>
      <c r="G11" s="24">
        <f>G13</f>
        <v>0</v>
      </c>
      <c r="H11" s="24">
        <f>H13</f>
        <v>0</v>
      </c>
    </row>
    <row r="12" spans="1:8">
      <c r="A12" s="27"/>
      <c r="B12" s="26"/>
      <c r="C12" s="26"/>
      <c r="D12" s="26"/>
      <c r="E12" s="26"/>
      <c r="F12" s="22" t="s">
        <v>44</v>
      </c>
      <c r="G12" s="22"/>
      <c r="H12" s="22"/>
    </row>
    <row r="13" spans="1:8" ht="69">
      <c r="A13" s="27"/>
      <c r="B13" s="28" t="s">
        <v>45</v>
      </c>
      <c r="C13" s="26"/>
      <c r="D13" s="26"/>
      <c r="E13" s="26"/>
      <c r="F13" s="23" t="s">
        <v>47</v>
      </c>
      <c r="G13" s="24">
        <f>G15</f>
        <v>0</v>
      </c>
      <c r="H13" s="24">
        <f>H15</f>
        <v>0</v>
      </c>
    </row>
    <row r="14" spans="1:8">
      <c r="A14" s="27"/>
      <c r="B14" s="26"/>
      <c r="C14" s="26"/>
      <c r="D14" s="26"/>
      <c r="E14" s="26"/>
      <c r="F14" s="22" t="s">
        <v>44</v>
      </c>
      <c r="G14" s="22"/>
      <c r="H14" s="22"/>
    </row>
    <row r="15" spans="1:8" ht="34.5">
      <c r="A15" s="27"/>
      <c r="B15" s="26"/>
      <c r="C15" s="28" t="s">
        <v>45</v>
      </c>
      <c r="D15" s="26"/>
      <c r="E15" s="26"/>
      <c r="F15" s="23" t="s">
        <v>48</v>
      </c>
      <c r="G15" s="24">
        <f>G17</f>
        <v>0</v>
      </c>
      <c r="H15" s="24">
        <f>H17</f>
        <v>0</v>
      </c>
    </row>
    <row r="16" spans="1:8">
      <c r="A16" s="29"/>
      <c r="B16" s="30"/>
      <c r="C16" s="30"/>
      <c r="D16" s="26"/>
      <c r="E16" s="26"/>
      <c r="F16" s="22" t="s">
        <v>44</v>
      </c>
      <c r="G16" s="22"/>
      <c r="H16" s="22"/>
    </row>
    <row r="17" spans="1:10">
      <c r="A17" s="27"/>
      <c r="B17" s="26"/>
      <c r="C17" s="28"/>
      <c r="D17" s="26"/>
      <c r="E17" s="26"/>
      <c r="F17" s="31" t="s">
        <v>13</v>
      </c>
      <c r="G17" s="24">
        <f>G19</f>
        <v>0</v>
      </c>
      <c r="H17" s="24">
        <f>H19</f>
        <v>0</v>
      </c>
    </row>
    <row r="18" spans="1:10">
      <c r="A18" s="29"/>
      <c r="B18" s="30"/>
      <c r="C18" s="30"/>
      <c r="D18" s="26"/>
      <c r="E18" s="26"/>
      <c r="F18" s="32" t="s">
        <v>44</v>
      </c>
      <c r="G18" s="22"/>
      <c r="H18" s="22"/>
    </row>
    <row r="19" spans="1:10">
      <c r="A19" s="22"/>
      <c r="B19" s="22"/>
      <c r="C19" s="22"/>
      <c r="D19" s="33">
        <v>1213</v>
      </c>
      <c r="E19" s="22"/>
      <c r="F19" s="22" t="s">
        <v>49</v>
      </c>
      <c r="G19" s="34">
        <f>G21+G30+G47</f>
        <v>0</v>
      </c>
      <c r="H19" s="34">
        <f>H21+H30+H47</f>
        <v>0</v>
      </c>
    </row>
    <row r="20" spans="1:10">
      <c r="A20" s="22"/>
      <c r="B20" s="22"/>
      <c r="C20" s="22"/>
      <c r="D20" s="35"/>
      <c r="E20" s="22"/>
      <c r="F20" s="22" t="s">
        <v>44</v>
      </c>
      <c r="G20" s="22"/>
      <c r="H20" s="22"/>
    </row>
    <row r="21" spans="1:10" ht="32.25" customHeight="1">
      <c r="A21" s="22"/>
      <c r="B21" s="22"/>
      <c r="C21" s="22"/>
      <c r="D21" s="22"/>
      <c r="E21" s="22">
        <f>'[1]1'!B18</f>
        <v>11001</v>
      </c>
      <c r="F21" s="22" t="str">
        <f>'[1]1'!C19</f>
        <v xml:space="preserve"> Առողջապահության ոլորտում վերահսկողության ծառայություններ</v>
      </c>
      <c r="G21" s="34">
        <f>G23</f>
        <v>-10000</v>
      </c>
      <c r="H21" s="34">
        <f>H23</f>
        <v>-48387.3</v>
      </c>
    </row>
    <row r="22" spans="1:10">
      <c r="A22" s="22"/>
      <c r="B22" s="22"/>
      <c r="C22" s="22"/>
      <c r="D22" s="22"/>
      <c r="E22" s="22"/>
      <c r="F22" s="36" t="s">
        <v>50</v>
      </c>
      <c r="G22" s="22"/>
      <c r="H22" s="22"/>
    </row>
    <row r="23" spans="1:10">
      <c r="A23" s="22"/>
      <c r="B23" s="22"/>
      <c r="C23" s="22"/>
      <c r="D23" s="22"/>
      <c r="E23" s="22"/>
      <c r="F23" s="36" t="s">
        <v>13</v>
      </c>
      <c r="G23" s="37">
        <f>G25</f>
        <v>-10000</v>
      </c>
      <c r="H23" s="37">
        <f>H25</f>
        <v>-48387.3</v>
      </c>
    </row>
    <row r="24" spans="1:10" ht="34.5">
      <c r="A24" s="22"/>
      <c r="B24" s="22"/>
      <c r="C24" s="22"/>
      <c r="D24" s="22"/>
      <c r="E24" s="22"/>
      <c r="F24" s="38" t="s">
        <v>51</v>
      </c>
      <c r="G24" s="22"/>
      <c r="H24" s="22"/>
    </row>
    <row r="25" spans="1:10">
      <c r="A25" s="22"/>
      <c r="B25" s="22"/>
      <c r="C25" s="22"/>
      <c r="D25" s="22"/>
      <c r="E25" s="22"/>
      <c r="F25" s="38" t="s">
        <v>52</v>
      </c>
      <c r="G25" s="34">
        <f t="shared" ref="G25:H26" si="0">G26</f>
        <v>-10000</v>
      </c>
      <c r="H25" s="34">
        <f t="shared" si="0"/>
        <v>-48387.3</v>
      </c>
    </row>
    <row r="26" spans="1:10">
      <c r="A26" s="22"/>
      <c r="B26" s="22"/>
      <c r="C26" s="22"/>
      <c r="D26" s="22"/>
      <c r="E26" s="22"/>
      <c r="F26" s="38" t="s">
        <v>53</v>
      </c>
      <c r="G26" s="34">
        <f t="shared" si="0"/>
        <v>-10000</v>
      </c>
      <c r="H26" s="34">
        <f t="shared" si="0"/>
        <v>-48387.3</v>
      </c>
    </row>
    <row r="27" spans="1:10">
      <c r="A27" s="22"/>
      <c r="B27" s="22"/>
      <c r="C27" s="22"/>
      <c r="D27" s="22"/>
      <c r="E27" s="22"/>
      <c r="F27" s="38" t="s">
        <v>54</v>
      </c>
      <c r="G27" s="34">
        <f>G28</f>
        <v>-10000</v>
      </c>
      <c r="H27" s="34">
        <f>H28</f>
        <v>-48387.3</v>
      </c>
    </row>
    <row r="28" spans="1:10" ht="34.5">
      <c r="A28" s="22"/>
      <c r="B28" s="22"/>
      <c r="C28" s="22"/>
      <c r="D28" s="22"/>
      <c r="E28" s="22"/>
      <c r="F28" s="38" t="s">
        <v>55</v>
      </c>
      <c r="G28" s="34">
        <f>G29</f>
        <v>-10000</v>
      </c>
      <c r="H28" s="34">
        <f>H29</f>
        <v>-48387.3</v>
      </c>
    </row>
    <row r="29" spans="1:10" ht="34.5">
      <c r="A29" s="22"/>
      <c r="B29" s="22"/>
      <c r="C29" s="22"/>
      <c r="D29" s="22"/>
      <c r="E29" s="22"/>
      <c r="F29" s="38" t="s">
        <v>56</v>
      </c>
      <c r="G29" s="37">
        <v>-10000</v>
      </c>
      <c r="H29" s="37">
        <v>-48387.3</v>
      </c>
      <c r="I29" s="39"/>
      <c r="J29" s="39"/>
    </row>
    <row r="30" spans="1:10" ht="51.75">
      <c r="A30" s="22"/>
      <c r="B30" s="22"/>
      <c r="C30" s="22"/>
      <c r="D30" s="22"/>
      <c r="E30" s="22">
        <v>31009</v>
      </c>
      <c r="F30" s="22" t="s">
        <v>24</v>
      </c>
      <c r="G30" s="34">
        <v>0</v>
      </c>
      <c r="H30" s="34">
        <v>28387.3</v>
      </c>
      <c r="J30" s="39"/>
    </row>
    <row r="31" spans="1:10">
      <c r="A31" s="22"/>
      <c r="B31" s="22"/>
      <c r="C31" s="22"/>
      <c r="D31" s="22"/>
      <c r="E31" s="22"/>
      <c r="F31" s="22" t="s">
        <v>50</v>
      </c>
      <c r="G31" s="22"/>
      <c r="H31" s="22"/>
    </row>
    <row r="32" spans="1:10">
      <c r="A32" s="22"/>
      <c r="B32" s="22"/>
      <c r="C32" s="22"/>
      <c r="D32" s="22"/>
      <c r="E32" s="22"/>
      <c r="F32" s="36" t="s">
        <v>13</v>
      </c>
      <c r="G32" s="37">
        <f>G34</f>
        <v>0</v>
      </c>
      <c r="H32" s="37">
        <f>H34</f>
        <v>28387.3</v>
      </c>
    </row>
    <row r="33" spans="1:10" ht="34.5">
      <c r="A33" s="22"/>
      <c r="B33" s="22"/>
      <c r="C33" s="22"/>
      <c r="D33" s="22"/>
      <c r="E33" s="22"/>
      <c r="F33" s="22" t="s">
        <v>51</v>
      </c>
      <c r="G33" s="22"/>
      <c r="H33" s="22"/>
    </row>
    <row r="34" spans="1:10">
      <c r="A34" s="22"/>
      <c r="B34" s="22"/>
      <c r="C34" s="22"/>
      <c r="D34" s="22"/>
      <c r="E34" s="22"/>
      <c r="F34" s="40" t="s">
        <v>52</v>
      </c>
      <c r="G34" s="34">
        <f t="shared" ref="G34:H36" si="1">G35</f>
        <v>0</v>
      </c>
      <c r="H34" s="34">
        <f t="shared" si="1"/>
        <v>28387.3</v>
      </c>
    </row>
    <row r="35" spans="1:10" ht="34.5">
      <c r="A35" s="22"/>
      <c r="B35" s="28"/>
      <c r="C35" s="22"/>
      <c r="D35" s="22"/>
      <c r="E35" s="22"/>
      <c r="F35" s="40" t="s">
        <v>57</v>
      </c>
      <c r="G35" s="34">
        <f t="shared" si="1"/>
        <v>0</v>
      </c>
      <c r="H35" s="34">
        <f t="shared" si="1"/>
        <v>28387.3</v>
      </c>
    </row>
    <row r="36" spans="1:10">
      <c r="A36" s="22"/>
      <c r="B36" s="22"/>
      <c r="C36" s="22"/>
      <c r="D36" s="22"/>
      <c r="E36" s="22"/>
      <c r="F36" s="40" t="s">
        <v>58</v>
      </c>
      <c r="G36" s="34">
        <f t="shared" si="1"/>
        <v>0</v>
      </c>
      <c r="H36" s="34">
        <f t="shared" si="1"/>
        <v>28387.3</v>
      </c>
    </row>
    <row r="37" spans="1:10">
      <c r="A37" s="22"/>
      <c r="B37" s="22"/>
      <c r="C37" s="28"/>
      <c r="D37" s="22"/>
      <c r="E37" s="22"/>
      <c r="F37" s="40" t="s">
        <v>60</v>
      </c>
      <c r="G37" s="34">
        <f>G38</f>
        <v>0</v>
      </c>
      <c r="H37" s="34">
        <f>H38</f>
        <v>28387.3</v>
      </c>
    </row>
    <row r="38" spans="1:10" ht="34.5">
      <c r="A38" s="22"/>
      <c r="B38" s="22"/>
      <c r="C38" s="22"/>
      <c r="D38" s="33"/>
      <c r="E38" s="22"/>
      <c r="F38" s="40" t="s">
        <v>61</v>
      </c>
      <c r="G38" s="34">
        <v>0</v>
      </c>
      <c r="H38" s="34">
        <v>28387.3</v>
      </c>
    </row>
    <row r="39" spans="1:10" s="97" customFormat="1">
      <c r="A39" s="111" t="s">
        <v>158</v>
      </c>
      <c r="B39" s="112"/>
      <c r="C39" s="112"/>
      <c r="D39" s="112"/>
      <c r="E39" s="112"/>
      <c r="F39" s="111" t="s">
        <v>159</v>
      </c>
      <c r="G39" s="113">
        <f>+G41</f>
        <v>10000</v>
      </c>
      <c r="H39" s="113">
        <f>+H41</f>
        <v>20000</v>
      </c>
      <c r="I39" s="110"/>
      <c r="J39" s="110"/>
    </row>
    <row r="40" spans="1:10" s="97" customFormat="1">
      <c r="A40" s="112"/>
      <c r="B40" s="112"/>
      <c r="C40" s="112"/>
      <c r="D40" s="112"/>
      <c r="E40" s="112"/>
      <c r="F40" s="112" t="s">
        <v>44</v>
      </c>
      <c r="G40" s="40"/>
      <c r="H40" s="40"/>
      <c r="I40" s="110"/>
      <c r="J40" s="110"/>
    </row>
    <row r="41" spans="1:10" s="110" customFormat="1" ht="34.5">
      <c r="A41" s="108"/>
      <c r="B41" s="109" t="s">
        <v>155</v>
      </c>
      <c r="C41" s="108"/>
      <c r="D41" s="108"/>
      <c r="E41" s="108"/>
      <c r="F41" s="109" t="s">
        <v>156</v>
      </c>
      <c r="G41" s="114">
        <f>+G43</f>
        <v>10000</v>
      </c>
      <c r="H41" s="114">
        <f>+H43</f>
        <v>20000</v>
      </c>
    </row>
    <row r="42" spans="1:10" s="110" customFormat="1">
      <c r="A42" s="108"/>
      <c r="B42" s="108"/>
      <c r="C42" s="108"/>
      <c r="D42" s="108"/>
      <c r="E42" s="108"/>
      <c r="F42" s="108" t="s">
        <v>44</v>
      </c>
      <c r="G42" s="115"/>
      <c r="H42" s="115"/>
    </row>
    <row r="43" spans="1:10" s="110" customFormat="1" ht="34.5">
      <c r="A43" s="108"/>
      <c r="B43" s="108"/>
      <c r="C43" s="109" t="s">
        <v>157</v>
      </c>
      <c r="D43" s="108"/>
      <c r="E43" s="108"/>
      <c r="F43" s="109" t="s">
        <v>123</v>
      </c>
      <c r="G43" s="114">
        <f>+G45</f>
        <v>10000</v>
      </c>
      <c r="H43" s="114">
        <f>+H45</f>
        <v>20000</v>
      </c>
      <c r="I43" s="21"/>
      <c r="J43" s="21"/>
    </row>
    <row r="44" spans="1:10" s="110" customFormat="1">
      <c r="A44" s="108"/>
      <c r="B44" s="108"/>
      <c r="C44" s="108"/>
      <c r="D44" s="108"/>
      <c r="E44" s="108"/>
      <c r="F44" s="108" t="s">
        <v>44</v>
      </c>
      <c r="G44" s="108"/>
      <c r="H44" s="108"/>
      <c r="I44" s="21"/>
      <c r="J44" s="21"/>
    </row>
    <row r="45" spans="1:10">
      <c r="A45" s="22"/>
      <c r="B45" s="22"/>
      <c r="C45" s="22"/>
      <c r="D45" s="33">
        <v>1213</v>
      </c>
      <c r="E45" s="22"/>
      <c r="F45" s="22" t="s">
        <v>49</v>
      </c>
      <c r="G45" s="34">
        <f>G47+G56+G71</f>
        <v>10000</v>
      </c>
      <c r="H45" s="34">
        <f>H47+H56+H71</f>
        <v>20000</v>
      </c>
      <c r="I45" s="39"/>
      <c r="J45" s="39"/>
    </row>
    <row r="46" spans="1:10">
      <c r="A46" s="22"/>
      <c r="B46" s="22"/>
      <c r="C46" s="22"/>
      <c r="D46" s="35"/>
      <c r="E46" s="22"/>
      <c r="F46" s="22" t="s">
        <v>44</v>
      </c>
      <c r="G46" s="22"/>
      <c r="H46" s="22"/>
      <c r="I46" s="39"/>
      <c r="J46" s="39"/>
    </row>
    <row r="47" spans="1:10" ht="51.75">
      <c r="A47" s="22"/>
      <c r="B47" s="22"/>
      <c r="C47" s="22"/>
      <c r="D47" s="22"/>
      <c r="E47" s="22">
        <v>11015</v>
      </c>
      <c r="F47" s="38" t="s">
        <v>62</v>
      </c>
      <c r="G47" s="37">
        <v>10000</v>
      </c>
      <c r="H47" s="37">
        <v>20000</v>
      </c>
      <c r="I47" s="39"/>
      <c r="J47" s="39"/>
    </row>
    <row r="48" spans="1:10">
      <c r="A48" s="22"/>
      <c r="B48" s="22"/>
      <c r="C48" s="22"/>
      <c r="D48" s="22"/>
      <c r="E48" s="22"/>
      <c r="F48" s="41" t="s">
        <v>50</v>
      </c>
      <c r="G48" s="37"/>
      <c r="H48" s="34"/>
      <c r="I48" s="39"/>
      <c r="J48" s="39"/>
    </row>
    <row r="49" spans="1:10">
      <c r="A49" s="22"/>
      <c r="B49" s="22"/>
      <c r="C49" s="22"/>
      <c r="D49" s="22"/>
      <c r="E49" s="22"/>
      <c r="F49" s="42" t="s">
        <v>13</v>
      </c>
      <c r="G49" s="37">
        <f>+G50</f>
        <v>10000</v>
      </c>
      <c r="H49" s="43">
        <f>+H50</f>
        <v>20000</v>
      </c>
      <c r="I49" s="39"/>
      <c r="J49" s="39"/>
    </row>
    <row r="50" spans="1:10" ht="30">
      <c r="A50" s="22"/>
      <c r="B50" s="22"/>
      <c r="C50" s="22"/>
      <c r="D50" s="22"/>
      <c r="E50" s="22"/>
      <c r="F50" s="41" t="s">
        <v>51</v>
      </c>
      <c r="G50" s="37">
        <v>10000</v>
      </c>
      <c r="H50" s="37">
        <v>20000</v>
      </c>
      <c r="I50" s="39"/>
      <c r="J50" s="39"/>
    </row>
    <row r="51" spans="1:10">
      <c r="A51" s="22"/>
      <c r="B51" s="22"/>
      <c r="C51" s="22"/>
      <c r="D51" s="22"/>
      <c r="E51" s="22"/>
      <c r="F51" s="41" t="s">
        <v>52</v>
      </c>
      <c r="G51" s="37">
        <f t="shared" ref="G51:H54" si="2">+G52</f>
        <v>10000</v>
      </c>
      <c r="H51" s="43">
        <f t="shared" si="2"/>
        <v>20000</v>
      </c>
      <c r="I51" s="39"/>
      <c r="J51" s="39"/>
    </row>
    <row r="52" spans="1:10">
      <c r="A52" s="22"/>
      <c r="B52" s="22"/>
      <c r="C52" s="22"/>
      <c r="D52" s="22"/>
      <c r="E52" s="22"/>
      <c r="F52" s="41" t="s">
        <v>53</v>
      </c>
      <c r="G52" s="37">
        <f t="shared" si="2"/>
        <v>10000</v>
      </c>
      <c r="H52" s="34">
        <f t="shared" si="2"/>
        <v>20000</v>
      </c>
      <c r="I52" s="39"/>
      <c r="J52" s="39"/>
    </row>
    <row r="53" spans="1:10" ht="30">
      <c r="A53" s="22"/>
      <c r="B53" s="22"/>
      <c r="C53" s="22"/>
      <c r="D53" s="22"/>
      <c r="E53" s="22"/>
      <c r="F53" s="41" t="s">
        <v>63</v>
      </c>
      <c r="G53" s="37">
        <f t="shared" si="2"/>
        <v>10000</v>
      </c>
      <c r="H53" s="34">
        <f t="shared" si="2"/>
        <v>20000</v>
      </c>
      <c r="I53" s="39"/>
      <c r="J53" s="39"/>
    </row>
    <row r="54" spans="1:10">
      <c r="A54" s="22"/>
      <c r="B54" s="22"/>
      <c r="C54" s="22"/>
      <c r="D54" s="22"/>
      <c r="E54" s="22"/>
      <c r="F54" s="41" t="s">
        <v>64</v>
      </c>
      <c r="G54" s="37">
        <f t="shared" si="2"/>
        <v>10000</v>
      </c>
      <c r="H54" s="34">
        <f t="shared" si="2"/>
        <v>20000</v>
      </c>
    </row>
    <row r="55" spans="1:10">
      <c r="A55" s="22"/>
      <c r="B55" s="22"/>
      <c r="C55" s="22"/>
      <c r="D55" s="22"/>
      <c r="E55" s="22"/>
      <c r="F55" s="41" t="s">
        <v>65</v>
      </c>
      <c r="G55" s="37">
        <v>10000</v>
      </c>
      <c r="H55" s="34">
        <v>20000</v>
      </c>
    </row>
  </sheetData>
  <mergeCells count="9">
    <mergeCell ref="A7:C7"/>
    <mergeCell ref="D7:E7"/>
    <mergeCell ref="F7:F8"/>
    <mergeCell ref="G7:H7"/>
    <mergeCell ref="A1:H1"/>
    <mergeCell ref="A2:H2"/>
    <mergeCell ref="A3:H3"/>
    <mergeCell ref="A5:H5"/>
    <mergeCell ref="G6:H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54FC3B-A2D9-4856-A507-A1A1FE59B0C9}">
  <dimension ref="A1:F17"/>
  <sheetViews>
    <sheetView workbookViewId="0">
      <selection activeCell="E15" sqref="E15"/>
    </sheetView>
  </sheetViews>
  <sheetFormatPr defaultRowHeight="15"/>
  <cols>
    <col min="3" max="3" width="30.5703125" customWidth="1"/>
    <col min="4" max="4" width="44.42578125" customWidth="1"/>
    <col min="5" max="5" width="36" customWidth="1"/>
  </cols>
  <sheetData>
    <row r="1" spans="1:6" ht="17.25">
      <c r="A1" s="69"/>
      <c r="B1" s="69"/>
      <c r="C1" s="69"/>
      <c r="E1" s="80" t="s">
        <v>76</v>
      </c>
      <c r="F1" s="58"/>
    </row>
    <row r="2" spans="1:6" ht="41.25" customHeight="1">
      <c r="B2" s="106"/>
      <c r="C2" s="106"/>
      <c r="D2" s="106"/>
      <c r="E2" s="80" t="s">
        <v>59</v>
      </c>
    </row>
    <row r="3" spans="1:6" ht="13.5" customHeight="1">
      <c r="A3" s="107"/>
      <c r="B3" s="107"/>
      <c r="C3" s="107"/>
      <c r="D3" s="107"/>
      <c r="E3" s="81" t="s">
        <v>32</v>
      </c>
    </row>
    <row r="4" spans="1:6">
      <c r="A4" s="44"/>
      <c r="B4" s="44"/>
      <c r="C4" s="44"/>
      <c r="D4" s="44"/>
    </row>
    <row r="5" spans="1:6" ht="68.25" customHeight="1">
      <c r="A5" s="154" t="s">
        <v>161</v>
      </c>
      <c r="B5" s="154"/>
      <c r="C5" s="154"/>
      <c r="D5" s="154"/>
      <c r="E5" s="154"/>
    </row>
    <row r="6" spans="1:6">
      <c r="A6" s="44"/>
      <c r="B6" s="44"/>
      <c r="C6" s="44"/>
      <c r="D6" s="44"/>
    </row>
    <row r="7" spans="1:6" ht="13.5" customHeight="1">
      <c r="A7" s="45"/>
      <c r="B7" s="45"/>
      <c r="C7" s="46"/>
      <c r="D7" s="82" t="s">
        <v>33</v>
      </c>
    </row>
    <row r="8" spans="1:6" ht="28.5" customHeight="1">
      <c r="A8" s="148" t="s">
        <v>66</v>
      </c>
      <c r="B8" s="148"/>
      <c r="C8" s="149" t="s">
        <v>67</v>
      </c>
      <c r="D8" s="150" t="s">
        <v>68</v>
      </c>
      <c r="E8" s="151"/>
    </row>
    <row r="9" spans="1:6" ht="83.25" customHeight="1">
      <c r="A9" s="73" t="s">
        <v>40</v>
      </c>
      <c r="B9" s="73" t="s">
        <v>41</v>
      </c>
      <c r="C9" s="149"/>
      <c r="D9" s="152"/>
      <c r="E9" s="153"/>
    </row>
    <row r="10" spans="1:6" ht="34.5" customHeight="1">
      <c r="A10" s="73"/>
      <c r="B10" s="73"/>
      <c r="C10" s="72"/>
      <c r="D10" s="84" t="s">
        <v>29</v>
      </c>
      <c r="E10" s="85" t="s">
        <v>30</v>
      </c>
    </row>
    <row r="11" spans="1:6">
      <c r="A11" s="47"/>
      <c r="B11" s="47"/>
      <c r="C11" s="49" t="s">
        <v>69</v>
      </c>
      <c r="D11" s="116">
        <f>+D13</f>
        <v>0</v>
      </c>
      <c r="E11" s="48">
        <f>E13</f>
        <v>28387.3</v>
      </c>
    </row>
    <row r="12" spans="1:6">
      <c r="A12" s="47"/>
      <c r="B12" s="47"/>
      <c r="C12" s="49" t="s">
        <v>70</v>
      </c>
      <c r="D12" s="77"/>
      <c r="E12" s="77"/>
    </row>
    <row r="13" spans="1:6" ht="27.75" customHeight="1">
      <c r="A13" s="50"/>
      <c r="B13" s="51"/>
      <c r="C13" s="51" t="s">
        <v>71</v>
      </c>
      <c r="D13" s="116">
        <f>+D15</f>
        <v>0</v>
      </c>
      <c r="E13" s="52">
        <f>E15</f>
        <v>28387.3</v>
      </c>
    </row>
    <row r="14" spans="1:6">
      <c r="A14" s="50"/>
      <c r="B14" s="50"/>
      <c r="C14" s="50" t="s">
        <v>72</v>
      </c>
      <c r="D14" s="77"/>
      <c r="E14" s="77"/>
    </row>
    <row r="15" spans="1:6" ht="38.25">
      <c r="A15" s="53">
        <v>1213</v>
      </c>
      <c r="B15" s="53">
        <v>31009</v>
      </c>
      <c r="C15" s="54" t="s">
        <v>75</v>
      </c>
      <c r="D15" s="116">
        <f>+D17</f>
        <v>0</v>
      </c>
      <c r="E15" s="55">
        <f>E17</f>
        <v>28387.3</v>
      </c>
    </row>
    <row r="16" spans="1:6" ht="26.25" customHeight="1">
      <c r="A16" s="53"/>
      <c r="B16" s="53"/>
      <c r="C16" s="50" t="s">
        <v>73</v>
      </c>
      <c r="D16" s="77"/>
      <c r="E16" s="77"/>
    </row>
    <row r="17" spans="1:5" ht="15.75" customHeight="1">
      <c r="A17" s="56"/>
      <c r="B17" s="56"/>
      <c r="C17" s="57" t="s">
        <v>74</v>
      </c>
      <c r="D17" s="24">
        <f>D19</f>
        <v>0</v>
      </c>
      <c r="E17" s="78">
        <v>28387.3</v>
      </c>
    </row>
  </sheetData>
  <mergeCells count="4">
    <mergeCell ref="A8:B8"/>
    <mergeCell ref="C8:C9"/>
    <mergeCell ref="D8:E9"/>
    <mergeCell ref="A5:E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B85BA2-4FC5-42B3-B2F0-19201DCF7E7C}">
  <dimension ref="A1:E151"/>
  <sheetViews>
    <sheetView topLeftCell="A46" workbookViewId="0">
      <selection activeCell="C61" sqref="C61"/>
    </sheetView>
  </sheetViews>
  <sheetFormatPr defaultRowHeight="15"/>
  <cols>
    <col min="1" max="1" width="56.7109375" style="97" customWidth="1"/>
    <col min="2" max="2" width="47.5703125" style="97" customWidth="1"/>
    <col min="3" max="3" width="22.140625" style="97" customWidth="1"/>
    <col min="4" max="4" width="40.7109375" style="97" customWidth="1"/>
    <col min="5" max="16384" width="9.140625" style="97"/>
  </cols>
  <sheetData>
    <row r="1" spans="1:5" ht="17.25">
      <c r="D1" s="80" t="s">
        <v>151</v>
      </c>
    </row>
    <row r="2" spans="1:5" ht="16.5" customHeight="1">
      <c r="D2" s="80" t="s">
        <v>59</v>
      </c>
    </row>
    <row r="3" spans="1:5" ht="21" customHeight="1">
      <c r="D3" s="81" t="s">
        <v>32</v>
      </c>
    </row>
    <row r="4" spans="1:5" ht="15" customHeight="1"/>
    <row r="5" spans="1:5" ht="15" customHeight="1">
      <c r="A5" s="164" t="s">
        <v>162</v>
      </c>
      <c r="B5" s="164"/>
      <c r="C5" s="164"/>
      <c r="D5" s="164"/>
      <c r="E5" s="62"/>
    </row>
    <row r="6" spans="1:5" ht="17.25" customHeight="1">
      <c r="A6" s="164"/>
      <c r="B6" s="164"/>
      <c r="C6" s="164"/>
      <c r="D6" s="164"/>
      <c r="E6" s="62"/>
    </row>
    <row r="7" spans="1:5" ht="15" customHeight="1">
      <c r="A7" s="164"/>
      <c r="B7" s="164"/>
      <c r="C7" s="164"/>
      <c r="D7" s="164"/>
      <c r="E7" s="62"/>
    </row>
    <row r="8" spans="1:5" ht="15" customHeight="1">
      <c r="A8" s="164"/>
      <c r="B8" s="164"/>
      <c r="C8" s="164"/>
      <c r="D8" s="164"/>
      <c r="E8" s="62"/>
    </row>
    <row r="9" spans="1:5">
      <c r="A9" s="164"/>
      <c r="B9" s="164"/>
      <c r="C9" s="164"/>
      <c r="D9" s="164"/>
    </row>
    <row r="10" spans="1:5" ht="48" customHeight="1">
      <c r="A10" s="165"/>
      <c r="B10" s="165"/>
      <c r="C10" s="165"/>
      <c r="D10" s="165"/>
      <c r="E10" s="165"/>
    </row>
    <row r="11" spans="1:5">
      <c r="D11" s="98"/>
    </row>
    <row r="12" spans="1:5">
      <c r="A12" s="166" t="s">
        <v>142</v>
      </c>
      <c r="B12" s="166"/>
      <c r="C12" s="166"/>
    </row>
    <row r="13" spans="1:5" ht="20.25">
      <c r="A13" s="167" t="s">
        <v>79</v>
      </c>
      <c r="B13" s="167"/>
      <c r="C13" s="167"/>
      <c r="D13" s="167"/>
    </row>
    <row r="14" spans="1:5" ht="24.75" customHeight="1">
      <c r="A14" s="157" t="s">
        <v>164</v>
      </c>
      <c r="B14" s="157"/>
      <c r="C14" s="117"/>
      <c r="D14" s="117"/>
    </row>
    <row r="15" spans="1:5" ht="5.25" customHeight="1">
      <c r="A15" s="117"/>
      <c r="B15" s="117"/>
      <c r="C15" s="117"/>
      <c r="D15" s="117"/>
    </row>
    <row r="16" spans="1:5">
      <c r="A16" s="118" t="s">
        <v>80</v>
      </c>
      <c r="B16" s="118" t="s">
        <v>81</v>
      </c>
      <c r="C16" s="99"/>
      <c r="D16" s="99"/>
    </row>
    <row r="17" spans="1:4">
      <c r="A17" s="100" t="s">
        <v>101</v>
      </c>
      <c r="B17" s="100" t="s">
        <v>147</v>
      </c>
      <c r="C17" s="41"/>
      <c r="D17" s="41"/>
    </row>
    <row r="18" spans="1:4">
      <c r="A18" s="117"/>
      <c r="B18" s="117"/>
      <c r="C18" s="117"/>
      <c r="D18" s="117"/>
    </row>
    <row r="19" spans="1:4" ht="15" customHeight="1">
      <c r="A19" s="158" t="s">
        <v>82</v>
      </c>
      <c r="B19" s="159"/>
      <c r="C19" s="159"/>
      <c r="D19" s="160"/>
    </row>
    <row r="20" spans="1:4" ht="42.75" customHeight="1">
      <c r="A20" s="41" t="s">
        <v>83</v>
      </c>
      <c r="B20" s="100" t="s">
        <v>101</v>
      </c>
      <c r="C20" s="161" t="s">
        <v>163</v>
      </c>
      <c r="D20" s="162"/>
    </row>
    <row r="21" spans="1:4" ht="15" customHeight="1">
      <c r="A21" s="41" t="s">
        <v>84</v>
      </c>
      <c r="B21" s="100" t="s">
        <v>143</v>
      </c>
      <c r="C21" s="155" t="s">
        <v>85</v>
      </c>
      <c r="D21" s="155" t="s">
        <v>86</v>
      </c>
    </row>
    <row r="22" spans="1:4" ht="15" customHeight="1">
      <c r="A22" s="41" t="s">
        <v>87</v>
      </c>
      <c r="B22" s="100" t="s">
        <v>148</v>
      </c>
      <c r="C22" s="156"/>
      <c r="D22" s="156"/>
    </row>
    <row r="23" spans="1:4" ht="15" customHeight="1">
      <c r="A23" s="41" t="s">
        <v>88</v>
      </c>
      <c r="B23" s="100" t="s">
        <v>149</v>
      </c>
      <c r="C23" s="41"/>
      <c r="D23" s="41"/>
    </row>
    <row r="24" spans="1:4" ht="15" customHeight="1">
      <c r="A24" s="41" t="s">
        <v>89</v>
      </c>
      <c r="B24" s="100" t="s">
        <v>96</v>
      </c>
      <c r="C24" s="41"/>
      <c r="D24" s="41"/>
    </row>
    <row r="25" spans="1:4">
      <c r="A25" s="41" t="s">
        <v>145</v>
      </c>
      <c r="B25" s="100" t="s">
        <v>90</v>
      </c>
      <c r="C25" s="41"/>
      <c r="D25" s="41"/>
    </row>
    <row r="26" spans="1:4">
      <c r="A26" s="163" t="s">
        <v>91</v>
      </c>
      <c r="B26" s="163"/>
      <c r="C26" s="41"/>
      <c r="D26" s="41"/>
    </row>
    <row r="27" spans="1:4" ht="15" customHeight="1">
      <c r="A27" s="105" t="s">
        <v>92</v>
      </c>
      <c r="B27" s="105"/>
      <c r="C27" s="126">
        <v>-10000</v>
      </c>
      <c r="D27" s="102">
        <v>-48387.3</v>
      </c>
    </row>
    <row r="28" spans="1:4" ht="15" customHeight="1">
      <c r="A28" s="119"/>
      <c r="B28" s="119"/>
      <c r="C28" s="120"/>
      <c r="D28" s="120"/>
    </row>
    <row r="29" spans="1:4" ht="25.5" customHeight="1">
      <c r="A29" s="157" t="s">
        <v>164</v>
      </c>
      <c r="B29" s="157"/>
      <c r="C29" s="117"/>
      <c r="D29" s="117"/>
    </row>
    <row r="30" spans="1:4">
      <c r="A30" s="118" t="s">
        <v>80</v>
      </c>
      <c r="B30" s="118" t="s">
        <v>81</v>
      </c>
      <c r="C30" s="99"/>
      <c r="D30" s="99"/>
    </row>
    <row r="31" spans="1:4">
      <c r="A31" s="100" t="s">
        <v>101</v>
      </c>
      <c r="B31" s="100" t="s">
        <v>147</v>
      </c>
      <c r="C31" s="41"/>
      <c r="D31" s="41"/>
    </row>
    <row r="32" spans="1:4" ht="15" customHeight="1">
      <c r="A32" s="158" t="s">
        <v>82</v>
      </c>
      <c r="B32" s="159"/>
      <c r="C32" s="159"/>
      <c r="D32" s="160"/>
    </row>
    <row r="33" spans="1:4" ht="32.25" customHeight="1">
      <c r="A33" s="41" t="s">
        <v>83</v>
      </c>
      <c r="B33" s="100" t="s">
        <v>101</v>
      </c>
      <c r="C33" s="161" t="s">
        <v>68</v>
      </c>
      <c r="D33" s="162"/>
    </row>
    <row r="34" spans="1:4">
      <c r="A34" s="41" t="s">
        <v>84</v>
      </c>
      <c r="B34" s="100" t="s">
        <v>146</v>
      </c>
      <c r="C34" s="155" t="s">
        <v>85</v>
      </c>
      <c r="D34" s="155" t="s">
        <v>86</v>
      </c>
    </row>
    <row r="35" spans="1:4" ht="38.25">
      <c r="A35" s="41" t="s">
        <v>87</v>
      </c>
      <c r="B35" s="100" t="s">
        <v>94</v>
      </c>
      <c r="C35" s="156"/>
      <c r="D35" s="156"/>
    </row>
    <row r="36" spans="1:4" ht="38.25">
      <c r="A36" s="41" t="s">
        <v>88</v>
      </c>
      <c r="B36" s="100" t="s">
        <v>95</v>
      </c>
      <c r="C36" s="41"/>
      <c r="D36" s="41"/>
    </row>
    <row r="37" spans="1:4">
      <c r="A37" s="41" t="s">
        <v>89</v>
      </c>
      <c r="B37" s="100" t="s">
        <v>96</v>
      </c>
      <c r="C37" s="41"/>
      <c r="D37" s="41"/>
    </row>
    <row r="38" spans="1:4" ht="30">
      <c r="A38" s="41" t="s">
        <v>144</v>
      </c>
      <c r="B38" s="100" t="s">
        <v>97</v>
      </c>
      <c r="C38" s="41"/>
      <c r="D38" s="41"/>
    </row>
    <row r="39" spans="1:4">
      <c r="A39" s="101" t="s">
        <v>91</v>
      </c>
      <c r="B39" s="101"/>
      <c r="C39" s="41"/>
      <c r="D39" s="41"/>
    </row>
    <row r="40" spans="1:4">
      <c r="A40" s="100" t="s">
        <v>98</v>
      </c>
      <c r="B40" s="100"/>
      <c r="C40" s="122">
        <v>10000</v>
      </c>
      <c r="D40" s="123">
        <v>20000</v>
      </c>
    </row>
    <row r="41" spans="1:4">
      <c r="A41" s="100" t="s">
        <v>99</v>
      </c>
      <c r="B41" s="100"/>
      <c r="C41" s="125"/>
      <c r="D41" s="124"/>
    </row>
    <row r="42" spans="1:4" ht="27.75" customHeight="1">
      <c r="A42" s="100" t="s">
        <v>100</v>
      </c>
      <c r="B42" s="100"/>
      <c r="C42" s="124"/>
      <c r="D42" s="124"/>
    </row>
    <row r="43" spans="1:4">
      <c r="A43" s="41" t="s">
        <v>92</v>
      </c>
      <c r="B43" s="41"/>
      <c r="C43" s="123">
        <v>10000</v>
      </c>
      <c r="D43" s="123">
        <v>20000</v>
      </c>
    </row>
    <row r="44" spans="1:4" ht="15" customHeight="1">
      <c r="A44" s="41"/>
      <c r="B44" s="41"/>
      <c r="C44" s="41"/>
      <c r="D44" s="41"/>
    </row>
    <row r="45" spans="1:4" ht="15" customHeight="1"/>
    <row r="46" spans="1:4">
      <c r="A46" s="157" t="s">
        <v>164</v>
      </c>
      <c r="B46" s="157"/>
    </row>
    <row r="48" spans="1:4">
      <c r="A48" s="118" t="s">
        <v>80</v>
      </c>
      <c r="B48" s="118" t="s">
        <v>81</v>
      </c>
      <c r="C48" s="99"/>
      <c r="D48" s="99"/>
    </row>
    <row r="49" spans="1:4">
      <c r="A49" s="100" t="s">
        <v>101</v>
      </c>
      <c r="B49" s="100" t="s">
        <v>147</v>
      </c>
      <c r="C49" s="41"/>
      <c r="D49" s="41"/>
    </row>
    <row r="50" spans="1:4" ht="15" customHeight="1">
      <c r="A50" s="158" t="s">
        <v>82</v>
      </c>
      <c r="B50" s="159"/>
      <c r="C50" s="159"/>
      <c r="D50" s="160"/>
    </row>
    <row r="51" spans="1:4" ht="32.25" customHeight="1">
      <c r="A51" s="41" t="s">
        <v>83</v>
      </c>
      <c r="B51" s="100" t="s">
        <v>101</v>
      </c>
      <c r="C51" s="161" t="s">
        <v>68</v>
      </c>
      <c r="D51" s="162"/>
    </row>
    <row r="52" spans="1:4">
      <c r="A52" s="41" t="s">
        <v>84</v>
      </c>
      <c r="B52" s="100" t="s">
        <v>103</v>
      </c>
      <c r="C52" s="155" t="s">
        <v>85</v>
      </c>
      <c r="D52" s="155" t="s">
        <v>86</v>
      </c>
    </row>
    <row r="53" spans="1:4" ht="25.5">
      <c r="A53" s="41" t="s">
        <v>87</v>
      </c>
      <c r="B53" s="100" t="s">
        <v>104</v>
      </c>
      <c r="C53" s="156"/>
      <c r="D53" s="156"/>
    </row>
    <row r="54" spans="1:4" ht="25.5">
      <c r="A54" s="41" t="s">
        <v>88</v>
      </c>
      <c r="B54" s="100" t="s">
        <v>105</v>
      </c>
      <c r="C54" s="41"/>
      <c r="D54" s="41"/>
    </row>
    <row r="55" spans="1:4" ht="25.5">
      <c r="A55" s="41" t="s">
        <v>89</v>
      </c>
      <c r="B55" s="100" t="s">
        <v>102</v>
      </c>
      <c r="C55" s="41"/>
      <c r="D55" s="41"/>
    </row>
    <row r="56" spans="1:4">
      <c r="A56" s="41" t="s">
        <v>106</v>
      </c>
      <c r="B56" s="100" t="s">
        <v>90</v>
      </c>
      <c r="C56" s="41"/>
      <c r="D56" s="41"/>
    </row>
    <row r="57" spans="1:4">
      <c r="A57" s="101" t="s">
        <v>91</v>
      </c>
      <c r="B57" s="101"/>
      <c r="C57" s="41"/>
      <c r="D57" s="41"/>
    </row>
    <row r="58" spans="1:4" ht="25.5">
      <c r="A58" s="100" t="s">
        <v>107</v>
      </c>
      <c r="B58" s="100"/>
      <c r="C58" s="103"/>
      <c r="D58" s="103"/>
    </row>
    <row r="59" spans="1:4">
      <c r="A59" s="100" t="s">
        <v>108</v>
      </c>
      <c r="B59" s="100"/>
      <c r="C59" s="103"/>
      <c r="D59" s="103"/>
    </row>
    <row r="60" spans="1:4">
      <c r="A60" s="100" t="s">
        <v>109</v>
      </c>
      <c r="B60" s="100"/>
      <c r="C60" s="103"/>
      <c r="D60" s="103"/>
    </row>
    <row r="61" spans="1:4">
      <c r="A61" s="41" t="s">
        <v>92</v>
      </c>
      <c r="B61" s="41"/>
      <c r="C61" s="123">
        <v>0</v>
      </c>
      <c r="D61" s="103">
        <v>28387.3</v>
      </c>
    </row>
    <row r="65" s="97" customFormat="1"/>
    <row r="66" s="97" customFormat="1"/>
    <row r="67" s="97" customFormat="1"/>
    <row r="68" s="97" customFormat="1"/>
    <row r="69" s="97" customFormat="1"/>
    <row r="70" s="97" customFormat="1"/>
    <row r="71" s="97" customFormat="1"/>
    <row r="72" s="97" customFormat="1"/>
    <row r="73" s="97" customFormat="1"/>
    <row r="74" s="97" customFormat="1"/>
    <row r="75" s="97" customFormat="1"/>
    <row r="76" s="97" customFormat="1"/>
    <row r="77" s="97" customFormat="1"/>
    <row r="78" s="97" customFormat="1"/>
    <row r="79" s="97" customFormat="1"/>
    <row r="80" s="97" customFormat="1"/>
    <row r="81" s="97" customFormat="1"/>
    <row r="82" s="97" customFormat="1"/>
    <row r="83" s="97" customFormat="1"/>
    <row r="84" s="97" customFormat="1"/>
    <row r="85" s="97" customFormat="1"/>
    <row r="86" s="97" customFormat="1"/>
    <row r="87" s="97" customFormat="1"/>
    <row r="88" s="97" customFormat="1"/>
    <row r="89" s="97" customFormat="1"/>
    <row r="90" s="97" customFormat="1"/>
    <row r="91" s="97" customFormat="1"/>
    <row r="92" s="97" customFormat="1"/>
    <row r="93" s="97" customFormat="1"/>
    <row r="94" s="97" customFormat="1"/>
    <row r="95" s="97" customFormat="1"/>
    <row r="96" s="97" customFormat="1"/>
    <row r="97" s="97" customFormat="1"/>
    <row r="98" s="97" customFormat="1"/>
    <row r="99" s="97" customFormat="1"/>
    <row r="100" s="97" customFormat="1"/>
    <row r="101" s="97" customFormat="1"/>
    <row r="102" s="97" customFormat="1"/>
    <row r="103" s="97" customFormat="1"/>
    <row r="104" s="97" customFormat="1"/>
    <row r="105" s="97" customFormat="1"/>
    <row r="106" s="97" customFormat="1"/>
    <row r="107" s="97" customFormat="1"/>
    <row r="108" s="97" customFormat="1"/>
    <row r="109" s="97" customFormat="1"/>
    <row r="110" s="97" customFormat="1"/>
    <row r="111" s="97" customFormat="1"/>
    <row r="112" s="97" customFormat="1"/>
    <row r="113" s="97" customFormat="1"/>
    <row r="114" s="97" customFormat="1"/>
    <row r="115" s="97" customFormat="1"/>
    <row r="116" s="97" customFormat="1"/>
    <row r="117" s="97" customFormat="1"/>
    <row r="118" s="97" customFormat="1"/>
    <row r="119" s="97" customFormat="1"/>
    <row r="120" s="97" customFormat="1"/>
    <row r="121" s="97" customFormat="1"/>
    <row r="122" s="97" customFormat="1"/>
    <row r="123" s="97" customFormat="1"/>
    <row r="124" s="97" customFormat="1"/>
    <row r="125" s="97" customFormat="1"/>
    <row r="126" s="97" customFormat="1"/>
    <row r="127" s="97" customFormat="1"/>
    <row r="128" s="97" customFormat="1"/>
    <row r="129" s="97" customFormat="1"/>
    <row r="130" s="97" customFormat="1"/>
    <row r="131" s="97" customFormat="1"/>
    <row r="132" s="97" customFormat="1"/>
    <row r="133" s="97" customFormat="1"/>
    <row r="134" s="97" customFormat="1"/>
    <row r="135" s="97" customFormat="1"/>
    <row r="136" s="97" customFormat="1"/>
    <row r="137" s="97" customFormat="1"/>
    <row r="138" s="97" customFormat="1"/>
    <row r="139" s="97" customFormat="1"/>
    <row r="140" s="97" customFormat="1"/>
    <row r="141" s="97" customFormat="1"/>
    <row r="142" s="97" customFormat="1"/>
    <row r="143" s="97" customFormat="1"/>
    <row r="144" s="97" customFormat="1"/>
    <row r="145" s="97" customFormat="1"/>
    <row r="146" s="97" customFormat="1"/>
    <row r="147" s="97" customFormat="1"/>
    <row r="148" s="97" customFormat="1"/>
    <row r="149" s="97" customFormat="1"/>
    <row r="150" s="97" customFormat="1"/>
    <row r="151" s="97" customFormat="1"/>
  </sheetData>
  <mergeCells count="20">
    <mergeCell ref="A26:B26"/>
    <mergeCell ref="A5:D9"/>
    <mergeCell ref="A10:E10"/>
    <mergeCell ref="A12:C12"/>
    <mergeCell ref="A13:D13"/>
    <mergeCell ref="A14:B14"/>
    <mergeCell ref="A19:D19"/>
    <mergeCell ref="C20:D20"/>
    <mergeCell ref="C21:C22"/>
    <mergeCell ref="D21:D22"/>
    <mergeCell ref="A29:B29"/>
    <mergeCell ref="A32:D32"/>
    <mergeCell ref="C33:D33"/>
    <mergeCell ref="C34:C35"/>
    <mergeCell ref="D34:D35"/>
    <mergeCell ref="C52:C53"/>
    <mergeCell ref="D52:D53"/>
    <mergeCell ref="A46:B46"/>
    <mergeCell ref="A50:D50"/>
    <mergeCell ref="C51:D51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6D0BBF-FC69-4D0F-97DD-D621AD492D12}">
  <dimension ref="A1:E59"/>
  <sheetViews>
    <sheetView topLeftCell="A19" workbookViewId="0">
      <selection activeCell="D38" sqref="D38"/>
    </sheetView>
  </sheetViews>
  <sheetFormatPr defaultRowHeight="15"/>
  <cols>
    <col min="1" max="1" width="44.42578125" style="97" customWidth="1"/>
    <col min="2" max="2" width="47.5703125" style="97" customWidth="1"/>
    <col min="3" max="3" width="22.140625" style="97" customWidth="1"/>
    <col min="4" max="4" width="35" style="97" customWidth="1"/>
    <col min="5" max="16384" width="9.140625" style="97"/>
  </cols>
  <sheetData>
    <row r="1" spans="1:5" ht="17.25">
      <c r="D1" s="80" t="s">
        <v>152</v>
      </c>
    </row>
    <row r="2" spans="1:5" ht="16.5" customHeight="1">
      <c r="D2" s="80" t="s">
        <v>59</v>
      </c>
    </row>
    <row r="3" spans="1:5" ht="21" customHeight="1">
      <c r="D3" s="81" t="s">
        <v>32</v>
      </c>
    </row>
    <row r="4" spans="1:5" ht="15" customHeight="1"/>
    <row r="5" spans="1:5" ht="15" customHeight="1">
      <c r="A5" s="164" t="s">
        <v>165</v>
      </c>
      <c r="B5" s="164"/>
      <c r="C5" s="164"/>
      <c r="D5" s="164"/>
      <c r="E5" s="62"/>
    </row>
    <row r="6" spans="1:5" ht="17.25" customHeight="1">
      <c r="A6" s="164"/>
      <c r="B6" s="164"/>
      <c r="C6" s="164"/>
      <c r="D6" s="164"/>
      <c r="E6" s="62"/>
    </row>
    <row r="7" spans="1:5" ht="15" customHeight="1">
      <c r="A7" s="164"/>
      <c r="B7" s="164"/>
      <c r="C7" s="164"/>
      <c r="D7" s="164"/>
      <c r="E7" s="62"/>
    </row>
    <row r="8" spans="1:5" ht="15" customHeight="1">
      <c r="A8" s="164"/>
      <c r="B8" s="164"/>
      <c r="C8" s="164"/>
      <c r="D8" s="164"/>
      <c r="E8" s="62"/>
    </row>
    <row r="9" spans="1:5">
      <c r="A9" s="164"/>
      <c r="B9" s="164"/>
      <c r="C9" s="164"/>
      <c r="D9" s="164"/>
    </row>
    <row r="10" spans="1:5" ht="48" customHeight="1">
      <c r="A10" s="165"/>
      <c r="B10" s="165"/>
      <c r="C10" s="165"/>
      <c r="D10" s="165"/>
      <c r="E10" s="165"/>
    </row>
    <row r="11" spans="1:5" ht="20.25">
      <c r="A11" s="167" t="s">
        <v>79</v>
      </c>
      <c r="B11" s="167"/>
      <c r="C11" s="167"/>
      <c r="D11" s="167"/>
    </row>
    <row r="12" spans="1:5" ht="24.75" customHeight="1">
      <c r="A12" s="157" t="s">
        <v>167</v>
      </c>
      <c r="B12" s="157"/>
      <c r="C12" s="117"/>
      <c r="D12" s="117"/>
    </row>
    <row r="13" spans="1:5" ht="5.25" customHeight="1">
      <c r="A13" s="117"/>
      <c r="B13" s="117"/>
      <c r="C13" s="117"/>
      <c r="D13" s="117"/>
    </row>
    <row r="14" spans="1:5">
      <c r="A14" s="118" t="s">
        <v>80</v>
      </c>
      <c r="B14" s="118" t="s">
        <v>81</v>
      </c>
      <c r="C14" s="99"/>
      <c r="D14" s="99"/>
    </row>
    <row r="15" spans="1:5">
      <c r="A15" s="100" t="s">
        <v>101</v>
      </c>
      <c r="B15" s="100" t="s">
        <v>147</v>
      </c>
      <c r="C15" s="41"/>
      <c r="D15" s="41"/>
    </row>
    <row r="16" spans="1:5">
      <c r="A16" s="117"/>
      <c r="B16" s="117"/>
      <c r="C16" s="117"/>
      <c r="D16" s="117"/>
    </row>
    <row r="17" spans="1:4" ht="15" customHeight="1">
      <c r="A17" s="158" t="s">
        <v>82</v>
      </c>
      <c r="B17" s="159"/>
      <c r="C17" s="159"/>
      <c r="D17" s="160"/>
    </row>
    <row r="18" spans="1:4" ht="42.75" customHeight="1">
      <c r="A18" s="41" t="s">
        <v>83</v>
      </c>
      <c r="B18" s="100" t="s">
        <v>101</v>
      </c>
      <c r="C18" s="161" t="s">
        <v>163</v>
      </c>
      <c r="D18" s="162"/>
    </row>
    <row r="19" spans="1:4" ht="15" customHeight="1">
      <c r="A19" s="41" t="s">
        <v>84</v>
      </c>
      <c r="B19" s="100" t="s">
        <v>143</v>
      </c>
      <c r="C19" s="155" t="s">
        <v>85</v>
      </c>
      <c r="D19" s="155" t="s">
        <v>86</v>
      </c>
    </row>
    <row r="20" spans="1:4" ht="15" customHeight="1">
      <c r="A20" s="41" t="s">
        <v>87</v>
      </c>
      <c r="B20" s="100" t="s">
        <v>148</v>
      </c>
      <c r="C20" s="156"/>
      <c r="D20" s="156"/>
    </row>
    <row r="21" spans="1:4" ht="15" customHeight="1">
      <c r="A21" s="41" t="s">
        <v>88</v>
      </c>
      <c r="B21" s="100" t="s">
        <v>149</v>
      </c>
      <c r="C21" s="41"/>
      <c r="D21" s="41"/>
    </row>
    <row r="22" spans="1:4" ht="15" customHeight="1">
      <c r="A22" s="41" t="s">
        <v>89</v>
      </c>
      <c r="B22" s="100" t="s">
        <v>96</v>
      </c>
      <c r="C22" s="41"/>
      <c r="D22" s="41"/>
    </row>
    <row r="23" spans="1:4">
      <c r="A23" s="41" t="s">
        <v>145</v>
      </c>
      <c r="B23" s="100" t="s">
        <v>90</v>
      </c>
      <c r="C23" s="41"/>
      <c r="D23" s="41"/>
    </row>
    <row r="24" spans="1:4">
      <c r="A24" s="163" t="s">
        <v>91</v>
      </c>
      <c r="B24" s="163"/>
      <c r="C24" s="41"/>
      <c r="D24" s="41"/>
    </row>
    <row r="25" spans="1:4" ht="15" customHeight="1">
      <c r="A25" s="105" t="s">
        <v>92</v>
      </c>
      <c r="B25" s="105"/>
      <c r="C25" s="102">
        <v>-10000</v>
      </c>
      <c r="D25" s="102">
        <v>-48387.3</v>
      </c>
    </row>
    <row r="26" spans="1:4" ht="15" customHeight="1">
      <c r="A26" s="119"/>
      <c r="B26" s="119"/>
      <c r="C26" s="120"/>
      <c r="D26" s="120"/>
    </row>
    <row r="27" spans="1:4" ht="25.5" customHeight="1">
      <c r="A27" s="157" t="s">
        <v>167</v>
      </c>
      <c r="B27" s="157"/>
      <c r="C27" s="117"/>
      <c r="D27" s="117"/>
    </row>
    <row r="28" spans="1:4">
      <c r="A28" s="118" t="s">
        <v>80</v>
      </c>
      <c r="B28" s="118" t="s">
        <v>81</v>
      </c>
      <c r="C28" s="99"/>
      <c r="D28" s="99"/>
    </row>
    <row r="29" spans="1:4">
      <c r="A29" s="100" t="s">
        <v>101</v>
      </c>
      <c r="B29" s="100" t="s">
        <v>147</v>
      </c>
      <c r="C29" s="41"/>
      <c r="D29" s="41"/>
    </row>
    <row r="30" spans="1:4" ht="15" customHeight="1">
      <c r="A30" s="158" t="s">
        <v>82</v>
      </c>
      <c r="B30" s="159"/>
      <c r="C30" s="159"/>
      <c r="D30" s="160"/>
    </row>
    <row r="31" spans="1:4" ht="32.25" customHeight="1">
      <c r="A31" s="41" t="s">
        <v>83</v>
      </c>
      <c r="B31" s="100" t="s">
        <v>101</v>
      </c>
      <c r="C31" s="161" t="s">
        <v>68</v>
      </c>
      <c r="D31" s="162"/>
    </row>
    <row r="32" spans="1:4">
      <c r="A32" s="41" t="s">
        <v>84</v>
      </c>
      <c r="B32" s="100" t="s">
        <v>146</v>
      </c>
      <c r="C32" s="155" t="s">
        <v>85</v>
      </c>
      <c r="D32" s="155" t="s">
        <v>86</v>
      </c>
    </row>
    <row r="33" spans="1:4" ht="38.25">
      <c r="A33" s="41" t="s">
        <v>87</v>
      </c>
      <c r="B33" s="100" t="s">
        <v>94</v>
      </c>
      <c r="C33" s="156"/>
      <c r="D33" s="156"/>
    </row>
    <row r="34" spans="1:4" ht="38.25">
      <c r="A34" s="41" t="s">
        <v>88</v>
      </c>
      <c r="B34" s="100" t="s">
        <v>95</v>
      </c>
      <c r="C34" s="41"/>
      <c r="D34" s="41"/>
    </row>
    <row r="35" spans="1:4">
      <c r="A35" s="41" t="s">
        <v>89</v>
      </c>
      <c r="B35" s="100" t="s">
        <v>96</v>
      </c>
      <c r="C35" s="41"/>
      <c r="D35" s="41"/>
    </row>
    <row r="36" spans="1:4" ht="30">
      <c r="A36" s="41" t="s">
        <v>144</v>
      </c>
      <c r="B36" s="100" t="s">
        <v>97</v>
      </c>
      <c r="C36" s="41"/>
      <c r="D36" s="41"/>
    </row>
    <row r="37" spans="1:4">
      <c r="A37" s="101" t="s">
        <v>91</v>
      </c>
      <c r="B37" s="101"/>
      <c r="C37" s="41"/>
      <c r="D37" s="41"/>
    </row>
    <row r="38" spans="1:4">
      <c r="A38" s="100" t="s">
        <v>98</v>
      </c>
      <c r="B38" s="100"/>
      <c r="C38" s="122">
        <v>10000</v>
      </c>
      <c r="D38" s="123">
        <v>20000</v>
      </c>
    </row>
    <row r="39" spans="1:4">
      <c r="A39" s="100" t="s">
        <v>99</v>
      </c>
      <c r="B39" s="100"/>
      <c r="C39" s="104"/>
      <c r="D39" s="103"/>
    </row>
    <row r="40" spans="1:4" ht="15" customHeight="1">
      <c r="A40" s="100" t="s">
        <v>100</v>
      </c>
      <c r="B40" s="100"/>
      <c r="C40" s="103"/>
      <c r="D40" s="103"/>
    </row>
    <row r="41" spans="1:4" ht="30">
      <c r="A41" s="41" t="s">
        <v>92</v>
      </c>
      <c r="B41" s="41"/>
      <c r="C41" s="123">
        <v>10000</v>
      </c>
      <c r="D41" s="123">
        <v>20000</v>
      </c>
    </row>
    <row r="42" spans="1:4" ht="15" customHeight="1">
      <c r="A42" s="41"/>
      <c r="B42" s="41"/>
      <c r="C42" s="41"/>
      <c r="D42" s="41"/>
    </row>
    <row r="43" spans="1:4" ht="15" customHeight="1"/>
    <row r="44" spans="1:4">
      <c r="A44" s="157" t="s">
        <v>167</v>
      </c>
      <c r="B44" s="157"/>
    </row>
    <row r="46" spans="1:4">
      <c r="A46" s="118" t="s">
        <v>80</v>
      </c>
      <c r="B46" s="118" t="s">
        <v>81</v>
      </c>
      <c r="C46" s="99"/>
      <c r="D46" s="99"/>
    </row>
    <row r="47" spans="1:4">
      <c r="A47" s="100" t="s">
        <v>101</v>
      </c>
      <c r="B47" s="100" t="s">
        <v>147</v>
      </c>
      <c r="C47" s="41"/>
      <c r="D47" s="41"/>
    </row>
    <row r="48" spans="1:4" ht="15" customHeight="1">
      <c r="A48" s="158" t="s">
        <v>82</v>
      </c>
      <c r="B48" s="159"/>
      <c r="C48" s="159"/>
      <c r="D48" s="160"/>
    </row>
    <row r="49" spans="1:4" ht="32.25" customHeight="1">
      <c r="A49" s="41" t="s">
        <v>83</v>
      </c>
      <c r="B49" s="100" t="s">
        <v>101</v>
      </c>
      <c r="C49" s="161" t="s">
        <v>68</v>
      </c>
      <c r="D49" s="162"/>
    </row>
    <row r="50" spans="1:4">
      <c r="A50" s="41" t="s">
        <v>84</v>
      </c>
      <c r="B50" s="100" t="s">
        <v>103</v>
      </c>
      <c r="C50" s="155" t="s">
        <v>85</v>
      </c>
      <c r="D50" s="155" t="s">
        <v>86</v>
      </c>
    </row>
    <row r="51" spans="1:4" ht="25.5">
      <c r="A51" s="41" t="s">
        <v>87</v>
      </c>
      <c r="B51" s="100" t="s">
        <v>104</v>
      </c>
      <c r="C51" s="156"/>
      <c r="D51" s="156"/>
    </row>
    <row r="52" spans="1:4" ht="25.5">
      <c r="A52" s="41" t="s">
        <v>88</v>
      </c>
      <c r="B52" s="100" t="s">
        <v>105</v>
      </c>
      <c r="C52" s="41"/>
      <c r="D52" s="41"/>
    </row>
    <row r="53" spans="1:4" ht="25.5">
      <c r="A53" s="41" t="s">
        <v>89</v>
      </c>
      <c r="B53" s="100" t="s">
        <v>102</v>
      </c>
      <c r="C53" s="41"/>
      <c r="D53" s="41"/>
    </row>
    <row r="54" spans="1:4" ht="30">
      <c r="A54" s="41" t="s">
        <v>106</v>
      </c>
      <c r="B54" s="100" t="s">
        <v>90</v>
      </c>
      <c r="C54" s="41"/>
      <c r="D54" s="41"/>
    </row>
    <row r="55" spans="1:4">
      <c r="A55" s="101" t="s">
        <v>91</v>
      </c>
      <c r="B55" s="101"/>
      <c r="C55" s="41"/>
      <c r="D55" s="41"/>
    </row>
    <row r="56" spans="1:4" ht="25.5">
      <c r="A56" s="100" t="s">
        <v>107</v>
      </c>
      <c r="B56" s="100"/>
      <c r="C56" s="103"/>
      <c r="D56" s="103"/>
    </row>
    <row r="57" spans="1:4">
      <c r="A57" s="100" t="s">
        <v>108</v>
      </c>
      <c r="B57" s="100"/>
      <c r="C57" s="103"/>
      <c r="D57" s="103"/>
    </row>
    <row r="58" spans="1:4" ht="25.5">
      <c r="A58" s="100" t="s">
        <v>109</v>
      </c>
      <c r="B58" s="100"/>
      <c r="C58" s="103"/>
      <c r="D58" s="103"/>
    </row>
    <row r="59" spans="1:4" ht="30">
      <c r="A59" s="41" t="s">
        <v>92</v>
      </c>
      <c r="B59" s="41"/>
      <c r="C59" s="123">
        <v>0</v>
      </c>
      <c r="D59" s="103">
        <v>28387.3</v>
      </c>
    </row>
  </sheetData>
  <mergeCells count="19">
    <mergeCell ref="A44:B44"/>
    <mergeCell ref="A48:D48"/>
    <mergeCell ref="A5:D9"/>
    <mergeCell ref="A10:E10"/>
    <mergeCell ref="A11:D11"/>
    <mergeCell ref="A12:B12"/>
    <mergeCell ref="A17:D17"/>
    <mergeCell ref="C18:D18"/>
    <mergeCell ref="C19:C20"/>
    <mergeCell ref="D19:D20"/>
    <mergeCell ref="A24:B24"/>
    <mergeCell ref="A27:B27"/>
    <mergeCell ref="A30:D30"/>
    <mergeCell ref="C49:D49"/>
    <mergeCell ref="C50:C51"/>
    <mergeCell ref="D50:D51"/>
    <mergeCell ref="C31:D31"/>
    <mergeCell ref="C32:C33"/>
    <mergeCell ref="D32:D33"/>
  </mergeCells>
  <phoneticPr fontId="36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D6A4A6-F7AA-4395-961D-B200F4E73814}">
  <dimension ref="A1:Q24"/>
  <sheetViews>
    <sheetView workbookViewId="0">
      <selection activeCell="I10" sqref="I10"/>
    </sheetView>
  </sheetViews>
  <sheetFormatPr defaultRowHeight="15"/>
  <cols>
    <col min="1" max="1" width="13.5703125" customWidth="1"/>
    <col min="3" max="3" width="33.42578125" customWidth="1"/>
    <col min="5" max="5" width="27.7109375" customWidth="1"/>
    <col min="6" max="6" width="26.7109375" customWidth="1"/>
    <col min="7" max="7" width="17.28515625" customWidth="1"/>
    <col min="8" max="8" width="15.5703125" customWidth="1"/>
    <col min="9" max="9" width="30.5703125" customWidth="1"/>
    <col min="15" max="15" width="23.42578125" customWidth="1"/>
  </cols>
  <sheetData>
    <row r="1" spans="1:17" ht="17.25">
      <c r="F1" s="169" t="s">
        <v>153</v>
      </c>
      <c r="G1" s="169"/>
      <c r="H1" s="169"/>
      <c r="I1" s="169"/>
    </row>
    <row r="2" spans="1:17" ht="17.25">
      <c r="F2" s="169" t="s">
        <v>93</v>
      </c>
      <c r="G2" s="169"/>
      <c r="H2" s="169"/>
      <c r="I2" s="169"/>
    </row>
    <row r="3" spans="1:17" ht="17.25" customHeight="1">
      <c r="F3" s="169" t="s">
        <v>25</v>
      </c>
      <c r="G3" s="169"/>
      <c r="H3" s="169"/>
      <c r="I3" s="169"/>
      <c r="P3" s="63"/>
      <c r="Q3" s="63"/>
    </row>
    <row r="5" spans="1:17" ht="15" customHeight="1">
      <c r="A5" s="168" t="s">
        <v>110</v>
      </c>
      <c r="B5" s="168"/>
      <c r="C5" s="168"/>
      <c r="D5" s="168"/>
      <c r="E5" s="168"/>
      <c r="F5" s="168"/>
      <c r="G5" s="168"/>
      <c r="H5" s="168"/>
      <c r="I5" s="168"/>
      <c r="J5" s="64"/>
      <c r="K5" s="64"/>
      <c r="L5" s="64"/>
      <c r="M5" s="64"/>
      <c r="N5" s="64"/>
      <c r="O5" s="64"/>
    </row>
    <row r="6" spans="1:17" ht="15" customHeight="1">
      <c r="A6" s="168"/>
      <c r="B6" s="168"/>
      <c r="C6" s="168"/>
      <c r="D6" s="168"/>
      <c r="E6" s="168"/>
      <c r="F6" s="168"/>
      <c r="G6" s="168"/>
      <c r="H6" s="168"/>
      <c r="I6" s="168"/>
      <c r="J6" s="64"/>
      <c r="K6" s="64"/>
      <c r="L6" s="64"/>
      <c r="M6" s="64"/>
      <c r="N6" s="64"/>
      <c r="O6" s="64"/>
    </row>
    <row r="7" spans="1:17" ht="18" customHeight="1">
      <c r="A7" s="168"/>
      <c r="B7" s="168"/>
      <c r="C7" s="168"/>
      <c r="D7" s="168"/>
      <c r="E7" s="168"/>
      <c r="F7" s="168"/>
      <c r="G7" s="168"/>
      <c r="H7" s="168"/>
      <c r="I7" s="168"/>
      <c r="J7" s="64"/>
      <c r="K7" s="64"/>
      <c r="L7" s="64"/>
      <c r="M7" s="64"/>
      <c r="N7" s="64"/>
      <c r="O7" s="64"/>
    </row>
    <row r="8" spans="1:17">
      <c r="I8" s="121"/>
    </row>
    <row r="9" spans="1:17" ht="33">
      <c r="A9" s="74" t="s">
        <v>111</v>
      </c>
      <c r="B9" s="171" t="s">
        <v>112</v>
      </c>
      <c r="C9" s="172"/>
      <c r="D9" s="173"/>
      <c r="E9" s="74" t="s">
        <v>113</v>
      </c>
      <c r="F9" s="74" t="s">
        <v>114</v>
      </c>
      <c r="G9" s="74" t="s">
        <v>115</v>
      </c>
      <c r="H9" s="74" t="s">
        <v>116</v>
      </c>
      <c r="I9" s="178" t="s">
        <v>166</v>
      </c>
    </row>
    <row r="10" spans="1:17">
      <c r="A10" s="174" t="s">
        <v>13</v>
      </c>
      <c r="B10" s="175"/>
      <c r="C10" s="175"/>
      <c r="D10" s="175"/>
      <c r="E10" s="175"/>
      <c r="F10" s="175"/>
      <c r="G10" s="175"/>
      <c r="H10" s="175"/>
      <c r="I10" s="179">
        <f>+I11+I24</f>
        <v>48387.3</v>
      </c>
    </row>
    <row r="11" spans="1:17" ht="32.25" customHeight="1">
      <c r="A11" s="75" t="s">
        <v>121</v>
      </c>
      <c r="B11" s="75" t="s">
        <v>122</v>
      </c>
      <c r="C11" s="75" t="s">
        <v>119</v>
      </c>
      <c r="D11" s="176" t="s">
        <v>123</v>
      </c>
      <c r="E11" s="176"/>
      <c r="F11" s="176"/>
      <c r="G11" s="176"/>
      <c r="H11" s="176"/>
      <c r="I11" s="9">
        <f>+I12</f>
        <v>20000</v>
      </c>
    </row>
    <row r="12" spans="1:17" ht="33" customHeight="1">
      <c r="A12" s="75" t="s">
        <v>120</v>
      </c>
      <c r="B12" s="176" t="s">
        <v>21</v>
      </c>
      <c r="C12" s="176"/>
      <c r="D12" s="176"/>
      <c r="E12" s="176"/>
      <c r="F12" s="176"/>
      <c r="G12" s="176"/>
      <c r="H12" s="176"/>
      <c r="I12" s="9">
        <f>+I13</f>
        <v>20000</v>
      </c>
    </row>
    <row r="13" spans="1:17">
      <c r="A13" s="10" t="s">
        <v>124</v>
      </c>
      <c r="B13" s="170" t="s">
        <v>125</v>
      </c>
      <c r="C13" s="170"/>
      <c r="D13" s="170"/>
      <c r="E13" s="65" t="s">
        <v>124</v>
      </c>
      <c r="F13" s="65" t="s">
        <v>124</v>
      </c>
      <c r="G13" s="10" t="s">
        <v>124</v>
      </c>
      <c r="H13" s="10" t="s">
        <v>124</v>
      </c>
      <c r="I13" s="9">
        <f>+I14+I15+I16+I17+I18+I19+I20</f>
        <v>20000</v>
      </c>
    </row>
    <row r="14" spans="1:17">
      <c r="A14" s="127" t="s">
        <v>168</v>
      </c>
      <c r="B14" s="170" t="s">
        <v>126</v>
      </c>
      <c r="C14" s="170"/>
      <c r="D14" s="170"/>
      <c r="E14" s="65" t="s">
        <v>127</v>
      </c>
      <c r="F14" s="65" t="s">
        <v>128</v>
      </c>
      <c r="G14" s="9">
        <f>12360000</f>
        <v>12360000</v>
      </c>
      <c r="H14" s="9">
        <v>1</v>
      </c>
      <c r="I14" s="9">
        <f t="shared" ref="I14:I20" si="0">+H14*G14/1000</f>
        <v>12360</v>
      </c>
    </row>
    <row r="15" spans="1:17">
      <c r="A15" s="127" t="s">
        <v>169</v>
      </c>
      <c r="B15" s="170" t="s">
        <v>126</v>
      </c>
      <c r="C15" s="170"/>
      <c r="D15" s="170"/>
      <c r="E15" s="65" t="s">
        <v>127</v>
      </c>
      <c r="F15" s="65" t="s">
        <v>128</v>
      </c>
      <c r="G15" s="9">
        <f>3600000</f>
        <v>3600000</v>
      </c>
      <c r="H15" s="9">
        <v>1</v>
      </c>
      <c r="I15" s="9">
        <f t="shared" si="0"/>
        <v>3600</v>
      </c>
    </row>
    <row r="16" spans="1:17">
      <c r="A16" s="127" t="s">
        <v>170</v>
      </c>
      <c r="B16" s="170" t="s">
        <v>126</v>
      </c>
      <c r="C16" s="170"/>
      <c r="D16" s="170"/>
      <c r="E16" s="65" t="s">
        <v>127</v>
      </c>
      <c r="F16" s="65" t="s">
        <v>128</v>
      </c>
      <c r="G16" s="9">
        <f>3600000</f>
        <v>3600000</v>
      </c>
      <c r="H16" s="9">
        <v>1</v>
      </c>
      <c r="I16" s="9">
        <f t="shared" si="0"/>
        <v>3600</v>
      </c>
    </row>
    <row r="17" spans="1:9">
      <c r="A17" s="127" t="s">
        <v>171</v>
      </c>
      <c r="B17" s="170" t="s">
        <v>126</v>
      </c>
      <c r="C17" s="170"/>
      <c r="D17" s="170"/>
      <c r="E17" s="65" t="s">
        <v>127</v>
      </c>
      <c r="F17" s="65" t="s">
        <v>128</v>
      </c>
      <c r="G17" s="9">
        <f>120000</f>
        <v>120000</v>
      </c>
      <c r="H17" s="9">
        <v>1</v>
      </c>
      <c r="I17" s="9">
        <f t="shared" si="0"/>
        <v>120</v>
      </c>
    </row>
    <row r="18" spans="1:9">
      <c r="A18" s="127" t="s">
        <v>172</v>
      </c>
      <c r="B18" s="170" t="s">
        <v>126</v>
      </c>
      <c r="C18" s="170"/>
      <c r="D18" s="170"/>
      <c r="E18" s="65" t="s">
        <v>127</v>
      </c>
      <c r="F18" s="65" t="s">
        <v>128</v>
      </c>
      <c r="G18" s="9">
        <f>200000</f>
        <v>200000</v>
      </c>
      <c r="H18" s="9">
        <v>1</v>
      </c>
      <c r="I18" s="9">
        <f t="shared" si="0"/>
        <v>200</v>
      </c>
    </row>
    <row r="19" spans="1:9">
      <c r="A19" s="127" t="s">
        <v>173</v>
      </c>
      <c r="B19" s="170" t="s">
        <v>126</v>
      </c>
      <c r="C19" s="170"/>
      <c r="D19" s="170"/>
      <c r="E19" s="65" t="s">
        <v>127</v>
      </c>
      <c r="F19" s="65" t="s">
        <v>128</v>
      </c>
      <c r="G19" s="9">
        <f>40000</f>
        <v>40000</v>
      </c>
      <c r="H19" s="9">
        <v>1</v>
      </c>
      <c r="I19" s="9">
        <f t="shared" si="0"/>
        <v>40</v>
      </c>
    </row>
    <row r="20" spans="1:9">
      <c r="A20" s="127" t="s">
        <v>174</v>
      </c>
      <c r="B20" s="170" t="s">
        <v>126</v>
      </c>
      <c r="C20" s="170"/>
      <c r="D20" s="170"/>
      <c r="E20" s="65" t="s">
        <v>127</v>
      </c>
      <c r="F20" s="65" t="s">
        <v>128</v>
      </c>
      <c r="G20" s="9">
        <f>80000</f>
        <v>80000</v>
      </c>
      <c r="H20" s="9">
        <v>1</v>
      </c>
      <c r="I20" s="9">
        <f t="shared" si="0"/>
        <v>80</v>
      </c>
    </row>
    <row r="21" spans="1:9" ht="27">
      <c r="A21" s="75" t="s">
        <v>117</v>
      </c>
      <c r="B21" s="75" t="s">
        <v>118</v>
      </c>
      <c r="C21" s="75" t="s">
        <v>119</v>
      </c>
      <c r="D21" s="176" t="s">
        <v>48</v>
      </c>
      <c r="E21" s="176"/>
      <c r="F21" s="176"/>
      <c r="G21" s="176"/>
      <c r="H21" s="176"/>
      <c r="I21" s="9">
        <f>+I22</f>
        <v>28387.3</v>
      </c>
    </row>
    <row r="22" spans="1:9">
      <c r="A22" s="76" t="s">
        <v>129</v>
      </c>
      <c r="B22" s="177" t="s">
        <v>24</v>
      </c>
      <c r="C22" s="177"/>
      <c r="D22" s="177"/>
      <c r="E22" s="177"/>
      <c r="F22" s="177"/>
      <c r="G22" s="177"/>
      <c r="H22" s="177"/>
      <c r="I22" s="67">
        <f>+I23</f>
        <v>28387.3</v>
      </c>
    </row>
    <row r="23" spans="1:9">
      <c r="A23" s="66" t="s">
        <v>124</v>
      </c>
      <c r="B23" s="177" t="s">
        <v>130</v>
      </c>
      <c r="C23" s="177"/>
      <c r="D23" s="177"/>
      <c r="E23" s="68" t="s">
        <v>124</v>
      </c>
      <c r="F23" s="68" t="s">
        <v>124</v>
      </c>
      <c r="G23" s="66" t="s">
        <v>124</v>
      </c>
      <c r="H23" s="66" t="s">
        <v>124</v>
      </c>
      <c r="I23" s="67">
        <f>+I24</f>
        <v>28387.3</v>
      </c>
    </row>
    <row r="24" spans="1:9">
      <c r="A24" s="66" t="s">
        <v>131</v>
      </c>
      <c r="B24" s="177" t="s">
        <v>132</v>
      </c>
      <c r="C24" s="177"/>
      <c r="D24" s="177"/>
      <c r="E24" s="68" t="s">
        <v>133</v>
      </c>
      <c r="F24" s="68" t="s">
        <v>128</v>
      </c>
      <c r="G24" s="67">
        <v>28387300</v>
      </c>
      <c r="H24" s="67">
        <v>1</v>
      </c>
      <c r="I24" s="67">
        <f>+G24*H24/1000</f>
        <v>28387.3</v>
      </c>
    </row>
  </sheetData>
  <mergeCells count="20">
    <mergeCell ref="B23:D23"/>
    <mergeCell ref="B24:D24"/>
    <mergeCell ref="B19:D19"/>
    <mergeCell ref="B20:D20"/>
    <mergeCell ref="D21:H21"/>
    <mergeCell ref="B22:H22"/>
    <mergeCell ref="A5:I7"/>
    <mergeCell ref="F1:I1"/>
    <mergeCell ref="F2:I2"/>
    <mergeCell ref="F3:I3"/>
    <mergeCell ref="B18:D18"/>
    <mergeCell ref="B9:D9"/>
    <mergeCell ref="A10:H10"/>
    <mergeCell ref="D11:H11"/>
    <mergeCell ref="B12:H12"/>
    <mergeCell ref="B13:D13"/>
    <mergeCell ref="B14:D14"/>
    <mergeCell ref="B15:D15"/>
    <mergeCell ref="B16:D16"/>
    <mergeCell ref="B17:D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հավելված 1</vt:lpstr>
      <vt:lpstr>հավելված 2</vt:lpstr>
      <vt:lpstr>հավելված 3</vt:lpstr>
      <vt:lpstr>հավելված 4</vt:lpstr>
      <vt:lpstr>հավելված 5</vt:lpstr>
      <vt:lpstr>հավելված 6</vt:lpstr>
      <vt:lpstr>հավելված 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2015-06-05T18:17:20Z</dcterms:created>
  <dcterms:modified xsi:type="dcterms:W3CDTF">2023-09-18T08:29:17Z</dcterms:modified>
</cp:coreProperties>
</file>