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K_voroshumner\karavarutyun\2023\Varchakan_Harmonia\"/>
    </mc:Choice>
  </mc:AlternateContent>
  <bookViews>
    <workbookView xWindow="0" yWindow="0" windowWidth="28500" windowHeight="11910" activeTab="1"/>
  </bookViews>
  <sheets>
    <sheet name="1" sheetId="19" r:id="rId1"/>
    <sheet name="2" sheetId="15" r:id="rId2"/>
    <sheet name="3" sheetId="25" r:id="rId3"/>
    <sheet name="4" sheetId="26" r:id="rId4"/>
    <sheet name="5" sheetId="17" r:id="rId5"/>
    <sheet name="6" sheetId="7" r:id="rId6"/>
    <sheet name="7" sheetId="28" r:id="rId7"/>
  </sheets>
  <calcPr calcId="162913"/>
</workbook>
</file>

<file path=xl/calcChain.xml><?xml version="1.0" encoding="utf-8"?>
<calcChain xmlns="http://schemas.openxmlformats.org/spreadsheetml/2006/main">
  <c r="F13" i="25" l="1"/>
  <c r="G13" i="25"/>
  <c r="F11" i="25"/>
  <c r="G11" i="25"/>
  <c r="H38" i="15" l="1"/>
  <c r="H37" i="15" s="1"/>
  <c r="H36" i="15" s="1"/>
  <c r="H35" i="15" s="1"/>
  <c r="H33" i="15" s="1"/>
  <c r="G38" i="15"/>
  <c r="G37" i="15" s="1"/>
  <c r="G36" i="15" s="1"/>
  <c r="G35" i="15" s="1"/>
  <c r="G33" i="15" s="1"/>
  <c r="H31" i="15" l="1"/>
  <c r="E18" i="26"/>
  <c r="E16" i="26" s="1"/>
  <c r="G31" i="15"/>
  <c r="D18" i="26"/>
  <c r="D16" i="26" s="1"/>
  <c r="G29" i="15"/>
  <c r="G28" i="15" s="1"/>
  <c r="H29" i="15"/>
  <c r="H28" i="15" s="1"/>
  <c r="D19" i="19" l="1"/>
  <c r="E19" i="19"/>
  <c r="C47" i="7"/>
  <c r="C25" i="17"/>
  <c r="G19" i="28"/>
  <c r="G18" i="28" s="1"/>
  <c r="G17" i="28" s="1"/>
  <c r="G15" i="28" s="1"/>
  <c r="D25" i="17"/>
  <c r="D47" i="7"/>
  <c r="E16" i="25"/>
  <c r="H26" i="15"/>
  <c r="H24" i="15" s="1"/>
  <c r="H22" i="15" s="1"/>
  <c r="H27" i="15"/>
  <c r="G26" i="15"/>
  <c r="G24" i="15" s="1"/>
  <c r="G22" i="15" s="1"/>
  <c r="G27" i="15"/>
  <c r="C35" i="17" l="1"/>
  <c r="D25" i="19"/>
  <c r="D12" i="19" s="1"/>
  <c r="D11" i="19" s="1"/>
  <c r="D10" i="19" s="1"/>
  <c r="E25" i="19"/>
  <c r="E12" i="19" s="1"/>
  <c r="E11" i="19" s="1"/>
  <c r="E10" i="19" s="1"/>
  <c r="D35" i="17"/>
  <c r="H20" i="15"/>
  <c r="E15" i="26"/>
  <c r="E13" i="25"/>
  <c r="E11" i="25" s="1"/>
  <c r="D16" i="25"/>
  <c r="G20" i="15"/>
  <c r="G18" i="15" s="1"/>
  <c r="D15" i="26"/>
  <c r="H15" i="25"/>
  <c r="H13" i="25" s="1"/>
  <c r="H11" i="25" s="1"/>
  <c r="D26" i="7"/>
  <c r="C26" i="7"/>
  <c r="G16" i="15" l="1"/>
  <c r="G14" i="15" s="1"/>
  <c r="G12" i="15" s="1"/>
  <c r="H18" i="15"/>
  <c r="H16" i="15"/>
  <c r="H14" i="15" s="1"/>
  <c r="H12" i="15" s="1"/>
  <c r="G10" i="15" l="1"/>
  <c r="H10" i="15"/>
  <c r="G14" i="28"/>
  <c r="G13" i="28" s="1"/>
  <c r="G12" i="28" l="1"/>
  <c r="G11" i="28" s="1"/>
  <c r="G10" i="28" s="1"/>
  <c r="D15" i="25" l="1"/>
  <c r="D13" i="25" l="1"/>
  <c r="D11" i="25" s="1"/>
  <c r="D13" i="26"/>
  <c r="D11" i="26" l="1"/>
  <c r="D10" i="26" s="1"/>
  <c r="E13" i="26"/>
  <c r="E11" i="26" l="1"/>
  <c r="E10" i="26" s="1"/>
</calcChain>
</file>

<file path=xl/sharedStrings.xml><?xml version="1.0" encoding="utf-8"?>
<sst xmlns="http://schemas.openxmlformats.org/spreadsheetml/2006/main" count="256" uniqueCount="155">
  <si>
    <t>Միջոցառում</t>
  </si>
  <si>
    <t>այդ թվում`</t>
  </si>
  <si>
    <t>ԸՆԴԱՄԵՆԸ</t>
  </si>
  <si>
    <t>այդ թվում՝</t>
  </si>
  <si>
    <t>01</t>
  </si>
  <si>
    <t>ՄԱՍ 2. ՊԵՏԱԿԱՆ ՄԱՐՄՆԻ ԳԾՈՎ ԱՐԴՅՈՒՆՔԱՅԻՆ (ԿԱՏԱՐՈՂԱԿԱՆ) ՑՈՒՑԱՆԻՇՆԵՐԸ</t>
  </si>
  <si>
    <t>___________  ___-ի N _______     որոշման</t>
  </si>
  <si>
    <t>Ծրագիր</t>
  </si>
  <si>
    <t>Ծրագրի միջոցառումներ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</si>
  <si>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</si>
  <si>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</si>
  <si>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</si>
  <si>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</si>
  <si>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</si>
  <si>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</si>
  <si>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</si>
  <si>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</si>
  <si>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</si>
  <si>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</si>
  <si>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 արդարադատության նախարարություն </t>
  </si>
  <si>
    <t xml:space="preserve"> Արդյունքի չափորոշիչներ </t>
  </si>
  <si>
    <t xml:space="preserve"> Միջոցառման վրա կատարվող ծախսը (հազար դրամ) </t>
  </si>
  <si>
    <t>(հազ. դրամ)</t>
  </si>
  <si>
    <t>ՀՀ արդարադատության նախարարություն</t>
  </si>
  <si>
    <t xml:space="preserve">այդ թվում՝ </t>
  </si>
  <si>
    <t>№ ---------- որոշման</t>
  </si>
  <si>
    <t>Ընդամենը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</si>
  <si>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</si>
  <si>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</si>
  <si>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Ցուցանիշների փոփոխությունը (ավելացումները նշված են դրական նշանով)</t>
  </si>
  <si>
    <t>այդ թվում</t>
  </si>
  <si>
    <t xml:space="preserve"> ՀՀ արդարադատության նախարարություն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</si>
  <si>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</si>
  <si>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</si>
  <si>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</si>
  <si>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</si>
  <si>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</si>
  <si>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</si>
  <si>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</si>
  <si>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ինն ամիս </t>
  </si>
  <si>
    <t xml:space="preserve"> Տարի </t>
  </si>
  <si>
    <t xml:space="preserve"> ԸՆԴԱՄԵՆԸ</t>
  </si>
  <si>
    <t xml:space="preserve"> այդ թվում`</t>
  </si>
  <si>
    <t>03</t>
  </si>
  <si>
    <t xml:space="preserve"> ՀԱՍԱՐԱԿԱԿԱՆ ԿԱՐԳ,  ԱՆՎՏԱՆԳՈՒԹՅՈՒՆ ԵՎ ԴԱՏԱԿԱՆ ԳՈՐԾՈՒՆԵՈՒԹՅՈՒՆ</t>
  </si>
  <si>
    <t>Հավելված  №  3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</si>
  <si>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</si>
  <si>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</si>
  <si>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</si>
  <si>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Պետական մարմինների կողմից օգտագործվող ոչ ֆինանսական ակտիվների հետ գործառնություններ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</si>
  <si>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</si>
  <si>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</si>
  <si>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</si>
  <si>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</si>
  <si>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</si>
  <si>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</si>
  <si>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</si>
  <si>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</si>
  <si>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</si>
  <si>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կազմակերպության(ների) անվանում(ներ)ը </t>
  </si>
  <si>
    <t xml:space="preserve"> ՈՉ ՖԻՆԱՆՍԱԿԱՆ ԱԿՏԻՎՆԵՐԻ ԳԾՈՎ ԾԱԽՍԵՐ</t>
  </si>
  <si>
    <t xml:space="preserve"> ՀԻՄՆԱԿԱՆ ՄԻՋՈՑՆԵՐ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</si>
  <si>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</si>
  <si>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</si>
  <si>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</si>
  <si>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</si>
  <si>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Հավելված N 6</t>
  </si>
  <si>
    <t>______________ ի    ___Ն որոշման</t>
  </si>
  <si>
    <t>Ծրագրային դասիչ</t>
  </si>
  <si>
    <t xml:space="preserve">          ՄԱՍ 1. ՊԵՏԱԿԱՆ ՄԱՐՄՆԻ ԳԾՈՎ ԱՐԴՅՈՒՆՔԱՅԻՆ (ԿԱՏԱՐՈՂԱԿԱՆ) ՑՈՒՑԱՆԻՇՆԵՐԸ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</si>
  <si>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</si>
  <si>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</si>
  <si>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ՀՀ ԱՐԴԱՐԱԴԱՏՈՒԹՅԱՆ ՆԱԽԱՐԱՐՈՒԹՅՈՒՆ</t>
  </si>
  <si>
    <t xml:space="preserve">այդ թվում`  ըստ կատարողների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</si>
  <si>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</si>
  <si>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</si>
  <si>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</si>
  <si>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</si>
  <si>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</si>
  <si>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</si>
  <si>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</si>
  <si>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————————   N    -Ն որոշման</t>
  </si>
  <si>
    <t>ՀՀ կառավարության 2023 թվականի ----------</t>
  </si>
  <si>
    <t xml:space="preserve">ՀՀ կառավարության 2023 թվականի </t>
  </si>
  <si>
    <t xml:space="preserve">ՀՀ կառավարության 2023թվականի </t>
  </si>
  <si>
    <t xml:space="preserve">ՀՀ կառավարության  2023 թվականի </t>
  </si>
  <si>
    <t xml:space="preserve">Դաս N 01  </t>
  </si>
  <si>
    <t xml:space="preserve">Բաժին N 03  </t>
  </si>
  <si>
    <t xml:space="preserve">ՀՀ կառավարության 2023 թվականի  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</si>
  <si>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</si>
  <si>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(ավելացումները նշված են դրական նշանով,իսկ նվազեցումները՝ փակագծերում)</t>
  </si>
  <si>
    <t>Ցուցանիշների փոփոխությունը (նվազեցումները նշված են փակագծերում)</t>
  </si>
  <si>
    <t>Հավելված N 1</t>
  </si>
  <si>
    <t>Հավելված N 2</t>
  </si>
  <si>
    <t>Հավելված 4</t>
  </si>
  <si>
    <t>Հավելված N  5</t>
  </si>
  <si>
    <t>Հավելված  N  7</t>
  </si>
  <si>
    <t xml:space="preserve"> Հակակոռուպցիոն քաղաքականության մշակում,ծրագրերի համակարգում և մոնիտորինգի իրականացում</t>
  </si>
  <si>
    <t xml:space="preserve"> ՀՀ քաղաքաշինության կոմիտե</t>
  </si>
  <si>
    <t xml:space="preserve"> ՇԵՆՔԵՐ ԵՎ ՇԻՆՈՒԹՅՈՒՆՆԵՐ</t>
  </si>
  <si>
    <t xml:space="preserve"> - Շենքերի և շինությունների շինարարություն</t>
  </si>
  <si>
    <t>ՈՉ ՖԻՆԱՆՍԱԿԱՆ ԱԿՏԻՎՆԵՐԻ ԳԾՈՎ ԾԱԽՍԵՐ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</si>
  <si>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</si>
  <si>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</si>
  <si>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>ՀՀ քաղաքաշինության կոմիտե</t>
  </si>
  <si>
    <t xml:space="preserve"> 1228 </t>
  </si>
  <si>
    <t xml:space="preserve"> Հակակոռուպցիոն քաղաքականության մշակում,ծրագրերի համակարգում և մոնիտրինգի իրականացում </t>
  </si>
  <si>
    <t xml:space="preserve"> Պետական մարմինների կողմից օգտագործվող ոչ ֆինանսական ակտիվների հետ գործառնություններ </t>
  </si>
  <si>
    <t xml:space="preserve"> Աղյուսակ 9.1.41 </t>
  </si>
  <si>
    <t>ՀՀ  քաղաքաշինության կոմիտե</t>
  </si>
  <si>
    <t xml:space="preserve"> ՄԱՍ 1. ՊԵՏԱԿԱՆ ՄԱՐՄՆԻ ԳԾՈՎ ԱՐԴՅՈՒՆՔԱՅԻՆ (ԿԱՏԱՐՈՂԱԿԱՆ) ՑՈՒՑԱՆԻՇՆԵՐԸ </t>
  </si>
  <si>
    <t xml:space="preserve"> ՀՀ  քաղաքաշինության կոմիտե</t>
  </si>
  <si>
    <t xml:space="preserve"> </t>
  </si>
  <si>
    <t xml:space="preserve"> ՄԱՍ II.  ԱՇԽԱՏԱՆՔՆԵՐ</t>
  </si>
  <si>
    <t xml:space="preserve"> 45221142-1</t>
  </si>
  <si>
    <t xml:space="preserve">  ընդհանուր շինարարական աշխատանքներ</t>
  </si>
  <si>
    <t xml:space="preserve"> ԲՄ</t>
  </si>
  <si>
    <t xml:space="preserve"> դրամ</t>
  </si>
  <si>
    <t>ՀԱՅԱՍՏԱՆԻ ՀԱՆՐԱՊԵՏՈՒԹՅԱՆ ԿԱՌԱՎԱՐՈՒԹՅԱՆ 2022 ԹՎԱԿԱՆԻ ԴԵԿՏԵՄԲԵՐԻ 29-Ի N 2111-Ն ՈՐՈՇՄԱՆ N 10 ՀԱՎԵԼՎԱԾԻ ՑՈՒՑԱՆԻՇՆԵՐՈՒՄ ԿԱՏԱՐՎՈՂ ՓՈՓՈԽՈՒԹՅՈՒՆՆԵՐԸ ԵՎ ԼՐԱՑՈՒՄՆԵՐԸ</t>
  </si>
  <si>
    <t xml:space="preserve"> Դատական գործունեություն և իրավական պաշտպանություն</t>
  </si>
  <si>
    <t xml:space="preserve"> Դատարաններ</t>
  </si>
  <si>
    <t>Էլեկտրոնային ռեսուրսների ստեղծման կամ արդիականացման նախագծերի ապահովում</t>
  </si>
  <si>
    <t>ԸՆԴԱՄԵՆԸ ԾԱԽՍԵՐ</t>
  </si>
  <si>
    <t>ՀԻՄՆԱԿԱՆ ՄԻՋՈՑՆԵՐ</t>
  </si>
  <si>
    <t xml:space="preserve"> ԱՅԼ ՀԻՄՆԱԿԱՆ ՄԻՋՈՑՆԵՐ</t>
  </si>
  <si>
    <t xml:space="preserve"> - Ոչ նյութական հիմնական միջոցներ</t>
  </si>
  <si>
    <t>Միջոցառման անվանումը՝</t>
  </si>
  <si>
    <t>Միջոցառման նկարագրությունը՝</t>
  </si>
  <si>
    <t>Էլեկտրոնային արդարադատության համակարգի ներդրում և առկա էլեկտրոնային գործիքների արդիականացում</t>
  </si>
  <si>
    <t>Միջոցառման տեսակը՝</t>
  </si>
  <si>
    <t>Պետական մարմինների կողմից օգտագործվող ոչ ֆինանսական ատիվների հետ գործառնություններ</t>
  </si>
  <si>
    <t>Իրավաբանական և ֆիզիկական անձինք</t>
  </si>
  <si>
    <t xml:space="preserve"> Աղյուսակ 9.1.9</t>
  </si>
  <si>
    <t xml:space="preserve">Խումբ N 03 </t>
  </si>
  <si>
    <t>Դատարաններ</t>
  </si>
  <si>
    <t>1228  31007</t>
  </si>
  <si>
    <t xml:space="preserve"> ՄԱՍ III. ԾԱՌԱՅՈՒԹՅՈՒՆՆԵՐ</t>
  </si>
  <si>
    <t>դրամ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</si>
  <si>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</si>
  <si>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r>
      <t xml:space="preserve">ՀԱՅԱՍՏԱՆԻ ՀԱՆՐԱՊԵՏՈՒԹՅԱՆ ԿԱՌԱՎԱՐՈՒԹՅԱՆ 2022 ԹՎԱԿԱՆԻ ԴԵԿՏԵՄԲԵՐԻ 29-Ի ԹԻՎ 2111-Ն ՈՐՈՇՄԱՆ N 9 ՀԱՎԵԼՎԱԾԻ 9.9  ԱՂՅՈՒՍԱԿՈՒՄ ԿԱՏԱՐՎՈՂ </t>
    </r>
    <r>
      <rPr>
        <b/>
        <sz val="12"/>
        <rFont val="GHEA Grapalat"/>
        <family val="3"/>
      </rPr>
      <t>ՓՈՓՈԽՈՒԹՅՈՒՆՆԵՐԸ  ԵՎ ԼՐԱՑՈՒՄՆԵՐԸ</t>
    </r>
  </si>
  <si>
    <t xml:space="preserve">ՀԱՅԱՍՏԱՆԻ ՀԱՆՐԱՊԵՏՈՒԹՅԱՆ ԿԱՌԱՎԱՐՈՒԹՅԱՆ 2022 ԹՎԱԿԱՆԻ ԴԵԿՏԵՄԲԵՐԻ 29-Ի ԹԻՎ 2111-Ն ՈՐՈՇՄԱՆ N 9.1 ՀԱՎԵԼՎԱԾԻ  9.1.9  և 9․1․41  ԱՂՅՈՒՍԱԿՆԵՐՈՒՄ ԿԱՏԱՐՎՈՂ ՓՈՓՈԽՈՒԹՅՈՒՆՆԵՐԸ ԵՎ ԼՐԱՑՈՒՄՆԵՐԸ </t>
  </si>
  <si>
    <t xml:space="preserve"> Հակակոռուպցիոն դատարանի շենքային պայմանների ապահովում</t>
  </si>
  <si>
    <t xml:space="preserve"> Հակակոռուպցիոն դատարանի կարիքները սպասարկող նոր շենքի կառուցում</t>
  </si>
  <si>
    <t>Հակակոռուպցիոն դատարանի շենքային պայմանների ապահովում</t>
  </si>
  <si>
    <t xml:space="preserve"> Հակակոռուպցիոն դատարանի շենքային պայմանների ապահովում </t>
  </si>
  <si>
    <t xml:space="preserve"> Հակակոռուպցիոն դատարան</t>
  </si>
  <si>
    <t>Բաժին N 03  Խումբ N 03 Դաս N 01 Դատարաններ</t>
  </si>
  <si>
    <t>1228 31002</t>
  </si>
  <si>
    <t>«ՀԱՅԱՍՏԱՆԻ ՀԱՆՐԱՊԵՏՈՒԹՅԱՆ 2023 ԹՎԱԿԱՆԻ ՊԵՏԱԿԱՆ ԲՅՈՒՋԵԻ ՄԱՍԻՆ» ՀՀ ՕՐԵՆՔԻ N 1 ՀԱՎԵԼՎԱԾԻ  N 2 ԱՂՅՈՒՍԱԿՈՒՄ  ԿԱՏԱՐՎՈՂ ՎԵՐԱԲԱՇԽՈՒՄԸ ԵՎ ՀԱՅԱՍՏԱՆԻ ՀԱՆՐԱՊԵՏՈՒԹՅԱՆ ԿԱՌԱՎԱՐՈՒԹՅԱՆ 2022 ԹՎԱԿԱՆԻ ԴԵԿՏԵՄԲԵՐԻ 29-Ի N 2111-Ն ՈՐՈՇՄԱՆ N 5 ՀԱՎԵԼՎԱԾԻ N1 ԱՂՅՈՒՍԱԿՈՒՄ  ԿԱՏԱՐՎՈՂ ՓՈՓՈԽՈՒԹՅՈՒՆՆԵՐԸ</t>
  </si>
  <si>
    <t>Էլեկտրոնային դատարան դատական գործերի էլեկտրոնային կառավարման համակարգի վարչական գործերով էլեկտրոնային մոդուլի մշակում, տոկոս</t>
  </si>
  <si>
    <t>72261110/503</t>
  </si>
  <si>
    <t>ծրագրային ապահովման մշակման խորհրդատվական ծառայություններ</t>
  </si>
  <si>
    <t xml:space="preserve">ՀԱՅԱՍՏԱՆԻ ՀԱՆՐԱՊԵՏՈՒԹՅԱՆ 2023 ԹՎԱԿԱՆԻ ՊԵՏԱԿԱՆ ԲՅՈՒՋԵԻ ՄԱՍԻՆ ՕՐԵՆՔԻ N 1 ՀԱՎԵԼՎԱԾԻ N  3 ԱՂՅՈՒՍԱԿՈՒՄ ԿԱՏԱՐՎՈՂ  ՓՈՓՈԽՈՒԹՅՈՒՆՆԵՐԸ </t>
  </si>
  <si>
    <t xml:space="preserve">ՀԱՅԱՍՏԱՆԻ ՀԱՆՐԱՊԵՏՈՒԹՅԱՆ ԿԱՌԱՎԱՐՈՒԹՅԱՆ 2022 ԹՎԱԿԱՆԻ ԴԵԿՏԵՄԲԵՐԻ 29-Ի N 2111-Ն ՈՐՈՇՄԱՆ N 3  և N 4 ՀԱՎԵԼՎԱԾՆԵՐՈՒՄ ԿԱՏԱՐՎՈՂ  ՓՈՓՈԽՈՒԹՅՈՒՆՆԵՐԸ </t>
  </si>
  <si>
    <t xml:space="preserve">ՀԱՅԱՍՏԱՆԻ ՀԱՆՐԱՊԵՏՈՒԹՅԱՆ ԿԱՌԱՎԱՐՈՒԹՅԱՆ 2022 ԹՎԱԿԱՆԻ ԴԵԿՏԵՄԲԵՐԻ 29-Ի ԹԻՎ 2111-Ն ՈՐՈՇՄԱՆ N5 ՀԱՎԵԼՎԱԾԻ N2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</si>
</sst>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֏_-;\-* #,##0.00\ _֏_-;_-* &quot;-&quot;??\ _֏_-;_-@_-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_-* #,##0.0\ _ _-;\-* #,##0.0\ _ _-;_-* &quot;-&quot;??\ _ _-;_-@_-"/>
    <numFmt numFmtId="169" formatCode="##,##0.0;\(##,##0.0\);\-"/>
    <numFmt numFmtId="170" formatCode="_-* #,##0.00_р_._-;\-* #,##0.00_р_._-;_-* &quot;-&quot;??_р_._-;_-@_-"/>
    <numFmt numFmtId="171" formatCode="#,##0.0_);\(#,##0.0\)"/>
    <numFmt numFmtId="172" formatCode="0.0_);\(0.0\)"/>
    <numFmt numFmtId="173" formatCode="#,##0.0\ _₽;\-#,##0.0\ _₽"/>
  </numFmts>
  <fonts count="40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i/>
      <sz val="12"/>
      <name val="GHEA Grapalat"/>
      <family val="3"/>
    </font>
    <font>
      <b/>
      <sz val="8"/>
      <name val="GHEA Grapalat"/>
      <family val="2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1">
    <xf numFmtId="0" fontId="0" fillId="0" borderId="0"/>
    <xf numFmtId="0" fontId="4" fillId="0" borderId="0"/>
    <xf numFmtId="43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69" fontId="18" fillId="0" borderId="0" applyFill="0" applyBorder="0" applyProtection="0">
      <alignment horizontal="right" vertical="top"/>
    </xf>
    <xf numFmtId="0" fontId="5" fillId="0" borderId="0"/>
    <xf numFmtId="0" fontId="3" fillId="0" borderId="0"/>
    <xf numFmtId="170" fontId="22" fillId="0" borderId="0" applyFont="0" applyFill="0" applyBorder="0" applyAlignment="0" applyProtection="0"/>
    <xf numFmtId="0" fontId="22" fillId="0" borderId="0"/>
    <xf numFmtId="0" fontId="18" fillId="0" borderId="0">
      <alignment horizontal="left" vertical="top" wrapText="1"/>
    </xf>
    <xf numFmtId="0" fontId="5" fillId="0" borderId="0"/>
    <xf numFmtId="169" fontId="24" fillId="0" borderId="0" applyFill="0" applyBorder="0" applyProtection="0">
      <alignment horizontal="right" vertical="top"/>
    </xf>
    <xf numFmtId="0" fontId="25" fillId="0" borderId="0"/>
    <xf numFmtId="0" fontId="5" fillId="0" borderId="0"/>
    <xf numFmtId="0" fontId="32" fillId="0" borderId="0"/>
    <xf numFmtId="0" fontId="39" fillId="0" borderId="0"/>
    <xf numFmtId="43" fontId="4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165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</cellStyleXfs>
  <cellXfs count="314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2" fillId="0" borderId="0" xfId="0" applyFont="1"/>
    <xf numFmtId="0" fontId="1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13" fillId="0" borderId="0" xfId="0" applyFont="1"/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7" fontId="15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7" fontId="15" fillId="0" borderId="0" xfId="3" applyNumberFormat="1" applyFont="1" applyAlignment="1">
      <alignment horizontal="right" vertical="center"/>
    </xf>
    <xf numFmtId="0" fontId="19" fillId="0" borderId="0" xfId="0" applyFont="1" applyFill="1" applyBorder="1" applyAlignment="1">
      <alignment horizontal="left" vertical="top"/>
    </xf>
    <xf numFmtId="0" fontId="12" fillId="0" borderId="5" xfId="0" applyFont="1" applyBorder="1" applyAlignment="1">
      <alignment horizontal="center" vertical="center" wrapText="1"/>
    </xf>
    <xf numFmtId="0" fontId="11" fillId="0" borderId="0" xfId="0" applyFont="1" applyFill="1"/>
    <xf numFmtId="0" fontId="11" fillId="0" borderId="0" xfId="0" applyFont="1" applyFill="1" applyAlignment="1">
      <alignment horizontal="right"/>
    </xf>
    <xf numFmtId="0" fontId="11" fillId="0" borderId="0" xfId="0" applyFont="1" applyBorder="1"/>
    <xf numFmtId="0" fontId="21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43" fontId="6" fillId="2" borderId="0" xfId="16" applyNumberFormat="1" applyFont="1" applyFill="1">
      <alignment horizontal="left" vertical="top" wrapText="1"/>
    </xf>
    <xf numFmtId="0" fontId="15" fillId="0" borderId="0" xfId="15" applyFont="1" applyAlignment="1">
      <alignment horizontal="right"/>
    </xf>
    <xf numFmtId="0" fontId="15" fillId="0" borderId="0" xfId="15" applyFont="1" applyFill="1" applyBorder="1" applyAlignment="1">
      <alignment horizontal="right"/>
    </xf>
    <xf numFmtId="0" fontId="11" fillId="0" borderId="0" xfId="0" applyFont="1" applyFill="1" applyAlignment="1"/>
    <xf numFmtId="0" fontId="26" fillId="0" borderId="6" xfId="0" applyFont="1" applyBorder="1" applyAlignment="1">
      <alignment vertical="top" wrapText="1"/>
    </xf>
    <xf numFmtId="43" fontId="11" fillId="0" borderId="0" xfId="0" applyNumberFormat="1" applyFont="1"/>
    <xf numFmtId="0" fontId="9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165" fontId="6" fillId="0" borderId="0" xfId="3" applyFont="1" applyAlignment="1">
      <alignment horizontal="center" vertical="center" wrapText="1"/>
    </xf>
    <xf numFmtId="49" fontId="28" fillId="0" borderId="11" xfId="0" applyNumberFormat="1" applyFont="1" applyFill="1" applyBorder="1" applyAlignment="1">
      <alignment horizontal="center" vertical="center" textRotation="90" wrapText="1"/>
    </xf>
    <xf numFmtId="0" fontId="28" fillId="0" borderId="1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165" fontId="29" fillId="0" borderId="0" xfId="3" applyFont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165" fontId="27" fillId="0" borderId="0" xfId="3" applyFont="1" applyAlignment="1">
      <alignment vertical="center" wrapText="1"/>
    </xf>
    <xf numFmtId="0" fontId="31" fillId="0" borderId="0" xfId="0" applyFont="1" applyAlignment="1">
      <alignment vertical="center" wrapText="1"/>
    </xf>
    <xf numFmtId="165" fontId="31" fillId="0" borderId="0" xfId="3" applyFont="1" applyAlignment="1">
      <alignment vertical="center" wrapText="1"/>
    </xf>
    <xf numFmtId="0" fontId="20" fillId="0" borderId="0" xfId="21" applyFont="1"/>
    <xf numFmtId="0" fontId="20" fillId="0" borderId="0" xfId="21" applyFont="1" applyAlignment="1" applyProtection="1">
      <alignment horizontal="left" wrapText="1"/>
      <protection locked="0"/>
    </xf>
    <xf numFmtId="0" fontId="20" fillId="0" borderId="0" xfId="21" applyFont="1" applyProtection="1">
      <protection locked="0"/>
    </xf>
    <xf numFmtId="0" fontId="20" fillId="0" borderId="0" xfId="21" applyFont="1" applyAlignment="1" applyProtection="1">
      <alignment horizontal="center"/>
      <protection locked="0"/>
    </xf>
    <xf numFmtId="0" fontId="33" fillId="0" borderId="0" xfId="21" applyFont="1"/>
    <xf numFmtId="0" fontId="29" fillId="0" borderId="0" xfId="21" applyFont="1" applyBorder="1" applyAlignment="1" applyProtection="1">
      <alignment vertical="center" wrapText="1"/>
      <protection locked="0"/>
    </xf>
    <xf numFmtId="0" fontId="33" fillId="0" borderId="0" xfId="21" applyFont="1" applyAlignment="1" applyProtection="1">
      <alignment horizontal="center"/>
      <protection locked="0"/>
    </xf>
    <xf numFmtId="0" fontId="33" fillId="0" borderId="0" xfId="21" applyFont="1" applyProtection="1">
      <protection locked="0"/>
    </xf>
    <xf numFmtId="167" fontId="17" fillId="0" borderId="0" xfId="0" applyNumberFormat="1" applyFont="1" applyFill="1" applyAlignment="1">
      <alignment horizontal="right"/>
    </xf>
    <xf numFmtId="167" fontId="8" fillId="0" borderId="0" xfId="0" applyNumberFormat="1" applyFont="1" applyFill="1" applyBorder="1" applyAlignment="1">
      <alignment horizontal="left" vertical="top"/>
    </xf>
    <xf numFmtId="0" fontId="9" fillId="2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vertical="center" wrapText="1"/>
    </xf>
    <xf numFmtId="0" fontId="12" fillId="0" borderId="8" xfId="0" applyFont="1" applyBorder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29" fillId="2" borderId="5" xfId="16" applyFont="1" applyFill="1" applyBorder="1">
      <alignment horizontal="left" vertical="top" wrapText="1"/>
    </xf>
    <xf numFmtId="0" fontId="27" fillId="0" borderId="0" xfId="0" applyFont="1" applyAlignment="1">
      <alignment horizontal="left" vertical="top" wrapText="1"/>
    </xf>
    <xf numFmtId="0" fontId="29" fillId="2" borderId="6" xfId="16" applyFont="1" applyFill="1" applyBorder="1" applyAlignment="1">
      <alignment horizontal="left" vertical="top" wrapText="1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>
      <alignment wrapText="1"/>
    </xf>
    <xf numFmtId="0" fontId="12" fillId="0" borderId="5" xfId="0" applyFont="1" applyBorder="1" applyAlignment="1">
      <alignment horizontal="left" vertical="center" wrapText="1"/>
    </xf>
    <xf numFmtId="0" fontId="35" fillId="0" borderId="0" xfId="0" applyFont="1" applyFill="1" applyBorder="1" applyAlignment="1">
      <alignment horizontal="left" vertical="top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169" fontId="23" fillId="0" borderId="1" xfId="11" applyNumberFormat="1" applyFont="1" applyBorder="1" applyAlignment="1">
      <alignment horizontal="right" vertical="top"/>
    </xf>
    <xf numFmtId="0" fontId="38" fillId="0" borderId="0" xfId="0" applyFont="1" applyFill="1" applyBorder="1" applyAlignment="1">
      <alignment horizontal="left" vertical="top"/>
    </xf>
    <xf numFmtId="0" fontId="12" fillId="0" borderId="7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9" fillId="0" borderId="1" xfId="17" applyFont="1" applyBorder="1" applyAlignment="1">
      <alignment horizontal="center" vertical="top" wrapText="1"/>
    </xf>
    <xf numFmtId="167" fontId="29" fillId="0" borderId="1" xfId="17" applyNumberFormat="1" applyFont="1" applyBorder="1" applyAlignment="1">
      <alignment horizontal="center" vertical="top" wrapText="1"/>
    </xf>
    <xf numFmtId="0" fontId="12" fillId="0" borderId="10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left" vertical="top" wrapText="1"/>
    </xf>
    <xf numFmtId="0" fontId="12" fillId="0" borderId="4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left" vertical="center" wrapText="1"/>
    </xf>
    <xf numFmtId="0" fontId="34" fillId="0" borderId="0" xfId="0" applyFont="1" applyAlignment="1">
      <alignment horizontal="left" vertical="top" wrapText="1"/>
    </xf>
    <xf numFmtId="167" fontId="29" fillId="2" borderId="1" xfId="3" applyNumberFormat="1" applyFont="1" applyFill="1" applyBorder="1" applyAlignment="1">
      <alignment horizontal="center" vertical="center"/>
    </xf>
    <xf numFmtId="167" fontId="29" fillId="2" borderId="12" xfId="3" applyNumberFormat="1" applyFont="1" applyFill="1" applyBorder="1" applyAlignment="1">
      <alignment horizontal="center" vertical="center"/>
    </xf>
    <xf numFmtId="0" fontId="33" fillId="2" borderId="12" xfId="0" applyFont="1" applyFill="1" applyBorder="1" applyAlignment="1">
      <alignment horizontal="left" vertical="center" wrapText="1"/>
    </xf>
    <xf numFmtId="0" fontId="29" fillId="2" borderId="12" xfId="0" applyFont="1" applyFill="1" applyBorder="1" applyAlignment="1">
      <alignment vertical="center"/>
    </xf>
    <xf numFmtId="0" fontId="29" fillId="2" borderId="16" xfId="0" applyFont="1" applyFill="1" applyBorder="1" applyAlignment="1">
      <alignment vertical="center"/>
    </xf>
    <xf numFmtId="49" fontId="33" fillId="0" borderId="11" xfId="0" applyNumberFormat="1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wrapText="1"/>
    </xf>
    <xf numFmtId="0" fontId="29" fillId="0" borderId="3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12" fillId="2" borderId="0" xfId="0" applyFont="1" applyFill="1"/>
    <xf numFmtId="0" fontId="27" fillId="2" borderId="0" xfId="0" applyFont="1" applyFill="1"/>
    <xf numFmtId="0" fontId="12" fillId="2" borderId="0" xfId="0" applyFont="1" applyFill="1" applyBorder="1" applyAlignment="1">
      <alignment horizontal="left" vertical="top"/>
    </xf>
    <xf numFmtId="0" fontId="27" fillId="0" borderId="0" xfId="0" applyFont="1" applyBorder="1" applyAlignment="1">
      <alignment vertical="top" wrapText="1"/>
    </xf>
    <xf numFmtId="0" fontId="23" fillId="0" borderId="0" xfId="0" applyFont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33" fillId="0" borderId="0" xfId="21" applyFont="1" applyAlignment="1" applyProtection="1">
      <alignment horizontal="left" wrapText="1"/>
      <protection locked="0"/>
    </xf>
    <xf numFmtId="0" fontId="28" fillId="0" borderId="0" xfId="21" applyFont="1" applyAlignment="1" applyProtection="1">
      <protection locked="0"/>
    </xf>
    <xf numFmtId="0" fontId="28" fillId="0" borderId="0" xfId="21" applyFont="1" applyAlignment="1" applyProtection="1">
      <alignment horizontal="right"/>
      <protection locked="0"/>
    </xf>
    <xf numFmtId="0" fontId="29" fillId="0" borderId="11" xfId="21" applyFont="1" applyBorder="1" applyAlignment="1" applyProtection="1">
      <alignment horizontal="center" vertical="center" wrapText="1"/>
      <protection locked="0"/>
    </xf>
    <xf numFmtId="0" fontId="33" fillId="0" borderId="11" xfId="21" applyFont="1" applyBorder="1" applyAlignment="1">
      <alignment horizontal="center" vertical="center"/>
    </xf>
    <xf numFmtId="43" fontId="20" fillId="0" borderId="0" xfId="21" applyNumberFormat="1" applyFont="1"/>
    <xf numFmtId="0" fontId="29" fillId="0" borderId="11" xfId="0" applyFont="1" applyFill="1" applyBorder="1" applyAlignment="1">
      <alignment horizontal="left" vertical="top" wrapText="1"/>
    </xf>
    <xf numFmtId="167" fontId="29" fillId="2" borderId="11" xfId="3" applyNumberFormat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left" vertical="center" wrapText="1"/>
    </xf>
    <xf numFmtId="166" fontId="29" fillId="2" borderId="12" xfId="18" applyNumberFormat="1" applyFont="1" applyFill="1" applyBorder="1" applyAlignment="1">
      <alignment horizontal="center" vertical="center"/>
    </xf>
    <xf numFmtId="167" fontId="29" fillId="2" borderId="12" xfId="18" applyNumberFormat="1" applyFont="1" applyFill="1" applyBorder="1" applyAlignment="1">
      <alignment horizontal="center" vertical="center"/>
    </xf>
    <xf numFmtId="0" fontId="29" fillId="2" borderId="16" xfId="0" applyFont="1" applyFill="1" applyBorder="1" applyAlignment="1">
      <alignment horizontal="left" vertical="center" wrapText="1"/>
    </xf>
    <xf numFmtId="0" fontId="12" fillId="2" borderId="16" xfId="0" applyFont="1" applyFill="1" applyBorder="1" applyAlignment="1">
      <alignment vertical="top" wrapText="1"/>
    </xf>
    <xf numFmtId="0" fontId="29" fillId="2" borderId="17" xfId="16" applyFont="1" applyFill="1" applyBorder="1" applyAlignment="1">
      <alignment horizontal="center" vertical="top" wrapText="1"/>
    </xf>
    <xf numFmtId="0" fontId="29" fillId="2" borderId="3" xfId="16" applyFont="1" applyFill="1" applyBorder="1" applyAlignment="1">
      <alignment horizontal="center" vertical="top" wrapText="1"/>
    </xf>
    <xf numFmtId="0" fontId="29" fillId="2" borderId="4" xfId="16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2" fillId="2" borderId="17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49" fontId="29" fillId="2" borderId="17" xfId="16" applyNumberFormat="1" applyFont="1" applyFill="1" applyBorder="1" applyAlignment="1">
      <alignment vertical="top" wrapText="1"/>
    </xf>
    <xf numFmtId="49" fontId="29" fillId="2" borderId="4" xfId="16" applyNumberFormat="1" applyFont="1" applyFill="1" applyBorder="1" applyAlignment="1">
      <alignment vertical="top" wrapText="1"/>
    </xf>
    <xf numFmtId="0" fontId="33" fillId="2" borderId="17" xfId="0" applyFont="1" applyFill="1" applyBorder="1" applyAlignment="1">
      <alignment horizontal="left" vertical="center" wrapText="1"/>
    </xf>
    <xf numFmtId="0" fontId="33" fillId="2" borderId="16" xfId="0" applyFont="1" applyFill="1" applyBorder="1" applyAlignment="1">
      <alignment horizontal="left" vertical="center" wrapText="1"/>
    </xf>
    <xf numFmtId="0" fontId="12" fillId="2" borderId="16" xfId="0" applyFont="1" applyFill="1" applyBorder="1" applyAlignment="1">
      <alignment vertical="center" wrapText="1"/>
    </xf>
    <xf numFmtId="164" fontId="11" fillId="0" borderId="0" xfId="0" applyNumberFormat="1" applyFont="1"/>
    <xf numFmtId="166" fontId="0" fillId="0" borderId="0" xfId="0" applyNumberFormat="1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167" fontId="29" fillId="2" borderId="16" xfId="3" applyNumberFormat="1" applyFont="1" applyFill="1" applyBorder="1" applyAlignment="1">
      <alignment horizontal="center" vertical="center"/>
    </xf>
    <xf numFmtId="167" fontId="29" fillId="2" borderId="16" xfId="3" applyNumberFormat="1" applyFont="1" applyFill="1" applyBorder="1" applyAlignment="1">
      <alignment horizontal="center" vertical="top"/>
    </xf>
    <xf numFmtId="0" fontId="12" fillId="2" borderId="16" xfId="0" applyFont="1" applyFill="1" applyBorder="1" applyAlignment="1">
      <alignment horizontal="left" vertical="top" wrapText="1"/>
    </xf>
    <xf numFmtId="0" fontId="29" fillId="2" borderId="16" xfId="21" applyFont="1" applyFill="1" applyBorder="1" applyAlignment="1" applyProtection="1">
      <alignment horizontal="center" vertical="center" wrapText="1"/>
      <protection locked="0"/>
    </xf>
    <xf numFmtId="0" fontId="12" fillId="2" borderId="16" xfId="0" applyFont="1" applyFill="1" applyBorder="1" applyAlignment="1">
      <alignment horizontal="right" vertical="top" wrapText="1"/>
    </xf>
    <xf numFmtId="0" fontId="29" fillId="2" borderId="13" xfId="21" applyFont="1" applyFill="1" applyBorder="1" applyAlignment="1" applyProtection="1">
      <alignment horizontal="center" vertical="center" wrapText="1"/>
      <protection locked="0"/>
    </xf>
    <xf numFmtId="0" fontId="23" fillId="2" borderId="16" xfId="0" applyFont="1" applyFill="1" applyBorder="1" applyAlignment="1">
      <alignment horizontal="left" vertical="top" wrapText="1"/>
    </xf>
    <xf numFmtId="0" fontId="12" fillId="0" borderId="16" xfId="0" applyFont="1" applyBorder="1" applyAlignment="1">
      <alignment vertical="top" wrapText="1"/>
    </xf>
    <xf numFmtId="43" fontId="33" fillId="0" borderId="0" xfId="21" applyNumberFormat="1" applyFont="1"/>
    <xf numFmtId="0" fontId="23" fillId="0" borderId="16" xfId="0" applyFont="1" applyBorder="1" applyAlignment="1">
      <alignment horizontal="left" vertical="top" wrapText="1"/>
    </xf>
    <xf numFmtId="0" fontId="29" fillId="2" borderId="16" xfId="0" applyFont="1" applyFill="1" applyBorder="1" applyAlignment="1">
      <alignment vertical="center" wrapText="1"/>
    </xf>
    <xf numFmtId="0" fontId="27" fillId="0" borderId="16" xfId="0" applyFont="1" applyBorder="1" applyAlignment="1">
      <alignment horizontal="left" vertical="top" wrapText="1"/>
    </xf>
    <xf numFmtId="0" fontId="27" fillId="0" borderId="16" xfId="0" applyFont="1" applyBorder="1" applyAlignment="1">
      <alignment vertical="top" wrapText="1"/>
    </xf>
    <xf numFmtId="0" fontId="23" fillId="0" borderId="16" xfId="0" applyFont="1" applyBorder="1" applyAlignment="1">
      <alignment vertical="top" wrapText="1"/>
    </xf>
    <xf numFmtId="49" fontId="29" fillId="2" borderId="4" xfId="16" applyNumberFormat="1" applyFont="1" applyFill="1" applyBorder="1" applyAlignment="1">
      <alignment horizontal="center" vertical="top" wrapText="1"/>
    </xf>
    <xf numFmtId="0" fontId="29" fillId="2" borderId="3" xfId="16" applyFont="1" applyFill="1" applyBorder="1" applyAlignment="1">
      <alignment horizontal="center" vertical="top" wrapText="1"/>
    </xf>
    <xf numFmtId="0" fontId="29" fillId="2" borderId="4" xfId="16" applyFont="1" applyFill="1" applyBorder="1" applyAlignment="1">
      <alignment horizontal="center" vertical="top" wrapText="1"/>
    </xf>
    <xf numFmtId="49" fontId="29" fillId="2" borderId="3" xfId="16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0" fontId="12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171" fontId="12" fillId="0" borderId="16" xfId="0" applyNumberFormat="1" applyFont="1" applyBorder="1" applyAlignment="1">
      <alignment vertical="top" wrapText="1"/>
    </xf>
    <xf numFmtId="0" fontId="29" fillId="2" borderId="16" xfId="0" applyFont="1" applyFill="1" applyBorder="1" applyAlignment="1">
      <alignment horizontal="left" vertical="top" wrapText="1"/>
    </xf>
    <xf numFmtId="0" fontId="36" fillId="0" borderId="4" xfId="0" applyFont="1" applyBorder="1" applyAlignment="1">
      <alignment vertical="top" wrapText="1"/>
    </xf>
    <xf numFmtId="49" fontId="29" fillId="2" borderId="7" xfId="16" applyNumberFormat="1" applyFont="1" applyFill="1" applyBorder="1" applyAlignment="1">
      <alignment horizontal="center" vertical="top" wrapText="1"/>
    </xf>
    <xf numFmtId="0" fontId="29" fillId="2" borderId="16" xfId="21" applyFont="1" applyFill="1" applyBorder="1" applyAlignment="1" applyProtection="1">
      <alignment vertical="center" wrapText="1"/>
      <protection locked="0"/>
    </xf>
    <xf numFmtId="165" fontId="29" fillId="0" borderId="6" xfId="3" applyFont="1" applyBorder="1" applyAlignment="1" applyProtection="1">
      <alignment vertical="center" wrapText="1"/>
      <protection locked="0"/>
    </xf>
    <xf numFmtId="0" fontId="12" fillId="0" borderId="16" xfId="0" applyFont="1" applyBorder="1" applyAlignment="1">
      <alignment horizontal="center" vertical="top" wrapText="1"/>
    </xf>
    <xf numFmtId="0" fontId="23" fillId="2" borderId="1" xfId="0" applyFont="1" applyFill="1" applyBorder="1" applyAlignment="1">
      <alignment horizontal="right" vertical="top" wrapText="1"/>
    </xf>
    <xf numFmtId="0" fontId="27" fillId="2" borderId="0" xfId="0" applyFont="1" applyFill="1" applyAlignment="1">
      <alignment horizontal="left"/>
    </xf>
    <xf numFmtId="0" fontId="12" fillId="0" borderId="0" xfId="0" applyFont="1" applyAlignment="1">
      <alignment horizontal="left"/>
    </xf>
    <xf numFmtId="0" fontId="29" fillId="2" borderId="3" xfId="16" applyFont="1" applyFill="1" applyBorder="1" applyAlignment="1">
      <alignment horizontal="center" vertical="top" wrapText="1"/>
    </xf>
    <xf numFmtId="0" fontId="29" fillId="2" borderId="4" xfId="16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wrapText="1"/>
    </xf>
    <xf numFmtId="49" fontId="27" fillId="2" borderId="4" xfId="16" applyNumberFormat="1" applyFont="1" applyFill="1" applyBorder="1" applyAlignment="1">
      <alignment horizontal="center" vertical="top" wrapText="1"/>
    </xf>
    <xf numFmtId="49" fontId="27" fillId="2" borderId="4" xfId="16" applyNumberFormat="1" applyFont="1" applyFill="1" applyBorder="1" applyAlignment="1">
      <alignment vertical="top" wrapText="1"/>
    </xf>
    <xf numFmtId="167" fontId="29" fillId="2" borderId="16" xfId="0" applyNumberFormat="1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vertical="top" wrapText="1"/>
    </xf>
    <xf numFmtId="167" fontId="29" fillId="2" borderId="13" xfId="0" applyNumberFormat="1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vertical="top" wrapText="1"/>
    </xf>
    <xf numFmtId="49" fontId="27" fillId="2" borderId="3" xfId="16" applyNumberFormat="1" applyFont="1" applyFill="1" applyBorder="1" applyAlignment="1">
      <alignment horizontal="center" vertical="top" wrapText="1"/>
    </xf>
    <xf numFmtId="49" fontId="27" fillId="2" borderId="3" xfId="16" applyNumberFormat="1" applyFont="1" applyFill="1" applyBorder="1" applyAlignment="1">
      <alignment vertical="top" wrapText="1"/>
    </xf>
    <xf numFmtId="0" fontId="12" fillId="2" borderId="3" xfId="0" applyFont="1" applyFill="1" applyBorder="1" applyAlignment="1">
      <alignment vertical="top" wrapText="1"/>
    </xf>
    <xf numFmtId="49" fontId="29" fillId="2" borderId="16" xfId="19" applyNumberFormat="1" applyFont="1" applyFill="1" applyBorder="1" applyAlignment="1">
      <alignment horizontal="left" vertical="center" wrapText="1"/>
    </xf>
    <xf numFmtId="169" fontId="29" fillId="2" borderId="16" xfId="11" applyFont="1" applyFill="1" applyBorder="1">
      <alignment horizontal="right" vertical="top"/>
    </xf>
    <xf numFmtId="0" fontId="12" fillId="2" borderId="16" xfId="0" applyFont="1" applyFill="1" applyBorder="1" applyAlignment="1">
      <alignment horizontal="center" vertical="top" wrapText="1"/>
    </xf>
    <xf numFmtId="0" fontId="12" fillId="2" borderId="13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0" fontId="37" fillId="2" borderId="16" xfId="0" applyFont="1" applyFill="1" applyBorder="1" applyAlignment="1">
      <alignment horizontal="left" vertical="top" wrapText="1"/>
    </xf>
    <xf numFmtId="0" fontId="36" fillId="2" borderId="16" xfId="0" applyFont="1" applyFill="1" applyBorder="1" applyAlignment="1">
      <alignment horizontal="left" vertical="top" wrapText="1"/>
    </xf>
    <xf numFmtId="0" fontId="27" fillId="0" borderId="20" xfId="0" applyFont="1" applyBorder="1" applyAlignment="1">
      <alignment horizontal="left" vertical="top" wrapText="1"/>
    </xf>
    <xf numFmtId="0" fontId="27" fillId="0" borderId="20" xfId="16" applyFont="1" applyBorder="1" applyAlignment="1">
      <alignment horizontal="center" vertical="top" wrapText="1"/>
    </xf>
    <xf numFmtId="0" fontId="9" fillId="2" borderId="20" xfId="0" applyFont="1" applyFill="1" applyBorder="1" applyAlignment="1">
      <alignment horizontal="left" vertical="center" wrapText="1"/>
    </xf>
    <xf numFmtId="43" fontId="12" fillId="2" borderId="20" xfId="3" applyNumberFormat="1" applyFont="1" applyFill="1" applyBorder="1"/>
    <xf numFmtId="0" fontId="29" fillId="0" borderId="20" xfId="0" applyFont="1" applyBorder="1" applyAlignment="1">
      <alignment horizontal="center" vertical="center" wrapText="1"/>
    </xf>
    <xf numFmtId="0" fontId="29" fillId="2" borderId="20" xfId="0" applyFont="1" applyFill="1" applyBorder="1" applyAlignment="1">
      <alignment horizontal="center" vertical="center" wrapText="1"/>
    </xf>
    <xf numFmtId="171" fontId="27" fillId="2" borderId="20" xfId="0" applyNumberFormat="1" applyFont="1" applyFill="1" applyBorder="1" applyAlignment="1">
      <alignment horizontal="center" vertical="center" wrapText="1"/>
    </xf>
    <xf numFmtId="0" fontId="31" fillId="2" borderId="20" xfId="0" applyFont="1" applyFill="1" applyBorder="1" applyAlignment="1">
      <alignment horizontal="left" vertical="center" wrapText="1"/>
    </xf>
    <xf numFmtId="0" fontId="27" fillId="2" borderId="20" xfId="0" applyFont="1" applyFill="1" applyBorder="1" applyAlignment="1">
      <alignment horizontal="left" vertical="top" wrapText="1"/>
    </xf>
    <xf numFmtId="0" fontId="27" fillId="2" borderId="20" xfId="0" applyFont="1" applyFill="1" applyBorder="1" applyAlignment="1">
      <alignment vertical="top" wrapText="1"/>
    </xf>
    <xf numFmtId="0" fontId="11" fillId="2" borderId="0" xfId="0" applyFont="1" applyFill="1"/>
    <xf numFmtId="0" fontId="23" fillId="2" borderId="20" xfId="0" applyFont="1" applyFill="1" applyBorder="1" applyAlignment="1">
      <alignment horizontal="left" vertical="top" wrapText="1"/>
    </xf>
    <xf numFmtId="0" fontId="23" fillId="2" borderId="20" xfId="0" applyFont="1" applyFill="1" applyBorder="1" applyAlignment="1">
      <alignment vertical="top" wrapText="1"/>
    </xf>
    <xf numFmtId="0" fontId="12" fillId="2" borderId="0" xfId="0" applyFont="1" applyFill="1" applyAlignment="1">
      <alignment horizontal="left" vertical="top" wrapText="1"/>
    </xf>
    <xf numFmtId="0" fontId="12" fillId="2" borderId="20" xfId="0" applyFont="1" applyFill="1" applyBorder="1" applyAlignment="1">
      <alignment horizontal="left" vertical="top" wrapText="1"/>
    </xf>
    <xf numFmtId="0" fontId="29" fillId="2" borderId="20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left" vertical="top" wrapText="1"/>
    </xf>
    <xf numFmtId="169" fontId="23" fillId="2" borderId="20" xfId="11" applyNumberFormat="1" applyFont="1" applyFill="1" applyBorder="1" applyAlignment="1">
      <alignment horizontal="right" vertical="top"/>
    </xf>
    <xf numFmtId="0" fontId="11" fillId="2" borderId="0" xfId="0" applyFont="1" applyFill="1" applyAlignment="1">
      <alignment horizontal="center" wrapText="1"/>
    </xf>
    <xf numFmtId="0" fontId="9" fillId="0" borderId="0" xfId="0" applyFont="1" applyAlignment="1"/>
    <xf numFmtId="173" fontId="33" fillId="2" borderId="20" xfId="3" applyNumberFormat="1" applyFont="1" applyFill="1" applyBorder="1" applyProtection="1">
      <protection locked="0"/>
    </xf>
    <xf numFmtId="1" fontId="29" fillId="2" borderId="20" xfId="21" applyNumberFormat="1" applyFont="1" applyFill="1" applyBorder="1" applyAlignment="1" applyProtection="1">
      <alignment horizontal="center" vertical="center" wrapText="1"/>
      <protection locked="0"/>
    </xf>
    <xf numFmtId="0" fontId="12" fillId="2" borderId="20" xfId="0" applyFont="1" applyFill="1" applyBorder="1" applyAlignment="1">
      <alignment vertical="top" wrapText="1"/>
    </xf>
    <xf numFmtId="0" fontId="29" fillId="2" borderId="20" xfId="21" applyFont="1" applyFill="1" applyBorder="1" applyAlignment="1" applyProtection="1">
      <alignment horizontal="center" vertical="center" wrapText="1"/>
      <protection locked="0"/>
    </xf>
    <xf numFmtId="1" fontId="29" fillId="2" borderId="20" xfId="21" applyNumberFormat="1" applyFont="1" applyFill="1" applyBorder="1" applyAlignment="1" applyProtection="1">
      <alignment horizontal="right" vertical="center" wrapText="1"/>
      <protection locked="0"/>
    </xf>
    <xf numFmtId="0" fontId="12" fillId="2" borderId="20" xfId="0" applyFont="1" applyFill="1" applyBorder="1" applyAlignment="1">
      <alignment horizontal="right" vertical="top" wrapText="1"/>
    </xf>
    <xf numFmtId="167" fontId="29" fillId="2" borderId="20" xfId="3" applyNumberFormat="1" applyFont="1" applyFill="1" applyBorder="1" applyAlignment="1">
      <alignment horizontal="center" vertical="top"/>
    </xf>
    <xf numFmtId="172" fontId="29" fillId="2" borderId="20" xfId="21" applyNumberFormat="1" applyFont="1" applyFill="1" applyBorder="1" applyAlignment="1" applyProtection="1">
      <alignment horizontal="right" vertical="center" wrapText="1"/>
      <protection locked="0"/>
    </xf>
    <xf numFmtId="167" fontId="12" fillId="0" borderId="20" xfId="3" applyNumberFormat="1" applyFont="1" applyBorder="1"/>
    <xf numFmtId="0" fontId="23" fillId="2" borderId="16" xfId="0" applyFont="1" applyFill="1" applyBorder="1" applyAlignment="1">
      <alignment horizontal="left" vertical="center" wrapText="1"/>
    </xf>
    <xf numFmtId="168" fontId="29" fillId="2" borderId="16" xfId="3" applyNumberFormat="1" applyFont="1" applyFill="1" applyBorder="1" applyAlignment="1" applyProtection="1">
      <alignment horizontal="right" vertical="center" wrapText="1"/>
      <protection locked="0"/>
    </xf>
    <xf numFmtId="0" fontId="12" fillId="0" borderId="20" xfId="0" applyFont="1" applyBorder="1" applyAlignment="1">
      <alignment vertical="top" wrapText="1"/>
    </xf>
    <xf numFmtId="0" fontId="12" fillId="2" borderId="16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center" wrapText="1"/>
    </xf>
    <xf numFmtId="167" fontId="9" fillId="0" borderId="5" xfId="3" applyNumberFormat="1" applyFont="1" applyBorder="1" applyAlignment="1">
      <alignment horizontal="center" vertical="center"/>
    </xf>
    <xf numFmtId="167" fontId="9" fillId="0" borderId="3" xfId="3" applyNumberFormat="1" applyFont="1" applyBorder="1" applyAlignment="1">
      <alignment horizontal="center" vertical="center" wrapText="1"/>
    </xf>
    <xf numFmtId="167" fontId="12" fillId="0" borderId="5" xfId="3" applyNumberFormat="1" applyFont="1" applyBorder="1"/>
    <xf numFmtId="171" fontId="12" fillId="2" borderId="20" xfId="3" applyNumberFormat="1" applyFont="1" applyFill="1" applyBorder="1" applyAlignment="1">
      <alignment horizontal="center"/>
    </xf>
    <xf numFmtId="171" fontId="29" fillId="0" borderId="11" xfId="0" applyNumberFormat="1" applyFont="1" applyBorder="1" applyAlignment="1">
      <alignment horizontal="center" vertical="center" wrapText="1"/>
    </xf>
    <xf numFmtId="171" fontId="29" fillId="0" borderId="11" xfId="3" applyNumberFormat="1" applyFont="1" applyBorder="1" applyAlignment="1">
      <alignment horizontal="center" vertical="center" wrapText="1"/>
    </xf>
    <xf numFmtId="171" fontId="29" fillId="0" borderId="3" xfId="0" applyNumberFormat="1" applyFont="1" applyBorder="1" applyAlignment="1">
      <alignment horizontal="center" vertical="center" wrapText="1"/>
    </xf>
    <xf numFmtId="171" fontId="12" fillId="2" borderId="11" xfId="3" applyNumberFormat="1" applyFont="1" applyFill="1" applyBorder="1" applyAlignment="1">
      <alignment horizontal="center" vertical="center"/>
    </xf>
    <xf numFmtId="0" fontId="29" fillId="2" borderId="22" xfId="21" applyFont="1" applyFill="1" applyBorder="1" applyAlignment="1" applyProtection="1">
      <alignment horizontal="center" vertical="center" wrapText="1"/>
      <protection locked="0"/>
    </xf>
    <xf numFmtId="0" fontId="36" fillId="0" borderId="20" xfId="0" applyFont="1" applyBorder="1" applyAlignment="1">
      <alignment horizontal="left" vertical="top" wrapText="1"/>
    </xf>
    <xf numFmtId="0" fontId="37" fillId="0" borderId="20" xfId="0" applyFont="1" applyBorder="1" applyAlignment="1">
      <alignment horizontal="left" vertical="top" wrapText="1"/>
    </xf>
    <xf numFmtId="0" fontId="29" fillId="2" borderId="20" xfId="0" applyFont="1" applyFill="1" applyBorder="1" applyAlignment="1">
      <alignment horizontal="left" vertical="center" wrapText="1"/>
    </xf>
    <xf numFmtId="0" fontId="23" fillId="0" borderId="20" xfId="0" applyFont="1" applyBorder="1" applyAlignment="1">
      <alignment horizontal="left" vertical="top" wrapText="1"/>
    </xf>
    <xf numFmtId="0" fontId="23" fillId="0" borderId="16" xfId="0" applyFont="1" applyFill="1" applyBorder="1" applyAlignment="1">
      <alignment vertical="center" wrapText="1"/>
    </xf>
    <xf numFmtId="0" fontId="23" fillId="0" borderId="16" xfId="0" applyFont="1" applyFill="1" applyBorder="1" applyAlignment="1">
      <alignment vertical="center"/>
    </xf>
    <xf numFmtId="0" fontId="12" fillId="2" borderId="20" xfId="0" applyFont="1" applyFill="1" applyBorder="1" applyAlignment="1">
      <alignment horizontal="left" vertical="top" wrapText="1"/>
    </xf>
    <xf numFmtId="0" fontId="12" fillId="2" borderId="18" xfId="0" applyFont="1" applyFill="1" applyBorder="1" applyAlignment="1">
      <alignment horizontal="center" vertical="top" wrapText="1"/>
    </xf>
    <xf numFmtId="0" fontId="12" fillId="2" borderId="0" xfId="0" applyFont="1" applyFill="1" applyAlignment="1">
      <alignment horizontal="center" vertical="top" wrapText="1"/>
    </xf>
    <xf numFmtId="0" fontId="12" fillId="2" borderId="19" xfId="0" applyFont="1" applyFill="1" applyBorder="1" applyAlignment="1">
      <alignment horizontal="center" vertical="top" wrapText="1"/>
    </xf>
    <xf numFmtId="0" fontId="12" fillId="2" borderId="16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center" wrapText="1"/>
    </xf>
    <xf numFmtId="0" fontId="12" fillId="0" borderId="0" xfId="0" applyFont="1" applyFill="1" applyBorder="1" applyAlignment="1">
      <alignment horizontal="right" wrapText="1"/>
    </xf>
    <xf numFmtId="0" fontId="12" fillId="0" borderId="1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left" wrapText="1"/>
    </xf>
    <xf numFmtId="0" fontId="9" fillId="0" borderId="8" xfId="0" applyFont="1" applyBorder="1" applyAlignment="1">
      <alignment horizontal="left" wrapText="1"/>
    </xf>
    <xf numFmtId="0" fontId="9" fillId="2" borderId="13" xfId="0" applyFont="1" applyFill="1" applyBorder="1" applyAlignment="1">
      <alignment horizontal="center"/>
    </xf>
    <xf numFmtId="0" fontId="9" fillId="2" borderId="15" xfId="0" applyFont="1" applyFill="1" applyBorder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9" xfId="0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vertical="top" wrapText="1"/>
    </xf>
    <xf numFmtId="0" fontId="29" fillId="2" borderId="17" xfId="16" applyFont="1" applyFill="1" applyBorder="1" applyAlignment="1">
      <alignment horizontal="center" vertical="top" wrapText="1"/>
    </xf>
    <xf numFmtId="0" fontId="29" fillId="2" borderId="3" xfId="16" applyFont="1" applyFill="1" applyBorder="1" applyAlignment="1">
      <alignment horizontal="center" vertical="top" wrapText="1"/>
    </xf>
    <xf numFmtId="49" fontId="29" fillId="2" borderId="17" xfId="16" applyNumberFormat="1" applyFont="1" applyFill="1" applyBorder="1" applyAlignment="1">
      <alignment horizontal="center" vertical="top" wrapText="1"/>
    </xf>
    <xf numFmtId="49" fontId="29" fillId="2" borderId="4" xfId="16" applyNumberFormat="1" applyFont="1" applyFill="1" applyBorder="1" applyAlignment="1">
      <alignment horizontal="center" vertical="top" wrapText="1"/>
    </xf>
    <xf numFmtId="49" fontId="29" fillId="2" borderId="3" xfId="16" applyNumberFormat="1" applyFont="1" applyFill="1" applyBorder="1" applyAlignment="1">
      <alignment horizontal="center" vertical="top" wrapText="1"/>
    </xf>
    <xf numFmtId="0" fontId="29" fillId="2" borderId="4" xfId="16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right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wrapText="1"/>
    </xf>
    <xf numFmtId="0" fontId="27" fillId="0" borderId="20" xfId="0" applyFont="1" applyBorder="1" applyAlignment="1">
      <alignment horizontal="center" vertical="top" wrapText="1"/>
    </xf>
    <xf numFmtId="0" fontId="27" fillId="0" borderId="17" xfId="0" applyFont="1" applyBorder="1" applyAlignment="1">
      <alignment horizontal="center" vertical="top" wrapText="1"/>
    </xf>
    <xf numFmtId="0" fontId="27" fillId="0" borderId="4" xfId="0" applyFont="1" applyBorder="1" applyAlignment="1">
      <alignment horizontal="center" vertical="top" wrapText="1"/>
    </xf>
    <xf numFmtId="0" fontId="27" fillId="0" borderId="3" xfId="0" applyFont="1" applyBorder="1" applyAlignment="1">
      <alignment horizontal="center" vertical="top" wrapText="1"/>
    </xf>
    <xf numFmtId="0" fontId="27" fillId="0" borderId="7" xfId="0" applyFont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49" fontId="33" fillId="0" borderId="11" xfId="0" applyNumberFormat="1" applyFont="1" applyFill="1" applyBorder="1" applyAlignment="1">
      <alignment horizontal="center" vertical="center" wrapText="1"/>
    </xf>
    <xf numFmtId="0" fontId="33" fillId="0" borderId="11" xfId="0" applyNumberFormat="1" applyFont="1" applyFill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top" wrapText="1"/>
    </xf>
    <xf numFmtId="171" fontId="33" fillId="0" borderId="22" xfId="0" applyNumberFormat="1" applyFont="1" applyFill="1" applyBorder="1" applyAlignment="1">
      <alignment horizontal="center" vertical="center" wrapText="1"/>
    </xf>
    <xf numFmtId="171" fontId="33" fillId="0" borderId="21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17" fillId="0" borderId="0" xfId="0" applyFont="1" applyFill="1" applyAlignment="1">
      <alignment horizontal="right"/>
    </xf>
    <xf numFmtId="0" fontId="9" fillId="2" borderId="0" xfId="0" applyFont="1" applyFill="1" applyAlignment="1">
      <alignment horizontal="center" wrapText="1"/>
    </xf>
    <xf numFmtId="0" fontId="12" fillId="2" borderId="20" xfId="0" applyFont="1" applyFill="1" applyBorder="1" applyAlignment="1">
      <alignment horizontal="left" vertical="top" wrapText="1"/>
    </xf>
    <xf numFmtId="0" fontId="12" fillId="2" borderId="22" xfId="0" applyFont="1" applyFill="1" applyBorder="1" applyAlignment="1">
      <alignment horizontal="left" vertical="top" wrapText="1"/>
    </xf>
    <xf numFmtId="0" fontId="12" fillId="2" borderId="21" xfId="0" applyFont="1" applyFill="1" applyBorder="1" applyAlignment="1">
      <alignment horizontal="left" vertical="top" wrapText="1"/>
    </xf>
    <xf numFmtId="0" fontId="27" fillId="2" borderId="0" xfId="0" applyFont="1" applyFill="1" applyAlignment="1">
      <alignment horizontal="left" vertical="top" wrapText="1"/>
    </xf>
    <xf numFmtId="0" fontId="12" fillId="2" borderId="20" xfId="0" applyFont="1" applyFill="1" applyBorder="1" applyAlignment="1">
      <alignment horizontal="center" vertical="top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top" wrapText="1"/>
    </xf>
    <xf numFmtId="0" fontId="12" fillId="0" borderId="13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2" fillId="0" borderId="1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vertical="top" wrapText="1"/>
    </xf>
    <xf numFmtId="0" fontId="12" fillId="0" borderId="14" xfId="0" applyFont="1" applyBorder="1" applyAlignment="1">
      <alignment horizontal="left" vertical="top" wrapText="1"/>
    </xf>
    <xf numFmtId="0" fontId="12" fillId="0" borderId="15" xfId="0" applyFont="1" applyBorder="1" applyAlignment="1">
      <alignment horizontal="left" vertical="top" wrapText="1"/>
    </xf>
    <xf numFmtId="0" fontId="20" fillId="0" borderId="0" xfId="21" applyFont="1" applyAlignment="1" applyProtection="1">
      <alignment horizontal="right"/>
      <protection locked="0"/>
    </xf>
    <xf numFmtId="0" fontId="6" fillId="0" borderId="0" xfId="0" applyFont="1" applyFill="1" applyAlignment="1">
      <alignment horizontal="right"/>
    </xf>
    <xf numFmtId="0" fontId="28" fillId="3" borderId="0" xfId="21" applyFont="1" applyFill="1" applyAlignment="1" applyProtection="1">
      <alignment horizontal="center" vertical="center" wrapText="1"/>
      <protection locked="0"/>
    </xf>
    <xf numFmtId="0" fontId="29" fillId="0" borderId="7" xfId="21" applyFont="1" applyBorder="1" applyAlignment="1" applyProtection="1">
      <alignment horizontal="center" vertical="center" wrapText="1"/>
      <protection locked="0"/>
    </xf>
    <xf numFmtId="0" fontId="29" fillId="0" borderId="3" xfId="21" applyFont="1" applyBorder="1" applyAlignment="1" applyProtection="1">
      <alignment horizontal="center" vertical="center" wrapText="1"/>
      <protection locked="0"/>
    </xf>
    <xf numFmtId="0" fontId="33" fillId="0" borderId="6" xfId="21" applyFont="1" applyBorder="1" applyAlignment="1" applyProtection="1">
      <alignment horizontal="center" vertical="center" wrapText="1"/>
      <protection locked="0"/>
    </xf>
    <xf numFmtId="0" fontId="33" fillId="0" borderId="10" xfId="21" applyFont="1" applyBorder="1" applyAlignment="1" applyProtection="1">
      <alignment horizontal="center" vertical="center" wrapText="1"/>
      <protection locked="0"/>
    </xf>
    <xf numFmtId="0" fontId="33" fillId="0" borderId="7" xfId="21" applyFont="1" applyBorder="1" applyAlignment="1">
      <alignment horizontal="center" vertical="center" wrapText="1"/>
    </xf>
    <xf numFmtId="0" fontId="33" fillId="0" borderId="3" xfId="21" applyFont="1" applyBorder="1" applyAlignment="1">
      <alignment horizontal="center" vertical="center" wrapText="1"/>
    </xf>
    <xf numFmtId="0" fontId="29" fillId="2" borderId="22" xfId="21" applyFont="1" applyFill="1" applyBorder="1" applyAlignment="1" applyProtection="1">
      <alignment horizontal="center" vertical="center" wrapText="1"/>
      <protection locked="0"/>
    </xf>
    <xf numFmtId="0" fontId="29" fillId="2" borderId="23" xfId="21" applyFont="1" applyFill="1" applyBorder="1" applyAlignment="1" applyProtection="1">
      <alignment horizontal="center" vertical="center" wrapText="1"/>
      <protection locked="0"/>
    </xf>
    <xf numFmtId="0" fontId="29" fillId="2" borderId="21" xfId="21" applyFont="1" applyFill="1" applyBorder="1" applyAlignment="1" applyProtection="1">
      <alignment horizontal="center" vertical="center" wrapText="1"/>
      <protection locked="0"/>
    </xf>
    <xf numFmtId="0" fontId="12" fillId="0" borderId="22" xfId="0" applyFont="1" applyBorder="1" applyAlignment="1">
      <alignment horizontal="left" vertical="top" wrapText="1"/>
    </xf>
    <xf numFmtId="0" fontId="12" fillId="0" borderId="23" xfId="0" applyFont="1" applyBorder="1" applyAlignment="1">
      <alignment horizontal="left" vertical="top" wrapText="1"/>
    </xf>
    <xf numFmtId="0" fontId="12" fillId="0" borderId="21" xfId="0" applyFont="1" applyBorder="1" applyAlignment="1">
      <alignment horizontal="left" vertical="top" wrapText="1"/>
    </xf>
    <xf numFmtId="0" fontId="29" fillId="2" borderId="22" xfId="21" applyFont="1" applyFill="1" applyBorder="1" applyAlignment="1" applyProtection="1">
      <alignment horizontal="left" vertical="center" wrapText="1"/>
      <protection locked="0"/>
    </xf>
    <xf numFmtId="0" fontId="29" fillId="2" borderId="23" xfId="21" applyFont="1" applyFill="1" applyBorder="1" applyAlignment="1" applyProtection="1">
      <alignment horizontal="left" vertical="center" wrapText="1"/>
      <protection locked="0"/>
    </xf>
    <xf numFmtId="0" fontId="29" fillId="2" borderId="21" xfId="21" applyFont="1" applyFill="1" applyBorder="1" applyAlignment="1" applyProtection="1">
      <alignment horizontal="left" vertical="center" wrapText="1"/>
      <protection locked="0"/>
    </xf>
    <xf numFmtId="165" fontId="29" fillId="0" borderId="13" xfId="3" applyFont="1" applyBorder="1" applyAlignment="1" applyProtection="1">
      <alignment horizontal="center" vertical="top" wrapText="1"/>
      <protection locked="0"/>
    </xf>
    <xf numFmtId="165" fontId="29" fillId="0" borderId="14" xfId="3" applyFont="1" applyBorder="1" applyAlignment="1" applyProtection="1">
      <alignment horizontal="center" vertical="top" wrapText="1"/>
      <protection locked="0"/>
    </xf>
    <xf numFmtId="165" fontId="29" fillId="0" borderId="15" xfId="3" applyFont="1" applyBorder="1" applyAlignment="1" applyProtection="1">
      <alignment horizontal="center" vertical="top" wrapText="1"/>
      <protection locked="0"/>
    </xf>
    <xf numFmtId="0" fontId="29" fillId="2" borderId="13" xfId="21" applyFont="1" applyFill="1" applyBorder="1" applyAlignment="1" applyProtection="1">
      <alignment horizontal="center" vertical="center" wrapText="1"/>
      <protection locked="0"/>
    </xf>
    <xf numFmtId="0" fontId="29" fillId="2" borderId="14" xfId="21" applyFont="1" applyFill="1" applyBorder="1" applyAlignment="1" applyProtection="1">
      <alignment horizontal="center" vertical="center" wrapText="1"/>
      <protection locked="0"/>
    </xf>
    <xf numFmtId="0" fontId="29" fillId="2" borderId="15" xfId="21" applyFont="1" applyFill="1" applyBorder="1" applyAlignment="1" applyProtection="1">
      <alignment horizontal="center" vertical="center" wrapText="1"/>
      <protection locked="0"/>
    </xf>
  </cellXfs>
  <cellStyles count="31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3"/>
    <cellStyle name="Comma 6" xfId="27"/>
    <cellStyle name="Comma 8" xfId="29"/>
    <cellStyle name="Normal" xfId="0" builtinId="0"/>
    <cellStyle name="Normal 11" xfId="17"/>
    <cellStyle name="Normal 12" xfId="20"/>
    <cellStyle name="Normal 14" xfId="30"/>
    <cellStyle name="Normal 2" xfId="1"/>
    <cellStyle name="Normal 3" xfId="10"/>
    <cellStyle name="Normal 3 2" xfId="24"/>
    <cellStyle name="Normal 4" xfId="13"/>
    <cellStyle name="Normal 4 2" xfId="25"/>
    <cellStyle name="Normal 5" xfId="26"/>
    <cellStyle name="Normal 5 2" xfId="15"/>
    <cellStyle name="Normal 6" xfId="22"/>
    <cellStyle name="Normal 8" xfId="16"/>
    <cellStyle name="Normal 8 2" xfId="19"/>
    <cellStyle name="Normal_MVD artabyug" xfId="21"/>
    <cellStyle name="SN_241" xfId="11"/>
    <cellStyle name="SN_b" xfId="18"/>
    <cellStyle name="Обычный 2" xfId="12"/>
    <cellStyle name="Финансовый 2" xfId="28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13" workbookViewId="0">
      <selection activeCell="E9" sqref="E9"/>
    </sheetView>
  </sheetViews>
  <sheetFormatPr defaultRowHeight="12.75"/>
  <cols>
    <col min="1" max="1" width="11.6640625" style="3" customWidth="1"/>
    <col min="2" max="2" width="12.1640625" style="3" customWidth="1"/>
    <col min="3" max="3" width="80.83203125" style="3" customWidth="1"/>
    <col min="4" max="4" width="23" style="3" customWidth="1"/>
    <col min="5" max="5" width="18.5" style="3" customWidth="1"/>
    <col min="6" max="6" width="19.1640625" style="3" customWidth="1"/>
    <col min="7" max="7" width="9.33203125" style="3"/>
    <col min="8" max="8" width="11.83203125" style="3" bestFit="1" customWidth="1"/>
    <col min="9" max="16384" width="9.33203125" style="3"/>
  </cols>
  <sheetData>
    <row r="1" spans="1:7" ht="13.5">
      <c r="A1" s="4"/>
      <c r="B1" s="4"/>
      <c r="C1" s="4"/>
      <c r="D1" s="4"/>
      <c r="E1" s="4"/>
      <c r="F1" s="4"/>
    </row>
    <row r="2" spans="1:7" ht="13.5" customHeight="1">
      <c r="A2" s="4"/>
      <c r="B2" s="4"/>
      <c r="C2" s="8"/>
      <c r="D2" s="12"/>
      <c r="E2" s="11" t="s">
        <v>92</v>
      </c>
    </row>
    <row r="3" spans="1:7" ht="16.5" customHeight="1">
      <c r="A3" s="4"/>
      <c r="B3" s="4"/>
      <c r="C3" s="8"/>
      <c r="D3" s="12"/>
      <c r="E3" s="10" t="s">
        <v>83</v>
      </c>
    </row>
    <row r="4" spans="1:7" ht="16.5" customHeight="1">
      <c r="A4" s="4"/>
      <c r="B4" s="4"/>
      <c r="C4" s="8"/>
      <c r="D4" s="12"/>
      <c r="E4" s="10" t="s">
        <v>6</v>
      </c>
    </row>
    <row r="5" spans="1:7" ht="69" customHeight="1">
      <c r="A5" s="232" t="s">
        <v>148</v>
      </c>
      <c r="B5" s="232"/>
      <c r="C5" s="232"/>
      <c r="D5" s="232"/>
      <c r="E5" s="232"/>
      <c r="F5" s="7"/>
    </row>
    <row r="6" spans="1:7" ht="36.75" customHeight="1">
      <c r="A6" s="232"/>
      <c r="B6" s="232"/>
      <c r="C6" s="232"/>
      <c r="D6" s="232"/>
      <c r="E6" s="232"/>
      <c r="F6" s="7"/>
    </row>
    <row r="7" spans="1:7" ht="17.25">
      <c r="A7" s="63"/>
      <c r="B7" s="63"/>
      <c r="C7" s="63"/>
      <c r="D7" s="233" t="s">
        <v>22</v>
      </c>
      <c r="E7" s="233"/>
      <c r="F7" s="4"/>
    </row>
    <row r="8" spans="1:7" s="19" customFormat="1" ht="77.25" customHeight="1">
      <c r="A8" s="234" t="s">
        <v>33</v>
      </c>
      <c r="B8" s="234"/>
      <c r="C8" s="234" t="s">
        <v>46</v>
      </c>
      <c r="D8" s="239" t="s">
        <v>90</v>
      </c>
      <c r="E8" s="240"/>
    </row>
    <row r="9" spans="1:7" s="19" customFormat="1" ht="48" customHeight="1">
      <c r="A9" s="64" t="s">
        <v>37</v>
      </c>
      <c r="B9" s="64" t="s">
        <v>0</v>
      </c>
      <c r="C9" s="234"/>
      <c r="D9" s="65" t="s">
        <v>47</v>
      </c>
      <c r="E9" s="64" t="s">
        <v>48</v>
      </c>
    </row>
    <row r="10" spans="1:7" s="19" customFormat="1" ht="30" customHeight="1">
      <c r="A10" s="64"/>
      <c r="B10" s="235" t="s">
        <v>2</v>
      </c>
      <c r="C10" s="236"/>
      <c r="D10" s="66">
        <f t="shared" ref="D10:E10" si="0">D11</f>
        <v>0</v>
      </c>
      <c r="E10" s="66">
        <f t="shared" si="0"/>
        <v>0</v>
      </c>
      <c r="G10" s="123"/>
    </row>
    <row r="11" spans="1:7" s="19" customFormat="1" ht="30" customHeight="1">
      <c r="A11" s="64"/>
      <c r="B11" s="25"/>
      <c r="C11" s="25" t="s">
        <v>19</v>
      </c>
      <c r="D11" s="66">
        <f t="shared" ref="D11:E11" si="1">D12</f>
        <v>0</v>
      </c>
      <c r="E11" s="66">
        <f t="shared" si="1"/>
        <v>0</v>
      </c>
    </row>
    <row r="12" spans="1:7" s="19" customFormat="1" ht="24" customHeight="1">
      <c r="A12" s="228">
        <v>1228</v>
      </c>
      <c r="B12" s="231"/>
      <c r="C12" s="131" t="s">
        <v>13</v>
      </c>
      <c r="D12" s="169">
        <f t="shared" ref="D12:E12" si="2">+D19+D25</f>
        <v>0</v>
      </c>
      <c r="E12" s="169">
        <f t="shared" si="2"/>
        <v>0</v>
      </c>
    </row>
    <row r="13" spans="1:7" s="19" customFormat="1" ht="36.75" customHeight="1">
      <c r="A13" s="229"/>
      <c r="B13" s="231"/>
      <c r="C13" s="127" t="s">
        <v>97</v>
      </c>
      <c r="D13" s="169"/>
      <c r="E13" s="169"/>
    </row>
    <row r="14" spans="1:7" s="19" customFormat="1" ht="17.25">
      <c r="A14" s="229"/>
      <c r="B14" s="231"/>
      <c r="C14" s="131" t="s">
        <v>14</v>
      </c>
      <c r="D14" s="208"/>
      <c r="E14" s="208"/>
    </row>
    <row r="15" spans="1:7" s="19" customFormat="1" ht="69">
      <c r="A15" s="229"/>
      <c r="B15" s="231"/>
      <c r="C15" s="127" t="s">
        <v>102</v>
      </c>
      <c r="D15" s="208"/>
      <c r="E15" s="208"/>
    </row>
    <row r="16" spans="1:7" s="19" customFormat="1" ht="17.25">
      <c r="A16" s="229"/>
      <c r="B16" s="231"/>
      <c r="C16" s="131" t="s">
        <v>15</v>
      </c>
      <c r="D16" s="208"/>
      <c r="E16" s="208"/>
    </row>
    <row r="17" spans="1:5" s="19" customFormat="1" ht="34.5" customHeight="1">
      <c r="A17" s="230"/>
      <c r="B17" s="231"/>
      <c r="C17" s="127" t="s">
        <v>103</v>
      </c>
      <c r="D17" s="208"/>
      <c r="E17" s="208"/>
    </row>
    <row r="18" spans="1:5" s="1" customFormat="1" ht="17.25">
      <c r="A18" s="237"/>
      <c r="B18" s="238"/>
      <c r="C18" s="171" t="s">
        <v>8</v>
      </c>
      <c r="D18" s="172"/>
      <c r="E18" s="172"/>
    </row>
    <row r="19" spans="1:5" s="19" customFormat="1" ht="24" customHeight="1">
      <c r="A19" s="228"/>
      <c r="B19" s="231">
        <v>31002</v>
      </c>
      <c r="C19" s="173" t="s">
        <v>16</v>
      </c>
      <c r="D19" s="169">
        <f>'2'!G31</f>
        <v>0</v>
      </c>
      <c r="E19" s="169">
        <f>'2'!H31</f>
        <v>-72000</v>
      </c>
    </row>
    <row r="20" spans="1:5" s="19" customFormat="1" ht="34.5">
      <c r="A20" s="229"/>
      <c r="B20" s="231"/>
      <c r="C20" s="221" t="s">
        <v>141</v>
      </c>
      <c r="D20" s="169"/>
      <c r="E20" s="169"/>
    </row>
    <row r="21" spans="1:5" s="19" customFormat="1" ht="17.25">
      <c r="A21" s="229"/>
      <c r="B21" s="231"/>
      <c r="C21" s="222" t="s">
        <v>17</v>
      </c>
      <c r="D21" s="208"/>
      <c r="E21" s="208"/>
    </row>
    <row r="22" spans="1:5" s="19" customFormat="1" ht="34.5">
      <c r="A22" s="229"/>
      <c r="B22" s="231"/>
      <c r="C22" s="221" t="s">
        <v>142</v>
      </c>
      <c r="D22" s="208"/>
      <c r="E22" s="208"/>
    </row>
    <row r="23" spans="1:5" s="19" customFormat="1" ht="17.25">
      <c r="A23" s="229"/>
      <c r="B23" s="231"/>
      <c r="C23" s="222" t="s">
        <v>18</v>
      </c>
      <c r="D23" s="208"/>
      <c r="E23" s="208"/>
    </row>
    <row r="24" spans="1:5" s="19" customFormat="1" ht="39" customHeight="1">
      <c r="A24" s="230"/>
      <c r="B24" s="231"/>
      <c r="C24" s="221" t="s">
        <v>49</v>
      </c>
      <c r="D24" s="208"/>
      <c r="E24" s="208"/>
    </row>
    <row r="25" spans="1:5" s="19" customFormat="1" ht="24" customHeight="1">
      <c r="A25" s="228"/>
      <c r="B25" s="231">
        <v>31007</v>
      </c>
      <c r="C25" s="173" t="s">
        <v>126</v>
      </c>
      <c r="D25" s="169">
        <f>'2'!G22</f>
        <v>0</v>
      </c>
      <c r="E25" s="169">
        <f>'2'!H22</f>
        <v>72000</v>
      </c>
    </row>
    <row r="26" spans="1:5" s="19" customFormat="1" ht="34.5">
      <c r="A26" s="229"/>
      <c r="B26" s="231"/>
      <c r="C26" s="174" t="s">
        <v>121</v>
      </c>
      <c r="D26" s="169"/>
      <c r="E26" s="169"/>
    </row>
    <row r="27" spans="1:5" s="19" customFormat="1" ht="17.25">
      <c r="A27" s="229"/>
      <c r="B27" s="231"/>
      <c r="C27" s="173" t="s">
        <v>127</v>
      </c>
      <c r="D27" s="170"/>
      <c r="E27" s="170"/>
    </row>
    <row r="28" spans="1:5" s="19" customFormat="1" ht="34.5">
      <c r="A28" s="229"/>
      <c r="B28" s="231"/>
      <c r="C28" s="174" t="s">
        <v>128</v>
      </c>
      <c r="D28" s="170"/>
      <c r="E28" s="170"/>
    </row>
    <row r="29" spans="1:5" s="19" customFormat="1" ht="17.25">
      <c r="A29" s="229"/>
      <c r="B29" s="231"/>
      <c r="C29" s="173" t="s">
        <v>129</v>
      </c>
      <c r="D29" s="170"/>
      <c r="E29" s="170"/>
    </row>
    <row r="30" spans="1:5" s="19" customFormat="1" ht="39" customHeight="1">
      <c r="A30" s="230"/>
      <c r="B30" s="231"/>
      <c r="C30" s="174" t="s">
        <v>130</v>
      </c>
      <c r="D30" s="170"/>
      <c r="E30" s="170"/>
    </row>
  </sheetData>
  <mergeCells count="13">
    <mergeCell ref="A25:A30"/>
    <mergeCell ref="B25:B30"/>
    <mergeCell ref="A5:E6"/>
    <mergeCell ref="D7:E7"/>
    <mergeCell ref="A8:B8"/>
    <mergeCell ref="C8:C9"/>
    <mergeCell ref="B10:C10"/>
    <mergeCell ref="A12:A17"/>
    <mergeCell ref="B12:B17"/>
    <mergeCell ref="A18:B18"/>
    <mergeCell ref="A19:A24"/>
    <mergeCell ref="B19:B24"/>
    <mergeCell ref="D8:E8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zoomScaleNormal="100" zoomScaleSheetLayoutView="100" workbookViewId="0">
      <selection activeCell="F31" sqref="F31"/>
    </sheetView>
  </sheetViews>
  <sheetFormatPr defaultRowHeight="12.75"/>
  <cols>
    <col min="1" max="1" width="6.83203125" style="6" customWidth="1"/>
    <col min="2" max="2" width="7.33203125" style="6" customWidth="1"/>
    <col min="3" max="3" width="8.83203125" style="6" customWidth="1"/>
    <col min="4" max="4" width="7.5" style="6" customWidth="1"/>
    <col min="5" max="5" width="9.83203125" style="6" customWidth="1"/>
    <col min="6" max="6" width="83.33203125" style="6" customWidth="1"/>
    <col min="7" max="7" width="28.1640625" style="6" customWidth="1"/>
    <col min="8" max="8" width="23.83203125" style="49" customWidth="1"/>
    <col min="9" max="9" width="14" style="6" bestFit="1" customWidth="1"/>
    <col min="10" max="10" width="15.5" style="6" bestFit="1" customWidth="1"/>
    <col min="11" max="11" width="15" style="6" bestFit="1" customWidth="1"/>
    <col min="12" max="12" width="9.33203125" style="6"/>
    <col min="13" max="13" width="14.33203125" style="6" bestFit="1" customWidth="1"/>
    <col min="14" max="14" width="13.1640625" style="6" customWidth="1"/>
    <col min="15" max="15" width="9.33203125" style="6"/>
    <col min="16" max="16" width="12.6640625" style="6" bestFit="1" customWidth="1"/>
    <col min="17" max="16384" width="9.33203125" style="6"/>
  </cols>
  <sheetData>
    <row r="1" spans="1:9" ht="14.45" customHeight="1">
      <c r="A1" s="4"/>
      <c r="B1" s="4"/>
      <c r="C1" s="4"/>
      <c r="D1" s="4"/>
      <c r="E1" s="4"/>
      <c r="G1" s="8"/>
      <c r="H1" s="9" t="s">
        <v>93</v>
      </c>
      <c r="I1" s="9"/>
    </row>
    <row r="2" spans="1:9" ht="14.45" customHeight="1">
      <c r="E2" s="4"/>
      <c r="G2" s="8"/>
      <c r="H2" s="48" t="s">
        <v>84</v>
      </c>
      <c r="I2" s="10"/>
    </row>
    <row r="3" spans="1:9" ht="14.45" customHeight="1">
      <c r="E3" s="4"/>
      <c r="G3" s="8"/>
      <c r="H3" s="48" t="s">
        <v>6</v>
      </c>
      <c r="I3" s="10"/>
    </row>
    <row r="4" spans="1:9" ht="14.45" customHeight="1">
      <c r="E4" s="4"/>
    </row>
    <row r="5" spans="1:9" ht="14.45" customHeight="1">
      <c r="A5" s="4"/>
      <c r="B5" s="4"/>
      <c r="C5" s="8"/>
      <c r="D5" s="8"/>
      <c r="E5" s="4"/>
    </row>
    <row r="6" spans="1:9" ht="35.25" customHeight="1">
      <c r="A6" s="232" t="s">
        <v>153</v>
      </c>
      <c r="B6" s="232"/>
      <c r="C6" s="232"/>
      <c r="D6" s="232"/>
      <c r="E6" s="232"/>
      <c r="F6" s="232"/>
      <c r="G6" s="232"/>
      <c r="H6" s="232"/>
    </row>
    <row r="7" spans="1:9" ht="14.45" customHeight="1">
      <c r="A7" s="63"/>
      <c r="B7" s="63"/>
      <c r="C7" s="63"/>
      <c r="D7" s="63"/>
      <c r="E7" s="67"/>
      <c r="F7" s="67"/>
      <c r="G7" s="233" t="s">
        <v>22</v>
      </c>
      <c r="H7" s="233"/>
    </row>
    <row r="8" spans="1:9" s="18" customFormat="1" ht="79.5" customHeight="1">
      <c r="A8" s="245" t="s">
        <v>32</v>
      </c>
      <c r="B8" s="246"/>
      <c r="C8" s="247"/>
      <c r="D8" s="241" t="s">
        <v>33</v>
      </c>
      <c r="E8" s="241"/>
      <c r="F8" s="241" t="s">
        <v>138</v>
      </c>
      <c r="G8" s="239" t="s">
        <v>89</v>
      </c>
      <c r="H8" s="240"/>
    </row>
    <row r="9" spans="1:9" s="18" customFormat="1" ht="51.75">
      <c r="A9" s="68" t="s">
        <v>34</v>
      </c>
      <c r="B9" s="69" t="s">
        <v>35</v>
      </c>
      <c r="C9" s="68" t="s">
        <v>36</v>
      </c>
      <c r="D9" s="70" t="s">
        <v>37</v>
      </c>
      <c r="E9" s="70" t="s">
        <v>38</v>
      </c>
      <c r="F9" s="241"/>
      <c r="G9" s="71" t="s">
        <v>39</v>
      </c>
      <c r="H9" s="72" t="s">
        <v>40</v>
      </c>
    </row>
    <row r="10" spans="1:9" s="18" customFormat="1" ht="17.25">
      <c r="A10" s="73"/>
      <c r="B10" s="74"/>
      <c r="C10" s="75"/>
      <c r="D10" s="74"/>
      <c r="E10" s="70"/>
      <c r="F10" s="103" t="s">
        <v>41</v>
      </c>
      <c r="G10" s="82">
        <f>+G12</f>
        <v>0</v>
      </c>
      <c r="H10" s="82">
        <f>+H12</f>
        <v>0</v>
      </c>
    </row>
    <row r="11" spans="1:9" s="18" customFormat="1" ht="17.25">
      <c r="A11" s="76"/>
      <c r="B11" s="77"/>
      <c r="C11" s="78"/>
      <c r="D11" s="77"/>
      <c r="E11" s="79"/>
      <c r="F11" s="80" t="s">
        <v>42</v>
      </c>
      <c r="G11" s="104"/>
      <c r="H11" s="104"/>
    </row>
    <row r="12" spans="1:9" s="20" customFormat="1" ht="34.5">
      <c r="A12" s="149" t="s">
        <v>43</v>
      </c>
      <c r="B12" s="69"/>
      <c r="C12" s="68"/>
      <c r="D12" s="69"/>
      <c r="E12" s="69"/>
      <c r="F12" s="105" t="s">
        <v>44</v>
      </c>
      <c r="G12" s="83">
        <f>G14+G31</f>
        <v>0</v>
      </c>
      <c r="H12" s="83">
        <f>H14+H31</f>
        <v>0</v>
      </c>
    </row>
    <row r="13" spans="1:9" s="19" customFormat="1" ht="14.25" customHeight="1">
      <c r="A13" s="148"/>
      <c r="B13" s="77"/>
      <c r="C13" s="81"/>
      <c r="D13" s="77"/>
      <c r="E13" s="81"/>
      <c r="F13" s="80" t="s">
        <v>42</v>
      </c>
      <c r="G13" s="83"/>
      <c r="H13" s="83"/>
    </row>
    <row r="14" spans="1:9" s="20" customFormat="1" ht="17.25">
      <c r="A14" s="139"/>
      <c r="B14" s="250" t="s">
        <v>43</v>
      </c>
      <c r="C14" s="117"/>
      <c r="D14" s="110"/>
      <c r="E14" s="114"/>
      <c r="F14" s="147" t="s">
        <v>119</v>
      </c>
      <c r="G14" s="83">
        <f t="shared" ref="G14:H14" si="0">+G16</f>
        <v>0</v>
      </c>
      <c r="H14" s="83">
        <f t="shared" si="0"/>
        <v>72000</v>
      </c>
    </row>
    <row r="15" spans="1:9" s="20" customFormat="1" ht="17.25">
      <c r="A15" s="139"/>
      <c r="B15" s="251"/>
      <c r="C15" s="118"/>
      <c r="D15" s="112"/>
      <c r="E15" s="115"/>
      <c r="F15" s="119" t="s">
        <v>42</v>
      </c>
      <c r="G15" s="83"/>
      <c r="H15" s="83"/>
    </row>
    <row r="16" spans="1:9" s="20" customFormat="1" ht="17.25">
      <c r="A16" s="139"/>
      <c r="B16" s="251"/>
      <c r="C16" s="250" t="s">
        <v>4</v>
      </c>
      <c r="D16" s="110"/>
      <c r="E16" s="114"/>
      <c r="F16" s="147" t="s">
        <v>120</v>
      </c>
      <c r="G16" s="83">
        <f t="shared" ref="G16:H16" si="1">G20</f>
        <v>0</v>
      </c>
      <c r="H16" s="83">
        <f t="shared" si="1"/>
        <v>72000</v>
      </c>
    </row>
    <row r="17" spans="1:17" s="20" customFormat="1" ht="17.25">
      <c r="A17" s="139"/>
      <c r="B17" s="251"/>
      <c r="C17" s="251"/>
      <c r="D17" s="111"/>
      <c r="E17" s="116"/>
      <c r="F17" s="120" t="s">
        <v>42</v>
      </c>
      <c r="G17" s="83"/>
      <c r="H17" s="83"/>
    </row>
    <row r="18" spans="1:17" s="124" customFormat="1" ht="17.25">
      <c r="A18" s="139"/>
      <c r="B18" s="251"/>
      <c r="C18" s="251"/>
      <c r="D18" s="141"/>
      <c r="E18" s="248"/>
      <c r="F18" s="84" t="s">
        <v>23</v>
      </c>
      <c r="G18" s="83">
        <f t="shared" ref="G18:H18" si="2">G20</f>
        <v>0</v>
      </c>
      <c r="H18" s="83">
        <f t="shared" si="2"/>
        <v>72000</v>
      </c>
    </row>
    <row r="19" spans="1:17" s="124" customFormat="1" ht="17.25">
      <c r="A19" s="139"/>
      <c r="B19" s="251"/>
      <c r="C19" s="251"/>
      <c r="D19" s="140"/>
      <c r="E19" s="249"/>
      <c r="F19" s="84" t="s">
        <v>42</v>
      </c>
      <c r="G19" s="83"/>
      <c r="H19" s="83"/>
    </row>
    <row r="20" spans="1:17" s="20" customFormat="1" ht="34.5">
      <c r="A20" s="139"/>
      <c r="B20" s="251"/>
      <c r="C20" s="251"/>
      <c r="D20" s="110">
        <v>1228</v>
      </c>
      <c r="E20" s="121"/>
      <c r="F20" s="108" t="s">
        <v>97</v>
      </c>
      <c r="G20" s="83">
        <f t="shared" ref="G20:H20" si="3">+G22</f>
        <v>0</v>
      </c>
      <c r="H20" s="83">
        <f t="shared" si="3"/>
        <v>72000</v>
      </c>
    </row>
    <row r="21" spans="1:17" s="20" customFormat="1" ht="17.25">
      <c r="A21" s="139"/>
      <c r="B21" s="251"/>
      <c r="C21" s="251"/>
      <c r="D21" s="253"/>
      <c r="E21" s="121"/>
      <c r="F21" s="86" t="s">
        <v>3</v>
      </c>
      <c r="G21" s="83"/>
      <c r="H21" s="83"/>
    </row>
    <row r="22" spans="1:17" s="20" customFormat="1" ht="34.5">
      <c r="A22" s="139"/>
      <c r="B22" s="251"/>
      <c r="C22" s="251"/>
      <c r="D22" s="253"/>
      <c r="E22" s="242">
        <v>31007</v>
      </c>
      <c r="F22" s="108" t="s">
        <v>121</v>
      </c>
      <c r="G22" s="83">
        <f t="shared" ref="G22:H22" si="4">G24</f>
        <v>0</v>
      </c>
      <c r="H22" s="83">
        <f t="shared" si="4"/>
        <v>72000</v>
      </c>
    </row>
    <row r="23" spans="1:17" s="20" customFormat="1" ht="17.25">
      <c r="A23" s="139"/>
      <c r="B23" s="251"/>
      <c r="C23" s="251"/>
      <c r="D23" s="253"/>
      <c r="E23" s="243"/>
      <c r="F23" s="86" t="s">
        <v>3</v>
      </c>
      <c r="G23" s="106"/>
      <c r="H23" s="107"/>
    </row>
    <row r="24" spans="1:17" s="20" customFormat="1" ht="17.25">
      <c r="A24" s="139"/>
      <c r="B24" s="251"/>
      <c r="C24" s="251"/>
      <c r="D24" s="253"/>
      <c r="E24" s="243"/>
      <c r="F24" s="225" t="s">
        <v>23</v>
      </c>
      <c r="G24" s="83">
        <f t="shared" ref="G24:H24" si="5">G26</f>
        <v>0</v>
      </c>
      <c r="H24" s="83">
        <f t="shared" si="5"/>
        <v>72000</v>
      </c>
      <c r="M24" s="21"/>
    </row>
    <row r="25" spans="1:17" s="20" customFormat="1" ht="34.5">
      <c r="A25" s="139"/>
      <c r="B25" s="251"/>
      <c r="C25" s="251"/>
      <c r="D25" s="253"/>
      <c r="E25" s="243"/>
      <c r="F25" s="135" t="s">
        <v>11</v>
      </c>
      <c r="G25" s="83"/>
      <c r="H25" s="83"/>
      <c r="M25" s="21"/>
    </row>
    <row r="26" spans="1:17" s="20" customFormat="1" ht="17.25">
      <c r="A26" s="139"/>
      <c r="B26" s="251"/>
      <c r="C26" s="251"/>
      <c r="D26" s="253"/>
      <c r="E26" s="243"/>
      <c r="F26" s="86" t="s">
        <v>122</v>
      </c>
      <c r="G26" s="83">
        <f t="shared" ref="G26:H26" si="6">G28</f>
        <v>0</v>
      </c>
      <c r="H26" s="83">
        <f t="shared" si="6"/>
        <v>72000</v>
      </c>
      <c r="M26" s="21"/>
    </row>
    <row r="27" spans="1:17" s="20" customFormat="1" ht="17.25">
      <c r="A27" s="139"/>
      <c r="B27" s="251"/>
      <c r="C27" s="251"/>
      <c r="D27" s="253"/>
      <c r="E27" s="243"/>
      <c r="F27" s="86" t="s">
        <v>101</v>
      </c>
      <c r="G27" s="83">
        <f t="shared" ref="G27:H27" si="7">G28</f>
        <v>0</v>
      </c>
      <c r="H27" s="83">
        <f t="shared" si="7"/>
        <v>72000</v>
      </c>
      <c r="M27" s="21"/>
    </row>
    <row r="28" spans="1:17" s="20" customFormat="1" ht="17.25">
      <c r="A28" s="139"/>
      <c r="B28" s="251"/>
      <c r="C28" s="251"/>
      <c r="D28" s="253"/>
      <c r="E28" s="243"/>
      <c r="F28" s="86" t="s">
        <v>123</v>
      </c>
      <c r="G28" s="83">
        <f t="shared" ref="G28:H28" si="8">G29</f>
        <v>0</v>
      </c>
      <c r="H28" s="83">
        <f t="shared" si="8"/>
        <v>72000</v>
      </c>
      <c r="M28" s="21"/>
    </row>
    <row r="29" spans="1:17" s="20" customFormat="1" ht="17.25">
      <c r="A29" s="139"/>
      <c r="B29" s="251"/>
      <c r="C29" s="251"/>
      <c r="D29" s="253"/>
      <c r="E29" s="243"/>
      <c r="F29" s="85" t="s">
        <v>124</v>
      </c>
      <c r="G29" s="83">
        <f t="shared" ref="G29:H29" si="9">G30</f>
        <v>0</v>
      </c>
      <c r="H29" s="83">
        <f t="shared" si="9"/>
        <v>72000</v>
      </c>
      <c r="M29" s="21"/>
      <c r="O29" s="21"/>
      <c r="P29" s="21"/>
      <c r="Q29" s="21"/>
    </row>
    <row r="30" spans="1:17" s="20" customFormat="1" ht="17.25">
      <c r="A30" s="142"/>
      <c r="B30" s="252"/>
      <c r="C30" s="252"/>
      <c r="D30" s="249"/>
      <c r="E30" s="244"/>
      <c r="F30" s="85" t="s">
        <v>125</v>
      </c>
      <c r="G30" s="83">
        <v>0</v>
      </c>
      <c r="H30" s="83">
        <v>72000</v>
      </c>
      <c r="M30" s="21"/>
      <c r="O30" s="21"/>
      <c r="P30" s="21"/>
      <c r="Q30" s="21"/>
    </row>
    <row r="31" spans="1:17" s="124" customFormat="1" ht="40.5" customHeight="1">
      <c r="A31" s="159"/>
      <c r="B31" s="160"/>
      <c r="C31" s="159"/>
      <c r="D31" s="157"/>
      <c r="E31" s="162">
        <v>31002</v>
      </c>
      <c r="F31" s="223" t="s">
        <v>141</v>
      </c>
      <c r="G31" s="163">
        <f t="shared" ref="G31:H31" si="10">G33</f>
        <v>0</v>
      </c>
      <c r="H31" s="161">
        <f t="shared" si="10"/>
        <v>-72000</v>
      </c>
    </row>
    <row r="32" spans="1:17" s="124" customFormat="1" ht="17.25">
      <c r="A32" s="159"/>
      <c r="B32" s="160"/>
      <c r="C32" s="159"/>
      <c r="D32" s="157"/>
      <c r="E32" s="164"/>
      <c r="F32" s="86" t="s">
        <v>9</v>
      </c>
      <c r="G32" s="86"/>
      <c r="H32" s="125"/>
    </row>
    <row r="33" spans="1:8" s="124" customFormat="1" ht="17.25">
      <c r="A33" s="159"/>
      <c r="B33" s="160"/>
      <c r="C33" s="159"/>
      <c r="D33" s="157"/>
      <c r="E33" s="164"/>
      <c r="F33" s="226" t="s">
        <v>98</v>
      </c>
      <c r="G33" s="125">
        <f t="shared" ref="G33:H33" si="11">G35</f>
        <v>0</v>
      </c>
      <c r="H33" s="125">
        <f t="shared" si="11"/>
        <v>-72000</v>
      </c>
    </row>
    <row r="34" spans="1:8" s="124" customFormat="1" ht="17.25">
      <c r="A34" s="159"/>
      <c r="B34" s="160"/>
      <c r="C34" s="159"/>
      <c r="D34" s="157"/>
      <c r="E34" s="164"/>
      <c r="F34" s="86" t="s">
        <v>11</v>
      </c>
      <c r="G34" s="125"/>
      <c r="H34" s="125"/>
    </row>
    <row r="35" spans="1:8" s="124" customFormat="1" ht="17.25">
      <c r="A35" s="159"/>
      <c r="B35" s="160"/>
      <c r="C35" s="159"/>
      <c r="D35" s="157"/>
      <c r="E35" s="164"/>
      <c r="F35" s="86" t="s">
        <v>12</v>
      </c>
      <c r="G35" s="125">
        <f t="shared" ref="G35:H38" si="12">G36</f>
        <v>0</v>
      </c>
      <c r="H35" s="125">
        <f t="shared" si="12"/>
        <v>-72000</v>
      </c>
    </row>
    <row r="36" spans="1:8" s="124" customFormat="1" ht="17.25">
      <c r="A36" s="159"/>
      <c r="B36" s="160"/>
      <c r="C36" s="159"/>
      <c r="D36" s="157"/>
      <c r="E36" s="164"/>
      <c r="F36" s="86" t="s">
        <v>60</v>
      </c>
      <c r="G36" s="125">
        <f t="shared" si="12"/>
        <v>0</v>
      </c>
      <c r="H36" s="125">
        <f t="shared" si="12"/>
        <v>-72000</v>
      </c>
    </row>
    <row r="37" spans="1:8" s="124" customFormat="1" ht="17.25">
      <c r="A37" s="159"/>
      <c r="B37" s="160"/>
      <c r="C37" s="159"/>
      <c r="D37" s="157"/>
      <c r="E37" s="164"/>
      <c r="F37" s="86" t="s">
        <v>61</v>
      </c>
      <c r="G37" s="125">
        <f t="shared" si="12"/>
        <v>0</v>
      </c>
      <c r="H37" s="125">
        <f t="shared" si="12"/>
        <v>-72000</v>
      </c>
    </row>
    <row r="38" spans="1:8" s="124" customFormat="1" ht="17.25">
      <c r="A38" s="159"/>
      <c r="B38" s="160"/>
      <c r="C38" s="159"/>
      <c r="D38" s="157"/>
      <c r="E38" s="164"/>
      <c r="F38" s="86" t="s">
        <v>99</v>
      </c>
      <c r="G38" s="125">
        <f t="shared" si="12"/>
        <v>0</v>
      </c>
      <c r="H38" s="125">
        <f t="shared" si="12"/>
        <v>-72000</v>
      </c>
    </row>
    <row r="39" spans="1:8" s="124" customFormat="1" ht="17.25">
      <c r="A39" s="165"/>
      <c r="B39" s="166"/>
      <c r="C39" s="165"/>
      <c r="D39" s="156"/>
      <c r="E39" s="167"/>
      <c r="F39" s="168" t="s">
        <v>100</v>
      </c>
      <c r="G39" s="125">
        <v>0</v>
      </c>
      <c r="H39" s="125">
        <v>-72000</v>
      </c>
    </row>
  </sheetData>
  <mergeCells count="11">
    <mergeCell ref="A6:H6"/>
    <mergeCell ref="F8:F9"/>
    <mergeCell ref="G7:H7"/>
    <mergeCell ref="E22:E30"/>
    <mergeCell ref="A8:C8"/>
    <mergeCell ref="D8:E8"/>
    <mergeCell ref="E18:E19"/>
    <mergeCell ref="B14:B30"/>
    <mergeCell ref="C16:C30"/>
    <mergeCell ref="D21:D30"/>
    <mergeCell ref="G8:H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6"/>
  <sheetViews>
    <sheetView workbookViewId="0">
      <selection activeCell="E8" sqref="E8:H8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0.33203125" style="1" customWidth="1"/>
    <col min="5" max="5" width="21.83203125" style="1" customWidth="1"/>
    <col min="6" max="6" width="18.1640625" style="1" customWidth="1"/>
    <col min="7" max="7" width="21.6640625" style="1" customWidth="1"/>
    <col min="8" max="8" width="20.5" style="1" customWidth="1"/>
    <col min="9" max="9" width="12.83203125" style="1" bestFit="1" customWidth="1"/>
    <col min="10" max="10" width="9.33203125" style="1"/>
    <col min="11" max="11" width="17.83203125" style="1" bestFit="1" customWidth="1"/>
    <col min="12" max="16384" width="9.33203125" style="1"/>
  </cols>
  <sheetData>
    <row r="1" spans="1:44">
      <c r="D1" s="14"/>
      <c r="E1" s="14"/>
      <c r="F1" s="24"/>
      <c r="G1" s="24"/>
      <c r="H1" s="22" t="s">
        <v>45</v>
      </c>
      <c r="I1" s="15"/>
    </row>
    <row r="2" spans="1:44">
      <c r="D2" s="24"/>
      <c r="E2" s="24"/>
      <c r="F2" s="24"/>
      <c r="G2" s="24"/>
      <c r="H2" s="22" t="s">
        <v>82</v>
      </c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</row>
    <row r="3" spans="1:44">
      <c r="D3" s="24"/>
      <c r="E3" s="24"/>
      <c r="F3" s="24"/>
      <c r="G3" s="24"/>
      <c r="H3" s="23" t="s">
        <v>25</v>
      </c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</row>
    <row r="4" spans="1:44">
      <c r="D4" s="254"/>
      <c r="E4" s="254"/>
      <c r="F4" s="254"/>
      <c r="G4" s="15"/>
      <c r="H4" s="15"/>
      <c r="I4" s="15"/>
    </row>
    <row r="5" spans="1:44">
      <c r="D5" s="254"/>
      <c r="E5" s="254"/>
      <c r="F5" s="254"/>
      <c r="G5" s="15"/>
      <c r="H5" s="15"/>
      <c r="I5" s="15"/>
    </row>
    <row r="6" spans="1:44" ht="54.75" customHeight="1">
      <c r="A6" s="232" t="s">
        <v>152</v>
      </c>
      <c r="B6" s="232"/>
      <c r="C6" s="232"/>
      <c r="D6" s="232"/>
      <c r="E6" s="232"/>
      <c r="F6" s="232"/>
      <c r="G6" s="232"/>
      <c r="H6" s="232"/>
      <c r="I6" s="17"/>
    </row>
    <row r="7" spans="1:44" ht="17.25">
      <c r="A7" s="2"/>
      <c r="B7" s="51"/>
      <c r="C7" s="51"/>
      <c r="D7" s="51"/>
      <c r="E7" s="51"/>
      <c r="F7" s="51"/>
      <c r="G7" s="233" t="s">
        <v>22</v>
      </c>
      <c r="H7" s="233"/>
      <c r="I7" s="17"/>
    </row>
    <row r="8" spans="1:44" ht="45.75" customHeight="1">
      <c r="A8" s="255" t="s">
        <v>27</v>
      </c>
      <c r="B8" s="255"/>
      <c r="C8" s="256" t="s">
        <v>28</v>
      </c>
      <c r="D8" s="256" t="s">
        <v>26</v>
      </c>
      <c r="E8" s="257" t="s">
        <v>89</v>
      </c>
      <c r="F8" s="257"/>
      <c r="G8" s="257"/>
      <c r="H8" s="257"/>
      <c r="I8" s="17"/>
    </row>
    <row r="9" spans="1:44" ht="17.25">
      <c r="A9" s="255"/>
      <c r="B9" s="255"/>
      <c r="C9" s="256"/>
      <c r="D9" s="256"/>
      <c r="E9" s="256" t="s">
        <v>30</v>
      </c>
      <c r="F9" s="256"/>
      <c r="G9" s="256"/>
      <c r="H9" s="256"/>
    </row>
    <row r="10" spans="1:44" ht="138">
      <c r="A10" s="52" t="s">
        <v>7</v>
      </c>
      <c r="B10" s="52" t="s">
        <v>0</v>
      </c>
      <c r="C10" s="256"/>
      <c r="D10" s="256"/>
      <c r="E10" s="53" t="s">
        <v>62</v>
      </c>
      <c r="F10" s="62" t="s">
        <v>63</v>
      </c>
      <c r="G10" s="53" t="s">
        <v>64</v>
      </c>
      <c r="H10" s="13" t="s">
        <v>65</v>
      </c>
    </row>
    <row r="11" spans="1:44" ht="17.25">
      <c r="A11" s="54"/>
      <c r="B11" s="54"/>
      <c r="C11" s="55" t="s">
        <v>26</v>
      </c>
      <c r="D11" s="212">
        <f>D13</f>
        <v>0</v>
      </c>
      <c r="E11" s="212">
        <f>E13</f>
        <v>-72000</v>
      </c>
      <c r="F11" s="212">
        <f t="shared" ref="F11:H11" si="0">F13</f>
        <v>0</v>
      </c>
      <c r="G11" s="212">
        <f t="shared" si="0"/>
        <v>0</v>
      </c>
      <c r="H11" s="212">
        <f t="shared" si="0"/>
        <v>72000</v>
      </c>
      <c r="K11" s="122"/>
    </row>
    <row r="12" spans="1:44" ht="17.25">
      <c r="A12" s="54"/>
      <c r="B12" s="54"/>
      <c r="C12" s="56" t="s">
        <v>1</v>
      </c>
      <c r="D12" s="213"/>
      <c r="E12" s="213"/>
      <c r="F12" s="213"/>
      <c r="G12" s="213"/>
      <c r="H12" s="213"/>
    </row>
    <row r="13" spans="1:44" ht="17.25">
      <c r="A13" s="57"/>
      <c r="B13" s="57"/>
      <c r="C13" s="58" t="s">
        <v>31</v>
      </c>
      <c r="D13" s="214">
        <f>+D15+D16</f>
        <v>0</v>
      </c>
      <c r="E13" s="214">
        <f t="shared" ref="E13:H13" si="1">+E15+E16</f>
        <v>-72000</v>
      </c>
      <c r="F13" s="214">
        <f t="shared" si="1"/>
        <v>0</v>
      </c>
      <c r="G13" s="214">
        <f t="shared" si="1"/>
        <v>0</v>
      </c>
      <c r="H13" s="214">
        <f t="shared" si="1"/>
        <v>72000</v>
      </c>
    </row>
    <row r="14" spans="1:44" ht="17.25">
      <c r="A14" s="57"/>
      <c r="B14" s="57"/>
      <c r="C14" s="59" t="s">
        <v>24</v>
      </c>
      <c r="D14" s="214"/>
      <c r="E14" s="214"/>
      <c r="F14" s="214"/>
      <c r="G14" s="214"/>
      <c r="H14" s="214"/>
    </row>
    <row r="15" spans="1:44" ht="34.5">
      <c r="A15" s="60">
        <v>1228</v>
      </c>
      <c r="B15" s="60">
        <v>31007</v>
      </c>
      <c r="C15" s="61" t="s">
        <v>121</v>
      </c>
      <c r="D15" s="214">
        <f>E15+F15+G15+H15</f>
        <v>72000</v>
      </c>
      <c r="E15" s="214"/>
      <c r="F15" s="214"/>
      <c r="G15" s="214"/>
      <c r="H15" s="214">
        <f>+'2'!H22</f>
        <v>72000</v>
      </c>
    </row>
    <row r="16" spans="1:44" ht="34.5">
      <c r="A16" s="176">
        <v>1228</v>
      </c>
      <c r="B16" s="176">
        <v>31002</v>
      </c>
      <c r="C16" s="175" t="s">
        <v>143</v>
      </c>
      <c r="D16" s="204">
        <f>SUM(E16:H16)</f>
        <v>-72000</v>
      </c>
      <c r="E16" s="204">
        <f>'2'!H31</f>
        <v>-72000</v>
      </c>
      <c r="F16" s="204">
        <v>0</v>
      </c>
      <c r="G16" s="204">
        <v>0</v>
      </c>
      <c r="H16" s="204">
        <v>0</v>
      </c>
      <c r="I16" s="26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C16" sqref="C16"/>
    </sheetView>
  </sheetViews>
  <sheetFormatPr defaultRowHeight="16.5"/>
  <cols>
    <col min="1" max="2" width="9.33203125" style="5"/>
    <col min="3" max="3" width="74.1640625" style="5" customWidth="1"/>
    <col min="4" max="4" width="23.6640625" style="5" customWidth="1"/>
    <col min="5" max="5" width="24.6640625" style="5" customWidth="1"/>
    <col min="6" max="6" width="19.83203125" style="5" customWidth="1"/>
    <col min="7" max="7" width="19.1640625" style="5" bestFit="1" customWidth="1"/>
    <col min="8" max="8" width="16" style="5" bestFit="1" customWidth="1"/>
    <col min="9" max="16384" width="9.33203125" style="5"/>
  </cols>
  <sheetData>
    <row r="1" spans="1:9" s="1" customFormat="1" ht="13.5">
      <c r="C1" s="143"/>
      <c r="D1" s="143"/>
      <c r="E1" s="143" t="s">
        <v>94</v>
      </c>
    </row>
    <row r="2" spans="1:9" s="1" customFormat="1" ht="13.5">
      <c r="C2" s="263" t="s">
        <v>85</v>
      </c>
      <c r="D2" s="263"/>
      <c r="E2" s="263"/>
    </row>
    <row r="3" spans="1:9" s="1" customFormat="1" ht="13.5">
      <c r="C3" s="263" t="s">
        <v>67</v>
      </c>
      <c r="D3" s="263"/>
      <c r="E3" s="263"/>
    </row>
    <row r="4" spans="1:9" s="1" customFormat="1" ht="13.5"/>
    <row r="5" spans="1:9" s="1" customFormat="1" ht="52.5" customHeight="1">
      <c r="A5" s="264" t="s">
        <v>154</v>
      </c>
      <c r="B5" s="264"/>
      <c r="C5" s="264"/>
      <c r="D5" s="264"/>
      <c r="E5" s="264"/>
      <c r="F5" s="27"/>
    </row>
    <row r="7" spans="1:9" ht="17.25">
      <c r="A7" s="2"/>
      <c r="B7" s="2"/>
      <c r="C7" s="2"/>
      <c r="D7" s="233" t="s">
        <v>22</v>
      </c>
      <c r="E7" s="233"/>
    </row>
    <row r="8" spans="1:9" s="28" customFormat="1" ht="82.5" customHeight="1">
      <c r="A8" s="265" t="s">
        <v>68</v>
      </c>
      <c r="B8" s="265"/>
      <c r="C8" s="266" t="s">
        <v>70</v>
      </c>
      <c r="D8" s="268" t="s">
        <v>89</v>
      </c>
      <c r="E8" s="269"/>
      <c r="F8" s="29"/>
      <c r="G8" s="29"/>
      <c r="H8" s="29"/>
      <c r="I8" s="29"/>
    </row>
    <row r="9" spans="1:9" s="28" customFormat="1" ht="47.25" customHeight="1">
      <c r="A9" s="87" t="s">
        <v>7</v>
      </c>
      <c r="B9" s="87" t="s">
        <v>0</v>
      </c>
      <c r="C9" s="266"/>
      <c r="D9" s="88" t="s">
        <v>47</v>
      </c>
      <c r="E9" s="88" t="s">
        <v>48</v>
      </c>
      <c r="F9" s="29"/>
      <c r="G9" s="29"/>
      <c r="H9" s="29"/>
      <c r="I9" s="29"/>
    </row>
    <row r="10" spans="1:9" s="32" customFormat="1" ht="17.25">
      <c r="A10" s="30"/>
      <c r="B10" s="30"/>
      <c r="C10" s="31" t="s">
        <v>71</v>
      </c>
      <c r="D10" s="178">
        <f t="shared" ref="D10:E10" si="0">D11</f>
        <v>0</v>
      </c>
      <c r="E10" s="178">
        <f t="shared" si="0"/>
        <v>0</v>
      </c>
      <c r="F10" s="33"/>
      <c r="G10" s="33"/>
      <c r="H10" s="33"/>
      <c r="I10" s="33"/>
    </row>
    <row r="11" spans="1:9" s="32" customFormat="1" ht="17.25">
      <c r="A11" s="34"/>
      <c r="B11" s="35"/>
      <c r="C11" s="35" t="s">
        <v>72</v>
      </c>
      <c r="D11" s="178">
        <f t="shared" ref="D11:E11" si="1">+D13+D16</f>
        <v>0</v>
      </c>
      <c r="E11" s="178">
        <f t="shared" si="1"/>
        <v>0</v>
      </c>
      <c r="F11" s="33"/>
      <c r="G11" s="33"/>
      <c r="H11" s="33"/>
      <c r="I11" s="33"/>
    </row>
    <row r="12" spans="1:9" s="32" customFormat="1" ht="17.25">
      <c r="A12" s="34"/>
      <c r="B12" s="34"/>
      <c r="C12" s="34" t="s">
        <v>1</v>
      </c>
      <c r="D12" s="34"/>
      <c r="E12" s="216"/>
      <c r="F12" s="33"/>
      <c r="G12" s="33"/>
      <c r="H12" s="33"/>
      <c r="I12" s="33"/>
    </row>
    <row r="13" spans="1:9" s="36" customFormat="1" ht="34.5">
      <c r="A13" s="262">
        <v>1228</v>
      </c>
      <c r="B13" s="259">
        <v>31007</v>
      </c>
      <c r="C13" s="61" t="s">
        <v>121</v>
      </c>
      <c r="D13" s="178">
        <f t="shared" ref="D13:E13" si="2">D15</f>
        <v>0</v>
      </c>
      <c r="E13" s="217">
        <f t="shared" si="2"/>
        <v>72000</v>
      </c>
      <c r="F13" s="37"/>
      <c r="G13" s="37"/>
      <c r="H13" s="37"/>
      <c r="I13" s="37"/>
    </row>
    <row r="14" spans="1:9" s="36" customFormat="1" ht="17.25">
      <c r="A14" s="260"/>
      <c r="B14" s="260"/>
      <c r="C14" s="89" t="s">
        <v>73</v>
      </c>
      <c r="D14" s="89"/>
      <c r="E14" s="218"/>
      <c r="F14" s="37"/>
      <c r="G14" s="37"/>
      <c r="H14" s="37"/>
      <c r="I14" s="37"/>
    </row>
    <row r="15" spans="1:9" s="38" customFormat="1" ht="17.25">
      <c r="A15" s="261"/>
      <c r="B15" s="267"/>
      <c r="C15" s="90" t="s">
        <v>31</v>
      </c>
      <c r="D15" s="178">
        <f>'2'!G22</f>
        <v>0</v>
      </c>
      <c r="E15" s="219">
        <f>'2'!H22</f>
        <v>72000</v>
      </c>
      <c r="F15" s="39"/>
      <c r="G15" s="39"/>
      <c r="H15" s="39"/>
      <c r="I15" s="39"/>
    </row>
    <row r="16" spans="1:9" s="36" customFormat="1" ht="34.5">
      <c r="A16" s="258">
        <v>1228</v>
      </c>
      <c r="B16" s="259">
        <v>31002</v>
      </c>
      <c r="C16" s="177" t="s">
        <v>141</v>
      </c>
      <c r="D16" s="178">
        <f t="shared" ref="D16:E16" si="3">D18</f>
        <v>0</v>
      </c>
      <c r="E16" s="215">
        <f t="shared" si="3"/>
        <v>-72000</v>
      </c>
      <c r="F16" s="37"/>
      <c r="G16" s="37"/>
    </row>
    <row r="17" spans="1:7" s="36" customFormat="1" ht="17.25">
      <c r="A17" s="258"/>
      <c r="B17" s="260"/>
      <c r="C17" s="179" t="s">
        <v>73</v>
      </c>
      <c r="D17" s="180"/>
      <c r="E17" s="181"/>
      <c r="F17" s="37"/>
      <c r="G17" s="37"/>
    </row>
    <row r="18" spans="1:7" s="38" customFormat="1" ht="17.25">
      <c r="A18" s="258"/>
      <c r="B18" s="261"/>
      <c r="C18" s="182" t="s">
        <v>104</v>
      </c>
      <c r="D18" s="178">
        <f>'2'!G33</f>
        <v>0</v>
      </c>
      <c r="E18" s="215">
        <f>'2'!H33</f>
        <v>-72000</v>
      </c>
      <c r="F18" s="39"/>
      <c r="G18" s="39"/>
    </row>
  </sheetData>
  <mergeCells count="11">
    <mergeCell ref="A16:A18"/>
    <mergeCell ref="B16:B18"/>
    <mergeCell ref="A13:A15"/>
    <mergeCell ref="C2:E2"/>
    <mergeCell ref="C3:E3"/>
    <mergeCell ref="A5:E5"/>
    <mergeCell ref="A8:B8"/>
    <mergeCell ref="C8:C9"/>
    <mergeCell ref="D7:E7"/>
    <mergeCell ref="B13:B15"/>
    <mergeCell ref="D8:E8"/>
  </mergeCells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opLeftCell="A28" zoomScaleNormal="100" workbookViewId="0">
      <selection activeCell="A34" sqref="A34:B34"/>
    </sheetView>
  </sheetViews>
  <sheetFormatPr defaultColWidth="10.6640625" defaultRowHeight="13.5"/>
  <cols>
    <col min="1" max="1" width="48.83203125" style="1" customWidth="1"/>
    <col min="2" max="2" width="68.5" style="1" customWidth="1"/>
    <col min="3" max="3" width="22.5" style="1" customWidth="1"/>
    <col min="4" max="4" width="18" style="1" customWidth="1"/>
    <col min="5" max="5" width="25" style="1" customWidth="1"/>
    <col min="6" max="6" width="22.6640625" style="1" customWidth="1"/>
    <col min="7" max="7" width="23.1640625" style="1" customWidth="1"/>
    <col min="8" max="8" width="15.6640625" style="1" bestFit="1" customWidth="1"/>
    <col min="9" max="9" width="17" style="1" customWidth="1"/>
    <col min="10" max="16384" width="10.6640625" style="1"/>
  </cols>
  <sheetData>
    <row r="1" spans="1:4">
      <c r="C1" s="8"/>
      <c r="D1" s="9" t="s">
        <v>95</v>
      </c>
    </row>
    <row r="2" spans="1:4">
      <c r="C2" s="8"/>
      <c r="D2" s="48" t="s">
        <v>84</v>
      </c>
    </row>
    <row r="3" spans="1:4">
      <c r="C3" s="8"/>
      <c r="D3" s="48" t="s">
        <v>6</v>
      </c>
    </row>
    <row r="4" spans="1:4">
      <c r="B4" s="10"/>
      <c r="C4" s="271"/>
      <c r="D4" s="271"/>
    </row>
    <row r="8" spans="1:4" ht="42" customHeight="1">
      <c r="A8" s="272" t="s">
        <v>139</v>
      </c>
      <c r="B8" s="272"/>
      <c r="C8" s="272"/>
      <c r="D8" s="272"/>
    </row>
    <row r="9" spans="1:4" ht="12.75" customHeight="1">
      <c r="A9" s="50"/>
      <c r="B9" s="50"/>
      <c r="C9" s="2"/>
      <c r="D9" s="2"/>
    </row>
    <row r="10" spans="1:4" s="2" customFormat="1" ht="17.25">
      <c r="A10" s="270" t="s">
        <v>19</v>
      </c>
      <c r="B10" s="270"/>
      <c r="C10" s="270"/>
      <c r="D10" s="270"/>
    </row>
    <row r="11" spans="1:4" s="2" customFormat="1" ht="17.25">
      <c r="A11" s="91"/>
      <c r="B11" s="91"/>
    </row>
    <row r="12" spans="1:4" s="2" customFormat="1" ht="17.25">
      <c r="A12" s="92" t="s">
        <v>5</v>
      </c>
      <c r="B12" s="91"/>
    </row>
    <row r="13" spans="1:4" ht="17.25">
      <c r="A13" s="2"/>
      <c r="B13" s="2"/>
      <c r="C13" s="2"/>
      <c r="D13" s="2"/>
    </row>
    <row r="14" spans="1:4" s="185" customFormat="1" ht="17.25">
      <c r="A14" s="183" t="s">
        <v>50</v>
      </c>
      <c r="B14" s="184" t="s">
        <v>51</v>
      </c>
    </row>
    <row r="15" spans="1:4" s="185" customFormat="1" ht="54" customHeight="1">
      <c r="A15" s="186" t="s">
        <v>105</v>
      </c>
      <c r="B15" s="187" t="s">
        <v>106</v>
      </c>
    </row>
    <row r="16" spans="1:4" s="185" customFormat="1" ht="17.25">
      <c r="A16" s="188"/>
      <c r="B16" s="188"/>
    </row>
    <row r="17" spans="1:4" s="185" customFormat="1" ht="17.25">
      <c r="A17" s="276" t="s">
        <v>52</v>
      </c>
      <c r="B17" s="276"/>
    </row>
    <row r="18" spans="1:4" s="185" customFormat="1" ht="72" customHeight="1">
      <c r="A18" s="189" t="s">
        <v>53</v>
      </c>
      <c r="B18" s="186" t="s">
        <v>105</v>
      </c>
      <c r="C18" s="278" t="s">
        <v>91</v>
      </c>
      <c r="D18" s="279"/>
    </row>
    <row r="19" spans="1:4" s="185" customFormat="1" ht="17.25">
      <c r="A19" s="189" t="s">
        <v>54</v>
      </c>
      <c r="B19" s="186">
        <v>31002</v>
      </c>
      <c r="C19" s="190" t="s">
        <v>55</v>
      </c>
      <c r="D19" s="191" t="s">
        <v>40</v>
      </c>
    </row>
    <row r="20" spans="1:4" s="185" customFormat="1" ht="34.5">
      <c r="A20" s="189" t="s">
        <v>56</v>
      </c>
      <c r="B20" s="186" t="s">
        <v>144</v>
      </c>
      <c r="C20" s="186"/>
      <c r="D20" s="191"/>
    </row>
    <row r="21" spans="1:4" s="185" customFormat="1" ht="34.5">
      <c r="A21" s="189" t="s">
        <v>57</v>
      </c>
      <c r="B21" s="224" t="s">
        <v>142</v>
      </c>
      <c r="C21" s="186"/>
      <c r="D21" s="191"/>
    </row>
    <row r="22" spans="1:4" s="185" customFormat="1" ht="34.5">
      <c r="A22" s="189" t="s">
        <v>58</v>
      </c>
      <c r="B22" s="186" t="s">
        <v>107</v>
      </c>
      <c r="C22" s="186"/>
      <c r="D22" s="191"/>
    </row>
    <row r="23" spans="1:4" s="185" customFormat="1" ht="51.75">
      <c r="A23" s="189" t="s">
        <v>59</v>
      </c>
      <c r="B23" s="186" t="s">
        <v>145</v>
      </c>
      <c r="C23" s="186"/>
      <c r="D23" s="191"/>
    </row>
    <row r="24" spans="1:4" s="185" customFormat="1" ht="17.25">
      <c r="A24" s="277" t="s">
        <v>20</v>
      </c>
      <c r="B24" s="277"/>
      <c r="C24" s="191"/>
      <c r="D24" s="191"/>
    </row>
    <row r="25" spans="1:4" s="185" customFormat="1" ht="17.25">
      <c r="A25" s="273" t="s">
        <v>21</v>
      </c>
      <c r="B25" s="273"/>
      <c r="C25" s="193">
        <f>+'2'!G31</f>
        <v>0</v>
      </c>
      <c r="D25" s="193">
        <f>+'2'!H31</f>
        <v>-72000</v>
      </c>
    </row>
    <row r="27" spans="1:4" s="185" customFormat="1" ht="72" customHeight="1">
      <c r="A27" s="210" t="s">
        <v>53</v>
      </c>
      <c r="B27" s="186" t="s">
        <v>105</v>
      </c>
      <c r="C27" s="278" t="s">
        <v>29</v>
      </c>
      <c r="D27" s="279"/>
    </row>
    <row r="28" spans="1:4" s="185" customFormat="1" ht="17.25">
      <c r="A28" s="210" t="s">
        <v>54</v>
      </c>
      <c r="B28" s="186">
        <v>31007</v>
      </c>
      <c r="C28" s="190" t="s">
        <v>55</v>
      </c>
      <c r="D28" s="209" t="s">
        <v>40</v>
      </c>
    </row>
    <row r="29" spans="1:4" s="185" customFormat="1" ht="34.5">
      <c r="A29" s="210" t="s">
        <v>56</v>
      </c>
      <c r="B29" s="186" t="s">
        <v>121</v>
      </c>
      <c r="C29" s="186"/>
      <c r="D29" s="209"/>
    </row>
    <row r="30" spans="1:4" s="185" customFormat="1" ht="51.75">
      <c r="A30" s="210" t="s">
        <v>57</v>
      </c>
      <c r="B30" s="186" t="s">
        <v>128</v>
      </c>
      <c r="C30" s="186"/>
      <c r="D30" s="209"/>
    </row>
    <row r="31" spans="1:4" s="185" customFormat="1" ht="34.5">
      <c r="A31" s="210" t="s">
        <v>58</v>
      </c>
      <c r="B31" s="186" t="s">
        <v>107</v>
      </c>
      <c r="C31" s="186"/>
      <c r="D31" s="209"/>
    </row>
    <row r="32" spans="1:4" s="185" customFormat="1" ht="51.75">
      <c r="A32" s="210" t="s">
        <v>59</v>
      </c>
      <c r="B32" s="186" t="s">
        <v>131</v>
      </c>
      <c r="C32" s="186"/>
      <c r="D32" s="209"/>
    </row>
    <row r="33" spans="1:4" s="185" customFormat="1" ht="17.25">
      <c r="A33" s="277" t="s">
        <v>20</v>
      </c>
      <c r="B33" s="277"/>
      <c r="C33" s="209"/>
      <c r="D33" s="209"/>
    </row>
    <row r="34" spans="1:4" s="185" customFormat="1" ht="54" customHeight="1">
      <c r="A34" s="274" t="s">
        <v>149</v>
      </c>
      <c r="B34" s="275"/>
      <c r="C34" s="208"/>
      <c r="D34" s="193">
        <v>30</v>
      </c>
    </row>
    <row r="35" spans="1:4" s="185" customFormat="1" ht="17.25">
      <c r="A35" s="273" t="s">
        <v>21</v>
      </c>
      <c r="B35" s="273"/>
      <c r="C35" s="193">
        <f>+'2'!G22</f>
        <v>0</v>
      </c>
      <c r="D35" s="193">
        <f>+'2'!H22</f>
        <v>72000</v>
      </c>
    </row>
  </sheetData>
  <mergeCells count="11">
    <mergeCell ref="A10:D10"/>
    <mergeCell ref="C4:D4"/>
    <mergeCell ref="A8:D8"/>
    <mergeCell ref="A35:B35"/>
    <mergeCell ref="A34:B34"/>
    <mergeCell ref="A17:B17"/>
    <mergeCell ref="A24:B24"/>
    <mergeCell ref="A25:B25"/>
    <mergeCell ref="A33:B33"/>
    <mergeCell ref="C18:D18"/>
    <mergeCell ref="C27:D27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43" zoomScaleNormal="100" zoomScaleSheetLayoutView="100" workbookViewId="0">
      <selection activeCell="D26" sqref="D26"/>
    </sheetView>
  </sheetViews>
  <sheetFormatPr defaultColWidth="10.6640625" defaultRowHeight="13.5"/>
  <cols>
    <col min="1" max="1" width="48.83203125" style="1" customWidth="1"/>
    <col min="2" max="2" width="66.83203125" style="1" customWidth="1"/>
    <col min="3" max="3" width="23.1640625" style="1" customWidth="1"/>
    <col min="4" max="4" width="19.5" style="1" customWidth="1"/>
    <col min="5" max="5" width="10.6640625" style="1"/>
    <col min="6" max="6" width="15.1640625" style="1" bestFit="1" customWidth="1"/>
    <col min="7" max="7" width="20" style="1" customWidth="1"/>
    <col min="8" max="10" width="18.1640625" style="1" customWidth="1"/>
    <col min="11" max="16384" width="10.6640625" style="1"/>
  </cols>
  <sheetData>
    <row r="1" spans="1:4">
      <c r="C1" s="8"/>
      <c r="D1" s="9" t="s">
        <v>66</v>
      </c>
    </row>
    <row r="2" spans="1:4">
      <c r="C2" s="8"/>
      <c r="D2" s="48" t="s">
        <v>84</v>
      </c>
    </row>
    <row r="3" spans="1:4">
      <c r="C3" s="8"/>
      <c r="D3" s="48" t="s">
        <v>6</v>
      </c>
    </row>
    <row r="4" spans="1:4">
      <c r="C4" s="8"/>
      <c r="D4" s="48"/>
    </row>
    <row r="5" spans="1:4">
      <c r="C5" s="8"/>
      <c r="D5" s="48"/>
    </row>
    <row r="6" spans="1:4" ht="42" customHeight="1">
      <c r="A6" s="272" t="s">
        <v>140</v>
      </c>
      <c r="B6" s="272"/>
      <c r="C6" s="272"/>
      <c r="D6" s="272"/>
    </row>
    <row r="7" spans="1:4" ht="42" customHeight="1">
      <c r="A7" s="211"/>
      <c r="B7" s="211"/>
      <c r="C7" s="211"/>
      <c r="D7" s="211"/>
    </row>
    <row r="8" spans="1:4" ht="12.75" customHeight="1">
      <c r="A8" s="50"/>
      <c r="B8" s="50"/>
      <c r="C8" s="194" t="s">
        <v>132</v>
      </c>
      <c r="D8" s="2"/>
    </row>
    <row r="9" spans="1:4" s="2" customFormat="1" ht="17.25">
      <c r="A9" s="270" t="s">
        <v>19</v>
      </c>
      <c r="B9" s="270"/>
      <c r="C9" s="270"/>
      <c r="D9" s="270"/>
    </row>
    <row r="10" spans="1:4" s="2" customFormat="1" ht="17.25">
      <c r="A10" s="91"/>
      <c r="B10" s="91"/>
    </row>
    <row r="11" spans="1:4" s="2" customFormat="1" ht="17.25">
      <c r="A11" s="154" t="s">
        <v>69</v>
      </c>
      <c r="B11" s="154"/>
      <c r="C11" s="155"/>
      <c r="D11" s="155"/>
    </row>
    <row r="12" spans="1:4" s="2" customFormat="1" ht="17.25">
      <c r="A12" s="93"/>
      <c r="B12" s="93"/>
    </row>
    <row r="13" spans="1:4" s="2" customFormat="1" ht="17.25">
      <c r="A13" s="136" t="s">
        <v>50</v>
      </c>
      <c r="B13" s="137" t="s">
        <v>51</v>
      </c>
      <c r="C13" s="94"/>
      <c r="D13" s="94"/>
    </row>
    <row r="14" spans="1:4" s="2" customFormat="1" ht="51.75">
      <c r="A14" s="134" t="s">
        <v>105</v>
      </c>
      <c r="B14" s="138" t="s">
        <v>106</v>
      </c>
      <c r="C14" s="95"/>
      <c r="D14" s="95"/>
    </row>
    <row r="16" spans="1:4" ht="17.25">
      <c r="A16" s="96"/>
      <c r="B16" s="96"/>
      <c r="C16" s="96"/>
      <c r="D16" s="96"/>
    </row>
    <row r="17" spans="1:7" ht="17.25">
      <c r="A17" s="280" t="s">
        <v>52</v>
      </c>
      <c r="B17" s="280"/>
      <c r="C17" s="280"/>
      <c r="D17" s="280"/>
    </row>
    <row r="18" spans="1:7" ht="57" customHeight="1">
      <c r="A18" s="144" t="s">
        <v>53</v>
      </c>
      <c r="B18" s="145" t="s">
        <v>105</v>
      </c>
      <c r="C18" s="283" t="s">
        <v>29</v>
      </c>
      <c r="D18" s="284"/>
    </row>
    <row r="19" spans="1:7" ht="17.25">
      <c r="A19" s="144" t="s">
        <v>54</v>
      </c>
      <c r="B19" s="145">
        <v>31007</v>
      </c>
      <c r="C19" s="152" t="s">
        <v>55</v>
      </c>
      <c r="D19" s="152" t="s">
        <v>40</v>
      </c>
    </row>
    <row r="20" spans="1:7" ht="34.5">
      <c r="A20" s="127" t="s">
        <v>56</v>
      </c>
      <c r="B20" s="131" t="s">
        <v>121</v>
      </c>
      <c r="C20" s="113"/>
      <c r="D20" s="113"/>
    </row>
    <row r="21" spans="1:7" ht="51.75">
      <c r="A21" s="127" t="s">
        <v>57</v>
      </c>
      <c r="B21" s="205" t="s">
        <v>128</v>
      </c>
      <c r="C21" s="113"/>
      <c r="D21" s="113"/>
    </row>
    <row r="22" spans="1:7" ht="51.75">
      <c r="A22" s="127" t="s">
        <v>58</v>
      </c>
      <c r="B22" s="131" t="s">
        <v>107</v>
      </c>
      <c r="C22" s="113"/>
      <c r="D22" s="113"/>
    </row>
    <row r="23" spans="1:7" ht="51.75">
      <c r="A23" s="127" t="s">
        <v>59</v>
      </c>
      <c r="B23" s="131" t="s">
        <v>131</v>
      </c>
      <c r="C23" s="113"/>
      <c r="D23" s="113"/>
    </row>
    <row r="24" spans="1:7" ht="17.25" customHeight="1">
      <c r="A24" s="281" t="s">
        <v>20</v>
      </c>
      <c r="B24" s="282"/>
      <c r="C24" s="113"/>
      <c r="D24" s="113"/>
    </row>
    <row r="25" spans="1:7" s="2" customFormat="1" ht="46.5" customHeight="1">
      <c r="A25" s="274" t="s">
        <v>149</v>
      </c>
      <c r="B25" s="275"/>
      <c r="C25" s="153"/>
      <c r="D25" s="153">
        <v>30</v>
      </c>
    </row>
    <row r="26" spans="1:7" ht="17.25">
      <c r="A26" s="286" t="s">
        <v>21</v>
      </c>
      <c r="B26" s="286"/>
      <c r="C26" s="66">
        <f>'2'!G22</f>
        <v>0</v>
      </c>
      <c r="D26" s="66">
        <f>'2'!H22</f>
        <v>72000</v>
      </c>
    </row>
    <row r="27" spans="1:7" ht="16.5" customHeight="1">
      <c r="A27" s="2"/>
      <c r="B27" s="2"/>
      <c r="C27" s="2"/>
      <c r="D27" s="2"/>
    </row>
    <row r="28" spans="1:7" s="185" customFormat="1" ht="12.75" customHeight="1">
      <c r="A28" s="158"/>
      <c r="B28" s="158"/>
      <c r="C28" s="194" t="s">
        <v>108</v>
      </c>
      <c r="D28" s="158"/>
    </row>
    <row r="29" spans="1:7" s="91" customFormat="1" ht="17.25">
      <c r="A29" s="285" t="s">
        <v>109</v>
      </c>
      <c r="B29" s="285"/>
      <c r="C29" s="285"/>
      <c r="D29" s="285"/>
      <c r="E29" s="195"/>
      <c r="F29" s="195"/>
      <c r="G29" s="195"/>
    </row>
    <row r="30" spans="1:7" s="91" customFormat="1" ht="17.25"/>
    <row r="31" spans="1:7" s="91" customFormat="1" ht="17.25"/>
    <row r="32" spans="1:7" s="91" customFormat="1" ht="17.25">
      <c r="A32" s="92" t="s">
        <v>110</v>
      </c>
    </row>
    <row r="35" spans="1:4" s="185" customFormat="1" ht="17.25">
      <c r="A35" s="183" t="s">
        <v>50</v>
      </c>
      <c r="B35" s="184" t="s">
        <v>51</v>
      </c>
    </row>
    <row r="36" spans="1:4" s="185" customFormat="1" ht="51.75">
      <c r="A36" s="186" t="s">
        <v>105</v>
      </c>
      <c r="B36" s="187" t="s">
        <v>106</v>
      </c>
    </row>
    <row r="37" spans="1:4" s="185" customFormat="1" ht="17.25">
      <c r="A37" s="188"/>
      <c r="B37" s="188"/>
    </row>
    <row r="38" spans="1:4" s="185" customFormat="1" ht="17.25">
      <c r="A38" s="276" t="s">
        <v>52</v>
      </c>
      <c r="B38" s="276"/>
    </row>
    <row r="39" spans="1:4" s="185" customFormat="1" ht="17.25">
      <c r="A39" s="188"/>
      <c r="B39" s="188"/>
    </row>
    <row r="40" spans="1:4" s="185" customFormat="1" ht="72" customHeight="1">
      <c r="A40" s="189" t="s">
        <v>53</v>
      </c>
      <c r="B40" s="186" t="s">
        <v>105</v>
      </c>
      <c r="C40" s="278" t="s">
        <v>91</v>
      </c>
      <c r="D40" s="279"/>
    </row>
    <row r="41" spans="1:4" s="185" customFormat="1" ht="17.25">
      <c r="A41" s="189" t="s">
        <v>54</v>
      </c>
      <c r="B41" s="186">
        <v>31002</v>
      </c>
      <c r="C41" s="190" t="s">
        <v>55</v>
      </c>
      <c r="D41" s="191" t="s">
        <v>40</v>
      </c>
    </row>
    <row r="42" spans="1:4" s="185" customFormat="1" ht="34.5">
      <c r="A42" s="189" t="s">
        <v>56</v>
      </c>
      <c r="B42" s="186" t="s">
        <v>144</v>
      </c>
      <c r="C42" s="186"/>
      <c r="D42" s="191"/>
    </row>
    <row r="43" spans="1:4" s="185" customFormat="1" ht="34.5">
      <c r="A43" s="189" t="s">
        <v>57</v>
      </c>
      <c r="B43" s="224" t="s">
        <v>142</v>
      </c>
      <c r="C43" s="186"/>
      <c r="D43" s="191"/>
    </row>
    <row r="44" spans="1:4" s="185" customFormat="1" ht="51.75">
      <c r="A44" s="189" t="s">
        <v>58</v>
      </c>
      <c r="B44" s="186" t="s">
        <v>107</v>
      </c>
      <c r="C44" s="186"/>
      <c r="D44" s="191"/>
    </row>
    <row r="45" spans="1:4" s="185" customFormat="1" ht="51.75">
      <c r="A45" s="189" t="s">
        <v>59</v>
      </c>
      <c r="B45" s="186" t="s">
        <v>145</v>
      </c>
      <c r="C45" s="186"/>
      <c r="D45" s="191"/>
    </row>
    <row r="46" spans="1:4" s="185" customFormat="1" ht="17.25">
      <c r="A46" s="277" t="s">
        <v>20</v>
      </c>
      <c r="B46" s="277"/>
      <c r="C46" s="191"/>
      <c r="D46" s="191"/>
    </row>
    <row r="47" spans="1:4" s="185" customFormat="1" ht="17.25">
      <c r="A47" s="273" t="s">
        <v>21</v>
      </c>
      <c r="B47" s="273"/>
      <c r="C47" s="193">
        <f>+'2'!G31</f>
        <v>0</v>
      </c>
      <c r="D47" s="193">
        <f>+'2'!H31</f>
        <v>-72000</v>
      </c>
    </row>
  </sheetData>
  <mergeCells count="12">
    <mergeCell ref="A47:B47"/>
    <mergeCell ref="A29:D29"/>
    <mergeCell ref="A26:B26"/>
    <mergeCell ref="A38:B38"/>
    <mergeCell ref="C40:D40"/>
    <mergeCell ref="A6:D6"/>
    <mergeCell ref="A9:D9"/>
    <mergeCell ref="A17:D17"/>
    <mergeCell ref="A46:B46"/>
    <mergeCell ref="A24:B24"/>
    <mergeCell ref="A25:B25"/>
    <mergeCell ref="C18:D18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4" workbookViewId="0">
      <selection activeCell="C14" sqref="C14"/>
    </sheetView>
  </sheetViews>
  <sheetFormatPr defaultRowHeight="13.5"/>
  <cols>
    <col min="1" max="1" width="21.33203125" style="40" customWidth="1"/>
    <col min="2" max="2" width="47.5" style="41" customWidth="1"/>
    <col min="3" max="3" width="13.1640625" style="42" customWidth="1"/>
    <col min="4" max="4" width="11" style="43" customWidth="1"/>
    <col min="5" max="5" width="29.5" style="43" customWidth="1"/>
    <col min="6" max="6" width="15" style="42" customWidth="1"/>
    <col min="7" max="7" width="27" style="42" customWidth="1"/>
    <col min="8" max="8" width="6.33203125" style="40" customWidth="1"/>
    <col min="9" max="9" width="6.5" style="40" customWidth="1"/>
    <col min="10" max="10" width="39.33203125" style="40" customWidth="1"/>
    <col min="11" max="11" width="15.33203125" style="40" bestFit="1" customWidth="1"/>
    <col min="12" max="12" width="11.83203125" style="40" customWidth="1"/>
    <col min="13" max="13" width="9.33203125" style="40" customWidth="1"/>
    <col min="14" max="14" width="11.5" style="40" customWidth="1"/>
    <col min="15" max="15" width="19.33203125" style="40" customWidth="1"/>
    <col min="16" max="16" width="9.33203125" style="40"/>
    <col min="17" max="18" width="10.5" style="40" bestFit="1" customWidth="1"/>
    <col min="19" max="19" width="11.6640625" style="40" bestFit="1" customWidth="1"/>
    <col min="20" max="21" width="9.33203125" style="40"/>
    <col min="22" max="22" width="12.6640625" style="40" bestFit="1" customWidth="1"/>
    <col min="23" max="16384" width="9.33203125" style="40"/>
  </cols>
  <sheetData>
    <row r="1" spans="1:10" ht="17.25">
      <c r="A1" s="44"/>
      <c r="B1" s="97"/>
      <c r="C1" s="98"/>
      <c r="D1" s="98"/>
      <c r="E1" s="290" t="s">
        <v>96</v>
      </c>
      <c r="F1" s="290"/>
      <c r="G1" s="290"/>
    </row>
    <row r="2" spans="1:10" ht="15.75" customHeight="1">
      <c r="A2" s="44"/>
      <c r="B2" s="99"/>
      <c r="C2" s="99"/>
      <c r="D2" s="99"/>
      <c r="E2" s="291" t="s">
        <v>88</v>
      </c>
      <c r="F2" s="291"/>
      <c r="G2" s="291"/>
    </row>
    <row r="3" spans="1:10" ht="15.75" customHeight="1">
      <c r="A3" s="44"/>
      <c r="B3" s="99"/>
      <c r="C3" s="99"/>
      <c r="D3" s="99"/>
      <c r="E3" s="291" t="s">
        <v>81</v>
      </c>
      <c r="F3" s="291"/>
      <c r="G3" s="291"/>
    </row>
    <row r="4" spans="1:10" ht="15.75" customHeight="1">
      <c r="A4" s="44"/>
      <c r="B4" s="97"/>
      <c r="C4" s="47"/>
      <c r="D4" s="46"/>
    </row>
    <row r="5" spans="1:10" ht="58.5" customHeight="1">
      <c r="A5" s="292" t="s">
        <v>118</v>
      </c>
      <c r="B5" s="292"/>
      <c r="C5" s="292"/>
      <c r="D5" s="292"/>
      <c r="E5" s="292"/>
      <c r="F5" s="292"/>
      <c r="G5" s="292"/>
    </row>
    <row r="6" spans="1:10" ht="18.75" customHeight="1">
      <c r="A6" s="44"/>
      <c r="B6" s="45"/>
      <c r="C6" s="46"/>
      <c r="D6" s="46"/>
      <c r="E6" s="46"/>
      <c r="F6" s="46"/>
      <c r="G6" s="47"/>
    </row>
    <row r="7" spans="1:10" ht="93" customHeight="1">
      <c r="A7" s="297" t="s">
        <v>74</v>
      </c>
      <c r="B7" s="293" t="s">
        <v>75</v>
      </c>
      <c r="C7" s="293" t="s">
        <v>76</v>
      </c>
      <c r="D7" s="293" t="s">
        <v>77</v>
      </c>
      <c r="E7" s="293" t="s">
        <v>78</v>
      </c>
      <c r="F7" s="295" t="s">
        <v>90</v>
      </c>
      <c r="G7" s="296"/>
    </row>
    <row r="8" spans="1:10" ht="55.5" customHeight="1">
      <c r="A8" s="298"/>
      <c r="B8" s="294"/>
      <c r="C8" s="294"/>
      <c r="D8" s="294"/>
      <c r="E8" s="294"/>
      <c r="F8" s="100" t="s">
        <v>79</v>
      </c>
      <c r="G8" s="100" t="s">
        <v>80</v>
      </c>
      <c r="J8" s="102"/>
    </row>
    <row r="9" spans="1:10" ht="18" customHeight="1">
      <c r="A9" s="101">
        <v>1</v>
      </c>
      <c r="B9" s="100">
        <v>2</v>
      </c>
      <c r="C9" s="100">
        <v>3</v>
      </c>
      <c r="D9" s="100">
        <v>4</v>
      </c>
      <c r="E9" s="100">
        <v>5</v>
      </c>
      <c r="F9" s="100">
        <v>6</v>
      </c>
      <c r="G9" s="100">
        <v>7</v>
      </c>
    </row>
    <row r="10" spans="1:10" ht="18" customHeight="1">
      <c r="A10" s="287" t="s">
        <v>10</v>
      </c>
      <c r="B10" s="288"/>
      <c r="C10" s="288"/>
      <c r="D10" s="288"/>
      <c r="E10" s="289"/>
      <c r="F10" s="132"/>
      <c r="G10" s="146">
        <f>G11</f>
        <v>72000</v>
      </c>
    </row>
    <row r="11" spans="1:10" ht="18" customHeight="1">
      <c r="A11" s="151" t="s">
        <v>87</v>
      </c>
      <c r="B11" s="150" t="s">
        <v>133</v>
      </c>
      <c r="C11" s="150" t="s">
        <v>86</v>
      </c>
      <c r="D11" s="308" t="s">
        <v>134</v>
      </c>
      <c r="E11" s="309"/>
      <c r="F11" s="310"/>
      <c r="G11" s="206">
        <f>G12</f>
        <v>72000</v>
      </c>
      <c r="J11" s="102"/>
    </row>
    <row r="12" spans="1:10" s="44" customFormat="1" ht="48.75" customHeight="1">
      <c r="A12" s="130" t="s">
        <v>135</v>
      </c>
      <c r="B12" s="311" t="s">
        <v>121</v>
      </c>
      <c r="C12" s="312"/>
      <c r="D12" s="312"/>
      <c r="E12" s="313"/>
      <c r="F12" s="126"/>
      <c r="G12" s="206">
        <f>G13</f>
        <v>72000</v>
      </c>
      <c r="J12" s="133"/>
    </row>
    <row r="13" spans="1:10" s="44" customFormat="1" ht="17.25">
      <c r="A13" s="127"/>
      <c r="B13" s="109" t="s">
        <v>136</v>
      </c>
      <c r="C13" s="128"/>
      <c r="D13" s="129"/>
      <c r="E13" s="126"/>
      <c r="F13" s="126"/>
      <c r="G13" s="206">
        <f>SUM(G14:G14)</f>
        <v>72000</v>
      </c>
    </row>
    <row r="14" spans="1:10" s="44" customFormat="1" ht="51.75">
      <c r="A14" s="127" t="s">
        <v>150</v>
      </c>
      <c r="B14" s="109" t="s">
        <v>151</v>
      </c>
      <c r="C14" s="199" t="s">
        <v>116</v>
      </c>
      <c r="D14" s="129" t="s">
        <v>137</v>
      </c>
      <c r="E14" s="126">
        <v>72000000</v>
      </c>
      <c r="F14" s="126">
        <v>1</v>
      </c>
      <c r="G14" s="206">
        <f>E14*F14/1000</f>
        <v>72000</v>
      </c>
    </row>
    <row r="15" spans="1:10" ht="18" customHeight="1">
      <c r="A15" s="302" t="s">
        <v>111</v>
      </c>
      <c r="B15" s="303"/>
      <c r="C15" s="303"/>
      <c r="D15" s="303"/>
      <c r="E15" s="304"/>
      <c r="F15" s="207"/>
      <c r="G15" s="204">
        <f>G17</f>
        <v>-72000</v>
      </c>
    </row>
    <row r="16" spans="1:10" ht="18" customHeight="1">
      <c r="A16" s="305" t="s">
        <v>146</v>
      </c>
      <c r="B16" s="306"/>
      <c r="C16" s="306"/>
      <c r="D16" s="306"/>
      <c r="E16" s="306"/>
      <c r="F16" s="307"/>
      <c r="G16" s="196"/>
    </row>
    <row r="17" spans="1:7" ht="36.75" customHeight="1">
      <c r="A17" s="220" t="s">
        <v>147</v>
      </c>
      <c r="B17" s="299" t="s">
        <v>141</v>
      </c>
      <c r="C17" s="300"/>
      <c r="D17" s="300"/>
      <c r="E17" s="301"/>
      <c r="F17" s="197"/>
      <c r="G17" s="204">
        <f>G18</f>
        <v>-72000</v>
      </c>
    </row>
    <row r="18" spans="1:7" ht="17.25">
      <c r="A18" s="192" t="s">
        <v>112</v>
      </c>
      <c r="B18" s="198" t="s">
        <v>113</v>
      </c>
      <c r="C18" s="199"/>
      <c r="D18" s="199"/>
      <c r="E18" s="200"/>
      <c r="F18" s="197"/>
      <c r="G18" s="204">
        <f>G19</f>
        <v>-72000</v>
      </c>
    </row>
    <row r="19" spans="1:7" ht="34.5">
      <c r="A19" s="227" t="s">
        <v>114</v>
      </c>
      <c r="B19" s="198" t="s">
        <v>115</v>
      </c>
      <c r="C19" s="199" t="s">
        <v>116</v>
      </c>
      <c r="D19" s="201" t="s">
        <v>117</v>
      </c>
      <c r="E19" s="202"/>
      <c r="F19" s="203"/>
      <c r="G19" s="204">
        <f>+'2'!H31</f>
        <v>-72000</v>
      </c>
    </row>
  </sheetData>
  <mergeCells count="16">
    <mergeCell ref="B17:E17"/>
    <mergeCell ref="A15:E15"/>
    <mergeCell ref="A16:F16"/>
    <mergeCell ref="D11:F11"/>
    <mergeCell ref="B12:E12"/>
    <mergeCell ref="A10:E10"/>
    <mergeCell ref="E1:G1"/>
    <mergeCell ref="E2:G2"/>
    <mergeCell ref="E3:G3"/>
    <mergeCell ref="A5:G5"/>
    <mergeCell ref="D7:D8"/>
    <mergeCell ref="E7:E8"/>
    <mergeCell ref="F7:G7"/>
    <mergeCell ref="A7:A8"/>
    <mergeCell ref="B7:B8"/>
    <mergeCell ref="C7:C8"/>
  </mergeCells>
  <pageMargins left="0" right="0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https://mul2.gov.am/tasks/851576/oneclick/havelvacner.xlsx?token=e28cc8847de94a45937f73b246f6a14d</cp:keywords>
  <cp:lastModifiedBy>Zara Margaryan</cp:lastModifiedBy>
  <cp:lastPrinted>2022-04-05T07:53:23Z</cp:lastPrinted>
  <dcterms:created xsi:type="dcterms:W3CDTF">2018-09-30T11:43:43Z</dcterms:created>
  <dcterms:modified xsi:type="dcterms:W3CDTF">2023-08-30T10:16:59Z</dcterms:modified>
</cp:coreProperties>
</file>