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0800" tabRatio="500" firstSheet="1" activeTab="2"/>
  </bookViews>
  <sheets>
    <sheet name="հավելված1" sheetId="13" r:id="rId1"/>
    <sheet name="հավելված2" sheetId="12" r:id="rId2"/>
    <sheet name="հավելված3" sheetId="1" r:id="rId3"/>
    <sheet name="հավելված4" sheetId="14" r:id="rId4"/>
    <sheet name="հավելված5" sheetId="15" r:id="rId5"/>
    <sheet name="հավելված6" sheetId="11" r:id="rId6"/>
    <sheet name="հավելված7" sheetId="17" r:id="rId7"/>
    <sheet name="հավելված8" sheetId="16" r:id="rId8"/>
    <sheet name="հավելված9" sheetId="6" r:id="rId9"/>
    <sheet name="հավելված10" sheetId="19" r:id="rId10"/>
    <sheet name="հավելված11" sheetId="18" r:id="rId11"/>
  </sheets>
  <definedNames>
    <definedName name="_xlnm._FilterDatabase" localSheetId="8" hidden="1">հավելված9!$A$4:$A$801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åû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mas">#REF!</definedName>
    <definedName name="mass">#REF!</definedName>
    <definedName name="PANature" localSheetId="0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8">հավելված9!$A$4:$B$5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D10" i="16" l="1"/>
  <c r="E10" i="16"/>
  <c r="E52" i="16"/>
  <c r="E50" i="16"/>
  <c r="D50" i="16"/>
  <c r="D52" i="16"/>
  <c r="F9" i="17"/>
  <c r="G9" i="17"/>
  <c r="H9" i="17"/>
  <c r="E9" i="17"/>
  <c r="E41" i="17"/>
  <c r="F41" i="17"/>
  <c r="G41" i="17"/>
  <c r="H41" i="17"/>
  <c r="D41" i="17"/>
  <c r="D43" i="17"/>
  <c r="D9" i="17" l="1"/>
  <c r="G282" i="18" l="1"/>
  <c r="G281" i="18"/>
  <c r="G280" i="18" s="1"/>
  <c r="G279" i="18" s="1"/>
  <c r="G276" i="18"/>
  <c r="G275" i="18"/>
  <c r="G274" i="18" s="1"/>
  <c r="G273" i="18" s="1"/>
  <c r="G267" i="18"/>
  <c r="G266" i="18"/>
  <c r="G262" i="18"/>
  <c r="G261" i="18" s="1"/>
  <c r="G260" i="18" s="1"/>
  <c r="G259" i="18" s="1"/>
  <c r="G254" i="18"/>
  <c r="G253" i="18" s="1"/>
  <c r="G252" i="18" s="1"/>
  <c r="G251" i="18" s="1"/>
  <c r="G226" i="18"/>
  <c r="G225" i="18" s="1"/>
  <c r="G180" i="18" s="1"/>
  <c r="G179" i="18" s="1"/>
  <c r="G182" i="18"/>
  <c r="G181" i="18"/>
  <c r="G173" i="18"/>
  <c r="G172" i="18"/>
  <c r="G170" i="18"/>
  <c r="G169" i="18" s="1"/>
  <c r="G168" i="18" s="1"/>
  <c r="G167" i="18" s="1"/>
  <c r="G155" i="18"/>
  <c r="G154" i="18" s="1"/>
  <c r="G150" i="18" s="1"/>
  <c r="G149" i="18" s="1"/>
  <c r="G152" i="18"/>
  <c r="G151" i="18"/>
  <c r="G146" i="18"/>
  <c r="G141" i="18"/>
  <c r="G140" i="18"/>
  <c r="G139" i="18" s="1"/>
  <c r="G138" i="18" s="1"/>
  <c r="G128" i="18"/>
  <c r="G120" i="18"/>
  <c r="G119" i="18" s="1"/>
  <c r="G118" i="18" s="1"/>
  <c r="G117" i="18" s="1"/>
  <c r="G114" i="18"/>
  <c r="G113" i="18" s="1"/>
  <c r="G112" i="18" s="1"/>
  <c r="G110" i="18"/>
  <c r="G109" i="18"/>
  <c r="G105" i="18" s="1"/>
  <c r="G107" i="18"/>
  <c r="G106" i="18"/>
  <c r="G51" i="18"/>
  <c r="G50" i="18"/>
  <c r="G49" i="18"/>
  <c r="G48" i="18"/>
  <c r="G45" i="18"/>
  <c r="G44" i="18"/>
  <c r="G43" i="18"/>
  <c r="G42" i="18"/>
  <c r="G39" i="18"/>
  <c r="G37" i="18"/>
  <c r="G36" i="18"/>
  <c r="G35" i="18"/>
  <c r="G34" i="18" s="1"/>
  <c r="G30" i="18"/>
  <c r="G14" i="18"/>
  <c r="G13" i="18"/>
  <c r="G12" i="18" s="1"/>
  <c r="G11" i="18" s="1"/>
  <c r="G104" i="18" l="1"/>
  <c r="G10" i="18" s="1"/>
  <c r="E19" i="16"/>
  <c r="E17" i="16" s="1"/>
  <c r="D19" i="16"/>
  <c r="D17" i="16" s="1"/>
  <c r="D24" i="17" l="1"/>
  <c r="D22" i="17" s="1"/>
  <c r="H22" i="17"/>
  <c r="G22" i="17"/>
  <c r="F22" i="17"/>
  <c r="E22" i="17"/>
  <c r="D586" i="6" l="1"/>
  <c r="D810" i="19" s="1"/>
  <c r="C586" i="6"/>
  <c r="C810" i="19" s="1"/>
  <c r="B10" i="13" l="1"/>
  <c r="E44" i="16" l="1"/>
  <c r="D44" i="16"/>
  <c r="E41" i="16"/>
  <c r="D41" i="16"/>
  <c r="E36" i="16"/>
  <c r="E34" i="16" s="1"/>
  <c r="D36" i="16"/>
  <c r="D34" i="16" s="1"/>
  <c r="E31" i="16"/>
  <c r="E29" i="16" s="1"/>
  <c r="D31" i="16"/>
  <c r="D29" i="16" s="1"/>
  <c r="E26" i="16"/>
  <c r="E24" i="16" s="1"/>
  <c r="E22" i="16" s="1"/>
  <c r="D26" i="16"/>
  <c r="D24" i="16" s="1"/>
  <c r="D22" i="16" s="1"/>
  <c r="E14" i="16"/>
  <c r="E12" i="16" s="1"/>
  <c r="D14" i="16"/>
  <c r="D12" i="16" s="1"/>
  <c r="E39" i="16" l="1"/>
  <c r="D39" i="16"/>
  <c r="D37" i="17"/>
  <c r="D36" i="17"/>
  <c r="H34" i="17"/>
  <c r="G34" i="17"/>
  <c r="F34" i="17"/>
  <c r="E34" i="17"/>
  <c r="D32" i="17"/>
  <c r="D30" i="17" s="1"/>
  <c r="H30" i="17"/>
  <c r="G30" i="17"/>
  <c r="F30" i="17"/>
  <c r="E30" i="17"/>
  <c r="D28" i="17"/>
  <c r="D26" i="17" s="1"/>
  <c r="H26" i="17"/>
  <c r="G26" i="17"/>
  <c r="F26" i="17"/>
  <c r="E26" i="17"/>
  <c r="D20" i="17"/>
  <c r="H18" i="17"/>
  <c r="G18" i="17"/>
  <c r="G16" i="17" s="1"/>
  <c r="F18" i="17"/>
  <c r="F16" i="17" s="1"/>
  <c r="E18" i="17"/>
  <c r="E16" i="17" s="1"/>
  <c r="H16" i="17"/>
  <c r="D14" i="17"/>
  <c r="D12" i="17" s="1"/>
  <c r="H12" i="17"/>
  <c r="G12" i="17"/>
  <c r="F12" i="17"/>
  <c r="E12" i="17"/>
  <c r="D34" i="17" l="1"/>
  <c r="D16" i="17"/>
  <c r="D18" i="17"/>
  <c r="G45" i="11" l="1"/>
  <c r="D45" i="11"/>
  <c r="I44" i="11"/>
  <c r="I43" i="11" s="1"/>
  <c r="I42" i="11" s="1"/>
  <c r="I41" i="11" s="1"/>
  <c r="I39" i="11" s="1"/>
  <c r="I37" i="11" s="1"/>
  <c r="H44" i="11"/>
  <c r="F44" i="11"/>
  <c r="F43" i="11" s="1"/>
  <c r="F42" i="11" s="1"/>
  <c r="F41" i="11" s="1"/>
  <c r="F39" i="11" s="1"/>
  <c r="F37" i="11" s="1"/>
  <c r="E44" i="11"/>
  <c r="E43" i="11" s="1"/>
  <c r="D44" i="11"/>
  <c r="G36" i="11"/>
  <c r="D36" i="11"/>
  <c r="I35" i="11"/>
  <c r="H35" i="11"/>
  <c r="F35" i="11"/>
  <c r="E35" i="11"/>
  <c r="E34" i="11" s="1"/>
  <c r="E33" i="11" s="1"/>
  <c r="I34" i="11"/>
  <c r="I33" i="11" s="1"/>
  <c r="I32" i="11" s="1"/>
  <c r="I30" i="11" s="1"/>
  <c r="I28" i="11" s="1"/>
  <c r="G27" i="11"/>
  <c r="D27" i="11"/>
  <c r="I26" i="11"/>
  <c r="H26" i="11"/>
  <c r="F26" i="11"/>
  <c r="E26" i="11"/>
  <c r="G25" i="11"/>
  <c r="D25" i="11"/>
  <c r="I24" i="11"/>
  <c r="I23" i="11" s="1"/>
  <c r="H24" i="11"/>
  <c r="F24" i="11"/>
  <c r="F23" i="11" s="1"/>
  <c r="E24" i="11"/>
  <c r="E23" i="11" s="1"/>
  <c r="D26" i="11" l="1"/>
  <c r="F22" i="11"/>
  <c r="F21" i="11" s="1"/>
  <c r="F19" i="11" s="1"/>
  <c r="F17" i="11" s="1"/>
  <c r="D24" i="11"/>
  <c r="I22" i="11"/>
  <c r="I21" i="11" s="1"/>
  <c r="I19" i="11" s="1"/>
  <c r="I17" i="11" s="1"/>
  <c r="G26" i="11"/>
  <c r="G35" i="11"/>
  <c r="G44" i="11"/>
  <c r="D35" i="11"/>
  <c r="G24" i="11"/>
  <c r="H34" i="11"/>
  <c r="G34" i="11" s="1"/>
  <c r="D23" i="11"/>
  <c r="E22" i="11"/>
  <c r="E32" i="11"/>
  <c r="D43" i="11"/>
  <c r="E42" i="11"/>
  <c r="I15" i="11"/>
  <c r="I14" i="11" s="1"/>
  <c r="I13" i="11" s="1"/>
  <c r="H23" i="11"/>
  <c r="H33" i="11"/>
  <c r="F34" i="11"/>
  <c r="H43" i="11"/>
  <c r="F33" i="11" l="1"/>
  <c r="D34" i="11"/>
  <c r="G33" i="11"/>
  <c r="H32" i="11"/>
  <c r="E41" i="11"/>
  <c r="D42" i="11"/>
  <c r="E21" i="11"/>
  <c r="D22" i="11"/>
  <c r="G23" i="11"/>
  <c r="H22" i="11"/>
  <c r="G43" i="11"/>
  <c r="H42" i="11"/>
  <c r="E30" i="11"/>
  <c r="G22" i="11" l="1"/>
  <c r="H21" i="11"/>
  <c r="E28" i="11"/>
  <c r="D41" i="11"/>
  <c r="E39" i="11"/>
  <c r="F32" i="11"/>
  <c r="D33" i="11"/>
  <c r="G42" i="11"/>
  <c r="H41" i="11"/>
  <c r="G32" i="11"/>
  <c r="H30" i="11"/>
  <c r="D21" i="11"/>
  <c r="E19" i="11"/>
  <c r="F30" i="11" l="1"/>
  <c r="D32" i="11"/>
  <c r="E17" i="11"/>
  <c r="D19" i="11"/>
  <c r="G41" i="11"/>
  <c r="H39" i="11"/>
  <c r="E37" i="11"/>
  <c r="D37" i="11" s="1"/>
  <c r="D39" i="11"/>
  <c r="G21" i="11"/>
  <c r="H19" i="11"/>
  <c r="G30" i="11"/>
  <c r="H28" i="11"/>
  <c r="G28" i="11" s="1"/>
  <c r="D17" i="11" l="1"/>
  <c r="E15" i="11"/>
  <c r="G19" i="11"/>
  <c r="H17" i="11"/>
  <c r="G39" i="11"/>
  <c r="H37" i="11"/>
  <c r="G37" i="11" s="1"/>
  <c r="F28" i="11"/>
  <c r="D30" i="11"/>
  <c r="F15" i="11" l="1"/>
  <c r="F14" i="11" s="1"/>
  <c r="F13" i="11" s="1"/>
  <c r="D28" i="11"/>
  <c r="E14" i="11"/>
  <c r="G17" i="11"/>
  <c r="H15" i="11"/>
  <c r="D15" i="11" l="1"/>
  <c r="D14" i="11"/>
  <c r="E13" i="11"/>
  <c r="G15" i="11"/>
  <c r="H14" i="11"/>
  <c r="D13" i="11" l="1"/>
  <c r="B11" i="12"/>
  <c r="G14" i="11"/>
  <c r="H13" i="11"/>
  <c r="G13" i="11" l="1"/>
  <c r="C11" i="12"/>
  <c r="C9" i="12" s="1"/>
  <c r="B9" i="13" s="1"/>
  <c r="B9" i="12" l="1"/>
</calcChain>
</file>

<file path=xl/sharedStrings.xml><?xml version="1.0" encoding="utf-8"?>
<sst xmlns="http://schemas.openxmlformats.org/spreadsheetml/2006/main" count="4305" uniqueCount="1104">
  <si>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</si>
  <si>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</si>
  <si>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</si>
  <si>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</si>
  <si>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</si>
  <si>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</si>
  <si>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</si>
  <si>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</si>
  <si>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</si>
  <si>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</si>
  <si>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</si>
  <si>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</si>
  <si>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</si>
  <si>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</si>
  <si>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</si>
  <si>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</si>
  <si>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</si>
  <si>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</si>
  <si>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</si>
  <si>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</si>
  <si>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</si>
  <si>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</si>
  <si>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</si>
  <si>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ԸՆԹԱՑԻԿ ԾԱԽՍԵՐ</t>
  </si>
  <si>
    <t xml:space="preserve"> Ծառայությունների մատուցում </t>
  </si>
  <si>
    <t xml:space="preserve"> Ինն ամիս</t>
  </si>
  <si>
    <t>հազար դրամներով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</si>
  <si>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</si>
  <si>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</si>
  <si>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</si>
  <si>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</si>
  <si>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</si>
  <si>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Միջոցառումն իրականացնողի անվանումը </t>
  </si>
  <si>
    <t xml:space="preserve"> ՀՀ կառավարություն 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</si>
  <si>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</si>
  <si>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</si>
  <si>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ՏՆՏԵՍԱԿԱՆ ՀԱՐԱԲԵՐՈՒԹՅՈՒՆՆԵՐ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</si>
  <si>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</si>
  <si>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Ցուցանիշների փոփոխությունը (ավելացումները նշված են դրական նշանով, իսկ նվազեցումները փակագծերում)</t>
  </si>
  <si>
    <t>Ցուցանիշների փոփոխությունը (նվազեցումները նշված են փակագծերում)</t>
  </si>
  <si>
    <t xml:space="preserve"> ՀՀ էկոնոմիկայի նախարարություն</t>
  </si>
  <si>
    <t xml:space="preserve"> ՈՉ ՖԻՆԱՆՍԱԿԱՆ ԱԿՏԻՎՆԵՐԻ ԳԾՈՎ ԾԱԽՍԵՐ</t>
  </si>
  <si>
    <t xml:space="preserve"> ՀԻՄՆԱԿԱՆ ՄԻՋՈՑՆԵՐ</t>
  </si>
  <si>
    <t>Ինն ամիս</t>
  </si>
  <si>
    <t>այդ թվում`</t>
  </si>
  <si>
    <t xml:space="preserve"> Պետական մարմինների կողմից օգտագործվող ոչ ֆինանսական ակտիվների հետ գործառնություններ </t>
  </si>
  <si>
    <t xml:space="preserve"> Գյուղական ենթակառուցվածքների վերականգնում և զարգացում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</si>
  <si>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</si>
  <si>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</si>
  <si>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ծրագիր</t>
  </si>
  <si>
    <t xml:space="preserve"> Գյուղատնտեսության արդիականացման ծրագիր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</si>
  <si>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</si>
  <si>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</si>
  <si>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</si>
  <si>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</si>
  <si>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</si>
  <si>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</si>
  <si>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</si>
  <si>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</si>
  <si>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ՄԵՔԵՆԱՆԵՐ  ԵՎ  ՍԱՐՔԱՎՈՐՈՒՄՆԵՐ</t>
  </si>
  <si>
    <t xml:space="preserve"> - Վարչական սարքավորումներ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</si>
  <si>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</si>
  <si>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</si>
  <si>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</si>
  <si>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</si>
  <si>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</si>
  <si>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ՀՀ կառավարության 2023 թվականի </t>
  </si>
  <si>
    <t>___________  ___-ի N _______ -Ն    որոշման</t>
  </si>
  <si>
    <t>«ՀԱՅԱՍՏԱՆԻ  ՀԱՆՐԱՊԵՏՈՒԹՅԱՆ 2023 ԹՎԱԿԱՆԻ ՊԵՏԱԿԱՆ ԲՅՈՒՋԵԻ ՄԱՍԻՆ» ՕՐԵՆՔԻ N 1 ՀԱՎԵԼՎԱԾԻ N 5 ԱՂՅՈՒՍԱԿՈՒՄ ԵՎ ՀԱՅԱՍՏԱՆԻ ՀԱՆՐԱՊԵՏՈՒԹՅԱՆ ԿԱՌԱՎԱՐՈՒԹՅԱՆ 2022 ԹՎԱԿԱՆԻ ԴԵԿՏԵՄԲԵՐԻ 29-Ի N 2111-Ն ՈՐՈՇՄԱՆ N 5 ՀԱՎԵԼՎԱԾԻ N 4 ԱՂՅՈՒՍԱԿՈՒՄ ԿԱՏԱՐՎՈՂ ՓՈՓՈԽՈՒԹՅՈՒՆՆԵՐԸ</t>
  </si>
  <si>
    <t>հազ.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</si>
  <si>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</si>
  <si>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</si>
  <si>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</si>
  <si>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</si>
  <si>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</si>
  <si>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Դրամաշնոր_x000D_հային միջոցներ </t>
  </si>
  <si>
    <t>Համաֆինանսավորում</t>
  </si>
  <si>
    <t>ԸՆԴԱՄԵՆԸ_x000D_
այդ թվում`</t>
  </si>
  <si>
    <t>ՀՀ ԷԿՈՆՈՄԻԿԱՅԻ ՆԱԽԱՐԱՐՈՒԹՅՈՒՆ_x000D_
այդ թվում`</t>
  </si>
  <si>
    <t>Գյուղատնտեսության խթանման ծրագիր</t>
  </si>
  <si>
    <t>1086</t>
  </si>
  <si>
    <t>11004</t>
  </si>
  <si>
    <t>12003</t>
  </si>
  <si>
    <t>31001</t>
  </si>
  <si>
    <t xml:space="preserve"> Զարգացման ֆրանսիական գործակալության աջակցությամբ իրականացվող ՀՀ Արարատի և Արմավիրի մարզերում» ոռոգվող գյուղատնտեսության զարգացման դրամաշնորհային ծրագրի համակարգում և ղեկավարում 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</si>
  <si>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 </t>
  </si>
  <si>
    <t xml:space="preserve"> Մասնագիտացված միավոր </t>
  </si>
  <si>
    <t xml:space="preserve"> 1086 </t>
  </si>
  <si>
    <t xml:space="preserve"> 12003 </t>
  </si>
  <si>
    <t xml:space="preserve"> Զարգացման ֆրանսիական գործակալության աջակցությամբ ՀՀ Արարատի և Արմավիրի մարզերում ժամանակակաից պահանջներին համապատասխան ոռոգման համակարգերի ներդրման և զարգացմանն աջակցություն </t>
  </si>
  <si>
    <t xml:space="preserve"> Արարատի և Արմավիրի մարզերում ժամանակակից պահանջներին համապատասխան ոռոգման համակարգերի ներդրմանը աջակցություն  </t>
  </si>
  <si>
    <t xml:space="preserve"> Տրանսֆերտների տրամադրում </t>
  </si>
  <si>
    <t xml:space="preserve"> Աջակցություն ստացող մարզերի թիվը, մարզ </t>
  </si>
  <si>
    <t xml:space="preserve"> Նոր տեխնոլոգիաներով ոռոգման ենթակա հողատարածքներ, հա </t>
  </si>
  <si>
    <t xml:space="preserve"> Հողերի խոշորացման գործարքներ, հատ </t>
  </si>
  <si>
    <t xml:space="preserve"> 31001 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</si>
  <si>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ծրագիր </t>
  </si>
  <si>
    <t xml:space="preserve"> Ծրագրի իրականացման համար աշխատանքային պայմանների ապահովման նպատակով վարչական սարքավորումների ձեռք բերում </t>
  </si>
  <si>
    <t xml:space="preserve"> Համակարգչային սարքավորումներ, հատ </t>
  </si>
  <si>
    <t xml:space="preserve"> Գրասենյակային գույքի միավորի քանակ, հատ </t>
  </si>
  <si>
    <t xml:space="preserve"> 1187 </t>
  </si>
  <si>
    <t xml:space="preserve"> 12012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</si>
  <si>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</si>
  <si>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</si>
  <si>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</si>
  <si>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</si>
  <si>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Գյուղատնտեսության արդիականացման ծրագիր </t>
  </si>
  <si>
    <t>Հավելված N 4
ՀՀ կառավարության 2023 թվականի
հունիսի  -ի  N       -Ն որոշման</t>
  </si>
  <si>
    <t xml:space="preserve"> Գյուղատնտեսության խթանման ծրագիր</t>
  </si>
  <si>
    <t xml:space="preserve"> Անասնաբուծության ճյուղում իրականացվող ներդրումային ծրագրերին աջակցություն</t>
  </si>
  <si>
    <t xml:space="preserve"> Հայաստանի Հանրապետությունում գյուղատնտեսական նշանակության հողերի միավորմանը (կոնսոլիդացիային) աջակցություն</t>
  </si>
  <si>
    <t xml:space="preserve"> Ոռոգման արդիական համակարգերի ներդրման համար տրամադրվող վարկերի տոկոսադրույքների սուբսիդավորման ծրագիր</t>
  </si>
  <si>
    <t xml:space="preserve"> Փոքր և միջին «Խելացի» անասնաշենքերի կառուցման կամ վերակառուցման և դրանց տեխնոլոգիական ապահովմանն աջակցություն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</si>
  <si>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</si>
  <si>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</si>
  <si>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</si>
  <si>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Գյուղատնտեսության խթանման ծրագիր </t>
  </si>
  <si>
    <t xml:space="preserve"> 1022 </t>
  </si>
  <si>
    <t xml:space="preserve"> 12010 </t>
  </si>
  <si>
    <t xml:space="preserve"> Անասնաբուծության ճյուղում իրականացվող ներդրումային ծրագրերին աջակցություն </t>
  </si>
  <si>
    <t xml:space="preserve"> Անասնաբուծության ճյուղում իրականացվող առնվազն 2.5 մլրդ դրամի ներդրումներից կապիտալ ներդրումների մասնակի փոխհատուցում </t>
  </si>
  <si>
    <t xml:space="preserve"> ՀՀ գյուղատնտեսական տնտեսավարողներ՛ ընտրված ՀՀ կառավարության 03.03.2022թ. թիվ 276-Լ որոշմամբ հաստատված  ծրագրի չափանիշներին համապատասխան </t>
  </si>
  <si>
    <t xml:space="preserve"> Շահառուների ընտրության չափանիշները </t>
  </si>
  <si>
    <t xml:space="preserve"> Ծրագրի շրջանակում 2022 թվականից իրականացվող ներդրումային ծրագրեր, հատ </t>
  </si>
  <si>
    <t xml:space="preserve"> 12011 </t>
  </si>
  <si>
    <t xml:space="preserve"> Հայաստանի Հանրապետությունում գյուղատնտեսական նշանակության հողերի միավորմանը (կոնսոլիդացիային) աջակցություն </t>
  </si>
  <si>
    <t xml:space="preserve"> Գյուղատնտեսական նշանակության հողերի առանձին գույքային միավորների ձեռքբերման և դրանց սահմանների միավորման միջոցով առնվազն 30 հա հանրագումարային մակերեսով հողամասերի վրա իրականացված համալիր միջոցառումների համար փաստացի կատարված ծախսերի մասնակի փոխհատուցում </t>
  </si>
  <si>
    <t xml:space="preserve">  ՀՀ տնտեսավարողներ՛ ՀՀ կառավարության 04.08.2022թ. թիվ1220-Լ որոշմամբ հաստատված ծրագրի չափանիշներին համապատասխան </t>
  </si>
  <si>
    <t xml:space="preserve"> Ծրագրի շրջանակներում միավորված և շրջանառության մեջ ներառված գյուղատնտեսական նշանակության հողեր, հեկտար </t>
  </si>
  <si>
    <t xml:space="preserve"> 12005 </t>
  </si>
  <si>
    <t xml:space="preserve"> Ոռոգման արդիական համակարգերի ներդրման համար տրամադրվող վարկերի տոկոսադրույքների սուբսիդավորման ծրագիր 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</si>
  <si>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</si>
  <si>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27.03.2019թ. թիվ 212-Լ որոշմամբ հաստատված ծրագրի և ֆինանսական կառույցների կողմից հաստատված համապատասխան չափանիշների </t>
  </si>
  <si>
    <t xml:space="preserve"> 12007 </t>
  </si>
  <si>
    <t xml:space="preserve"> Փոքր և միջին «Խելացի» անասնաշենքերի կառուցման կամ վերակառուցման և դրանց տեխնոլոգիական ապահովմանն աջակցություն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</si>
  <si>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 </t>
  </si>
  <si>
    <t xml:space="preserve"> ՀՀ գյուղատնտեսական տնտեսավարողներ՛ ընտրված համաձայն ՀՀ կառավարության  04.04.2019թ. թիվ 369-Լ որոշմամբ հաստատված ծրագրի չափանիշների </t>
  </si>
  <si>
    <t xml:space="preserve"> Նախորդ տարիներից կառուցված կամ վերակառուցված, աջակցության ստացման ենթակա անասնաշենքեր, հատ </t>
  </si>
  <si>
    <t>ՀՀ  կառավարության 2023 թվականի</t>
  </si>
  <si>
    <t>--------------------- -ի N ---------- որոշման</t>
  </si>
  <si>
    <t>«ՀԱՅԱՍՏԱՆԻ ՀԱՆՐԱՊԵՏՈՒԹՅԱՆ 2023 ԹՎԱԿԱՆԻ ՊԵՏԱԿԱՆ ԲՅՈՒՋԵԻ ՄԱՍԻՆ» ՕՐԵՆՔԻ 6-ՐԴ ՀՈԴՎԱԾԻ ԱՂՅՈՒՍԱԿՈՒՄ ԵՎ ՀԱՅԱՍՏԱՆԻ ՀԱՆՐԱՊԵՏՈՒԹՅԱՆ ԿԱՌԱՎԱՐՈՒԹՅԱՆ 2022 ԹՎԱԿԱՆԻ ԴԵԿՏԵՄԲԵՐԻ 29-Ի N 2111-Ն ՈՐՈՇՄԱՆ N 2 ՀԱՎԵԼՎԱԾՈՒՄ ԿԱՏԱՐՎՈՂ ՓՈՓՈԽՈՒԹՅՈՒՆՆԵՐԸ</t>
  </si>
  <si>
    <t>Պետական բյուջեի եկամուտները</t>
  </si>
  <si>
    <t>Ընդամենը</t>
  </si>
  <si>
    <t>այդ թվում</t>
  </si>
  <si>
    <t>Պաշտոնական դրամաշնորհներ</t>
  </si>
  <si>
    <t>3. Դեֆիցիտը (պակասուրդը)</t>
  </si>
  <si>
    <t>2. Ծախսերի գծով</t>
  </si>
  <si>
    <t>1. Եկամուտների գծով</t>
  </si>
  <si>
    <t xml:space="preserve">
Ցուցանիշների փոփոխությունը 
(նվազեցումները նշված են փակագծերում)
</t>
  </si>
  <si>
    <t>______________ ի    ___Ն որոշման</t>
  </si>
  <si>
    <t xml:space="preserve">                                                              Հավելված N 1</t>
  </si>
  <si>
    <t xml:space="preserve">«ՀԱՅԱՍՏԱՆԻ ՀԱՆՐԱՊԵՏՈՒԹՅԱՆ 2023 ԹՎԱԿԱՆԻ ՊԵՏԱԿԱՆ ԲՅՈՒՋԵԻ
ՄԱՍԻՆ» ՕՐԵՆՔԻ N 2 ՀՈԴՎԱԾԻ ԱՂՅՈՒՍԱԿՈՒՄ ԿԱՏԱՐՎՈՂ ՓՈՓՈԽՈՒԹՅՈՒՆՆԵՐԸ </t>
  </si>
  <si>
    <t xml:space="preserve">ՀՀ կառավարության  2023 թվականի </t>
  </si>
  <si>
    <t>Հավելված N 2</t>
  </si>
  <si>
    <t>Հավելված N 3
ՀՀ կառավարության 2023 թվականի
հունիսի  -ի  N       -Ն որոշման</t>
  </si>
  <si>
    <t xml:space="preserve"> ԸՆԴԱՄԵՆԸ</t>
  </si>
  <si>
    <t xml:space="preserve"> ՀՀ Ազգային ժողով</t>
  </si>
  <si>
    <t xml:space="preserve"> 1024</t>
  </si>
  <si>
    <t xml:space="preserve"> ՀՀ Ազգային ժողովի լիազորությունների իրականացման ապահովում</t>
  </si>
  <si>
    <t xml:space="preserve"> 31003</t>
  </si>
  <si>
    <t xml:space="preserve"> ՀՀ Ազգային ժողովի շենքային պայմանների բարելավում</t>
  </si>
  <si>
    <t xml:space="preserve"> ՀՀ սահմանադրական դատարան</t>
  </si>
  <si>
    <t xml:space="preserve"> 1092</t>
  </si>
  <si>
    <t xml:space="preserve"> ՀՀ սահմանադրական դատարանի գործունեության ապահովում</t>
  </si>
  <si>
    <t xml:space="preserve"> ՀՀ սահմանադրական դատարանի գործունեության և սահմանադրական արդարադատության ապահովում</t>
  </si>
  <si>
    <t xml:space="preserve"> ՀՀ դատախազություն</t>
  </si>
  <si>
    <t xml:space="preserve"> 1087</t>
  </si>
  <si>
    <t xml:space="preserve"> Դատավարական ղեկավարում և դատախազական հսկողություն</t>
  </si>
  <si>
    <t xml:space="preserve"> Քրեական հետապնդման, դատավարական ղեկավարման և դատախազական հսկողության ծառայությունների տրամադրում</t>
  </si>
  <si>
    <t xml:space="preserve"> ՀՀ տարածքային կառավարման և ենթակառուցվածքների նախարարություն</t>
  </si>
  <si>
    <t xml:space="preserve"> 31002</t>
  </si>
  <si>
    <t xml:space="preserve"> 21001</t>
  </si>
  <si>
    <t xml:space="preserve"> 1022</t>
  </si>
  <si>
    <t xml:space="preserve"> 12010</t>
  </si>
  <si>
    <t xml:space="preserve"> 12011</t>
  </si>
  <si>
    <t xml:space="preserve"> 1086</t>
  </si>
  <si>
    <t xml:space="preserve"> 11004</t>
  </si>
  <si>
    <t xml:space="preserve"> 12003</t>
  </si>
  <si>
    <t xml:space="preserve"> 31001</t>
  </si>
  <si>
    <t xml:space="preserve"> 1187</t>
  </si>
  <si>
    <t xml:space="preserve"> 12005</t>
  </si>
  <si>
    <t xml:space="preserve"> 12007</t>
  </si>
  <si>
    <t xml:space="preserve"> 12012</t>
  </si>
  <si>
    <t xml:space="preserve"> ՀՀ արտաքին գործերի  նախարարություն</t>
  </si>
  <si>
    <t xml:space="preserve"> 1061</t>
  </si>
  <si>
    <t xml:space="preserve"> Արտաքին գործերի ոլորտում Կառավարության քաղաքականության մշակում և իրականացում</t>
  </si>
  <si>
    <t xml:space="preserve"> Կառավարության արտաքին քաղաքականության մշակում և իրագործման ապահովում</t>
  </si>
  <si>
    <t xml:space="preserve"> 1118</t>
  </si>
  <si>
    <t xml:space="preserve"> Համագործակցություն միջազգային կազմակերպությունների հետ</t>
  </si>
  <si>
    <t xml:space="preserve"> 12002</t>
  </si>
  <si>
    <t xml:space="preserve"> ՆԱՏՕ-ի հասարակական տեղեկատվական կենտրոնի գործունեության ապահովում</t>
  </si>
  <si>
    <t xml:space="preserve"> 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</si>
  <si>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</si>
  <si>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</si>
  <si>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ՀՀ շրջակա միջավայրի նախարարություն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</si>
  <si>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</si>
  <si>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</si>
  <si>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11002</t>
  </si>
  <si>
    <t xml:space="preserve"> Սևանա լճի ջրածածկ անտառտնկարկների մաքրում</t>
  </si>
  <si>
    <t xml:space="preserve"> ՀՀ  կրթության , գիտության, մշակույթի և սպորտի նախարարություն</t>
  </si>
  <si>
    <t xml:space="preserve"> 1146</t>
  </si>
  <si>
    <t xml:space="preserve"> Հանրակրթության ծրագիր</t>
  </si>
  <si>
    <t xml:space="preserve"> 12017</t>
  </si>
  <si>
    <t xml:space="preserve"> ՀՀ Սյունիքի մարզում բազմահամակազմ դասարաններում դասավանդող ուսուցիչներին հավելավճարի սահմանում	</t>
  </si>
  <si>
    <t xml:space="preserve"> 1148</t>
  </si>
  <si>
    <t xml:space="preserve"> Արտադպրոցական դաստիարակության ծրագիր</t>
  </si>
  <si>
    <t xml:space="preserve"> 11016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</si>
  <si>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</si>
  <si>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ՀՀ բարձր տեխնոլոգիական արդյունաբերության նախարարություն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</si>
  <si>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</si>
  <si>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</si>
  <si>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</si>
  <si>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ՀՀ վիճակագրական կոմիտե</t>
  </si>
  <si>
    <t xml:space="preserve"> 1143</t>
  </si>
  <si>
    <t xml:space="preserve"> Ազգային պաշտոնական վիճակագրության արտադրություն և տարածում</t>
  </si>
  <si>
    <t xml:space="preserve"> ՀՀ վիճակագրական կոմիտեի տեխնիկական կարողությունների զարգացում</t>
  </si>
  <si>
    <t xml:space="preserve"> Հեռուստատեսության և ռադիոյի հանձնաժողով</t>
  </si>
  <si>
    <t xml:space="preserve"> 1007</t>
  </si>
  <si>
    <t xml:space="preserve"> Տեսալսողական  մեդիայի ոլորտի կարգավորում</t>
  </si>
  <si>
    <t xml:space="preserve"> Տեսալսողական մեդիայի ոլորտի կարգավորման ծառայություններ</t>
  </si>
  <si>
    <t xml:space="preserve"> Հեռուստատեսության և ռադիոյի  հանձնաժողովի տեխնիկական հագեցվածության  բարելավում</t>
  </si>
  <si>
    <t xml:space="preserve"> ՀՀ ազգային անվտանգության ծառայություն</t>
  </si>
  <si>
    <t xml:space="preserve"> 1036</t>
  </si>
  <si>
    <t xml:space="preserve"> Պետական պահպանության ապահովում</t>
  </si>
  <si>
    <t xml:space="preserve"> Պետական պահպանության ծառայություններ</t>
  </si>
  <si>
    <t xml:space="preserve"> ՊՊԾ տեխնիկական հագեցվածության բարելավում</t>
  </si>
  <si>
    <t xml:space="preserve"> 1138</t>
  </si>
  <si>
    <t xml:space="preserve"> Ազգային անվտանգություն</t>
  </si>
  <si>
    <t xml:space="preserve"> Ազգային անվտանգության համակարգի տեխնիկական հագեցվածության բարելավում</t>
  </si>
  <si>
    <t xml:space="preserve"> Մարդու իրավունքների պաշտպանի աշխատակազմ</t>
  </si>
  <si>
    <t xml:space="preserve"> 1060</t>
  </si>
  <si>
    <t xml:space="preserve"> Մարդու իրավունքների պաշտպանություն</t>
  </si>
  <si>
    <t xml:space="preserve"> Մարդու իրավունքների և հիմնարար ազատությունների պաշտպանության ծառայությունների տրամադրում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</si>
  <si>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</si>
  <si>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</si>
  <si>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</si>
  <si>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բնագավառում պետական ծրագրերի իրականացման ապահովում</t>
  </si>
  <si>
    <t xml:space="preserve"> Հակակոռուպցիոն կոմիտե</t>
  </si>
  <si>
    <t xml:space="preserve"> 1231</t>
  </si>
  <si>
    <t xml:space="preserve"> Կոռուպցիոն հանցագործությունների բացահայտման և քննության ապահովում</t>
  </si>
  <si>
    <t xml:space="preserve"> Կոռուպցիոն հանցագործությունների բացահայտում և քննություն</t>
  </si>
  <si>
    <t xml:space="preserve"> ՀՀ հակակոռուպցիոն կոմիտեի  տեխնիկական հագեցվածության բարելավում</t>
  </si>
  <si>
    <t xml:space="preserve"> ՀՀ  Արարատի  մարզպետարան</t>
  </si>
  <si>
    <t xml:space="preserve"> 1009</t>
  </si>
  <si>
    <t xml:space="preserve"> ՀՀ Արարատի մարզում տարածքային պետական կառավարում</t>
  </si>
  <si>
    <t xml:space="preserve"> ՀՀ Արարատի մարզպետարանի կողմից տարածքային պետական կառավարման ապահովում</t>
  </si>
  <si>
    <t xml:space="preserve"> ՀՀ  Արմավիրի մարզպետարան</t>
  </si>
  <si>
    <t xml:space="preserve"> 1010</t>
  </si>
  <si>
    <t xml:space="preserve"> ՀՀ Արմավիրի մարզում տարածքային պետական կառավարում</t>
  </si>
  <si>
    <t xml:space="preserve"> ՀՀ Արմավիրի մարզպետարանի կողմից տարածքային պետական կառավարման ապահովում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</si>
  <si>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</si>
  <si>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</si>
  <si>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</si>
  <si>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</si>
  <si>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</si>
  <si>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</si>
  <si>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</si>
  <si>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մարզպետարանի կողմից տարածքային պետական կառավարման ապահովում</t>
  </si>
  <si>
    <t xml:space="preserve"> 1139</t>
  </si>
  <si>
    <t xml:space="preserve"> Գործառական դասիչը</t>
  </si>
  <si>
    <t xml:space="preserve"> Ծրագիր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</si>
  <si>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</si>
  <si>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</si>
  <si>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</si>
  <si>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</si>
  <si>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</si>
  <si>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03</t>
  </si>
  <si>
    <t xml:space="preserve"> Արտաքին հարաբերություններ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</si>
  <si>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</si>
  <si>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</si>
  <si>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</si>
  <si>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ՊԱՇՏՊԱՆՈՒԹՅՈՒՆ</t>
  </si>
  <si>
    <t xml:space="preserve"> Արտաքին ռազմական օգնություն</t>
  </si>
  <si>
    <t xml:space="preserve"> 04</t>
  </si>
  <si>
    <t xml:space="preserve"> Հետազոտական և նախագծային աշխատանքներ պաշտպանության ոլորտում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</si>
  <si>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</si>
  <si>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</si>
  <si>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Պետական պահպանություն</t>
  </si>
  <si>
    <t xml:space="preserve"> Դատական գործունեություն և իրավական պաշտպանություն</t>
  </si>
  <si>
    <t xml:space="preserve"> Դատարաններ</t>
  </si>
  <si>
    <t xml:space="preserve"> Իրավական պաշտպանություն</t>
  </si>
  <si>
    <t xml:space="preserve"> Դատախազություն</t>
  </si>
  <si>
    <t xml:space="preserve"> 07</t>
  </si>
  <si>
    <t xml:space="preserve"> Նախաքննություն</t>
  </si>
  <si>
    <t xml:space="preserve"> 05</t>
  </si>
  <si>
    <t xml:space="preserve"> ՇՐՋԱԿԱ  ՄԻՋԱՎԱՅՐԻ ՊԱՇՏՊԱՆՈՒԹՅՈՒՆ</t>
  </si>
  <si>
    <t xml:space="preserve"> Կենսաբազմազանության և բնության պաշտպանություն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</si>
  <si>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</si>
  <si>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</si>
  <si>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</si>
  <si>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08</t>
  </si>
  <si>
    <t xml:space="preserve"> ՀԱՆԳԻՍՏ, ՄՇԱԿՈՒՅԹ ԵՎ ԿՐՈՆ</t>
  </si>
  <si>
    <t xml:space="preserve"> Ռադիո և հեռուստահաղորդումների հեռարձակման և հրատարակչական ծառայություններ</t>
  </si>
  <si>
    <t xml:space="preserve"> Հեռուստառադիոհաղորդումներ</t>
  </si>
  <si>
    <t xml:space="preserve"> 09</t>
  </si>
  <si>
    <t xml:space="preserve"> ԿՐԹՈՒԹՅՈՒՆ</t>
  </si>
  <si>
    <t xml:space="preserve"> Միջնակարգ ընդհանուր կրթություն</t>
  </si>
  <si>
    <t xml:space="preserve"> Հիմնական ընդհանուր կրթություն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</si>
  <si>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</si>
  <si>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</si>
  <si>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11</t>
  </si>
  <si>
    <t xml:space="preserve"> - Այլ մեքենաներ և սարքավորումներ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</si>
  <si>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</si>
  <si>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</si>
  <si>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</si>
  <si>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</si>
  <si>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</si>
  <si>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</si>
  <si>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</si>
  <si>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</si>
  <si>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Շարունակական ծախսեր</t>
  </si>
  <si>
    <t xml:space="preserve"> - Գույքի և սարքավորումների վարձակալություն</t>
  </si>
  <si>
    <t xml:space="preserve"> - Ապահովագրական ծախսեր</t>
  </si>
  <si>
    <t xml:space="preserve"> - Ընթացիկ դրամաշնորհներ պետական և համայնքների ոչ առևտրային կազմակերպություններին</t>
  </si>
  <si>
    <t xml:space="preserve"> - Ոչ նյութական հիմնական միջոցներ</t>
  </si>
  <si>
    <t xml:space="preserve"> ՀՀ պետական պահպանության ծառայություն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</si>
  <si>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</si>
  <si>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</si>
  <si>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- Ներքին գործուղումներ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</si>
  <si>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</si>
  <si>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</si>
  <si>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</si>
  <si>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Միջոց առում</t>
  </si>
  <si>
    <t>ՀԱՅԱՍՏԱՆԻ ՀԱՆՐԱՊԵՏՈՒԹՅԱՆ ԿԱՌԱՎԱՐՈՒԹՅԱՆ 2022 ԹՎԱԿԱՆԻ ԴԵԿՏԵՄԲԵՐԻ 29-Ի N 2111-Ն ՈՐՈՇՄԱՆ N 3 ՀԱՎԵԼՎԱԾՈՒՄ ԿԱՏԱՐՎՈՂ ՓՈՓՈԽՈՒԹՅՈՒՆՆԵՐԸ</t>
  </si>
  <si>
    <t>Հավելված N 5
ՀՀ կառավարության 2023 թվականի
հունիսի  -ի  N       -Ն որոշման</t>
  </si>
  <si>
    <t>ՀԱՅԱՍՏԱՆԻ ՀԱՆՐԱՊԵՏՈՒԹՅԱՆ ԿԱՌԱՎԱՐՈՒԹՅԱՆ 2022 ԹՎԱԿԱՆԻ ԴԵԿՏԵՄԲԵՐԻ 29-Ի N 2111-Ն ՈՐՈՇՄԱՆ N 4 ՀԱՎԵԼՎԱԾՈՒՄ ԿԱՏԱՐՎՈՂ ՓՈՓՈԽՈՒԹՅՈՒՆՆԵՐԸ</t>
  </si>
  <si>
    <t>Հավելված N 6</t>
  </si>
  <si>
    <t xml:space="preserve"> այդ թվում՛</t>
  </si>
  <si>
    <t>ՀՀ կառավարության 2023 թվականի</t>
  </si>
  <si>
    <t xml:space="preserve">                   -ի N        -Ն որոշման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</si>
  <si>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 ԵՎ ԼՐԱՑՈՒՄՆԵՐԸ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</si>
  <si>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</si>
  <si>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</si>
  <si>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</si>
  <si>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իսկ նվազեցումները՝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</si>
  <si>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</si>
  <si>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</si>
  <si>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</si>
  <si>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</si>
  <si>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</si>
  <si>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</si>
  <si>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</si>
  <si>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</si>
  <si>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</si>
  <si>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ՀՀ Ազգային ժողովի շենքային պայմանների բարելավում</t>
  </si>
  <si>
    <t>ՀՀ ՔԱՂԱՔԱՇԻՆՈՒԹՅԱՆ ԿՈՄԻՏԵ</t>
  </si>
  <si>
    <t>Քաղաքաշինության բնագավառում պետական ծրագրերի իրականացման ապահովում</t>
  </si>
  <si>
    <t>ՀՀ Լոռու մարզի Ստեփանավան համայնքի Աշոտաբերդ թաղամասի կառուցապատման աշխատանքներ</t>
  </si>
  <si>
    <t>ՀՀ ՀԱԿԱԿՈՌՈՒՊՑԻՈՆ ԿՈՄԻՏԵ</t>
  </si>
  <si>
    <t>Հակակոռուպցիոն կոմիտեի տեխնիկական հագեցվածության բարելավում</t>
  </si>
  <si>
    <t>ՀՀ ՎԻՃԱԿԱԳՐԱԿԱՆ ԿՈՄԻՏԵ</t>
  </si>
  <si>
    <t>ՀՀ վիճակագրական կոմիտեի տեխնիկական հագեցվածության բարելավում</t>
  </si>
  <si>
    <t>ՀՀ ԱԶԳԱՅԻՆ ԱՆՎՏԱՆԳՈՒԹՅԱՆ ԾԱՌԱՅՈՒԹՅՈՒՆ</t>
  </si>
  <si>
    <t>ՊՊԾ տեխնիկական հագեցվածության բարելավում</t>
  </si>
  <si>
    <t>Ազգային անվտանգության համակարգի տեխնիկական հագեցվածության բարելավում</t>
  </si>
  <si>
    <t>Հավելված N 7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</si>
  <si>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</si>
  <si>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</si>
  <si>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</si>
  <si>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>Տարի</t>
  </si>
  <si>
    <t>այդ թվում` ըստ կատարողների</t>
  </si>
  <si>
    <t>ՀՀ Ազգային Ժողով</t>
  </si>
  <si>
    <t>ՀՀ քաղաքաշինության կոմիտե</t>
  </si>
  <si>
    <t>այդ թվում՝ ըստ ուղղությունների</t>
  </si>
  <si>
    <t xml:space="preserve"> ՀՀ հակակոռուպցիոն կոմիտե</t>
  </si>
  <si>
    <t>ՀՀ վիճակագրական կոմիտեի տեխնիկական կարողությունների զարգացում</t>
  </si>
  <si>
    <t xml:space="preserve"> ՀՀ պետական պահպանության ծառայություն </t>
  </si>
  <si>
    <t>ՀՀ ազգային անվտանգության ծառայություն</t>
  </si>
  <si>
    <t>Հավելված N 8</t>
  </si>
  <si>
    <t xml:space="preserve"> 12013</t>
  </si>
  <si>
    <t xml:space="preserve"> Սոցիալական որոշ խմբերի  1.5-5 տարեկան երեխաների նախադպրոցական կրթության ապահովում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</si>
  <si>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</si>
  <si>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</si>
  <si>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ՀՀ Արագածոտնի 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</si>
  <si>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</si>
  <si>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</si>
  <si>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</si>
  <si>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</si>
  <si>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</si>
  <si>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</si>
  <si>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</si>
  <si>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</si>
  <si>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</si>
  <si>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</si>
  <si>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</si>
  <si>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</si>
  <si>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</si>
  <si>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Ազգային ժողով</t>
  </si>
  <si>
    <t>Բաժին N 01  Խումբ N 01  Դաս N 01  Օրենսդիր և գործադիր մարմիններ, պետական կառավարում</t>
  </si>
  <si>
    <t>1024     31003</t>
  </si>
  <si>
    <t>ՄԱՍ I. ԱՊՐԱՆՔՆԵՐ</t>
  </si>
  <si>
    <t>42414700/1</t>
  </si>
  <si>
    <t>Վերելակներ</t>
  </si>
  <si>
    <t>ԳՀ</t>
  </si>
  <si>
    <t>հատ</t>
  </si>
  <si>
    <t>ՀՀ սահմանադրական դատարան</t>
  </si>
  <si>
    <t>Բաժին N 03  Խումբ N 03  Դաս N 01  Դատարաններ</t>
  </si>
  <si>
    <t>1092     11001</t>
  </si>
  <si>
    <t>ՀՀ սահմանադրական դատարանի գործունեության և սահմանադրական արդարադատության ապահովում</t>
  </si>
  <si>
    <t>ՄԱՍ II. ԱՇԽԱՏԱՆՔՆԵՐ</t>
  </si>
  <si>
    <t>45461100/501</t>
  </si>
  <si>
    <t>շենքերի, շինությունների ընթացիկ նորոգման աշխատանքներ</t>
  </si>
  <si>
    <t>դրամ</t>
  </si>
  <si>
    <t>ՀՀ դատախազություն</t>
  </si>
  <si>
    <t>Բաժին N 03  Խումբ N 04  Դաս N 01  Դատախազություն</t>
  </si>
  <si>
    <t>1087   11001</t>
  </si>
  <si>
    <t>Քրեական հետապնդման, դատավարական ղեկավարման և դատախազական հսկողության ծառայությունների տրամադրում</t>
  </si>
  <si>
    <t>30199232/503</t>
  </si>
  <si>
    <t>նամակի ծրար, A4 ձ―աչափի</t>
  </si>
  <si>
    <t>ԷԱՃ</t>
  </si>
  <si>
    <t>30197321/503</t>
  </si>
  <si>
    <t>կարիչ, մինչ― 20 թերթի համար</t>
  </si>
  <si>
    <t>30121460/6</t>
  </si>
  <si>
    <t>տոներային քարտրիջներ</t>
  </si>
  <si>
    <t>30197112/503</t>
  </si>
  <si>
    <t>կարիչի մետաղալարե կապեր, միջին</t>
  </si>
  <si>
    <t>տուփ</t>
  </si>
  <si>
    <t>22451200/502</t>
  </si>
  <si>
    <t>վկայականներ</t>
  </si>
  <si>
    <t>30199232/506</t>
  </si>
  <si>
    <t>30197331/502</t>
  </si>
  <si>
    <t>դակիչ մեծ</t>
  </si>
  <si>
    <t>22451240/528</t>
  </si>
  <si>
    <t>բլանկներ</t>
  </si>
  <si>
    <t>30121460/4</t>
  </si>
  <si>
    <t>30197100/507</t>
  </si>
  <si>
    <t>կարիչի մետաղալարե կապեր, մեծ</t>
  </si>
  <si>
    <t>30199430/502</t>
  </si>
  <si>
    <t>թուղթ նշումների, տրցակներով</t>
  </si>
  <si>
    <t>22811110/6</t>
  </si>
  <si>
    <t>հաշվառման գրքեր</t>
  </si>
  <si>
    <t>30192121/502</t>
  </si>
  <si>
    <t>գրիչ գնդիկավոր</t>
  </si>
  <si>
    <t>22851200/1</t>
  </si>
  <si>
    <t>թղթապանակներ</t>
  </si>
  <si>
    <t>22811110/3</t>
  </si>
  <si>
    <t>22851200/504</t>
  </si>
  <si>
    <t>22451240/533</t>
  </si>
  <si>
    <t>22811110/5</t>
  </si>
  <si>
    <t>22811110/4</t>
  </si>
  <si>
    <t>39263410/503</t>
  </si>
  <si>
    <t>ամրակ, փոքր</t>
  </si>
  <si>
    <t>22851200/505</t>
  </si>
  <si>
    <t>30197100/509</t>
  </si>
  <si>
    <t>30197111/503</t>
  </si>
  <si>
    <t>կարիչի մետաղալարե կապեր, փոքր</t>
  </si>
  <si>
    <t>30192210/503</t>
  </si>
  <si>
    <t>պոլիմերային ինքնակպչուն ժապավեն, 48մմx100մ տնտեսական, մեծ</t>
  </si>
  <si>
    <t>30121460/3</t>
  </si>
  <si>
    <t>30192920/502</t>
  </si>
  <si>
    <t>ուղղիչ հեղուկներ</t>
  </si>
  <si>
    <t>30199230/503</t>
  </si>
  <si>
    <t>նամակի ծրար, A5 ձ―աչափի</t>
  </si>
  <si>
    <t>30197100/508</t>
  </si>
  <si>
    <t>22811110/513</t>
  </si>
  <si>
    <t>22811110/2</t>
  </si>
  <si>
    <t>22451240/531</t>
  </si>
  <si>
    <t>30197622/505</t>
  </si>
  <si>
    <t>թուղթ, A4 ֆորմատի</t>
  </si>
  <si>
    <t>կգ</t>
  </si>
  <si>
    <t>30121460/2</t>
  </si>
  <si>
    <t>30192128/502</t>
  </si>
  <si>
    <t>գրիչ գելային</t>
  </si>
  <si>
    <t>30121460/519</t>
  </si>
  <si>
    <t>30192340/503</t>
  </si>
  <si>
    <t>ֆաքսի ժապավեններ</t>
  </si>
  <si>
    <t>30197323/505</t>
  </si>
  <si>
    <t>կարիչ, 50-ից ավելի թերթի համար</t>
  </si>
  <si>
    <t>30197323/504</t>
  </si>
  <si>
    <t>22451240/527</t>
  </si>
  <si>
    <t>22451240/532</t>
  </si>
  <si>
    <t>22451240/526</t>
  </si>
  <si>
    <t>30197232/502</t>
  </si>
  <si>
    <t>թղթապանակ, արագակար, թղթյա</t>
  </si>
  <si>
    <t>30197233/502</t>
  </si>
  <si>
    <t>թղթապանակ, թելով, թղթյա</t>
  </si>
  <si>
    <t>22451240/530</t>
  </si>
  <si>
    <t>30199234/504</t>
  </si>
  <si>
    <t>նամակի ծրար, A3 ձ―աչափի</t>
  </si>
  <si>
    <t>34321121/506</t>
  </si>
  <si>
    <t>ավտոմեքենաների յուղի զտիչներ</t>
  </si>
  <si>
    <t>34321121/504</t>
  </si>
  <si>
    <t>34321121/505</t>
  </si>
  <si>
    <t>34321121/501</t>
  </si>
  <si>
    <t>09132200/501</t>
  </si>
  <si>
    <t>բենզին, ռեգուլյար</t>
  </si>
  <si>
    <t>լիտր</t>
  </si>
  <si>
    <t>09211100/501</t>
  </si>
  <si>
    <t>շարժիչի յուղեր</t>
  </si>
  <si>
    <t>ԲՄ</t>
  </si>
  <si>
    <t>ՄԱՍ III. ԾԱՌԱՅՈՒԹՅՈՒՆՆԵՐ</t>
  </si>
  <si>
    <t>տեխնիկական հսկողության ծառայություններ</t>
  </si>
  <si>
    <t>ՀՀ արտաքին գործերի նախարարություն</t>
  </si>
  <si>
    <t>Բաժին N 01  Խումբ N 01  Դաս N 03   Արտաքին հարաբերություններ</t>
  </si>
  <si>
    <t>1061     11001</t>
  </si>
  <si>
    <t>Կառավարության արտաքին քաղաքականության մշակում և իրագործման ապահովում</t>
  </si>
  <si>
    <t>09132200/1</t>
  </si>
  <si>
    <t>1128     11001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</si>
  <si>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</si>
  <si>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66511140/3</t>
  </si>
  <si>
    <t>Ապահովագրական ծախսեր</t>
  </si>
  <si>
    <t>Բաժին N 02  Խումբ N 03  Դաս N 01   Արտաքին ռազմական օգնություն</t>
  </si>
  <si>
    <t>1118     12002</t>
  </si>
  <si>
    <t xml:space="preserve">ՆԱՏՕ-ի հասարակական տեղեկատվական կենտրոնի գործունեության ապահովում </t>
  </si>
  <si>
    <t>70221100/1</t>
  </si>
  <si>
    <t>Ոչ բնակելի անշարժ գույքի վարձակալության կամ լիզինգի ծառայություններ</t>
  </si>
  <si>
    <t>ՄԱ</t>
  </si>
  <si>
    <t>ՀՀ շրջակա միջավայրի նախարարություն</t>
  </si>
  <si>
    <t>Բաժին N 05  Խումբ N 04  Դաս N 01    Կենսաբազմազանության և բնության պաշտպանություն</t>
  </si>
  <si>
    <t>1155     11002</t>
  </si>
  <si>
    <t>45111450/2</t>
  </si>
  <si>
    <t>լանդշաֆտային աշխատանքներ կանաչ տարածքների համար</t>
  </si>
  <si>
    <t xml:space="preserve"> ԲՄ</t>
  </si>
  <si>
    <t xml:space="preserve"> դրամ</t>
  </si>
  <si>
    <t>45111450/3</t>
  </si>
  <si>
    <t>45111450/4</t>
  </si>
  <si>
    <t>45111450/5</t>
  </si>
  <si>
    <t>45111450/6</t>
  </si>
  <si>
    <t>45111450/7</t>
  </si>
  <si>
    <t>45111450/8</t>
  </si>
  <si>
    <t>71241700/3</t>
  </si>
  <si>
    <t>շինարարական աշխատանքների վերահսկում</t>
  </si>
  <si>
    <t>71241700/4</t>
  </si>
  <si>
    <t>71241700/5</t>
  </si>
  <si>
    <t>71241700/6</t>
  </si>
  <si>
    <t>71241700/7</t>
  </si>
  <si>
    <t>71241700/8</t>
  </si>
  <si>
    <t>71241700/9</t>
  </si>
  <si>
    <t>98111140/1</t>
  </si>
  <si>
    <t>հեղինակային հսկողության ծառայություններ</t>
  </si>
  <si>
    <t xml:space="preserve"> ՄԱ</t>
  </si>
  <si>
    <t>ՀՀ վիճակագրական կոմիտե</t>
  </si>
  <si>
    <t>Բաժին N 01  Խումբ N 03  Դաս N 02   Ծրագրման և վիճակագրական ընդհանուր ծառայություններ</t>
  </si>
  <si>
    <t>1143     31003</t>
  </si>
  <si>
    <t>39714200/1</t>
  </si>
  <si>
    <t>օդորակիչ</t>
  </si>
  <si>
    <t>39714200/2</t>
  </si>
  <si>
    <t>39714200/3</t>
  </si>
  <si>
    <t>39714200/4</t>
  </si>
  <si>
    <t>72711100/501</t>
  </si>
  <si>
    <t>տեղեկատվական ցանցի տեղադրման, սպասարկման և համակարգչային ցանցի կառուցման ծառայություններ</t>
  </si>
  <si>
    <t>Հեռուստատեսության և ռադիոյի հանձնաժողով</t>
  </si>
  <si>
    <t>Բաժին N 08  Խումբ N 03  Դաս N 01   Հեռուստառադիոհաղորդումներ</t>
  </si>
  <si>
    <t>1007    11001</t>
  </si>
  <si>
    <t>Տեսալսողական մեդիայի ոլորտի կանոնակարգման ծառայություններ</t>
  </si>
  <si>
    <t>79211180/1</t>
  </si>
  <si>
    <t>ներքին աուդիտի ծառայություններ</t>
  </si>
  <si>
    <t>1007     31001</t>
  </si>
  <si>
    <t>Հեռուստատեսության և ռադիոյի հանձնաժողովի տեխնիկական հագեցվածության բարելավում</t>
  </si>
  <si>
    <t>30211220/1</t>
  </si>
  <si>
    <t>սեղանի համակարգիչներ</t>
  </si>
  <si>
    <t>30211220/2</t>
  </si>
  <si>
    <t>դյուրակիր համակարգիչներ</t>
  </si>
  <si>
    <t>30237490/2</t>
  </si>
  <si>
    <t>համակարգչային մոնիտոր</t>
  </si>
  <si>
    <t>30239150/1</t>
  </si>
  <si>
    <t>տպիչ սարք բազմաֆունկցիոնալ</t>
  </si>
  <si>
    <t>31151120/2</t>
  </si>
  <si>
    <t>անխափան սնուցման աղբյուր</t>
  </si>
  <si>
    <t>32421300/1</t>
  </si>
  <si>
    <t>ցանցային բաժանարար</t>
  </si>
  <si>
    <t>39711140/2</t>
  </si>
  <si>
    <t>կենցաղային սառնարաններ</t>
  </si>
  <si>
    <t>44421300/2</t>
  </si>
  <si>
    <t>չհրկիզվող պահարաններ</t>
  </si>
  <si>
    <t>44421300/3</t>
  </si>
  <si>
    <t xml:space="preserve">Մարդու իրավունքների պաշտպանի աշխատակազմ </t>
  </si>
  <si>
    <t xml:space="preserve">Բաժին N03 </t>
  </si>
  <si>
    <t>Խումբ N03 Դաս N02</t>
  </si>
  <si>
    <t>1060  11001</t>
  </si>
  <si>
    <t xml:space="preserve"> Մարդու իրավունքների և հիմնարար ազատությունների պաշտպանության ծառայությունների տրամադրում </t>
  </si>
  <si>
    <t>ՀՀ պետական պահպանության ծառայություն</t>
  </si>
  <si>
    <t xml:space="preserve">Բաժին N 03 </t>
  </si>
  <si>
    <t>Խումբ N 01 Դաս N 03</t>
  </si>
  <si>
    <t>1036  11001</t>
  </si>
  <si>
    <t xml:space="preserve">Պետական պահպանության ծառայություններ </t>
  </si>
  <si>
    <t>18331200/507</t>
  </si>
  <si>
    <t>վերնաշապիկներ</t>
  </si>
  <si>
    <t>18211300/502</t>
  </si>
  <si>
    <t>թիկնոցներ</t>
  </si>
  <si>
    <t>30192121/501</t>
  </si>
  <si>
    <t>18421120/504</t>
  </si>
  <si>
    <t>փողկապներ</t>
  </si>
  <si>
    <t>30192231/503</t>
  </si>
  <si>
    <t>սկոչ</t>
  </si>
  <si>
    <t>39263310/503</t>
  </si>
  <si>
    <t>օրացույց, սեղանի</t>
  </si>
  <si>
    <t>09211100/2</t>
  </si>
  <si>
    <t>09134210/502</t>
  </si>
  <si>
    <t>դիզելային վառելիք` ձմեռային</t>
  </si>
  <si>
    <t>18211100/502</t>
  </si>
  <si>
    <t>կիսավերարկու</t>
  </si>
  <si>
    <t>30192128/1</t>
  </si>
  <si>
    <t>30192160/501</t>
  </si>
  <si>
    <t>շտրիխներ</t>
  </si>
  <si>
    <t>18421120/505</t>
  </si>
  <si>
    <t>09211650/3</t>
  </si>
  <si>
    <t>արգելակի հեղուկ</t>
  </si>
  <si>
    <t>09211150/1</t>
  </si>
  <si>
    <t>լիտոլ-24</t>
  </si>
  <si>
    <t>39263400/501</t>
  </si>
  <si>
    <t>ամրակ, միջին</t>
  </si>
  <si>
    <t>30197622/504</t>
  </si>
  <si>
    <t>09132000/502</t>
  </si>
  <si>
    <t>բենզին, սուպեր</t>
  </si>
  <si>
    <t>30199793/501</t>
  </si>
  <si>
    <t>օրացույցերի հենակալներ</t>
  </si>
  <si>
    <t>30199420/501</t>
  </si>
  <si>
    <t>թուղթ նշումների համար, սոսնձվածքով</t>
  </si>
  <si>
    <t>09132200/502</t>
  </si>
  <si>
    <t>09134200/502</t>
  </si>
  <si>
    <t>դիզելային վառելիք, ամառային</t>
  </si>
  <si>
    <t>18441100/504</t>
  </si>
  <si>
    <t>գլխարկներ</t>
  </si>
  <si>
    <t>39263200/503</t>
  </si>
  <si>
    <t>գրասենյակային գիրք, մատյան, 70-200էջ, տողանի, սպիտակ էջերով</t>
  </si>
  <si>
    <t>09211400/2</t>
  </si>
  <si>
    <t>փոխանցման տուփի յուղեր</t>
  </si>
  <si>
    <t>39263320/2</t>
  </si>
  <si>
    <t>օրացույց, պատի</t>
  </si>
  <si>
    <t>18331200/505</t>
  </si>
  <si>
    <t>35811170/506</t>
  </si>
  <si>
    <t>համազգեստ</t>
  </si>
  <si>
    <t>լրակազմ</t>
  </si>
  <si>
    <t>18231410/501</t>
  </si>
  <si>
    <t>կիտել ― տաբատ</t>
  </si>
  <si>
    <t>30141200/503</t>
  </si>
  <si>
    <t>հաշվասարք, գրասենյակային</t>
  </si>
  <si>
    <t>18811230/501</t>
  </si>
  <si>
    <t>կիսաճտքավոր կոշիկներ</t>
  </si>
  <si>
    <t>զույգ</t>
  </si>
  <si>
    <t>35811170/505</t>
  </si>
  <si>
    <t>18331200/508</t>
  </si>
  <si>
    <t>18231910/501</t>
  </si>
  <si>
    <t>բաճկոն ― տաբատ</t>
  </si>
  <si>
    <t>39241141/503</t>
  </si>
  <si>
    <t>դանակ` գրասենյակային</t>
  </si>
  <si>
    <t>30192720/501</t>
  </si>
  <si>
    <t>գծանշիչ</t>
  </si>
  <si>
    <t>09211650/4</t>
  </si>
  <si>
    <t>30192710/503</t>
  </si>
  <si>
    <t>սոսնձամատիտ, գրասենյակային</t>
  </si>
  <si>
    <t>18811220/502</t>
  </si>
  <si>
    <t>մինչ― կոճերը հասնող կոշիկներ</t>
  </si>
  <si>
    <t>30197231/503</t>
  </si>
  <si>
    <t>թղթապանակ, պոլիմերային թաղանթ, ֆայլ</t>
  </si>
  <si>
    <t>18441100/503</t>
  </si>
  <si>
    <t>09211100/3</t>
  </si>
  <si>
    <t>18331200/506</t>
  </si>
  <si>
    <t>1036   31002</t>
  </si>
  <si>
    <t>30211280/506</t>
  </si>
  <si>
    <t>համակարգիչ ամբողջը մեկում</t>
  </si>
  <si>
    <t>39714230/1</t>
  </si>
  <si>
    <t>օդորակիչ,18000 BTU</t>
  </si>
  <si>
    <t>30239170/501</t>
  </si>
  <si>
    <t>բազմաֆունկցիոնալ սարք` լազերային</t>
  </si>
  <si>
    <t>39711100/1</t>
  </si>
  <si>
    <t>սննդի հետ կապված էլետրական կենցաղային տեխնիկա</t>
  </si>
  <si>
    <t>30211280/505</t>
  </si>
  <si>
    <t>39721510/1</t>
  </si>
  <si>
    <t>ջրատաքացուցիչ</t>
  </si>
  <si>
    <t>38651200/501</t>
  </si>
  <si>
    <t>պրոյեկտորներ</t>
  </si>
  <si>
    <t>39714220/1</t>
  </si>
  <si>
    <t>օդորակիչ,12000 BTU</t>
  </si>
  <si>
    <t>30232110/503</t>
  </si>
  <si>
    <t>լազերային տպիչներ</t>
  </si>
  <si>
    <t>39121360/501</t>
  </si>
  <si>
    <t>սեղան` ղեկավարի</t>
  </si>
  <si>
    <t>39711140/3</t>
  </si>
  <si>
    <t>32324900/1</t>
  </si>
  <si>
    <t>հեռուստացույցներ</t>
  </si>
  <si>
    <t>39714240/1</t>
  </si>
  <si>
    <t>օդորակիչ, 24000 BTU</t>
  </si>
  <si>
    <t>39111180/501</t>
  </si>
  <si>
    <t>աթոռ` գրասենյակային</t>
  </si>
  <si>
    <t>39111220/501</t>
  </si>
  <si>
    <t>բազկաթոռ` ղեկավարի</t>
  </si>
  <si>
    <t>39121100/501</t>
  </si>
  <si>
    <t>գրասեղաններ</t>
  </si>
  <si>
    <t>39121420/501</t>
  </si>
  <si>
    <t>կցասեղան` պահարանիկով (դարակով)</t>
  </si>
  <si>
    <t>32324900/2</t>
  </si>
  <si>
    <t>30237112/1</t>
  </si>
  <si>
    <t>սնուցման բլոկ</t>
  </si>
  <si>
    <t>31151120/502</t>
  </si>
  <si>
    <t>անխափան սնուցման աղբյուրներ</t>
  </si>
  <si>
    <t>30211200/3</t>
  </si>
  <si>
    <t>30232130/501</t>
  </si>
  <si>
    <t>գունավոր տպիչներ</t>
  </si>
  <si>
    <t>ՀՀ Քաղաքաշինության կոմիտե</t>
  </si>
  <si>
    <t xml:space="preserve">Բաժին N 06 </t>
  </si>
  <si>
    <t>Խումբ N 01 Դաս N 01</t>
  </si>
  <si>
    <t>Բնակարանային շինարարություն</t>
  </si>
  <si>
    <t>1103  21001</t>
  </si>
  <si>
    <t>45221142/1</t>
  </si>
  <si>
    <t>ընդհանուր շինարարական աշխատանքներ</t>
  </si>
  <si>
    <t>71351540/1</t>
  </si>
  <si>
    <t>ՀՀ հակակոռուպցիոն կոմիտե</t>
  </si>
  <si>
    <t>Բաժին N 03  Խումբ N 07  Դաս N 01  Նախաքննություն</t>
  </si>
  <si>
    <t>1231     11001</t>
  </si>
  <si>
    <t>Կոռուպցիոն հանցագործությունների բացահայտում և քննություն</t>
  </si>
  <si>
    <t>09132200/511</t>
  </si>
  <si>
    <t>09134200/506</t>
  </si>
  <si>
    <t>լոկոմոտիվների կամ շարժակազմի անիվների սռնիներ, անվադողեր ― այլ մասեր</t>
  </si>
  <si>
    <t>09132100/506</t>
  </si>
  <si>
    <t>1231     31001</t>
  </si>
  <si>
    <t>ՀՀ հակակոռուպցիոն կոմիտեի տեխնիկական հագեցվածության բարելավում</t>
  </si>
  <si>
    <t>30211220/511</t>
  </si>
  <si>
    <t>30216110/505</t>
  </si>
  <si>
    <t>սկաներներ համակարգիչների համար</t>
  </si>
  <si>
    <t>30239110/502</t>
  </si>
  <si>
    <t>տպիչ սարք, բազմաֆունկցիոնալ, A4, 18 էջ/րոպե արագության</t>
  </si>
  <si>
    <t>30237490/506</t>
  </si>
  <si>
    <t>ՀՀ Արմավիրի մարզպետարան</t>
  </si>
  <si>
    <t>Բաժին N 01</t>
  </si>
  <si>
    <t>Խումբ N 01</t>
  </si>
  <si>
    <t>Դաս N 01</t>
  </si>
  <si>
    <t>1010    11001</t>
  </si>
  <si>
    <t xml:space="preserve"> ՄԱՍ III. ԾԱՌԱՅՈՒԹՅՈՒՆՆԵՐ</t>
  </si>
  <si>
    <t>79211180/2</t>
  </si>
  <si>
    <t>ՀՀ Տավուշի մարզպետարան</t>
  </si>
  <si>
    <t>1055    11001</t>
  </si>
  <si>
    <t>ՀԱՅԱՍՏԱՆԻ ՀԱՆՐԱՊԵՏՈՒԹՅԱՆ ԿԱՌԱՎԱՐՈՒԹՅԱՆ 2022 ԹՎԱԿԱՆԻ ԴԵԿՏԵՄԲԵՐԻ 29-Ի N 2111-Ն ՈՐՈՇՄԱՆ N 10 ՀԱՎԵԼՎԱԾՈՒՄ  ԿԱՏԱՐՎՈՂ ՓՈՓՈԽՈՒԹՅՈՒՆՆԵՐԸ</t>
  </si>
  <si>
    <t>Հավելված N 11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</si>
  <si>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Հավելված N 9.1ՀՀ 2022թվականի պետական բյուջեի ելքային ծրագրերի և միջոցառումների գծով արդյունքային (կատարողական) ցուցանիշների  եռամսյակային (աճողական) համամասնությունները` ըստ միջոցառումները կատարող հանրային իշխանության մարմինների </t>
  </si>
  <si>
    <t xml:space="preserve"> ՀՀ Ազգային ժողով </t>
  </si>
  <si>
    <t xml:space="preserve"> ՄԱՍ 2. ՊԵՏԱԿԱՆ ՄԱՐՄՆԻ ԳԾՈՎ ԱՐԴՅՈՒՆՔԱՅԻՆ (ԿԱՏԱՐՈՂԱԿԱՆ) ՑՈՒՑԱՆԻՇՆԵՐԸ </t>
  </si>
  <si>
    <t xml:space="preserve"> 1024 </t>
  </si>
  <si>
    <t xml:space="preserve"> ՀՀ Ազգային ժողովի լիազորությունների իրականացման ապահովում </t>
  </si>
  <si>
    <t xml:space="preserve"> Ծրագրի միջոցառումները </t>
  </si>
  <si>
    <t xml:space="preserve"> 31003 </t>
  </si>
  <si>
    <t xml:space="preserve"> Ինն ամիս </t>
  </si>
  <si>
    <t xml:space="preserve"> Տարի </t>
  </si>
  <si>
    <t xml:space="preserve"> ՀՀ Ազգային ժողովի շենքային պայմանների բարելավում </t>
  </si>
  <si>
    <t xml:space="preserve"> ՀՀ Ազգային ժողովի շենք-շինությունների կապիտալ վերանորոգում և նախագծանախահաշվային փաստաթղթերի ձեռքբերում </t>
  </si>
  <si>
    <t xml:space="preserve"> Ակտիվն օգտագործող կազմակերպության անունը </t>
  </si>
  <si>
    <t xml:space="preserve"> Աղյուսակ 9.4 </t>
  </si>
  <si>
    <t xml:space="preserve"> ՀՀ սահմանադրական դատարան </t>
  </si>
  <si>
    <t xml:space="preserve"> 1092 </t>
  </si>
  <si>
    <t xml:space="preserve"> ՀՀ սահմանադրական դատարանի գործունեության ապահովում </t>
  </si>
  <si>
    <t xml:space="preserve"> 11001 </t>
  </si>
  <si>
    <t xml:space="preserve"> ՀՀ սահմանադրական դատարանի գործունեության և սահմանադրական արդարադատության ապահովում </t>
  </si>
  <si>
    <t xml:space="preserve"> Վեճերի քննում, լուծում և որոշումների կայացում ՀՀ սահմանադրությանը համապատասխանության վերաբերյալ </t>
  </si>
  <si>
    <t xml:space="preserve"> Ծառայությունը մատուցող կազմակերպության(ների) անվանում(ներ)ը </t>
  </si>
  <si>
    <t xml:space="preserve"> ՀՀ դատախազություն </t>
  </si>
  <si>
    <t xml:space="preserve"> 1087 </t>
  </si>
  <si>
    <t xml:space="preserve"> Դատավարական ղեկավարում և դատախազական հսկողություն </t>
  </si>
  <si>
    <t xml:space="preserve"> Քրեական հետապնդման, դատավարական ղեկավարման և դատախազական հսկողության ծառայությունների տրամադրում 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</si>
  <si>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 </t>
  </si>
  <si>
    <t xml:space="preserve"> ՀՀ տարածքային կառավարման և ենթակառուցվածքների նախարարություն </t>
  </si>
  <si>
    <t xml:space="preserve"> 31002 </t>
  </si>
  <si>
    <t xml:space="preserve"> Ակտիվն օգտագործող կազմակերպության անվանումը </t>
  </si>
  <si>
    <t xml:space="preserve">  </t>
  </si>
  <si>
    <t xml:space="preserve"> 21001 </t>
  </si>
  <si>
    <t xml:space="preserve"> Հանրության կողմից անմիջականորեն օգտագործվող ակտիվների հետ կապված միջոցառումներ </t>
  </si>
  <si>
    <t xml:space="preserve"> ՀՀ էկոնոմիկայի նախարարություն </t>
  </si>
  <si>
    <t xml:space="preserve"> Գյուղական ենթակառուցվածքների վերականգնում և զարգացում </t>
  </si>
  <si>
    <t xml:space="preserve"> 11004 </t>
  </si>
  <si>
    <t xml:space="preserve"> Միջոցառումն իրականացնողի անվանումը? </t>
  </si>
  <si>
    <t xml:space="preserve"> Հատուկ ուսուցում ստացած շահառուներ, թիվ </t>
  </si>
  <si>
    <t xml:space="preserve"> Միջոցառումն իրականացնողի անվանումը՛ </t>
  </si>
  <si>
    <t xml:space="preserve"> Ծրագրի շրջանակներում նախորդ տարիներին ներդրված` սուբսիդավորվող ոռոգման արդիական համակարգերով տարածքներ, հա </t>
  </si>
  <si>
    <t xml:space="preserve"> Կառուցված կամ վերկառուցված անասնաշենքեր, հատ </t>
  </si>
  <si>
    <t xml:space="preserve"> Նախորդ տարիներին ձեռք բերված՛ տվյալ տարում սուբսիդավորվող, մանր եղջերավոր տոհմային կենդանիների քանակ, գլուխ </t>
  </si>
  <si>
    <t xml:space="preserve"> ՀՀ արտաքին գործերի  նախարարություն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</si>
  <si>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</si>
  <si>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</si>
  <si>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Կառավարության արտաքին քաղաքականության մշակում և իրագործման ապահովում 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</si>
  <si>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 </t>
  </si>
  <si>
    <t xml:space="preserve"> ՀՀ արտաքին գործերի նախարարություն </t>
  </si>
  <si>
    <t xml:space="preserve"> 1118 </t>
  </si>
  <si>
    <t xml:space="preserve"> Համագործակցություն միջազգային կազմակերպությունների հետ </t>
  </si>
  <si>
    <t xml:space="preserve"> 12002 </t>
  </si>
  <si>
    <t xml:space="preserve"> ՆԱՏՕ-ի հասարակական տեղեկատվական կենտրոնի գործունեության ապահովում </t>
  </si>
  <si>
    <t xml:space="preserve"> Երևանում ՆԱՏՕ-ի հասարակական տեղեկատվական կենտրոնի գրասենյակի վարձակալության վճար </t>
  </si>
  <si>
    <t xml:space="preserve"> Երևանում ՆԱՏՕ-ի տեղեկատվական կենտրոն 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</si>
  <si>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</si>
  <si>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</si>
  <si>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</si>
  <si>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</si>
  <si>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Օտարերկրյա պետություններում ՀՀ դիվանագիտական ծառայության մարմիններ </t>
  </si>
  <si>
    <t xml:space="preserve"> ՀՀ շրջակա միջավայրի նախարարություն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</si>
  <si>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</si>
  <si>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</si>
  <si>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11002 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</si>
  <si>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</si>
  <si>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</si>
  <si>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Մասնագիտացված կազմակերպություններ </t>
  </si>
  <si>
    <t xml:space="preserve"> Սևանա լճի ջրածածկ անտառտնկարկների մաքրում, հա </t>
  </si>
  <si>
    <t xml:space="preserve"> Մաքրված տարածքների մասնաբաժինը մաքրման ենթակա (2022թ.՛ 1540.43 հա) տարածքներում, տոկոս </t>
  </si>
  <si>
    <t xml:space="preserve"> Կատարված աշխատանքների համապատասխանությունը նախատեսված չափորոշիչներին, տոկոս </t>
  </si>
  <si>
    <t xml:space="preserve"> ՀՀ բարձր տեխնոլոգիական արդյունաբերության նախարարություն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</si>
  <si>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</si>
  <si>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</si>
  <si>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</si>
  <si>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</si>
  <si>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Աղյուսակ 9.19 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</si>
  <si>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</si>
  <si>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</si>
  <si>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</si>
  <si>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ՀՀ վիճակագրական կոմիտեի տեխնիկական կարողությունների զարգացում </t>
  </si>
  <si>
    <t xml:space="preserve"> ՀՀ վիճակագրական կոմիտեի աշխատանքային պայմանների բարելավում և տեխնիկական հագեցվածության ապահովում </t>
  </si>
  <si>
    <t xml:space="preserve"> Հեռուստատեսության և ռադիոյի հանձնաժողով </t>
  </si>
  <si>
    <t xml:space="preserve"> 1007 </t>
  </si>
  <si>
    <t xml:space="preserve"> Տեսալսողական  մեդիայի ոլորտի կարգավորում </t>
  </si>
  <si>
    <t xml:space="preserve"> Տեսալսողական մեդիայի ոլորտի կարգավորման ծառայություններ </t>
  </si>
  <si>
    <t xml:space="preserve"> Տես.մեդիայի ոլորտի քաղ-ության, նորմ. իրավական ակտերի մշակում, հեղինակազորում, մրց-ների անցկացում, լից. տրամադր, տեսալս. ծրագրերի դիստրիբյ-ների ծանուց-րի հաստատում, մշտադիտ. գործընթաց, տեխնիկական պահանջների կատարման վերահսկ., վարչ. վարույթների իրակ. </t>
  </si>
  <si>
    <t xml:space="preserve"> Հեռուստատեսության և ռադիոյի  հանձնաժողովի տեխնիկական հագեցվածության  բարելավում </t>
  </si>
  <si>
    <t xml:space="preserve"> Հեռուստատեսության և ռադիոյի  հանձնաժողովի գործունեության համար անհրաժեշտ վարչական սարքավորումների ձեռքբերում </t>
  </si>
  <si>
    <t xml:space="preserve"> Հեռուստատեսության և ռադոիյի հանձնաժողով </t>
  </si>
  <si>
    <t xml:space="preserve"> Աղյուսակ 9.26</t>
  </si>
  <si>
    <t xml:space="preserve"> ՀՀ ազգային անվտանգության ծառայություն </t>
  </si>
  <si>
    <t xml:space="preserve"> 1036 </t>
  </si>
  <si>
    <t xml:space="preserve"> Պետական պահպանության ապահովում </t>
  </si>
  <si>
    <t xml:space="preserve"> Պետական պահպանության ծառայություններ </t>
  </si>
  <si>
    <t xml:space="preserve"> Բարձրաստիճան պաշտոնատար անձանց, նրանց բարձրաստիճան հյուրերի անվտանգության ապահովում </t>
  </si>
  <si>
    <t xml:space="preserve"> Ծառայությունը մատուցող կազմակերպության(ների) անվանում(ներ)ը՛ </t>
  </si>
  <si>
    <t xml:space="preserve"> ՊՊԾ տեխնիկական հագեցվածության բարելավում </t>
  </si>
  <si>
    <t xml:space="preserve"> Համակարգչային սարքավորումների և գրասենյակային գույքի ձեռքբերում </t>
  </si>
  <si>
    <t xml:space="preserve"> Ալտիվն օգտագործող կազմակերպության(ների) անվանում(ներ)ը՛ </t>
  </si>
  <si>
    <t xml:space="preserve"> Համակարգչային սարքավորումների քանակ, հատ </t>
  </si>
  <si>
    <t xml:space="preserve"> Այլ սարքավորումների քանակ, հատ </t>
  </si>
  <si>
    <t xml:space="preserve"> 1138 </t>
  </si>
  <si>
    <t xml:space="preserve"> Ազգային անվտանգություն 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</si>
  <si>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</si>
  <si>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</si>
  <si>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Աղյուսակ 9.30 </t>
  </si>
  <si>
    <t xml:space="preserve"> Մարդու իրավունքների պաշտպանի աշխատակազմ </t>
  </si>
  <si>
    <t xml:space="preserve"> 1060 </t>
  </si>
  <si>
    <t xml:space="preserve"> Մարդու իրավունքների պաշտպանություն 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</si>
  <si>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 </t>
  </si>
  <si>
    <t xml:space="preserve"> ՀՀ մարդու իրավունքների պաշտպանի աշխատակազմ 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</si>
  <si>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</si>
  <si>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</si>
  <si>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</si>
  <si>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Քաղաքաշինության բնագավառում պետական ծրագրերի իրականացման ապահովում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</si>
  <si>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</si>
  <si>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Աղյուսակ 9.36 </t>
  </si>
  <si>
    <t xml:space="preserve"> Հակակոռուպցիոն կոմիտե </t>
  </si>
  <si>
    <t xml:space="preserve"> 1231 </t>
  </si>
  <si>
    <t xml:space="preserve"> Կոռուպցիոն հանցագործությունների բացահայտման և քննության ապահովում </t>
  </si>
  <si>
    <t xml:space="preserve"> Կոռուպցիոն հանցագործությունների բացահայտում և քննություն </t>
  </si>
  <si>
    <t xml:space="preserve"> Կոռուպցիոն դեպքերի բացահայտման և քննության ապահովում, դրանց արդյունավետության բարձրացում </t>
  </si>
  <si>
    <t xml:space="preserve"> ՀՀ հակակոռուպցիոն կոմիտե </t>
  </si>
  <si>
    <t xml:space="preserve"> ՀՀ հակակոռուպցիոն կոմիտեի  տեխնիկական հագեցվածության բարելավում </t>
  </si>
  <si>
    <t xml:space="preserve"> ՀՀ հակակոռուպցիոն կոմիտեի գործունեությունն ապահովելու համար վարչական սարքավորումների ձեռքբերում </t>
  </si>
  <si>
    <t xml:space="preserve"> ՀՀ  Արարատի  մարզպետարան </t>
  </si>
  <si>
    <t xml:space="preserve"> 1009 </t>
  </si>
  <si>
    <t xml:space="preserve"> ՀՀ Արարատի մարզում տարածքային պետական կառավարում </t>
  </si>
  <si>
    <t xml:space="preserve"> ՀՀ Արարատի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</si>
  <si>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</si>
  <si>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Արարատի մարզպետարան </t>
  </si>
  <si>
    <t xml:space="preserve"> ՀՀ  Արմավիրի մարզպետարան </t>
  </si>
  <si>
    <t xml:space="preserve"> 1010 </t>
  </si>
  <si>
    <t xml:space="preserve"> ՀՀ Արմավիրի մարզում տարածքային պետական կառավարում </t>
  </si>
  <si>
    <t xml:space="preserve"> ՀՀ Արմավիրի մարզպետարանի կողմից տարածքային պետական կառավարման ապահովում </t>
  </si>
  <si>
    <t xml:space="preserve"> ՀՀ Արմավիրի մարզպետարան 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</si>
  <si>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</si>
  <si>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</si>
  <si>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</si>
  <si>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</si>
  <si>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</si>
  <si>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</si>
  <si>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</si>
  <si>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</si>
  <si>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Աղյուսակ 9.13 </t>
  </si>
  <si>
    <t xml:space="preserve"> ՀՀ  կրթության , գիտության, մշակույթի և սպորտի նախարարություն </t>
  </si>
  <si>
    <t xml:space="preserve"> 1146 </t>
  </si>
  <si>
    <t xml:space="preserve"> Հանրակրթության ծրագիր </t>
  </si>
  <si>
    <t xml:space="preserve"> 12013 </t>
  </si>
  <si>
    <t xml:space="preserve"> Սոցիալական որոշ խմբերի  1.5-5 տարեկան երեխաների նախադպրոցական կրթության ապահովում </t>
  </si>
  <si>
    <t xml:space="preserve"> 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 </t>
  </si>
  <si>
    <t xml:space="preserve"> Շահառուների ընտրության չափորոշիչները՛ </t>
  </si>
  <si>
    <t xml:space="preserve"> ՀՀ կառավարության 15.07.2021թ. թիվ 1169-Ն որոշում </t>
  </si>
  <si>
    <t xml:space="preserve"> Անապահովության սահմանային միավորից 28-ից բարձր անապահովության միավոր ունեցող ընտանիքի անդամ հանդիսացող երեխաների համար նախադպրոցական կրթության կազմակերպում </t>
  </si>
  <si>
    <t xml:space="preserve"> 12017 </t>
  </si>
  <si>
    <t xml:space="preserve"> ՀՀ Սյունիքի մարզում բազմահամակազմ դասարաններում դասավանդող ուսուցիչներին հավելավճարի սահմանում	 </t>
  </si>
  <si>
    <t xml:space="preserve"> Բազմահամակազմ դասարաններում դասավանդող ուսուցիչներին հավելավճարի տրամադրում </t>
  </si>
  <si>
    <t xml:space="preserve"> Բազմահամակազմ դասարաններում դասավանդող ուսուցիչներ </t>
  </si>
  <si>
    <t xml:space="preserve"> 1148 </t>
  </si>
  <si>
    <t xml:space="preserve"> Արտադպրոցական դաստիարակության ծրագիր </t>
  </si>
  <si>
    <t xml:space="preserve"> 11016 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</si>
  <si>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</si>
  <si>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</si>
  <si>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Մասնագիտացված կազմակերպություն </t>
  </si>
  <si>
    <t xml:space="preserve"> 11-րդ դասարանի աշակերտների թիվ, մարդ </t>
  </si>
  <si>
    <t xml:space="preserve"> ՄԱՍ 1. ՊԵՏԱԿԱՆ ՄԱՐՄՆԻ ԳԾՈՎ ԱՐԴՅՈՒՆՔԱՅԻՆ (ԿԱՏԱՐՈՂԱԿԱՆ) ՑՈՒՑԱՆԻՇՆԵՐԸ </t>
  </si>
  <si>
    <t xml:space="preserve"> Աղյուսակ 9.1.4 </t>
  </si>
  <si>
    <t xml:space="preserve"> Աղյուսակ 9.1.20 </t>
  </si>
  <si>
    <t xml:space="preserve"> Աղյուսակ 9.1.31 </t>
  </si>
  <si>
    <t xml:space="preserve"> Աղյուսակ 9.1.37 </t>
  </si>
  <si>
    <t xml:space="preserve"> Աղյուսակ 9.1.39</t>
  </si>
  <si>
    <t xml:space="preserve"> Աղյուսակ 9.1.47 </t>
  </si>
  <si>
    <t xml:space="preserve"> Աղյուսակ 9.1․13</t>
  </si>
  <si>
    <t xml:space="preserve"> Աղյուսակ 9.1.7 </t>
  </si>
  <si>
    <t xml:space="preserve"> Աղյուսակ 9.1.48 </t>
  </si>
  <si>
    <t xml:space="preserve"> ՀՀ Արագածոտնի  մարզպետարան </t>
  </si>
  <si>
    <t xml:space="preserve"> Աղյուսակ 9.1.49 </t>
  </si>
  <si>
    <t xml:space="preserve"> Աղյուսակ 9.1.50 </t>
  </si>
  <si>
    <t xml:space="preserve"> Աղյուսակ 9.1.51 </t>
  </si>
  <si>
    <t xml:space="preserve"> Աղյուսակ 9.1.52 </t>
  </si>
  <si>
    <t xml:space="preserve"> ՀՀ Լոռու մարզպետարան </t>
  </si>
  <si>
    <t xml:space="preserve"> Աղյուսակ 9.1.53 </t>
  </si>
  <si>
    <t xml:space="preserve"> ՀՀ Կոտայքի մարզպետարան </t>
  </si>
  <si>
    <t xml:space="preserve"> Աղյուսակ 9.1.54 </t>
  </si>
  <si>
    <t xml:space="preserve"> ՀՀ Շիրակի մարզպետարան </t>
  </si>
  <si>
    <t xml:space="preserve"> Աղյուսակ 9.1.55 </t>
  </si>
  <si>
    <t xml:space="preserve"> ՀՀ Սյունիքի մարզպետարան </t>
  </si>
  <si>
    <t xml:space="preserve"> Աղյուսակ 9.1.56 </t>
  </si>
  <si>
    <t xml:space="preserve"> ՀՀ Վայոց ձորի մարզպետարան </t>
  </si>
  <si>
    <t xml:space="preserve"> Աղյուսակ 9.1.57 </t>
  </si>
  <si>
    <t xml:space="preserve"> Աղյուսակ 9.2</t>
  </si>
  <si>
    <t xml:space="preserve"> Աղյուսակ 9.6</t>
  </si>
  <si>
    <t xml:space="preserve"> Աղյուսակ 9.10</t>
  </si>
  <si>
    <t xml:space="preserve"> Աղյուսակ 9.11</t>
  </si>
  <si>
    <t xml:space="preserve"> Աղյուսակ 9.12</t>
  </si>
  <si>
    <t xml:space="preserve"> Աղյուսակ 9.16</t>
  </si>
  <si>
    <t xml:space="preserve"> Աղյուսակ 9.24</t>
  </si>
  <si>
    <t xml:space="preserve"> Աղյուսակ 9.33</t>
  </si>
  <si>
    <t xml:space="preserve"> Աղյուսակ 9.38</t>
  </si>
  <si>
    <t xml:space="preserve"> Աղյուսակ 9.39</t>
  </si>
  <si>
    <t xml:space="preserve"> Աղյուսակ 9.40</t>
  </si>
  <si>
    <t xml:space="preserve"> Աղյուսակ 9.46</t>
  </si>
  <si>
    <t xml:space="preserve"> Աղյուսակ 9.58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</si>
  <si>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</si>
  <si>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</si>
  <si>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</si>
  <si>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 9</t>
  </si>
  <si>
    <t xml:space="preserve"> Աղյուսակ 9.1.2</t>
  </si>
  <si>
    <t>Հավելված N 10</t>
  </si>
  <si>
    <t xml:space="preserve"> Աղյուսակ 9.1.6</t>
  </si>
  <si>
    <t xml:space="preserve"> Աղյուսակ 9.1.10</t>
  </si>
  <si>
    <t xml:space="preserve"> Աղյուսակ 9.1.12</t>
  </si>
  <si>
    <t xml:space="preserve"> Աղյուսակ 9.1.16</t>
  </si>
  <si>
    <t xml:space="preserve"> Աղյուսակ 9.1.26</t>
  </si>
  <si>
    <t xml:space="preserve"> Աղյուսակ 9.1.41</t>
  </si>
  <si>
    <t xml:space="preserve"> Աղյուսակ 9.1.49</t>
  </si>
  <si>
    <t xml:space="preserve"> Աղյուսակ 9.1.50</t>
  </si>
  <si>
    <t xml:space="preserve"> Աղյուսակ 9.1.51</t>
  </si>
  <si>
    <t xml:space="preserve"> Աղյուսակ 9.1.57</t>
  </si>
  <si>
    <t>ՀԱՅԱՍՏԱՆԻ ՀԱՆՐԱՊԵՏՈՒԹՅԱՆ ԿԱՌԱՎԱՐՈՒԹՅԱՆ 2022 ԹՎԱԿԱՆԻ ԴԵԿՏԵՄԲԵՐԻ 29-Ի N 2111-Ն ՈՐՈՇՄԱՆ N 9 ՀԱՎԵԼՎԱԾՈՒՄ ԿԱՏԱՐՎՈՂ ՓՈՓՈԽՈՒԹՅՈՒՆԸ</t>
  </si>
  <si>
    <t>ՀԱՅԱՍՏԱՆԻ ՀԱՆՐԱՊԵՏՈՒԹՅԱՆ ԿԱՌԱՎԱՐՈՒԹՅԱՆ 2022 ԹՎԱԿԱՆԻ ԴԵԿՏԵՄԲԵՐԻ 29-Ի N 2111-Ն ՈՐՈՇՄԱՆ N 9.1 ՀԱՎԵԼՎԱԾՈՒՄ ԿԱՏԱՐՎՈՂ ՓՈՓՈԽՈՒԹՅՈՒՆԸ</t>
  </si>
  <si>
    <t xml:space="preserve">Հանրապետության նախագահի աշխատակազմ </t>
  </si>
  <si>
    <t>Հանրապետության նախագահի լիազորությունների իրականացման ապահովում</t>
  </si>
  <si>
    <t xml:space="preserve"> Հանրապետության նախագահի գործունեության և ներկայացուցչականության ապահովում 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</si>
  <si>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 </t>
  </si>
  <si>
    <t xml:space="preserve"> Հանրապետության նախագահի աշխատակազմ </t>
  </si>
  <si>
    <t xml:space="preserve"> Աղյուսակ 9.1.1</t>
  </si>
  <si>
    <t xml:space="preserve"> Աղյուսակ 9.1</t>
  </si>
  <si>
    <t xml:space="preserve"> Հայաստանի Հանրապետության մարդու իրավունքների պաշտպանի աշխատակազմի շենքային պայմանների բարելավում </t>
  </si>
  <si>
    <t xml:space="preserve"> Հայաստանի Հանրապետության մարդու իրավունքների պաշտպանի աշխատակազմի վարչական շենքերի կապիտալ վերանորոգում </t>
  </si>
  <si>
    <t xml:space="preserve">  Վերանորոգվող օբյեկտների թիվ, հատ </t>
  </si>
  <si>
    <t xml:space="preserve"> Վերանորոգման աշխատանքների ավարտվածության աստիճանը, տոկոս </t>
  </si>
  <si>
    <t>ՄԱՐԴՈՒ ԻՐԱՎՈՒՆՔՆԵՐԻ ՊԱՇՏՊԱՆԻ ԱՇԽԱՏԱԿԱԶՄ</t>
  </si>
  <si>
    <t>ՀՀ մարդու իրավունքների պաշտպանի աշխատակազմի շենքային պայմանների բարելավում</t>
  </si>
  <si>
    <t>Մարդու իրավունքների պաշտպանի աշխատակազմ</t>
  </si>
  <si>
    <t xml:space="preserve">Զինծառայողի ծնողի  (ծնողների) երեխաների թիվ, մարդ </t>
  </si>
  <si>
    <t xml:space="preserve"> Հանրապետության նախագահի աշխատակազմ</t>
  </si>
  <si>
    <t xml:space="preserve"> 1154</t>
  </si>
  <si>
    <t xml:space="preserve"> Հանրապետության նախագահի լիազորությունների իրականացման ապահովում</t>
  </si>
  <si>
    <t xml:space="preserve"> Հանրապետության նախագահի գործունեության և ներկայացուցչականության ապահովում</t>
  </si>
  <si>
    <t xml:space="preserve"> Հայաստանի Հանրապետության մարդու իրավունքների պաշտպանի աշխատակազմի շենքային պայմանների բարելավում</t>
  </si>
  <si>
    <t xml:space="preserve"> - Էներգետիկ ծառայություններ</t>
  </si>
  <si>
    <t xml:space="preserve"> - Կապի ծառայություններ</t>
  </si>
  <si>
    <t xml:space="preserve"> - Շենքերի և շինությունների կապիտալ վերանորոգում</t>
  </si>
  <si>
    <t xml:space="preserve"> Աղյուսակ 9.1.11</t>
  </si>
  <si>
    <t>ՀՀ Նախագահի աշխատակազմ</t>
  </si>
  <si>
    <t>1154   11001</t>
  </si>
  <si>
    <t>Հանրապետության նախագահի գործունեության և ներկայացուցչականության ապահովում</t>
  </si>
  <si>
    <t>09132100/1</t>
  </si>
  <si>
    <t>բենզին, պրեմիում</t>
  </si>
  <si>
    <t xml:space="preserve"> ԷԱՃ</t>
  </si>
  <si>
    <t xml:space="preserve"> լիտր</t>
  </si>
  <si>
    <t>18511170/8</t>
  </si>
  <si>
    <t>շքանշաններ</t>
  </si>
  <si>
    <t xml:space="preserve"> հատ</t>
  </si>
  <si>
    <t>18511170/9</t>
  </si>
  <si>
    <t>18511180/14</t>
  </si>
  <si>
    <t>մեդալներ, կրծքանշաններ</t>
  </si>
  <si>
    <t>18511180/15</t>
  </si>
  <si>
    <t>18511180/16</t>
  </si>
  <si>
    <t>18511180/17</t>
  </si>
  <si>
    <t>18511180/18</t>
  </si>
  <si>
    <t>18511180/19</t>
  </si>
  <si>
    <t>18511180/20</t>
  </si>
  <si>
    <t>18511180/21</t>
  </si>
  <si>
    <t>18511180/22</t>
  </si>
  <si>
    <t>18511190/1</t>
  </si>
  <si>
    <t>մեդալների և շքանշանների տուփեր</t>
  </si>
  <si>
    <t>18511190/2</t>
  </si>
  <si>
    <t>18511190/3</t>
  </si>
  <si>
    <t>64111200/1</t>
  </si>
  <si>
    <t>փոստային ծառայություններ` կապված նամակների հետ</t>
  </si>
  <si>
    <t>65311100/1</t>
  </si>
  <si>
    <t>էլեկտրականության բաշխում</t>
  </si>
  <si>
    <t>45311119/1</t>
  </si>
  <si>
    <t>Վերելակների տեղադրման աշխատանքներ</t>
  </si>
  <si>
    <t>1060  31003</t>
  </si>
  <si>
    <t>Հայաստանի Հանրապետության մարդու իրավունքների պաշտպանի աշխատակազմի շենքային պայմանների բարելավում</t>
  </si>
  <si>
    <t>45611300/1</t>
  </si>
  <si>
    <t>Այլ շենքերի, շինությունների հիմնանորոգում</t>
  </si>
  <si>
    <t>Տեխնիկական հսկողության ծառայություններ</t>
  </si>
  <si>
    <t>Հեղինակային հսկողության ծառայություններ</t>
  </si>
  <si>
    <t>________ N ____ որոշման</t>
  </si>
  <si>
    <t xml:space="preserve"> Ծրագրի անվանումը`</t>
  </si>
  <si>
    <t xml:space="preserve"> Ծրագրի նպատակը`</t>
  </si>
  <si>
    <t xml:space="preserve"> Աջակցել Հանրապետության նախագահի լիազորությունների իրականացման ապահովմանը</t>
  </si>
  <si>
    <t xml:space="preserve"> Վերջնական արդյունքի նկարագրությունը`</t>
  </si>
  <si>
    <t xml:space="preserve"> ՀՀ նախագահի  Սահմանադրությամբ սահմանված լիազորությունների իրականացման ապահովումը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</si>
  <si>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</si>
  <si>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</si>
  <si>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</si>
  <si>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Հանրապետության նախագահի` ներքին և արտաքին քաղաքականության առնչությամբ Սահմանադրությամբ սահմանված լիազորությունների իրականացման ապահովում</t>
  </si>
  <si>
    <t xml:space="preserve"> Միջոցառման տեսակը</t>
  </si>
  <si>
    <t xml:space="preserve"> Ծառայությունների մատուցում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</si>
  <si>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</si>
  <si>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</si>
  <si>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 xml:space="preserve"> ՀՀ Ազգային ժողովի շենք-շինությունների կապիտալ վերանորոգում և նախագծանախահաշվային փաստաթղթերի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</si>
  <si>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</si>
  <si>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ՀՀ-ում սահմանադրական արդարադատության իրականացում և սահմանադրության գերակայության ապահովում</t>
  </si>
  <si>
    <t xml:space="preserve"> ՀՀ-ում սահմանադրականության, քաղաքացիների և կազմակերպությունների իրավունքի ապահովումը</t>
  </si>
  <si>
    <t xml:space="preserve"> Վեճերի քննում, լուծում և որոշումների կայացում ՀՀ սահմանադրությանը համապատասխանության վերաբերյալ</t>
  </si>
  <si>
    <t xml:space="preserve"> ՀՀ-ում հանցավորության դեմ պայքար, հանցագործության դեպքերի կանխարգելում և կրճատում, հանցագործության բոլոր դեպքերի առնչությամբ բազմակողմանի,լրիվ և օբյեկտիվ քննության ապահովում</t>
  </si>
  <si>
    <t xml:space="preserve"> ՀՀ-ում մարդու իրավունքների, ազատությունների և օրինական շահերի պաշտպանության արդյունավետության բարձրացում, հանցավորությունների կանխարգելման արդյունավետության աճ</t>
  </si>
  <si>
    <t xml:space="preserve"> Քրեական հետապնդման, հարուցման, հետաքննության և նախաքննության օրինականության հսկողություն, մեղադրանքի պաշտպանություն հայցերի հարուցում, դատավճիռների և որոշումների բողոքարկում, պատիժների և հարկադրանքի այլ միջոցների կիրառման օրինականության հսկողություն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</si>
  <si>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</si>
  <si>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</si>
  <si>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Անասնաբուծության ճյուղում իրականացվող առնվազն 2.5 մլրդ դրամի ներդրումներից կապիտալ ներդրումների մասնակի փոխհատուցում</t>
  </si>
  <si>
    <t xml:space="preserve"> Տրանսֆերտների տրամադրում</t>
  </si>
  <si>
    <t xml:space="preserve"> Գյուղատնտեսական նշանակության հողերի առանձին գույքային միավորների ձեռքբերման և դրանց սահմանների միավորման միջոցով առնվազն 30 հա հանրագումարային մակերեսով հողամասերի վրա իրականացված համալիր միջոցառումների համար փաստացի կատարված ծախսերի մասնակի փոխհատուցում</t>
  </si>
  <si>
    <t xml:space="preserve"> Գյուղատնտեսության ոլորտի արդյունավետության աճ</t>
  </si>
  <si>
    <t xml:space="preserve"> Գյուղատնտեսական արտադրանքի ծավալների ավելացում</t>
  </si>
  <si>
    <t xml:space="preserve"> Զարգացման ֆրանսիական գործակալության աջակցությամբ իրականացվող ՀՀ Արարատի և Արմավիրի մարզերում ոռոգվող գյուղատնտեսության զարգացման դրամաշնորհային ծրագրի համակարգում և ղեկավարում</t>
  </si>
  <si>
    <t xml:space="preserve"> Արարատի և Արմավիրի մարզերում ժամանակակից պահանջներին համապատասխան ոռոգման համակարգերի ներդրմանը աջակցություն </t>
  </si>
  <si>
    <t xml:space="preserve"> Ծրագրի իրականացման համար աշխատանքային պայմանների ապահովման նպատակով վարչական սարքավորումների ձեռք բերում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</si>
  <si>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</si>
  <si>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</si>
  <si>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</si>
  <si>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</si>
  <si>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</si>
  <si>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Միջազգային իրավունքի հիման վրա բոլոր պետությունների հետ բարիդրացիական, փոխշահավետ հարաբերությունների հաստատում և զարգացում, միջազգային հարաբերություններում ՀՀ շահերի և իրավունքների ներկայացում</t>
  </si>
  <si>
    <t xml:space="preserve"> ՀՀ ինքնիշխանության պաշտպանություն, արտաքին անվտանգության բաղադրիչի ամրապնդում, ԼՂ հիմնախնդրի կարգավորում, ՀՀ միջազգ. հեղինակության բարձրացում, զարգացման համար արտաքին բարենպաստ պայմանների ապահովում, արտերկրում ՀՀ քաղաքացիների շահերի պաշտպանություն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</si>
  <si>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</t>
  </si>
  <si>
    <t xml:space="preserve"> Միջազգային կազմակերպությունների հետ և դրանց շրջանակներում բնականոն փոխհարաբերությունների ու արդյունավետ համագործակցության ապահովում և ընդլայնում</t>
  </si>
  <si>
    <t xml:space="preserve"> Միջազգային կազմակերպություններում ՀՀ առավել ակտիվ ներգրավվածություն, լիարժեք անդամակցության ապահովում և ՀՀ շահերի պաշտպանություն: Հայաստանում միջազգ. կազմակերպությունների կողմից տարբեր ծրագրերի իրականացում, աջակցություն ընթացող բարեփոխումների գործընթացներ</t>
  </si>
  <si>
    <t xml:space="preserve"> Երևանում ՆԱՏՕ-ի հասարակական տեղեկատվական կենտրոնի գրասենյակի վարձակալության վճար</t>
  </si>
  <si>
    <t xml:space="preserve"> Երկկողմ և բազմակողմ միջազգային հարաբերություններում ՀՀ ներկայացում, օտարերկրյա պետություններում ՀՀ քաղաքացիների և իրավաբանական անձանց շահերի պաշտպանություն</t>
  </si>
  <si>
    <t xml:space="preserve"> Միջազգային հարաբերություններում ՀՀ ներգրավվածության աստիճանի և երկրի միջազգային հեղինակության բարձրացում, արտերկրում ՀՀ քաղաքացիների և իրավաբանական անձանց շահերի պաշտպանություն և ապահովում, Սփյուռքի անհատների և կառույցների հետ հարաբերությունների զարգացում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</si>
  <si>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</si>
  <si>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</si>
  <si>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</si>
  <si>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Սևանա լճի ջրածածկ անտառտնկարկների մաքրման աշխատանքներ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</si>
  <si>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</si>
  <si>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</si>
  <si>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Նախադպրոցական ծառայություններում երեխաների ընդգրկվածության մեծացման և մատչելիության ապահովման նպատակով՛ պետական բյուջեից ֆինանսական միջոցների հատկացում սոցիալական որոշ խմբերի երեխաներ համար</t>
  </si>
  <si>
    <t xml:space="preserve"> Բազմահամակազմ դասարաններում դասավանդող ուսուցիչներին հավելավճարի տրամադրում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</si>
  <si>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</si>
  <si>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</si>
  <si>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</si>
  <si>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</si>
  <si>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</si>
  <si>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</si>
  <si>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Տնտեսական և հասարակական գործընթացների վերաբերյալ պաշտոնական վիճակագրության մշակում, արտադրում ու տարածում</t>
  </si>
  <si>
    <t xml:space="preserve"> 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</si>
  <si>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 xml:space="preserve"> ՀՀ վիճակագրական կոմիտեի աշխատանքային պայմանների բարելավում և տեխնիկական հագեցվածության ապահովում</t>
  </si>
  <si>
    <t xml:space="preserve"> Հեռարձակվող լրատվության միջոցների ազատության, անկախության և բազմազանության ապահովում, տեսալողական ոլորտի վերահսկում և կարգավորում</t>
  </si>
  <si>
    <t xml:space="preserve"> Հեռարձակվող լրատվության միջոցների ազատության, անկախության և  բազմազանության բարձր մակարդակ, մրցակցային հավասար պայմաններ,  տեսալսողական ոլորտում օրինախախտումների նվազեցում, հեղինակային իրավունքների պահպանություն, ոլորտի համաչափ զարգացում:</t>
  </si>
  <si>
    <t xml:space="preserve"> Տես.մեդիայի ոլորտի քաղ-ության, նորմ. իրավական ակտերի մշակում, հեղինակազորում, մրց-ների անցկացում, լից. տրամադր, տեսալս. ծրագրերի դիստրիբյ-ների ծանուց-րի հաստատում, մշտադիտ. գործընթաց, տեխնիկական պահանջների կատարման վերահսկ., վարչ. վարույթների իրակ.</t>
  </si>
  <si>
    <t xml:space="preserve"> Հեռուստատեսության և ռադիոյի  հանձնաժողովի գործունեության համար անհրաժեշտ վարչական սարքավորումների ձեռքբերում</t>
  </si>
  <si>
    <t xml:space="preserve"> Հատուկ պետական պաշտպանության ենթակա օբյեկտների անվտանգության ապահովում</t>
  </si>
  <si>
    <t xml:space="preserve"> Պետական պահպանության ենթակա օբեկտների անվտանգության խախտման դեպքերի կրճատում</t>
  </si>
  <si>
    <t xml:space="preserve"> Բարձրաստիճան պաշտոնատար անձանց, նրանց բարձրաստիճան հյուրերի անվտանգության ապահովում</t>
  </si>
  <si>
    <t xml:space="preserve"> Համակարգչային սարքավորումների և գրասենյակային գույքի ձեռքբերում</t>
  </si>
  <si>
    <t xml:space="preserve"> Ներքին և արտաքին սպառնալիքներից անձի, հասարակության ու պետության անվտանգության ապահովում</t>
  </si>
  <si>
    <t xml:space="preserve"> 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</si>
  <si>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 xml:space="preserve"> Ազգային անվտանգության համակարգի ստորաբաժանումների համար վարչական սարքավորումների ձեռքբերում</t>
  </si>
  <si>
    <t xml:space="preserve"> Մարդու իրավունքների և հիմնարար ազատությունների պաշտպանություն</t>
  </si>
  <si>
    <t xml:space="preserve"> ՀՀ-ում խախտված իրավունքների և ազատությունների վերականգնում, առնչվող նորմատիվ իրավական ակտերի կատարելագործում</t>
  </si>
  <si>
    <t xml:space="preserve"> Մարդու իրավունքների պաշտպանության հարցերին վերաբերող բողոքների քննարկում, որոշման ընդունում, մոնիտորինգ, բողոքների լուսաբանում և հասարակական իրազեկում, օրենսդրության կատարելագործում, միջազգային համագործակցություն և այլն:</t>
  </si>
  <si>
    <t xml:space="preserve"> Հայաստանի Հանրապետության մարդու իրավունքների պաշտպանի աշխատակազմի վարչական շենքերի կապիտալ վերանորոգում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</si>
  <si>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</si>
  <si>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</si>
  <si>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Նախագծանախահաշվային փաստաթղթերի, ինչպես նաեւ հիմնանորոգման, վերակառուցման, կառուցման աշխատանքների ձեռքբերում</t>
  </si>
  <si>
    <t xml:space="preserve"> Հանրության կողմից անմիջականորեն օգտագործվող ակտիվների հետ կապված միջոցառումներ</t>
  </si>
  <si>
    <t xml:space="preserve"> ՀՀ քրեական դատավարության օրենսգրքով ՀՀ հակակոռուպցիոն կոմիտեի ենթակայությանը վերապահված քրեական գործերի  քննության իրականացումը և օպերատիվ -հետախուզական գործունեությունը</t>
  </si>
  <si>
    <t xml:space="preserve"> Արդյունավետ օպերատիվ-հետախուզական գործունեություն, հետաքննություն և նախաքննություն` դրանց ողջամիտ ժամկետներում իրականացում</t>
  </si>
  <si>
    <t xml:space="preserve"> Կոռուպցիոն դեպքերի բացահայտման և քննության ապահովում, դրանց արդյունավետության բարձրացում</t>
  </si>
  <si>
    <t xml:space="preserve"> ՀՀ հակակոռուպցիոն կոմիտեի գործունեությունն ապահովելու համար վարչական սարքավորումների ձեռքբերում</t>
  </si>
  <si>
    <t xml:space="preserve"> ՀՀ Արարատի մարզում պետական քաղաքականության իրականացման ապահովում</t>
  </si>
  <si>
    <t xml:space="preserve"> ՀՀ Արարատի մարզում իրականացվող պետական ծրագրերի արդյունավետության և հասցեականության բարելավում, հետադարձ կապի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</si>
  <si>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</si>
  <si>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Արմավիրի մարզում պետական քաղաքականության իրականացման ապահովում</t>
  </si>
  <si>
    <t xml:space="preserve"> ՀՀ Արմավիրի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</si>
  <si>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</si>
  <si>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</si>
  <si>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</si>
  <si>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</si>
  <si>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</si>
  <si>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</si>
  <si>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</si>
  <si>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Ազգային ժողովի գործունեության ապահովում, օրենսդրական, վերլուծական և ներկայացուցչական ծառայություններ</t>
  </si>
  <si>
    <t>ՀՀ ԿԱՌԱՎԱՐՈՒԹՅՈՒՆ</t>
  </si>
  <si>
    <t>Պահուստային ֆոնդ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</si>
</sst>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_-* #,##0.0\ _֏_-;\-* #,##0.0\ _֏_-;_-* &quot;-&quot;?\ _֏_-;_-@_-"/>
    <numFmt numFmtId="172" formatCode="0.0"/>
    <numFmt numFmtId="173" formatCode="_(* #,##0.0_);_(* \(#,##0.0\);_(* &quot;-&quot;??_);_(@_)"/>
    <numFmt numFmtId="174" formatCode="_(* #,##0.0_);_(* \(#,##0.0\);_(* &quot;-&quot;?_);_(@_)"/>
    <numFmt numFmtId="175" formatCode="_-* #,##0_-;\-* #,##0_-;_-* &quot;-&quot;_-;_-@_-"/>
    <numFmt numFmtId="176" formatCode="_-* #,##0.00_-;\-* #,##0.00_-;_-* &quot;-&quot;??_-;_-@_-"/>
    <numFmt numFmtId="177" formatCode="_-* #,##0.00\ _₽_-;\-* #,##0.00\ _₽_-;_-* &quot;-&quot;??\ _₽_-;_-@_-"/>
    <numFmt numFmtId="178" formatCode="_-* #,##0.00\ _ _-;\-* #,##0.00\ _ _-;_-* &quot;-&quot;??\ _ _-;_-@_-"/>
    <numFmt numFmtId="179" formatCode="_-* #,##0.00_р_._-;\-* #,##0.00_р_._-;_-* &quot;-&quot;??_р_._-;_-@_-"/>
    <numFmt numFmtId="180" formatCode="_ * #,##0.00_)\ _ _ ;_ * \(#,##0.00\)\ _ _ ;_ * &quot;-&quot;??_)\ _ _ ;_ @_ "/>
    <numFmt numFmtId="181" formatCode="_ * #,##0.00_)\ _ _ ;_ * \(#,##0.00\)\ _ _ ;_ * &quot;-&quot;??_)\ _ _ ;_ @_ "/>
    <numFmt numFmtId="182" formatCode="#,##0.0_);\(#,##0.0\)"/>
    <numFmt numFmtId="183" formatCode="General_)"/>
    <numFmt numFmtId="184" formatCode="_([$€-2]* #,##0.00_);_([$€-2]* \(#,##0.00\);_([$€-2]* &quot;-&quot;??_)"/>
    <numFmt numFmtId="185" formatCode="0.0_);\(0.0\)"/>
    <numFmt numFmtId="186" formatCode="##,##0;\(##,##0\);\-"/>
    <numFmt numFmtId="187" formatCode="_(* #,##0_);_(* \(#,##0\);_(* &quot;-&quot;??_);_(@_)"/>
    <numFmt numFmtId="188" formatCode="#,##0.000000000_);\(#,##0.000000000\)"/>
  </numFmts>
  <fonts count="189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GHEA Grapalat"/>
      <family val="3"/>
    </font>
    <font>
      <i/>
      <sz val="8"/>
      <name val="GHEA Grapalat"/>
      <family val="2"/>
    </font>
    <font>
      <sz val="18"/>
      <color theme="3"/>
      <name val="Calibri Light"/>
      <family val="2"/>
      <scheme val="major"/>
    </font>
    <font>
      <b/>
      <i/>
      <sz val="12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color indexed="8"/>
      <name val="Calibri"/>
      <family val="2"/>
      <charset val="1"/>
    </font>
    <font>
      <sz val="10"/>
      <color indexed="9"/>
      <name val="Arial Armenian"/>
      <family val="2"/>
    </font>
    <font>
      <sz val="11"/>
      <color indexed="9"/>
      <name val="Calibri"/>
      <family val="2"/>
      <charset val="1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u/>
      <sz val="8"/>
      <color indexed="12"/>
      <name val="Arial Armenian"/>
      <family val="2"/>
    </font>
    <font>
      <sz val="10"/>
      <color indexed="6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color indexed="52"/>
      <name val="Arial Armenian"/>
      <family val="2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color theme="1"/>
      <name val="Arial Armenian"/>
      <family val="2"/>
    </font>
    <font>
      <sz val="10"/>
      <name val="Arial Cyr"/>
      <family val="2"/>
    </font>
    <font>
      <sz val="12"/>
      <name val="Times New Roman"/>
      <family val="1"/>
    </font>
    <font>
      <sz val="11"/>
      <color theme="1"/>
      <name val="GHEA Grapalat"/>
      <family val="2"/>
    </font>
    <font>
      <sz val="10"/>
      <color indexed="8"/>
      <name val="MS Sans Serif"/>
      <family val="2"/>
      <charset val="204"/>
    </font>
    <font>
      <b/>
      <sz val="10"/>
      <color indexed="63"/>
      <name val="Arial Armenian"/>
      <family val="2"/>
    </font>
    <font>
      <b/>
      <sz val="8"/>
      <name val="GHEA Grapalat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8"/>
      <name val="Arial Armenian"/>
      <family val="2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0"/>
      <name val="GHEA Grapalat"/>
      <family val="3"/>
    </font>
    <font>
      <b/>
      <sz val="10"/>
      <name val="GHEA Grapalat"/>
      <family val="2"/>
    </font>
    <font>
      <b/>
      <u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sz val="11"/>
      <color theme="1"/>
      <name val="GHEA Grapalat"/>
      <family val="3"/>
    </font>
    <font>
      <sz val="12"/>
      <name val="Times Armenian"/>
      <family val="1"/>
    </font>
    <font>
      <sz val="11"/>
      <name val="GHEA Grapalat"/>
      <family val="2"/>
    </font>
    <font>
      <b/>
      <sz val="14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1"/>
      <color rgb="FF000099"/>
      <name val="GHEA Grapalat"/>
      <family val="3"/>
    </font>
    <font>
      <i/>
      <sz val="11"/>
      <name val="GHEA Grapalat"/>
      <family val="3"/>
    </font>
    <font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u/>
      <sz val="12"/>
      <name val="GHEA Grapalat"/>
      <family val="3"/>
    </font>
    <font>
      <b/>
      <sz val="13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53">
    <xf numFmtId="0" fontId="0" fillId="0" borderId="0"/>
    <xf numFmtId="166" fontId="11" fillId="0" borderId="0" applyBorder="0" applyProtection="0"/>
    <xf numFmtId="165" fontId="11" fillId="0" borderId="0" applyBorder="0" applyProtection="0"/>
    <xf numFmtId="166" fontId="11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0" fontId="8" fillId="0" borderId="0">
      <alignment horizontal="left" vertical="top" wrapText="1"/>
    </xf>
    <xf numFmtId="0" fontId="7" fillId="0" borderId="0"/>
    <xf numFmtId="167" fontId="8" fillId="0" borderId="0" applyBorder="0" applyProtection="0">
      <alignment horizontal="right" vertical="top"/>
    </xf>
    <xf numFmtId="0" fontId="10" fillId="0" borderId="0"/>
    <xf numFmtId="0" fontId="11" fillId="0" borderId="0"/>
    <xf numFmtId="168" fontId="11" fillId="0" borderId="0" applyBorder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8" applyNumberFormat="0" applyAlignment="0" applyProtection="0"/>
    <xf numFmtId="0" fontId="20" fillId="6" borderId="9" applyNumberFormat="0" applyAlignment="0" applyProtection="0"/>
    <xf numFmtId="0" fontId="21" fillId="6" borderId="8" applyNumberFormat="0" applyAlignment="0" applyProtection="0"/>
    <xf numFmtId="0" fontId="22" fillId="0" borderId="10" applyNumberFormat="0" applyFill="0" applyAlignment="0" applyProtection="0"/>
    <xf numFmtId="0" fontId="23" fillId="7" borderId="1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0">
      <alignment horizontal="left" vertical="top" wrapText="1"/>
    </xf>
    <xf numFmtId="0" fontId="6" fillId="8" borderId="12" applyNumberFormat="0" applyFont="0" applyAlignment="0" applyProtection="0"/>
    <xf numFmtId="0" fontId="29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9" fillId="0" borderId="0"/>
    <xf numFmtId="0" fontId="34" fillId="0" borderId="0"/>
    <xf numFmtId="0" fontId="37" fillId="4" borderId="0" applyNumberFormat="0" applyBorder="0" applyAlignment="0" applyProtection="0"/>
    <xf numFmtId="0" fontId="35" fillId="0" borderId="0"/>
    <xf numFmtId="0" fontId="36" fillId="0" borderId="0"/>
    <xf numFmtId="0" fontId="33" fillId="33" borderId="0" applyNumberFormat="0" applyBorder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3" fillId="37" borderId="0" applyNumberFormat="0" applyBorder="0" applyAlignment="0" applyProtection="0"/>
    <xf numFmtId="0" fontId="33" fillId="36" borderId="0" applyNumberFormat="0" applyBorder="0" applyAlignment="0" applyProtection="0"/>
    <xf numFmtId="0" fontId="33" fillId="42" borderId="0" applyNumberFormat="0" applyBorder="0" applyAlignment="0" applyProtection="0"/>
    <xf numFmtId="0" fontId="33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5" applyNumberFormat="0" applyAlignment="0" applyProtection="0"/>
    <xf numFmtId="0" fontId="41" fillId="52" borderId="16" applyNumberFormat="0" applyAlignment="0" applyProtection="0"/>
    <xf numFmtId="43" fontId="3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6" fillId="0" borderId="19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5" applyNumberFormat="0" applyAlignment="0" applyProtection="0"/>
    <xf numFmtId="0" fontId="48" fillId="0" borderId="20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5" fillId="0" borderId="0"/>
    <xf numFmtId="0" fontId="36" fillId="0" borderId="0"/>
    <xf numFmtId="0" fontId="36" fillId="0" borderId="0"/>
    <xf numFmtId="0" fontId="34" fillId="54" borderId="21" applyNumberFormat="0" applyFont="0" applyAlignment="0" applyProtection="0"/>
    <xf numFmtId="0" fontId="50" fillId="51" borderId="22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3" fillId="0" borderId="0" applyNumberFormat="0" applyFill="0" applyBorder="0" applyAlignment="0" applyProtection="0"/>
    <xf numFmtId="0" fontId="9" fillId="0" borderId="0"/>
    <xf numFmtId="1" fontId="55" fillId="0" borderId="0"/>
    <xf numFmtId="0" fontId="56" fillId="0" borderId="0"/>
    <xf numFmtId="0" fontId="36" fillId="0" borderId="0"/>
    <xf numFmtId="0" fontId="9" fillId="0" borderId="0"/>
    <xf numFmtId="9" fontId="5" fillId="0" borderId="0" applyFont="0" applyFill="0" applyBorder="0" applyAlignment="0" applyProtection="0"/>
    <xf numFmtId="0" fontId="54" fillId="0" borderId="0"/>
    <xf numFmtId="0" fontId="60" fillId="0" borderId="0"/>
    <xf numFmtId="0" fontId="36" fillId="0" borderId="0"/>
    <xf numFmtId="43" fontId="60" fillId="0" borderId="0" applyFont="0" applyFill="0" applyBorder="0" applyAlignment="0" applyProtection="0"/>
    <xf numFmtId="0" fontId="62" fillId="0" borderId="0"/>
    <xf numFmtId="0" fontId="66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8" borderId="12" applyNumberFormat="0" applyFon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4" fillId="0" borderId="0"/>
    <xf numFmtId="43" fontId="3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0" fillId="0" borderId="0"/>
    <xf numFmtId="43" fontId="60" fillId="0" borderId="0" applyFont="0" applyFill="0" applyBorder="0" applyAlignment="0" applyProtection="0"/>
    <xf numFmtId="0" fontId="28" fillId="0" borderId="0">
      <alignment horizontal="left" vertical="top" wrapText="1"/>
    </xf>
    <xf numFmtId="0" fontId="3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8" borderId="12" applyNumberFormat="0" applyFont="0" applyAlignment="0" applyProtection="0"/>
    <xf numFmtId="43" fontId="35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5" fillId="0" borderId="0"/>
    <xf numFmtId="0" fontId="3" fillId="8" borderId="12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4" fillId="0" borderId="0" applyFont="0" applyFill="0" applyBorder="0" applyAlignment="0" applyProtection="0"/>
    <xf numFmtId="0" fontId="36" fillId="0" borderId="0"/>
    <xf numFmtId="177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0" fontId="36" fillId="0" borderId="0"/>
    <xf numFmtId="0" fontId="36" fillId="0" borderId="0"/>
    <xf numFmtId="0" fontId="3" fillId="10" borderId="0" applyNumberFormat="0" applyBorder="0" applyAlignment="0" applyProtection="0"/>
    <xf numFmtId="0" fontId="71" fillId="10" borderId="0" applyNumberFormat="0" applyBorder="0" applyAlignment="0" applyProtection="0"/>
    <xf numFmtId="0" fontId="3" fillId="14" borderId="0" applyNumberFormat="0" applyBorder="0" applyAlignment="0" applyProtection="0"/>
    <xf numFmtId="0" fontId="71" fillId="14" borderId="0" applyNumberFormat="0" applyBorder="0" applyAlignment="0" applyProtection="0"/>
    <xf numFmtId="0" fontId="3" fillId="18" borderId="0" applyNumberFormat="0" applyBorder="0" applyAlignment="0" applyProtection="0"/>
    <xf numFmtId="0" fontId="71" fillId="18" borderId="0" applyNumberFormat="0" applyBorder="0" applyAlignment="0" applyProtection="0"/>
    <xf numFmtId="0" fontId="3" fillId="22" borderId="0" applyNumberFormat="0" applyBorder="0" applyAlignment="0" applyProtection="0"/>
    <xf numFmtId="0" fontId="71" fillId="22" borderId="0" applyNumberFormat="0" applyBorder="0" applyAlignment="0" applyProtection="0"/>
    <xf numFmtId="0" fontId="3" fillId="26" borderId="0" applyNumberFormat="0" applyBorder="0" applyAlignment="0" applyProtection="0"/>
    <xf numFmtId="0" fontId="71" fillId="26" borderId="0" applyNumberFormat="0" applyBorder="0" applyAlignment="0" applyProtection="0"/>
    <xf numFmtId="0" fontId="3" fillId="30" borderId="0" applyNumberFormat="0" applyBorder="0" applyAlignment="0" applyProtection="0"/>
    <xf numFmtId="0" fontId="71" fillId="30" borderId="0" applyNumberFormat="0" applyBorder="0" applyAlignment="0" applyProtection="0"/>
    <xf numFmtId="0" fontId="72" fillId="33" borderId="0" applyNumberFormat="0" applyBorder="0" applyAlignment="0" applyProtection="0"/>
    <xf numFmtId="0" fontId="72" fillId="34" borderId="0" applyNumberFormat="0" applyBorder="0" applyAlignment="0" applyProtection="0"/>
    <xf numFmtId="0" fontId="72" fillId="35" borderId="0" applyNumberFormat="0" applyBorder="0" applyAlignment="0" applyProtection="0"/>
    <xf numFmtId="0" fontId="72" fillId="36" borderId="0" applyNumberFormat="0" applyBorder="0" applyAlignment="0" applyProtection="0"/>
    <xf numFmtId="0" fontId="72" fillId="40" borderId="0" applyNumberFormat="0" applyBorder="0" applyAlignment="0" applyProtection="0"/>
    <xf numFmtId="0" fontId="72" fillId="41" borderId="0" applyNumberFormat="0" applyBorder="0" applyAlignment="0" applyProtection="0"/>
    <xf numFmtId="0" fontId="3" fillId="11" borderId="0" applyNumberFormat="0" applyBorder="0" applyAlignment="0" applyProtection="0"/>
    <xf numFmtId="0" fontId="71" fillId="11" borderId="0" applyNumberFormat="0" applyBorder="0" applyAlignment="0" applyProtection="0"/>
    <xf numFmtId="0" fontId="3" fillId="15" borderId="0" applyNumberFormat="0" applyBorder="0" applyAlignment="0" applyProtection="0"/>
    <xf numFmtId="0" fontId="71" fillId="15" borderId="0" applyNumberFormat="0" applyBorder="0" applyAlignment="0" applyProtection="0"/>
    <xf numFmtId="0" fontId="3" fillId="19" borderId="0" applyNumberFormat="0" applyBorder="0" applyAlignment="0" applyProtection="0"/>
    <xf numFmtId="0" fontId="71" fillId="19" borderId="0" applyNumberFormat="0" applyBorder="0" applyAlignment="0" applyProtection="0"/>
    <xf numFmtId="0" fontId="3" fillId="23" borderId="0" applyNumberFormat="0" applyBorder="0" applyAlignment="0" applyProtection="0"/>
    <xf numFmtId="0" fontId="71" fillId="23" borderId="0" applyNumberFormat="0" applyBorder="0" applyAlignment="0" applyProtection="0"/>
    <xf numFmtId="0" fontId="3" fillId="27" borderId="0" applyNumberFormat="0" applyBorder="0" applyAlignment="0" applyProtection="0"/>
    <xf numFmtId="0" fontId="71" fillId="27" borderId="0" applyNumberFormat="0" applyBorder="0" applyAlignment="0" applyProtection="0"/>
    <xf numFmtId="0" fontId="3" fillId="31" borderId="0" applyNumberFormat="0" applyBorder="0" applyAlignment="0" applyProtection="0"/>
    <xf numFmtId="0" fontId="71" fillId="31" borderId="0" applyNumberFormat="0" applyBorder="0" applyAlignment="0" applyProtection="0"/>
    <xf numFmtId="0" fontId="72" fillId="42" borderId="0" applyNumberFormat="0" applyBorder="0" applyAlignment="0" applyProtection="0"/>
    <xf numFmtId="0" fontId="72" fillId="43" borderId="0" applyNumberFormat="0" applyBorder="0" applyAlignment="0" applyProtection="0"/>
    <xf numFmtId="0" fontId="72" fillId="37" borderId="0" applyNumberFormat="0" applyBorder="0" applyAlignment="0" applyProtection="0"/>
    <xf numFmtId="0" fontId="72" fillId="36" borderId="0" applyNumberFormat="0" applyBorder="0" applyAlignment="0" applyProtection="0"/>
    <xf numFmtId="0" fontId="72" fillId="42" borderId="0" applyNumberFormat="0" applyBorder="0" applyAlignment="0" applyProtection="0"/>
    <xf numFmtId="0" fontId="72" fillId="44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73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73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73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73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28" borderId="0" applyNumberFormat="0" applyBorder="0" applyAlignment="0" applyProtection="0"/>
    <xf numFmtId="0" fontId="73" fillId="28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73" fillId="32" borderId="0" applyNumberFormat="0" applyBorder="0" applyAlignment="0" applyProtection="0"/>
    <xf numFmtId="0" fontId="74" fillId="45" borderId="0" applyNumberFormat="0" applyBorder="0" applyAlignment="0" applyProtection="0"/>
    <xf numFmtId="0" fontId="74" fillId="43" borderId="0" applyNumberFormat="0" applyBorder="0" applyAlignment="0" applyProtection="0"/>
    <xf numFmtId="0" fontId="74" fillId="37" borderId="0" applyNumberFormat="0" applyBorder="0" applyAlignment="0" applyProtection="0"/>
    <xf numFmtId="0" fontId="74" fillId="38" borderId="0" applyNumberFormat="0" applyBorder="0" applyAlignment="0" applyProtection="0"/>
    <xf numFmtId="0" fontId="74" fillId="46" borderId="0" applyNumberFormat="0" applyBorder="0" applyAlignment="0" applyProtection="0"/>
    <xf numFmtId="0" fontId="74" fillId="3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73" fillId="9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73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73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73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73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29" borderId="0" applyNumberFormat="0" applyBorder="0" applyAlignment="0" applyProtection="0"/>
    <xf numFmtId="0" fontId="73" fillId="2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75" fillId="3" borderId="0" applyNumberFormat="0" applyBorder="0" applyAlignment="0" applyProtection="0"/>
    <xf numFmtId="0" fontId="21" fillId="6" borderId="8" applyNumberFormat="0" applyAlignment="0" applyProtection="0"/>
    <xf numFmtId="0" fontId="21" fillId="6" borderId="8" applyNumberFormat="0" applyAlignment="0" applyProtection="0"/>
    <xf numFmtId="0" fontId="76" fillId="6" borderId="8" applyNumberFormat="0" applyAlignment="0" applyProtection="0"/>
    <xf numFmtId="0" fontId="23" fillId="7" borderId="11" applyNumberFormat="0" applyAlignment="0" applyProtection="0"/>
    <xf numFmtId="0" fontId="23" fillId="7" borderId="11" applyNumberFormat="0" applyAlignment="0" applyProtection="0"/>
    <xf numFmtId="0" fontId="77" fillId="7" borderId="11" applyNumberFormat="0" applyAlignment="0" applyProtection="0"/>
    <xf numFmtId="175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179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78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80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181" fontId="7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81" fillId="2" borderId="0" applyNumberFormat="0" applyBorder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82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6" applyNumberFormat="0" applyFill="0" applyAlignment="0" applyProtection="0"/>
    <xf numFmtId="0" fontId="83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84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9" fillId="5" borderId="8" applyNumberFormat="0" applyAlignment="0" applyProtection="0"/>
    <xf numFmtId="0" fontId="19" fillId="5" borderId="8" applyNumberFormat="0" applyAlignment="0" applyProtection="0"/>
    <xf numFmtId="0" fontId="85" fillId="5" borderId="8" applyNumberFormat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86" fillId="0" borderId="10" applyNumberFormat="0" applyFill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37" fillId="4" borderId="0" applyNumberFormat="0" applyBorder="0" applyAlignment="0" applyProtection="0"/>
    <xf numFmtId="0" fontId="87" fillId="4" borderId="0" applyNumberFormat="0" applyBorder="0" applyAlignment="0" applyProtection="0"/>
    <xf numFmtId="0" fontId="18" fillId="4" borderId="0" applyNumberFormat="0" applyBorder="0" applyAlignment="0" applyProtection="0"/>
    <xf numFmtId="0" fontId="37" fillId="4" borderId="0" applyNumberFormat="0" applyBorder="0" applyAlignment="0" applyProtection="0"/>
    <xf numFmtId="0" fontId="3" fillId="0" borderId="0"/>
    <xf numFmtId="0" fontId="35" fillId="0" borderId="0"/>
    <xf numFmtId="0" fontId="88" fillId="0" borderId="0"/>
    <xf numFmtId="0" fontId="3" fillId="0" borderId="0"/>
    <xf numFmtId="0" fontId="89" fillId="0" borderId="0"/>
    <xf numFmtId="0" fontId="3" fillId="0" borderId="0"/>
    <xf numFmtId="0" fontId="3" fillId="0" borderId="0"/>
    <xf numFmtId="0" fontId="90" fillId="0" borderId="0"/>
    <xf numFmtId="0" fontId="28" fillId="0" borderId="0">
      <alignment horizontal="left" vertical="top" wrapText="1"/>
    </xf>
    <xf numFmtId="0" fontId="33" fillId="0" borderId="0"/>
    <xf numFmtId="0" fontId="35" fillId="0" borderId="0"/>
    <xf numFmtId="0" fontId="60" fillId="0" borderId="0"/>
    <xf numFmtId="0" fontId="36" fillId="0" borderId="0"/>
    <xf numFmtId="0" fontId="36" fillId="0" borderId="0"/>
    <xf numFmtId="0" fontId="35" fillId="0" borderId="0"/>
    <xf numFmtId="0" fontId="34" fillId="0" borderId="0"/>
    <xf numFmtId="0" fontId="35" fillId="0" borderId="0"/>
    <xf numFmtId="0" fontId="34" fillId="0" borderId="0"/>
    <xf numFmtId="0" fontId="36" fillId="0" borderId="0"/>
    <xf numFmtId="0" fontId="36" fillId="0" borderId="0"/>
    <xf numFmtId="0" fontId="91" fillId="0" borderId="0">
      <alignment horizontal="left"/>
    </xf>
    <xf numFmtId="0" fontId="71" fillId="0" borderId="0"/>
    <xf numFmtId="0" fontId="35" fillId="0" borderId="0"/>
    <xf numFmtId="0" fontId="35" fillId="0" borderId="0"/>
    <xf numFmtId="0" fontId="34" fillId="0" borderId="0"/>
    <xf numFmtId="0" fontId="35" fillId="0" borderId="0"/>
    <xf numFmtId="0" fontId="36" fillId="0" borderId="0"/>
    <xf numFmtId="0" fontId="34" fillId="0" borderId="0"/>
    <xf numFmtId="0" fontId="34" fillId="0" borderId="0"/>
    <xf numFmtId="0" fontId="28" fillId="0" borderId="0">
      <alignment horizontal="left" vertical="top" wrapText="1"/>
    </xf>
    <xf numFmtId="0" fontId="3" fillId="0" borderId="0"/>
    <xf numFmtId="0" fontId="34" fillId="0" borderId="0"/>
    <xf numFmtId="0" fontId="92" fillId="0" borderId="0"/>
    <xf numFmtId="0" fontId="34" fillId="0" borderId="0"/>
    <xf numFmtId="0" fontId="28" fillId="0" borderId="0">
      <alignment horizontal="left" vertical="top" wrapText="1"/>
    </xf>
    <xf numFmtId="0" fontId="93" fillId="0" borderId="0"/>
    <xf numFmtId="0" fontId="28" fillId="0" borderId="0">
      <alignment horizontal="left" vertical="top" wrapText="1"/>
    </xf>
    <xf numFmtId="0" fontId="36" fillId="0" borderId="0"/>
    <xf numFmtId="0" fontId="28" fillId="0" borderId="0">
      <alignment horizontal="left" vertical="top" wrapText="1"/>
    </xf>
    <xf numFmtId="0" fontId="36" fillId="0" borderId="0"/>
    <xf numFmtId="0" fontId="36" fillId="0" borderId="0"/>
    <xf numFmtId="0" fontId="28" fillId="0" borderId="0">
      <alignment horizontal="left" vertical="top" wrapText="1"/>
    </xf>
    <xf numFmtId="0" fontId="33" fillId="8" borderId="12" applyNumberFormat="0" applyFont="0" applyAlignment="0" applyProtection="0"/>
    <xf numFmtId="0" fontId="71" fillId="8" borderId="12" applyNumberFormat="0" applyFont="0" applyAlignment="0" applyProtection="0"/>
    <xf numFmtId="0" fontId="20" fillId="6" borderId="9" applyNumberFormat="0" applyAlignment="0" applyProtection="0"/>
    <xf numFmtId="0" fontId="20" fillId="6" borderId="9" applyNumberFormat="0" applyAlignment="0" applyProtection="0"/>
    <xf numFmtId="0" fontId="94" fillId="6" borderId="9" applyNumberFormat="0" applyAlignment="0" applyProtection="0"/>
    <xf numFmtId="9" fontId="3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95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74" fillId="47" borderId="0" applyNumberFormat="0" applyBorder="0" applyAlignment="0" applyProtection="0"/>
    <xf numFmtId="0" fontId="74" fillId="48" borderId="0" applyNumberFormat="0" applyBorder="0" applyAlignment="0" applyProtection="0"/>
    <xf numFmtId="0" fontId="74" fillId="49" borderId="0" applyNumberFormat="0" applyBorder="0" applyAlignment="0" applyProtection="0"/>
    <xf numFmtId="0" fontId="74" fillId="38" borderId="0" applyNumberFormat="0" applyBorder="0" applyAlignment="0" applyProtection="0"/>
    <xf numFmtId="0" fontId="74" fillId="46" borderId="0" applyNumberFormat="0" applyBorder="0" applyAlignment="0" applyProtection="0"/>
    <xf numFmtId="0" fontId="74" fillId="50" borderId="0" applyNumberFormat="0" applyBorder="0" applyAlignment="0" applyProtection="0"/>
    <xf numFmtId="0" fontId="97" fillId="41" borderId="15" applyNumberFormat="0" applyAlignment="0" applyProtection="0"/>
    <xf numFmtId="0" fontId="98" fillId="51" borderId="22" applyNumberFormat="0" applyAlignment="0" applyProtection="0"/>
    <xf numFmtId="0" fontId="99" fillId="51" borderId="15" applyNumberFormat="0" applyAlignment="0" applyProtection="0"/>
    <xf numFmtId="0" fontId="100" fillId="0" borderId="17" applyNumberFormat="0" applyFill="0" applyAlignment="0" applyProtection="0"/>
    <xf numFmtId="0" fontId="101" fillId="0" borderId="18" applyNumberFormat="0" applyFill="0" applyAlignment="0" applyProtection="0"/>
    <xf numFmtId="0" fontId="102" fillId="0" borderId="19" applyNumberFormat="0" applyFill="0" applyAlignment="0" applyProtection="0"/>
    <xf numFmtId="0" fontId="102" fillId="0" borderId="0" applyNumberFormat="0" applyFill="0" applyBorder="0" applyAlignment="0" applyProtection="0"/>
    <xf numFmtId="0" fontId="103" fillId="0" borderId="23" applyNumberFormat="0" applyFill="0" applyAlignment="0" applyProtection="0"/>
    <xf numFmtId="0" fontId="104" fillId="52" borderId="16" applyNumberFormat="0" applyAlignment="0" applyProtection="0"/>
    <xf numFmtId="0" fontId="105" fillId="0" borderId="0" applyNumberFormat="0" applyFill="0" applyBorder="0" applyAlignment="0" applyProtection="0"/>
    <xf numFmtId="0" fontId="106" fillId="53" borderId="0" applyNumberFormat="0" applyBorder="0" applyAlignment="0" applyProtection="0"/>
    <xf numFmtId="0" fontId="34" fillId="0" borderId="0"/>
    <xf numFmtId="0" fontId="35" fillId="0" borderId="0"/>
    <xf numFmtId="0" fontId="107" fillId="34" borderId="0" applyNumberFormat="0" applyBorder="0" applyAlignment="0" applyProtection="0"/>
    <xf numFmtId="0" fontId="108" fillId="0" borderId="0" applyNumberFormat="0" applyFill="0" applyBorder="0" applyAlignment="0" applyProtection="0"/>
    <xf numFmtId="0" fontId="36" fillId="54" borderId="21" applyNumberFormat="0" applyFont="0" applyAlignment="0" applyProtection="0"/>
    <xf numFmtId="0" fontId="109" fillId="0" borderId="20" applyNumberFormat="0" applyFill="0" applyAlignment="0" applyProtection="0"/>
    <xf numFmtId="0" fontId="110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0" fontId="111" fillId="35" borderId="0" applyNumberFormat="0" applyBorder="0" applyAlignment="0" applyProtection="0"/>
    <xf numFmtId="177" fontId="34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0" fontId="113" fillId="0" borderId="0"/>
    <xf numFmtId="0" fontId="2" fillId="0" borderId="0"/>
    <xf numFmtId="0" fontId="2" fillId="8" borderId="12" applyNumberFormat="0" applyFont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3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2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3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2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3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72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3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2" fillId="36" borderId="0" applyNumberFormat="0" applyBorder="0" applyAlignment="0" applyProtection="0"/>
    <xf numFmtId="0" fontId="1" fillId="26" borderId="0" applyNumberFormat="0" applyBorder="0" applyAlignment="0" applyProtection="0"/>
    <xf numFmtId="0" fontId="72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72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1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1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1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72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72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3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2" fillId="37" borderId="0" applyNumberFormat="0" applyBorder="0" applyAlignment="0" applyProtection="0"/>
    <xf numFmtId="0" fontId="1" fillId="23" borderId="0" applyNumberFormat="0" applyBorder="0" applyAlignment="0" applyProtection="0"/>
    <xf numFmtId="0" fontId="7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72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72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7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1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1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1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17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7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8" fillId="46" borderId="0" applyNumberFormat="0" applyBorder="0" applyAlignment="0" applyProtection="0"/>
    <xf numFmtId="0" fontId="27" fillId="12" borderId="0" applyNumberFormat="0" applyBorder="0" applyAlignment="0" applyProtection="0"/>
    <xf numFmtId="0" fontId="74" fillId="45" borderId="0" applyNumberFormat="0" applyBorder="0" applyAlignment="0" applyProtection="0"/>
    <xf numFmtId="0" fontId="118" fillId="43" borderId="0" applyNumberFormat="0" applyBorder="0" applyAlignment="0" applyProtection="0"/>
    <xf numFmtId="0" fontId="27" fillId="16" borderId="0" applyNumberFormat="0" applyBorder="0" applyAlignment="0" applyProtection="0"/>
    <xf numFmtId="0" fontId="74" fillId="43" borderId="0" applyNumberFormat="0" applyBorder="0" applyAlignment="0" applyProtection="0"/>
    <xf numFmtId="0" fontId="38" fillId="37" borderId="0" applyNumberFormat="0" applyBorder="0" applyAlignment="0" applyProtection="0"/>
    <xf numFmtId="0" fontId="118" fillId="53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74" fillId="37" borderId="0" applyNumberFormat="0" applyBorder="0" applyAlignment="0" applyProtection="0"/>
    <xf numFmtId="0" fontId="38" fillId="38" borderId="0" applyNumberFormat="0" applyBorder="0" applyAlignment="0" applyProtection="0"/>
    <xf numFmtId="0" fontId="118" fillId="51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74" fillId="38" borderId="0" applyNumberFormat="0" applyBorder="0" applyAlignment="0" applyProtection="0"/>
    <xf numFmtId="0" fontId="118" fillId="46" borderId="0" applyNumberFormat="0" applyBorder="0" applyAlignment="0" applyProtection="0"/>
    <xf numFmtId="0" fontId="27" fillId="28" borderId="0" applyNumberFormat="0" applyBorder="0" applyAlignment="0" applyProtection="0"/>
    <xf numFmtId="0" fontId="74" fillId="46" borderId="0" applyNumberFormat="0" applyBorder="0" applyAlignment="0" applyProtection="0"/>
    <xf numFmtId="0" fontId="38" fillId="39" borderId="0" applyNumberFormat="0" applyBorder="0" applyAlignment="0" applyProtection="0"/>
    <xf numFmtId="0" fontId="118" fillId="43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74" fillId="39" borderId="0" applyNumberFormat="0" applyBorder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118" fillId="46" borderId="0" applyNumberFormat="0" applyBorder="0" applyAlignment="0" applyProtection="0"/>
    <xf numFmtId="0" fontId="27" fillId="9" borderId="0" applyNumberFormat="0" applyBorder="0" applyAlignment="0" applyProtection="0"/>
    <xf numFmtId="0" fontId="74" fillId="47" borderId="0" applyNumberFormat="0" applyBorder="0" applyAlignment="0" applyProtection="0"/>
    <xf numFmtId="0" fontId="118" fillId="48" borderId="0" applyNumberFormat="0" applyBorder="0" applyAlignment="0" applyProtection="0"/>
    <xf numFmtId="0" fontId="27" fillId="13" borderId="0" applyNumberFormat="0" applyBorder="0" applyAlignment="0" applyProtection="0"/>
    <xf numFmtId="0" fontId="74" fillId="48" borderId="0" applyNumberFormat="0" applyBorder="0" applyAlignment="0" applyProtection="0"/>
    <xf numFmtId="0" fontId="118" fillId="49" borderId="0" applyNumberFormat="0" applyBorder="0" applyAlignment="0" applyProtection="0"/>
    <xf numFmtId="0" fontId="27" fillId="17" borderId="0" applyNumberFormat="0" applyBorder="0" applyAlignment="0" applyProtection="0"/>
    <xf numFmtId="0" fontId="74" fillId="49" borderId="0" applyNumberFormat="0" applyBorder="0" applyAlignment="0" applyProtection="0"/>
    <xf numFmtId="0" fontId="118" fillId="56" borderId="0" applyNumberFormat="0" applyBorder="0" applyAlignment="0" applyProtection="0"/>
    <xf numFmtId="0" fontId="27" fillId="21" borderId="0" applyNumberFormat="0" applyBorder="0" applyAlignment="0" applyProtection="0"/>
    <xf numFmtId="0" fontId="74" fillId="38" borderId="0" applyNumberFormat="0" applyBorder="0" applyAlignment="0" applyProtection="0"/>
    <xf numFmtId="0" fontId="118" fillId="46" borderId="0" applyNumberFormat="0" applyBorder="0" applyAlignment="0" applyProtection="0"/>
    <xf numFmtId="0" fontId="27" fillId="25" borderId="0" applyNumberFormat="0" applyBorder="0" applyAlignment="0" applyProtection="0"/>
    <xf numFmtId="0" fontId="74" fillId="46" borderId="0" applyNumberFormat="0" applyBorder="0" applyAlignment="0" applyProtection="0"/>
    <xf numFmtId="0" fontId="118" fillId="50" borderId="0" applyNumberFormat="0" applyBorder="0" applyAlignment="0" applyProtection="0"/>
    <xf numFmtId="0" fontId="27" fillId="29" borderId="0" applyNumberFormat="0" applyBorder="0" applyAlignment="0" applyProtection="0"/>
    <xf numFmtId="0" fontId="74" fillId="50" borderId="0" applyNumberFormat="0" applyBorder="0" applyAlignment="0" applyProtection="0"/>
    <xf numFmtId="0" fontId="120" fillId="34" borderId="0" applyNumberFormat="0" applyBorder="0" applyAlignment="0" applyProtection="0"/>
    <xf numFmtId="0" fontId="17" fillId="3" borderId="0" applyNumberFormat="0" applyBorder="0" applyAlignment="0" applyProtection="0"/>
    <xf numFmtId="0" fontId="107" fillId="34" borderId="0" applyNumberFormat="0" applyBorder="0" applyAlignment="0" applyProtection="0"/>
    <xf numFmtId="0" fontId="121" fillId="57" borderId="34" applyNumberFormat="0" applyAlignment="0" applyProtection="0"/>
    <xf numFmtId="0" fontId="21" fillId="6" borderId="8" applyNumberFormat="0" applyAlignment="0" applyProtection="0"/>
    <xf numFmtId="0" fontId="99" fillId="51" borderId="34" applyNumberFormat="0" applyAlignment="0" applyProtection="0"/>
    <xf numFmtId="0" fontId="122" fillId="52" borderId="16" applyNumberFormat="0" applyAlignment="0" applyProtection="0"/>
    <xf numFmtId="0" fontId="23" fillId="7" borderId="11" applyNumberFormat="0" applyAlignment="0" applyProtection="0"/>
    <xf numFmtId="0" fontId="104" fillId="52" borderId="16" applyNumberFormat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77" fontId="60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1" fillId="0" borderId="0" applyFont="0" applyFill="0" applyBorder="0" applyAlignment="0" applyProtection="0"/>
    <xf numFmtId="183" fontId="9" fillId="0" borderId="0" applyFont="0" applyFill="0" applyBorder="0" applyAlignment="0" applyProtection="0"/>
    <xf numFmtId="176" fontId="36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76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176" fontId="3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6" fillId="0" borderId="0" applyFont="0" applyFill="0" applyBorder="0" applyAlignment="0" applyProtection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1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24" fillId="35" borderId="0" applyNumberFormat="0" applyBorder="0" applyAlignment="0" applyProtection="0"/>
    <xf numFmtId="0" fontId="16" fillId="2" borderId="0" applyNumberFormat="0" applyBorder="0" applyAlignment="0" applyProtection="0"/>
    <xf numFmtId="0" fontId="111" fillId="35" borderId="0" applyNumberFormat="0" applyBorder="0" applyAlignment="0" applyProtection="0"/>
    <xf numFmtId="0" fontId="125" fillId="0" borderId="35" applyNumberFormat="0" applyFill="0" applyAlignment="0" applyProtection="0"/>
    <xf numFmtId="0" fontId="13" fillId="0" borderId="5" applyNumberFormat="0" applyFill="0" applyAlignment="0" applyProtection="0"/>
    <xf numFmtId="0" fontId="100" fillId="0" borderId="17" applyNumberFormat="0" applyFill="0" applyAlignment="0" applyProtection="0"/>
    <xf numFmtId="0" fontId="100" fillId="0" borderId="17" applyNumberFormat="0" applyFill="0" applyAlignment="0" applyProtection="0"/>
    <xf numFmtId="0" fontId="126" fillId="0" borderId="18" applyNumberFormat="0" applyFill="0" applyAlignment="0" applyProtection="0"/>
    <xf numFmtId="0" fontId="14" fillId="0" borderId="6" applyNumberFormat="0" applyFill="0" applyAlignment="0" applyProtection="0"/>
    <xf numFmtId="0" fontId="101" fillId="0" borderId="18" applyNumberFormat="0" applyFill="0" applyAlignment="0" applyProtection="0"/>
    <xf numFmtId="0" fontId="101" fillId="0" borderId="18" applyNumberFormat="0" applyFill="0" applyAlignment="0" applyProtection="0"/>
    <xf numFmtId="0" fontId="127" fillId="0" borderId="36" applyNumberFormat="0" applyFill="0" applyAlignment="0" applyProtection="0"/>
    <xf numFmtId="0" fontId="15" fillId="0" borderId="7" applyNumberFormat="0" applyFill="0" applyAlignment="0" applyProtection="0"/>
    <xf numFmtId="0" fontId="102" fillId="0" borderId="19" applyNumberFormat="0" applyFill="0" applyAlignment="0" applyProtection="0"/>
    <xf numFmtId="0" fontId="102" fillId="0" borderId="19" applyNumberFormat="0" applyFill="0" applyAlignment="0" applyProtection="0"/>
    <xf numFmtId="0" fontId="12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131" fillId="0" borderId="0" applyNumberFormat="0" applyFill="0" applyBorder="0" applyAlignment="0" applyProtection="0">
      <alignment vertical="top"/>
      <protection locked="0"/>
    </xf>
    <xf numFmtId="0" fontId="132" fillId="53" borderId="15" applyNumberFormat="0" applyAlignment="0" applyProtection="0"/>
    <xf numFmtId="0" fontId="19" fillId="5" borderId="8" applyNumberFormat="0" applyAlignment="0" applyProtection="0"/>
    <xf numFmtId="0" fontId="97" fillId="41" borderId="15" applyNumberFormat="0" applyAlignment="0" applyProtection="0"/>
    <xf numFmtId="38" fontId="133" fillId="0" borderId="0"/>
    <xf numFmtId="38" fontId="134" fillId="0" borderId="0"/>
    <xf numFmtId="38" fontId="135" fillId="0" borderId="0"/>
    <xf numFmtId="38" fontId="136" fillId="0" borderId="0"/>
    <xf numFmtId="0" fontId="137" fillId="0" borderId="0"/>
    <xf numFmtId="0" fontId="137" fillId="0" borderId="0"/>
    <xf numFmtId="0" fontId="138" fillId="0" borderId="0"/>
    <xf numFmtId="0" fontId="139" fillId="0" borderId="20" applyNumberFormat="0" applyFill="0" applyAlignment="0" applyProtection="0"/>
    <xf numFmtId="0" fontId="22" fillId="0" borderId="10" applyNumberFormat="0" applyFill="0" applyAlignment="0" applyProtection="0"/>
    <xf numFmtId="0" fontId="109" fillId="0" borderId="20" applyNumberFormat="0" applyFill="0" applyAlignment="0" applyProtection="0"/>
    <xf numFmtId="0" fontId="36" fillId="0" borderId="0"/>
    <xf numFmtId="0" fontId="9" fillId="0" borderId="0"/>
    <xf numFmtId="0" fontId="36" fillId="0" borderId="0"/>
    <xf numFmtId="0" fontId="36" fillId="0" borderId="0"/>
    <xf numFmtId="0" fontId="140" fillId="0" borderId="0"/>
    <xf numFmtId="0" fontId="36" fillId="0" borderId="0"/>
    <xf numFmtId="0" fontId="36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41" fillId="0" borderId="0"/>
    <xf numFmtId="0" fontId="9" fillId="0" borderId="0"/>
    <xf numFmtId="0" fontId="142" fillId="0" borderId="0"/>
    <xf numFmtId="0" fontId="9" fillId="0" borderId="0"/>
    <xf numFmtId="0" fontId="141" fillId="0" borderId="0"/>
    <xf numFmtId="0" fontId="34" fillId="0" borderId="0"/>
    <xf numFmtId="0" fontId="55" fillId="0" borderId="0"/>
    <xf numFmtId="0" fontId="1" fillId="0" borderId="0"/>
    <xf numFmtId="0" fontId="36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36" fillId="0" borderId="0"/>
    <xf numFmtId="0" fontId="35" fillId="0" borderId="0"/>
    <xf numFmtId="0" fontId="35" fillId="0" borderId="0"/>
    <xf numFmtId="0" fontId="1" fillId="0" borderId="0"/>
    <xf numFmtId="0" fontId="35" fillId="0" borderId="0"/>
    <xf numFmtId="0" fontId="36" fillId="0" borderId="0"/>
    <xf numFmtId="0" fontId="36" fillId="0" borderId="0"/>
    <xf numFmtId="0" fontId="3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60" fillId="0" borderId="0"/>
    <xf numFmtId="0" fontId="36" fillId="0" borderId="0"/>
    <xf numFmtId="0" fontId="34" fillId="0" borderId="0"/>
    <xf numFmtId="0" fontId="36" fillId="0" borderId="0"/>
    <xf numFmtId="0" fontId="143" fillId="0" borderId="0"/>
    <xf numFmtId="0" fontId="60" fillId="0" borderId="0"/>
    <xf numFmtId="0" fontId="144" fillId="0" borderId="0"/>
    <xf numFmtId="0" fontId="28" fillId="0" borderId="0">
      <alignment horizontal="left" vertical="top" wrapText="1"/>
    </xf>
    <xf numFmtId="0" fontId="36" fillId="0" borderId="0"/>
    <xf numFmtId="0" fontId="35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3" fillId="0" borderId="0"/>
    <xf numFmtId="0" fontId="3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45" fillId="0" borderId="0"/>
    <xf numFmtId="0" fontId="36" fillId="0" borderId="0"/>
    <xf numFmtId="0" fontId="145" fillId="0" borderId="0"/>
    <xf numFmtId="0" fontId="1" fillId="0" borderId="0"/>
    <xf numFmtId="0" fontId="60" fillId="0" borderId="0"/>
    <xf numFmtId="0" fontId="91" fillId="0" borderId="0">
      <alignment horizontal="left"/>
    </xf>
    <xf numFmtId="0" fontId="146" fillId="0" borderId="0"/>
    <xf numFmtId="0" fontId="147" fillId="0" borderId="0"/>
    <xf numFmtId="0" fontId="9" fillId="0" borderId="0"/>
    <xf numFmtId="0" fontId="36" fillId="0" borderId="0"/>
    <xf numFmtId="0" fontId="1" fillId="0" borderId="0"/>
    <xf numFmtId="0" fontId="36" fillId="0" borderId="0"/>
    <xf numFmtId="0" fontId="55" fillId="0" borderId="0"/>
    <xf numFmtId="0" fontId="1" fillId="0" borderId="0"/>
    <xf numFmtId="0" fontId="146" fillId="0" borderId="0"/>
    <xf numFmtId="0" fontId="9" fillId="0" borderId="0"/>
    <xf numFmtId="0" fontId="1" fillId="0" borderId="0"/>
    <xf numFmtId="0" fontId="1" fillId="0" borderId="0"/>
    <xf numFmtId="0" fontId="146" fillId="0" borderId="0"/>
    <xf numFmtId="0" fontId="33" fillId="0" borderId="0"/>
    <xf numFmtId="0" fontId="33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8" borderId="12" applyNumberFormat="0" applyFont="0" applyAlignment="0" applyProtection="0"/>
    <xf numFmtId="0" fontId="1" fillId="8" borderId="12" applyNumberFormat="0" applyFont="0" applyAlignment="0" applyProtection="0"/>
    <xf numFmtId="0" fontId="1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1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33" fillId="8" borderId="12" applyNumberFormat="0" applyFont="0" applyAlignment="0" applyProtection="0"/>
    <xf numFmtId="0" fontId="1" fillId="8" borderId="12" applyNumberFormat="0" applyFont="0" applyAlignment="0" applyProtection="0"/>
    <xf numFmtId="0" fontId="149" fillId="57" borderId="22" applyNumberFormat="0" applyAlignment="0" applyProtection="0"/>
    <xf numFmtId="0" fontId="20" fillId="6" borderId="9" applyNumberFormat="0" applyAlignment="0" applyProtection="0"/>
    <xf numFmtId="0" fontId="98" fillId="51" borderId="22" applyNumberFormat="0" applyAlignment="0" applyProtection="0"/>
    <xf numFmtId="9" fontId="141" fillId="0" borderId="0" applyFont="0" applyFill="0" applyBorder="0" applyAlignment="0" applyProtection="0"/>
    <xf numFmtId="9" fontId="141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7" fontId="150" fillId="0" borderId="0" applyFill="0" applyBorder="0" applyProtection="0">
      <alignment horizontal="right" vertical="top"/>
    </xf>
    <xf numFmtId="167" fontId="65" fillId="0" borderId="0" applyFill="0" applyBorder="0" applyProtection="0">
      <alignment horizontal="right" vertical="top"/>
    </xf>
    <xf numFmtId="0" fontId="54" fillId="0" borderId="0"/>
    <xf numFmtId="0" fontId="36" fillId="0" borderId="0"/>
    <xf numFmtId="0" fontId="148" fillId="0" borderId="0"/>
    <xf numFmtId="0" fontId="51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51" fillId="0" borderId="37" applyNumberFormat="0" applyFill="0" applyAlignment="0" applyProtection="0"/>
    <xf numFmtId="0" fontId="26" fillId="0" borderId="13" applyNumberFormat="0" applyFill="0" applyAlignment="0" applyProtection="0"/>
    <xf numFmtId="0" fontId="103" fillId="0" borderId="23" applyNumberFormat="0" applyFill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9" fillId="47" borderId="0" applyNumberFormat="0" applyBorder="0" applyAlignment="0" applyProtection="0"/>
    <xf numFmtId="0" fontId="119" fillId="48" borderId="0" applyNumberFormat="0" applyBorder="0" applyAlignment="0" applyProtection="0"/>
    <xf numFmtId="0" fontId="119" fillId="49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50" borderId="0" applyNumberFormat="0" applyBorder="0" applyAlignment="0" applyProtection="0"/>
    <xf numFmtId="183" fontId="93" fillId="0" borderId="38">
      <protection locked="0"/>
    </xf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97" fillId="41" borderId="15" applyNumberFormat="0" applyAlignment="0" applyProtection="0"/>
    <xf numFmtId="0" fontId="153" fillId="41" borderId="15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98" fillId="51" borderId="22" applyNumberFormat="0" applyAlignment="0" applyProtection="0"/>
    <xf numFmtId="0" fontId="154" fillId="51" borderId="22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99" fillId="51" borderId="15" applyNumberFormat="0" applyAlignment="0" applyProtection="0"/>
    <xf numFmtId="0" fontId="155" fillId="51" borderId="15" applyNumberFormat="0" applyAlignment="0" applyProtection="0"/>
    <xf numFmtId="0" fontId="156" fillId="0" borderId="17" applyNumberFormat="0" applyFill="0" applyAlignment="0" applyProtection="0"/>
    <xf numFmtId="0" fontId="157" fillId="0" borderId="18" applyNumberFormat="0" applyFill="0" applyAlignment="0" applyProtection="0"/>
    <xf numFmtId="0" fontId="158" fillId="0" borderId="19" applyNumberFormat="0" applyFill="0" applyAlignment="0" applyProtection="0"/>
    <xf numFmtId="0" fontId="158" fillId="0" borderId="0" applyNumberFormat="0" applyFill="0" applyBorder="0" applyAlignment="0" applyProtection="0"/>
    <xf numFmtId="183" fontId="159" fillId="58" borderId="38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03" fillId="0" borderId="23" applyNumberFormat="0" applyFill="0" applyAlignment="0" applyProtection="0"/>
    <xf numFmtId="0" fontId="160" fillId="0" borderId="23" applyNumberFormat="0" applyFill="0" applyAlignment="0" applyProtection="0"/>
    <xf numFmtId="0" fontId="161" fillId="52" borderId="16" applyNumberFormat="0" applyAlignment="0" applyProtection="0"/>
    <xf numFmtId="0" fontId="162" fillId="0" borderId="0" applyNumberFormat="0" applyFill="0" applyBorder="0" applyAlignment="0" applyProtection="0"/>
    <xf numFmtId="0" fontId="163" fillId="53" borderId="0" applyNumberFormat="0" applyBorder="0" applyAlignment="0" applyProtection="0"/>
    <xf numFmtId="0" fontId="36" fillId="0" borderId="0"/>
    <xf numFmtId="0" fontId="164" fillId="0" borderId="0"/>
    <xf numFmtId="0" fontId="33" fillId="0" borderId="0"/>
    <xf numFmtId="0" fontId="33" fillId="0" borderId="0"/>
    <xf numFmtId="0" fontId="9" fillId="0" borderId="0"/>
    <xf numFmtId="0" fontId="36" fillId="0" borderId="0"/>
    <xf numFmtId="0" fontId="34" fillId="0" borderId="0"/>
    <xf numFmtId="0" fontId="165" fillId="34" borderId="0" applyNumberFormat="0" applyBorder="0" applyAlignment="0" applyProtection="0"/>
    <xf numFmtId="0" fontId="166" fillId="0" borderId="0" applyNumberFormat="0" applyFill="0" applyBorder="0" applyAlignment="0" applyProtection="0"/>
    <xf numFmtId="0" fontId="1" fillId="8" borderId="12" applyNumberFormat="0" applyFont="0" applyAlignment="0" applyProtection="0"/>
    <xf numFmtId="0" fontId="1" fillId="8" borderId="12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36" fillId="54" borderId="21" applyNumberFormat="0" applyFont="0" applyAlignment="0" applyProtection="0"/>
    <xf numFmtId="0" fontId="9" fillId="54" borderId="21" applyNumberFormat="0" applyFont="0" applyAlignment="0" applyProtection="0"/>
    <xf numFmtId="0" fontId="167" fillId="0" borderId="20" applyNumberFormat="0" applyFill="0" applyAlignment="0" applyProtection="0"/>
    <xf numFmtId="0" fontId="54" fillId="0" borderId="0"/>
    <xf numFmtId="0" fontId="148" fillId="0" borderId="0"/>
    <xf numFmtId="0" fontId="54" fillId="0" borderId="0"/>
    <xf numFmtId="0" fontId="168" fillId="0" borderId="0" applyNumberFormat="0" applyFill="0" applyBorder="0" applyAlignment="0" applyProtection="0"/>
    <xf numFmtId="43" fontId="3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6" fillId="0" borderId="0" applyFont="0" applyFill="0" applyBorder="0" applyAlignment="0" applyProtection="0"/>
    <xf numFmtId="176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179" fontId="9" fillId="0" borderId="0" applyFont="0" applyFill="0" applyBorder="0" applyAlignment="0" applyProtection="0"/>
    <xf numFmtId="176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76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6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0" fontId="169" fillId="35" borderId="0" applyNumberFormat="0" applyBorder="0" applyAlignment="0" applyProtection="0"/>
    <xf numFmtId="167" fontId="171" fillId="0" borderId="0" applyFill="0" applyBorder="0" applyProtection="0">
      <alignment horizontal="right" vertical="top"/>
    </xf>
    <xf numFmtId="167" fontId="28" fillId="0" borderId="0" applyFill="0" applyBorder="0" applyProtection="0">
      <alignment horizontal="right" vertical="top"/>
    </xf>
    <xf numFmtId="0" fontId="33" fillId="0" borderId="0"/>
    <xf numFmtId="0" fontId="148" fillId="0" borderId="0"/>
    <xf numFmtId="0" fontId="177" fillId="0" borderId="0"/>
    <xf numFmtId="0" fontId="36" fillId="0" borderId="0"/>
  </cellStyleXfs>
  <cellXfs count="491">
    <xf numFmtId="0" fontId="0" fillId="0" borderId="0" xfId="0"/>
    <xf numFmtId="0" fontId="30" fillId="0" borderId="24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68" fillId="0" borderId="0" xfId="0" applyFont="1"/>
    <xf numFmtId="0" fontId="58" fillId="0" borderId="0" xfId="0" applyFont="1"/>
    <xf numFmtId="0" fontId="57" fillId="0" borderId="0" xfId="0" applyFont="1"/>
    <xf numFmtId="174" fontId="69" fillId="0" borderId="0" xfId="216" applyNumberFormat="1" applyFont="1" applyAlignment="1">
      <alignment horizontal="left" vertical="center"/>
    </xf>
    <xf numFmtId="0" fontId="68" fillId="0" borderId="0" xfId="238" applyFont="1"/>
    <xf numFmtId="0" fontId="69" fillId="0" borderId="0" xfId="216" applyFont="1" applyAlignment="1">
      <alignment horizontal="center" vertical="center" wrapText="1"/>
    </xf>
    <xf numFmtId="0" fontId="57" fillId="0" borderId="0" xfId="0" applyFont="1" applyAlignment="1">
      <alignment horizontal="right"/>
    </xf>
    <xf numFmtId="174" fontId="69" fillId="0" borderId="0" xfId="216" applyNumberFormat="1" applyFont="1" applyAlignment="1">
      <alignment horizontal="right" vertical="center"/>
    </xf>
    <xf numFmtId="49" fontId="69" fillId="0" borderId="0" xfId="216" applyNumberFormat="1" applyFont="1" applyAlignment="1">
      <alignment vertical="center" wrapText="1"/>
    </xf>
    <xf numFmtId="0" fontId="57" fillId="0" borderId="0" xfId="238" applyFont="1"/>
    <xf numFmtId="0" fontId="69" fillId="0" borderId="0" xfId="216" applyFont="1" applyAlignment="1">
      <alignment vertical="center" wrapText="1"/>
    </xf>
    <xf numFmtId="49" fontId="69" fillId="0" borderId="30" xfId="0" applyNumberFormat="1" applyFont="1" applyBorder="1" applyAlignment="1">
      <alignment horizontal="left" vertical="center" wrapText="1"/>
    </xf>
    <xf numFmtId="49" fontId="30" fillId="0" borderId="4" xfId="0" applyNumberFormat="1" applyFont="1" applyBorder="1" applyAlignment="1">
      <alignment horizontal="center" vertical="center" wrapText="1"/>
    </xf>
    <xf numFmtId="43" fontId="69" fillId="0" borderId="4" xfId="0" applyNumberFormat="1" applyFont="1" applyBorder="1" applyAlignment="1">
      <alignment horizontal="center" vertical="center" wrapText="1"/>
    </xf>
    <xf numFmtId="49" fontId="69" fillId="0" borderId="31" xfId="0" applyNumberFormat="1" applyFont="1" applyBorder="1" applyAlignment="1">
      <alignment horizontal="left" vertical="center" wrapText="1"/>
    </xf>
    <xf numFmtId="0" fontId="64" fillId="0" borderId="0" xfId="8" applyFont="1">
      <alignment horizontal="left" vertical="top" wrapText="1"/>
    </xf>
    <xf numFmtId="43" fontId="30" fillId="0" borderId="24" xfId="0" applyNumberFormat="1" applyFont="1" applyBorder="1" applyAlignment="1">
      <alignment horizontal="left" vertical="center" wrapText="1"/>
    </xf>
    <xf numFmtId="43" fontId="69" fillId="0" borderId="4" xfId="0" applyNumberFormat="1" applyFont="1" applyBorder="1" applyAlignment="1">
      <alignment horizontal="right" vertical="center" shrinkToFit="1"/>
    </xf>
    <xf numFmtId="173" fontId="115" fillId="0" borderId="0" xfId="0" applyNumberFormat="1" applyFont="1" applyAlignment="1">
      <alignment horizontal="left" vertical="top"/>
    </xf>
    <xf numFmtId="0" fontId="115" fillId="0" borderId="0" xfId="0" applyFont="1" applyAlignment="1">
      <alignment horizontal="left" vertical="top"/>
    </xf>
    <xf numFmtId="43" fontId="30" fillId="55" borderId="24" xfId="0" applyNumberFormat="1" applyFont="1" applyFill="1" applyBorder="1" applyAlignment="1">
      <alignment vertical="center"/>
    </xf>
    <xf numFmtId="173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55" borderId="27" xfId="0" applyFont="1" applyFill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right" wrapText="1"/>
    </xf>
    <xf numFmtId="0" fontId="114" fillId="0" borderId="0" xfId="0" applyFont="1" applyAlignment="1">
      <alignment horizontal="left" vertical="top"/>
    </xf>
    <xf numFmtId="174" fontId="30" fillId="0" borderId="33" xfId="240" applyNumberFormat="1" applyFont="1" applyBorder="1" applyAlignment="1">
      <alignment vertical="center"/>
    </xf>
    <xf numFmtId="173" fontId="69" fillId="0" borderId="4" xfId="0" applyNumberFormat="1" applyFont="1" applyBorder="1" applyAlignment="1">
      <alignment horizontal="right" vertical="center" shrinkToFit="1"/>
    </xf>
    <xf numFmtId="173" fontId="30" fillId="0" borderId="32" xfId="180" applyNumberFormat="1" applyFont="1" applyBorder="1" applyAlignment="1">
      <alignment horizontal="right" vertical="center" shrinkToFit="1"/>
    </xf>
    <xf numFmtId="173" fontId="69" fillId="0" borderId="32" xfId="0" applyNumberFormat="1" applyFont="1" applyBorder="1" applyAlignment="1">
      <alignment horizontal="left" vertical="center" wrapText="1"/>
    </xf>
    <xf numFmtId="43" fontId="114" fillId="0" borderId="0" xfId="0" applyNumberFormat="1" applyFont="1" applyAlignment="1">
      <alignment horizontal="left" vertical="top"/>
    </xf>
    <xf numFmtId="0" fontId="58" fillId="0" borderId="0" xfId="0" applyFont="1" applyAlignment="1">
      <alignment horizontal="right"/>
    </xf>
    <xf numFmtId="173" fontId="30" fillId="0" borderId="33" xfId="209" applyNumberFormat="1" applyFont="1" applyFill="1" applyBorder="1" applyAlignment="1">
      <alignment horizontal="center" vertical="center" wrapText="1"/>
    </xf>
    <xf numFmtId="173" fontId="69" fillId="0" borderId="33" xfId="0" applyNumberFormat="1" applyFont="1" applyBorder="1" applyAlignment="1">
      <alignment horizontal="right" vertical="center" shrinkToFit="1"/>
    </xf>
    <xf numFmtId="49" fontId="30" fillId="0" borderId="33" xfId="0" applyNumberFormat="1" applyFont="1" applyBorder="1" applyAlignment="1">
      <alignment horizontal="center" vertical="center" wrapText="1"/>
    </xf>
    <xf numFmtId="43" fontId="70" fillId="0" borderId="33" xfId="0" applyNumberFormat="1" applyFont="1" applyBorder="1" applyAlignment="1">
      <alignment horizontal="left" vertical="center" wrapText="1"/>
    </xf>
    <xf numFmtId="0" fontId="31" fillId="0" borderId="33" xfId="0" applyFont="1" applyBorder="1" applyAlignment="1">
      <alignment horizontal="center" vertical="center" wrapText="1"/>
    </xf>
    <xf numFmtId="43" fontId="31" fillId="0" borderId="33" xfId="0" applyNumberFormat="1" applyFont="1" applyBorder="1" applyAlignment="1">
      <alignment horizontal="left" vertical="center" wrapText="1"/>
    </xf>
    <xf numFmtId="43" fontId="30" fillId="0" borderId="33" xfId="0" applyNumberFormat="1" applyFont="1" applyBorder="1" applyAlignment="1">
      <alignment horizontal="left" vertical="center" wrapText="1"/>
    </xf>
    <xf numFmtId="173" fontId="30" fillId="0" borderId="33" xfId="180" applyNumberFormat="1" applyFont="1" applyBorder="1" applyAlignment="1">
      <alignment horizontal="right" vertical="center" shrinkToFit="1"/>
    </xf>
    <xf numFmtId="49" fontId="31" fillId="0" borderId="33" xfId="0" applyNumberFormat="1" applyFont="1" applyBorder="1" applyAlignment="1">
      <alignment horizontal="left" vertical="center" wrapText="1"/>
    </xf>
    <xf numFmtId="49" fontId="30" fillId="0" borderId="33" xfId="0" applyNumberFormat="1" applyFont="1" applyBorder="1" applyAlignment="1">
      <alignment horizontal="left" vertical="center" wrapText="1"/>
    </xf>
    <xf numFmtId="173" fontId="69" fillId="0" borderId="33" xfId="0" applyNumberFormat="1" applyFont="1" applyBorder="1" applyAlignment="1">
      <alignment horizontal="left" vertical="center" wrapText="1"/>
    </xf>
    <xf numFmtId="49" fontId="67" fillId="0" borderId="33" xfId="0" applyNumberFormat="1" applyFont="1" applyBorder="1" applyAlignment="1">
      <alignment horizontal="left" vertical="center" wrapText="1"/>
    </xf>
    <xf numFmtId="173" fontId="30" fillId="0" borderId="33" xfId="0" applyNumberFormat="1" applyFont="1" applyBorder="1" applyAlignment="1">
      <alignment horizontal="right" vertical="center" shrinkToFit="1"/>
    </xf>
    <xf numFmtId="0" fontId="60" fillId="0" borderId="0" xfId="184"/>
    <xf numFmtId="173" fontId="57" fillId="0" borderId="0" xfId="184" applyNumberFormat="1" applyFont="1" applyAlignment="1"/>
    <xf numFmtId="173" fontId="57" fillId="0" borderId="33" xfId="133" applyNumberFormat="1" applyFont="1" applyFill="1" applyBorder="1" applyAlignment="1">
      <alignment horizontal="right" vertical="center"/>
    </xf>
    <xf numFmtId="0" fontId="57" fillId="0" borderId="33" xfId="184" applyFont="1" applyFill="1" applyBorder="1" applyAlignment="1">
      <alignment vertical="center"/>
    </xf>
    <xf numFmtId="39" fontId="57" fillId="0" borderId="0" xfId="184" applyNumberFormat="1" applyFont="1" applyAlignment="1">
      <alignment horizontal="center" vertical="center"/>
    </xf>
    <xf numFmtId="173" fontId="57" fillId="0" borderId="0" xfId="184" applyNumberFormat="1" applyFont="1" applyAlignment="1">
      <alignment horizontal="center" vertical="center"/>
    </xf>
    <xf numFmtId="0" fontId="57" fillId="0" borderId="0" xfId="184" applyFont="1" applyAlignment="1">
      <alignment horizontal="center" vertical="center"/>
    </xf>
    <xf numFmtId="0" fontId="57" fillId="0" borderId="33" xfId="184" applyFont="1" applyFill="1" applyBorder="1" applyAlignment="1">
      <alignment horizontal="center" vertical="center" wrapText="1"/>
    </xf>
    <xf numFmtId="0" fontId="57" fillId="0" borderId="33" xfId="184" applyFont="1" applyFill="1" applyBorder="1" applyAlignment="1"/>
    <xf numFmtId="173" fontId="57" fillId="0" borderId="0" xfId="237" applyNumberFormat="1" applyFont="1" applyFill="1" applyAlignment="1">
      <alignment horizontal="right"/>
    </xf>
    <xf numFmtId="0" fontId="57" fillId="0" borderId="0" xfId="184" applyFont="1" applyFill="1" applyAlignment="1"/>
    <xf numFmtId="0" fontId="58" fillId="0" borderId="0" xfId="184" applyFont="1" applyFill="1" applyAlignment="1">
      <alignment vertical="center" wrapText="1"/>
    </xf>
    <xf numFmtId="0" fontId="57" fillId="0" borderId="0" xfId="184" applyFont="1" applyFill="1" applyAlignment="1">
      <alignment horizontal="right" vertical="center"/>
    </xf>
    <xf numFmtId="0" fontId="57" fillId="0" borderId="0" xfId="184" applyFont="1" applyFill="1" applyAlignment="1">
      <alignment horizontal="right"/>
    </xf>
    <xf numFmtId="0" fontId="57" fillId="0" borderId="0" xfId="0" applyFont="1" applyBorder="1" applyAlignment="1">
      <alignment horizontal="left" vertical="top" wrapText="1"/>
    </xf>
    <xf numFmtId="0" fontId="58" fillId="0" borderId="0" xfId="417" applyFont="1" applyFill="1" applyBorder="1" applyAlignment="1">
      <alignment vertical="center"/>
    </xf>
    <xf numFmtId="0" fontId="57" fillId="0" borderId="0" xfId="0" applyFont="1" applyFill="1" applyBorder="1" applyAlignment="1">
      <alignment vertical="center" wrapText="1"/>
    </xf>
    <xf numFmtId="0" fontId="58" fillId="0" borderId="0" xfId="0" applyNumberFormat="1" applyFont="1" applyFill="1" applyBorder="1" applyAlignment="1">
      <alignment vertical="center" wrapText="1"/>
    </xf>
    <xf numFmtId="49" fontId="58" fillId="0" borderId="0" xfId="0" applyNumberFormat="1" applyFont="1" applyFill="1" applyBorder="1" applyAlignment="1">
      <alignment horizontal="center" vertical="center" wrapText="1"/>
    </xf>
    <xf numFmtId="0" fontId="58" fillId="0" borderId="0" xfId="0" applyNumberFormat="1" applyFont="1" applyFill="1" applyBorder="1" applyAlignment="1">
      <alignment horizontal="center" vertical="center" wrapText="1"/>
    </xf>
    <xf numFmtId="182" fontId="58" fillId="0" borderId="0" xfId="0" applyNumberFormat="1" applyFont="1" applyFill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horizontal="center" vertical="center" wrapText="1"/>
    </xf>
    <xf numFmtId="49" fontId="58" fillId="0" borderId="33" xfId="0" applyNumberFormat="1" applyFont="1" applyFill="1" applyBorder="1" applyAlignment="1">
      <alignment horizontal="center" vertical="center" textRotation="90" wrapText="1"/>
    </xf>
    <xf numFmtId="182" fontId="58" fillId="0" borderId="33" xfId="0" applyNumberFormat="1" applyFont="1" applyFill="1" applyBorder="1" applyAlignment="1">
      <alignment horizontal="center" vertical="center" wrapText="1"/>
    </xf>
    <xf numFmtId="0" fontId="58" fillId="0" borderId="33" xfId="0" applyNumberFormat="1" applyFont="1" applyFill="1" applyBorder="1" applyAlignment="1">
      <alignment horizontal="center" vertical="center" wrapText="1"/>
    </xf>
    <xf numFmtId="182" fontId="57" fillId="0" borderId="0" xfId="0" applyNumberFormat="1" applyFont="1" applyBorder="1" applyAlignment="1">
      <alignment horizontal="center" vertical="center" wrapText="1"/>
    </xf>
    <xf numFmtId="0" fontId="57" fillId="55" borderId="0" xfId="0" applyFont="1" applyFill="1" applyBorder="1" applyAlignment="1">
      <alignment vertical="center" wrapText="1"/>
    </xf>
    <xf numFmtId="170" fontId="57" fillId="55" borderId="0" xfId="0" applyNumberFormat="1" applyFont="1" applyFill="1" applyBorder="1" applyAlignment="1">
      <alignment vertical="center" wrapText="1"/>
    </xf>
    <xf numFmtId="0" fontId="57" fillId="55" borderId="33" xfId="0" applyFont="1" applyFill="1" applyBorder="1" applyAlignment="1">
      <alignment horizontal="center" vertical="center" wrapText="1"/>
    </xf>
    <xf numFmtId="0" fontId="172" fillId="55" borderId="33" xfId="0" applyFont="1" applyFill="1" applyBorder="1" applyAlignment="1">
      <alignment horizontal="center" vertical="center" wrapText="1"/>
    </xf>
    <xf numFmtId="182" fontId="58" fillId="59" borderId="33" xfId="0" applyNumberFormat="1" applyFont="1" applyFill="1" applyBorder="1" applyAlignment="1">
      <alignment horizontal="center" vertical="center" wrapText="1"/>
    </xf>
    <xf numFmtId="0" fontId="57" fillId="55" borderId="0" xfId="0" applyFont="1" applyFill="1" applyBorder="1" applyAlignment="1">
      <alignment horizontal="center" vertical="center" wrapText="1"/>
    </xf>
    <xf numFmtId="0" fontId="57" fillId="55" borderId="33" xfId="0" applyFont="1" applyFill="1" applyBorder="1" applyAlignment="1">
      <alignment horizontal="left" vertical="center" wrapText="1"/>
    </xf>
    <xf numFmtId="0" fontId="58" fillId="55" borderId="33" xfId="0" applyFont="1" applyFill="1" applyBorder="1" applyAlignment="1">
      <alignment horizontal="center" vertical="center" wrapText="1"/>
    </xf>
    <xf numFmtId="0" fontId="58" fillId="55" borderId="33" xfId="0" applyFont="1" applyFill="1" applyBorder="1" applyAlignment="1">
      <alignment horizontal="left" vertical="center" wrapText="1"/>
    </xf>
    <xf numFmtId="0" fontId="58" fillId="55" borderId="0" xfId="0" applyFont="1" applyFill="1" applyBorder="1" applyAlignment="1">
      <alignment vertical="center" wrapText="1"/>
    </xf>
    <xf numFmtId="173" fontId="57" fillId="55" borderId="0" xfId="237" applyNumberFormat="1" applyFont="1" applyFill="1" applyBorder="1" applyAlignment="1">
      <alignment vertical="center" wrapText="1"/>
    </xf>
    <xf numFmtId="0" fontId="57" fillId="59" borderId="33" xfId="0" applyFont="1" applyFill="1" applyBorder="1" applyAlignment="1">
      <alignment horizontal="center" vertical="center" wrapText="1"/>
    </xf>
    <xf numFmtId="0" fontId="172" fillId="59" borderId="33" xfId="0" applyFont="1" applyFill="1" applyBorder="1" applyAlignment="1">
      <alignment horizontal="center" vertical="center" wrapText="1"/>
    </xf>
    <xf numFmtId="0" fontId="57" fillId="59" borderId="0" xfId="0" applyFont="1" applyFill="1" applyBorder="1" applyAlignment="1">
      <alignment horizontal="center" vertical="center" wrapText="1"/>
    </xf>
    <xf numFmtId="182" fontId="57" fillId="59" borderId="33" xfId="0" applyNumberFormat="1" applyFont="1" applyFill="1" applyBorder="1" applyAlignment="1">
      <alignment horizontal="center" vertical="center" wrapText="1"/>
    </xf>
    <xf numFmtId="170" fontId="58" fillId="55" borderId="33" xfId="0" applyNumberFormat="1" applyFont="1" applyFill="1" applyBorder="1" applyAlignment="1">
      <alignment horizontal="center" vertical="center" wrapText="1"/>
    </xf>
    <xf numFmtId="170" fontId="57" fillId="55" borderId="33" xfId="0" applyNumberFormat="1" applyFont="1" applyFill="1" applyBorder="1" applyAlignment="1">
      <alignment horizontal="center" vertical="center" wrapText="1"/>
    </xf>
    <xf numFmtId="0" fontId="58" fillId="55" borderId="33" xfId="187" applyFont="1" applyFill="1" applyBorder="1" applyAlignment="1">
      <alignment horizontal="center" vertical="center" wrapText="1"/>
    </xf>
    <xf numFmtId="0" fontId="58" fillId="55" borderId="33" xfId="187" applyFont="1" applyFill="1" applyBorder="1" applyAlignment="1">
      <alignment horizontal="left" vertical="center" wrapText="1"/>
    </xf>
    <xf numFmtId="167" fontId="57" fillId="0" borderId="33" xfId="1048" applyFont="1" applyBorder="1" applyAlignment="1">
      <alignment horizontal="right" vertical="center"/>
    </xf>
    <xf numFmtId="0" fontId="58" fillId="0" borderId="33" xfId="0" applyFont="1" applyBorder="1" applyAlignment="1">
      <alignment horizontal="center" vertical="center" wrapText="1"/>
    </xf>
    <xf numFmtId="0" fontId="58" fillId="0" borderId="33" xfId="0" applyFont="1" applyBorder="1" applyAlignment="1">
      <alignment horizontal="left" vertical="center" wrapText="1"/>
    </xf>
    <xf numFmtId="0" fontId="57" fillId="0" borderId="33" xfId="0" applyFont="1" applyBorder="1" applyAlignment="1">
      <alignment horizontal="left" vertical="top" wrapText="1"/>
    </xf>
    <xf numFmtId="0" fontId="172" fillId="0" borderId="33" xfId="0" applyFont="1" applyBorder="1" applyAlignment="1">
      <alignment horizontal="center" vertical="center" wrapText="1"/>
    </xf>
    <xf numFmtId="167" fontId="58" fillId="0" borderId="33" xfId="931" applyNumberFormat="1" applyFont="1" applyBorder="1" applyAlignment="1">
      <alignment horizontal="right" vertical="top"/>
    </xf>
    <xf numFmtId="0" fontId="57" fillId="0" borderId="33" xfId="0" applyFont="1" applyBorder="1" applyAlignment="1">
      <alignment horizontal="center" vertical="top" wrapText="1"/>
    </xf>
    <xf numFmtId="167" fontId="57" fillId="0" borderId="33" xfId="10" applyNumberFormat="1" applyFont="1" applyBorder="1" applyAlignment="1">
      <alignment horizontal="right" vertical="top"/>
    </xf>
    <xf numFmtId="0" fontId="173" fillId="55" borderId="33" xfId="0" applyFont="1" applyFill="1" applyBorder="1" applyAlignment="1">
      <alignment horizontal="left" vertical="center" wrapText="1"/>
    </xf>
    <xf numFmtId="0" fontId="57" fillId="0" borderId="0" xfId="0" applyFont="1" applyAlignment="1">
      <alignment vertical="center" wrapText="1"/>
    </xf>
    <xf numFmtId="0" fontId="57" fillId="0" borderId="0" xfId="0" applyFont="1" applyAlignment="1">
      <alignment horizontal="center" vertical="center" wrapText="1"/>
    </xf>
    <xf numFmtId="0" fontId="57" fillId="55" borderId="0" xfId="0" applyFont="1" applyFill="1" applyAlignment="1">
      <alignment horizontal="center" vertical="center" wrapText="1"/>
    </xf>
    <xf numFmtId="173" fontId="57" fillId="55" borderId="33" xfId="237" applyNumberFormat="1" applyFont="1" applyFill="1" applyBorder="1" applyAlignment="1">
      <alignment horizontal="center" vertical="center" wrapText="1"/>
    </xf>
    <xf numFmtId="173" fontId="58" fillId="55" borderId="33" xfId="237" applyNumberFormat="1" applyFont="1" applyFill="1" applyBorder="1" applyAlignment="1">
      <alignment vertical="center" wrapText="1"/>
    </xf>
    <xf numFmtId="0" fontId="58" fillId="55" borderId="0" xfId="0" applyFont="1" applyFill="1" applyAlignment="1">
      <alignment vertical="center" wrapText="1"/>
    </xf>
    <xf numFmtId="0" fontId="59" fillId="55" borderId="33" xfId="0" applyFont="1" applyFill="1" applyBorder="1" applyAlignment="1">
      <alignment horizontal="center" vertical="center" wrapText="1"/>
    </xf>
    <xf numFmtId="173" fontId="58" fillId="0" borderId="33" xfId="0" applyNumberFormat="1" applyFont="1" applyBorder="1" applyAlignment="1">
      <alignment horizontal="right" vertical="center" wrapText="1"/>
    </xf>
    <xf numFmtId="0" fontId="57" fillId="59" borderId="0" xfId="0" applyFont="1" applyFill="1" applyAlignment="1">
      <alignment horizontal="center" vertical="center" wrapText="1"/>
    </xf>
    <xf numFmtId="173" fontId="58" fillId="55" borderId="33" xfId="1" applyNumberFormat="1" applyFont="1" applyFill="1" applyBorder="1" applyAlignment="1">
      <alignment vertical="center" wrapText="1"/>
    </xf>
    <xf numFmtId="173" fontId="57" fillId="55" borderId="33" xfId="1" applyNumberFormat="1" applyFont="1" applyFill="1" applyBorder="1" applyAlignment="1">
      <alignment vertical="center" wrapText="1"/>
    </xf>
    <xf numFmtId="173" fontId="173" fillId="55" borderId="33" xfId="237" applyNumberFormat="1" applyFont="1" applyFill="1" applyBorder="1" applyAlignment="1">
      <alignment vertical="center" wrapText="1"/>
    </xf>
    <xf numFmtId="0" fontId="173" fillId="0" borderId="33" xfId="0" applyFont="1" applyBorder="1" applyAlignment="1">
      <alignment horizontal="center" vertical="center" wrapText="1"/>
    </xf>
    <xf numFmtId="0" fontId="173" fillId="0" borderId="33" xfId="0" applyFont="1" applyBorder="1" applyAlignment="1">
      <alignment horizontal="left" vertical="center" wrapText="1"/>
    </xf>
    <xf numFmtId="0" fontId="58" fillId="55" borderId="33" xfId="216" applyFont="1" applyFill="1" applyBorder="1" applyAlignment="1">
      <alignment horizontal="center" vertical="center" wrapText="1"/>
    </xf>
    <xf numFmtId="0" fontId="57" fillId="0" borderId="33" xfId="0" applyFont="1" applyFill="1" applyBorder="1" applyAlignment="1">
      <alignment horizontal="center" vertical="center" wrapText="1"/>
    </xf>
    <xf numFmtId="182" fontId="57" fillId="0" borderId="0" xfId="0" applyNumberFormat="1" applyFont="1" applyAlignment="1">
      <alignment vertical="center" wrapText="1"/>
    </xf>
    <xf numFmtId="0" fontId="57" fillId="59" borderId="0" xfId="0" applyFont="1" applyFill="1" applyAlignment="1">
      <alignment vertical="center" wrapText="1"/>
    </xf>
    <xf numFmtId="49" fontId="58" fillId="0" borderId="0" xfId="0" applyNumberFormat="1" applyFont="1" applyFill="1" applyAlignment="1">
      <alignment horizontal="center" vertical="center" wrapText="1"/>
    </xf>
    <xf numFmtId="0" fontId="58" fillId="0" borderId="0" xfId="0" applyNumberFormat="1" applyFont="1" applyFill="1" applyAlignment="1">
      <alignment horizontal="center" vertical="center" wrapText="1"/>
    </xf>
    <xf numFmtId="182" fontId="57" fillId="0" borderId="0" xfId="0" applyNumberFormat="1" applyFont="1" applyFill="1" applyBorder="1" applyAlignment="1">
      <alignment horizontal="right" vertical="center" wrapText="1"/>
    </xf>
    <xf numFmtId="49" fontId="58" fillId="0" borderId="4" xfId="0" applyNumberFormat="1" applyFont="1" applyFill="1" applyBorder="1" applyAlignment="1">
      <alignment horizontal="center" vertical="center" textRotation="90" wrapText="1"/>
    </xf>
    <xf numFmtId="173" fontId="58" fillId="0" borderId="33" xfId="1048" applyNumberFormat="1" applyFont="1" applyFill="1" applyBorder="1" applyAlignment="1">
      <alignment horizontal="right" vertical="top"/>
    </xf>
    <xf numFmtId="173" fontId="58" fillId="55" borderId="33" xfId="237" applyNumberFormat="1" applyFont="1" applyFill="1" applyBorder="1" applyAlignment="1">
      <alignment horizontal="center" vertical="center" wrapText="1"/>
    </xf>
    <xf numFmtId="0" fontId="58" fillId="59" borderId="0" xfId="417" applyFont="1" applyFill="1" applyAlignment="1">
      <alignment horizontal="right" vertical="center"/>
    </xf>
    <xf numFmtId="0" fontId="12" fillId="55" borderId="0" xfId="7" applyFont="1" applyFill="1" applyAlignment="1">
      <alignment horizontal="center" vertical="center" wrapText="1"/>
    </xf>
    <xf numFmtId="0" fontId="12" fillId="55" borderId="0" xfId="1049" applyFont="1" applyFill="1" applyAlignment="1">
      <alignment vertical="center" wrapText="1"/>
    </xf>
    <xf numFmtId="182" fontId="12" fillId="55" borderId="0" xfId="7" applyNumberFormat="1" applyFont="1" applyFill="1" applyAlignment="1">
      <alignment horizontal="center" vertical="center" wrapText="1"/>
    </xf>
    <xf numFmtId="0" fontId="12" fillId="55" borderId="0" xfId="1049" applyFont="1" applyFill="1" applyAlignment="1">
      <alignment horizontal="center" vertical="center" wrapText="1"/>
    </xf>
    <xf numFmtId="182" fontId="12" fillId="55" borderId="0" xfId="1049" applyNumberFormat="1" applyFont="1" applyFill="1" applyAlignment="1">
      <alignment vertical="center" wrapText="1"/>
    </xf>
    <xf numFmtId="170" fontId="12" fillId="55" borderId="0" xfId="1049" applyNumberFormat="1" applyFont="1" applyFill="1" applyAlignment="1">
      <alignment vertical="center" wrapText="1"/>
    </xf>
    <xf numFmtId="0" fontId="12" fillId="55" borderId="1" xfId="132" applyFont="1" applyFill="1" applyBorder="1" applyAlignment="1">
      <alignment horizontal="center" vertical="center" wrapText="1"/>
    </xf>
    <xf numFmtId="0" fontId="30" fillId="55" borderId="0" xfId="1049" applyFont="1" applyFill="1" applyAlignment="1">
      <alignment horizontal="center" vertical="center" wrapText="1"/>
    </xf>
    <xf numFmtId="0" fontId="31" fillId="55" borderId="46" xfId="1050" applyFont="1" applyFill="1" applyBorder="1" applyAlignment="1" applyProtection="1">
      <alignment horizontal="center" vertical="center" wrapText="1"/>
      <protection locked="0"/>
    </xf>
    <xf numFmtId="1" fontId="31" fillId="55" borderId="45" xfId="1050" applyNumberFormat="1" applyFont="1" applyFill="1" applyBorder="1" applyAlignment="1" applyProtection="1">
      <alignment horizontal="center" vertical="center" wrapText="1"/>
      <protection locked="0"/>
    </xf>
    <xf numFmtId="167" fontId="30" fillId="55" borderId="43" xfId="1048" applyNumberFormat="1" applyFont="1" applyFill="1" applyBorder="1" applyAlignment="1">
      <alignment horizontal="center" vertical="center"/>
    </xf>
    <xf numFmtId="167" fontId="31" fillId="55" borderId="45" xfId="1048" applyNumberFormat="1" applyFont="1" applyFill="1" applyBorder="1" applyAlignment="1">
      <alignment horizontal="right" vertical="center"/>
    </xf>
    <xf numFmtId="0" fontId="69" fillId="55" borderId="45" xfId="0" applyFont="1" applyFill="1" applyBorder="1" applyAlignment="1">
      <alignment horizontal="left" vertical="center"/>
    </xf>
    <xf numFmtId="0" fontId="57" fillId="55" borderId="45" xfId="0" applyFont="1" applyFill="1" applyBorder="1" applyAlignment="1">
      <alignment vertical="center" wrapText="1"/>
    </xf>
    <xf numFmtId="0" fontId="30" fillId="55" borderId="45" xfId="1050" applyFont="1" applyFill="1" applyBorder="1" applyAlignment="1" applyProtection="1">
      <alignment horizontal="center" vertical="center" wrapText="1"/>
      <protection locked="0"/>
    </xf>
    <xf numFmtId="0" fontId="57" fillId="55" borderId="45" xfId="0" applyFont="1" applyFill="1" applyBorder="1" applyAlignment="1">
      <alignment horizontal="right" vertical="center" wrapText="1"/>
    </xf>
    <xf numFmtId="167" fontId="30" fillId="55" borderId="45" xfId="1048" applyNumberFormat="1" applyFont="1" applyFill="1" applyBorder="1" applyAlignment="1">
      <alignment horizontal="right" vertical="center"/>
    </xf>
    <xf numFmtId="0" fontId="30" fillId="55" borderId="46" xfId="0" applyFont="1" applyFill="1" applyBorder="1" applyAlignment="1">
      <alignment horizontal="left" vertical="center" wrapText="1"/>
    </xf>
    <xf numFmtId="0" fontId="30" fillId="55" borderId="45" xfId="0" applyFont="1" applyFill="1" applyBorder="1" applyAlignment="1">
      <alignment horizontal="left" vertical="center" wrapText="1"/>
    </xf>
    <xf numFmtId="0" fontId="57" fillId="55" borderId="45" xfId="0" applyFont="1" applyFill="1" applyBorder="1" applyAlignment="1">
      <alignment horizontal="center" vertical="center" wrapText="1"/>
    </xf>
    <xf numFmtId="0" fontId="57" fillId="55" borderId="43" xfId="0" applyFont="1" applyFill="1" applyBorder="1" applyAlignment="1">
      <alignment horizontal="center" vertical="center" wrapText="1"/>
    </xf>
    <xf numFmtId="0" fontId="57" fillId="55" borderId="1" xfId="0" applyFont="1" applyFill="1" applyBorder="1" applyAlignment="1">
      <alignment vertical="center" wrapText="1"/>
    </xf>
    <xf numFmtId="0" fontId="30" fillId="55" borderId="1" xfId="1050" applyFont="1" applyFill="1" applyBorder="1" applyAlignment="1" applyProtection="1">
      <alignment horizontal="center" vertical="center" wrapText="1"/>
      <protection locked="0"/>
    </xf>
    <xf numFmtId="0" fontId="57" fillId="55" borderId="1" xfId="0" applyFont="1" applyFill="1" applyBorder="1" applyAlignment="1">
      <alignment horizontal="center" vertical="center" wrapText="1"/>
    </xf>
    <xf numFmtId="0" fontId="31" fillId="55" borderId="43" xfId="1050" applyFont="1" applyFill="1" applyBorder="1" applyAlignment="1" applyProtection="1">
      <alignment horizontal="center" vertical="center" wrapText="1"/>
      <protection locked="0"/>
    </xf>
    <xf numFmtId="0" fontId="58" fillId="55" borderId="1" xfId="0" applyFont="1" applyFill="1" applyBorder="1" applyAlignment="1">
      <alignment horizontal="left" vertical="center" wrapText="1"/>
    </xf>
    <xf numFmtId="0" fontId="30" fillId="55" borderId="48" xfId="0" applyFont="1" applyFill="1" applyBorder="1" applyAlignment="1">
      <alignment horizontal="left" vertical="center" wrapText="1"/>
    </xf>
    <xf numFmtId="0" fontId="57" fillId="55" borderId="49" xfId="0" applyFont="1" applyFill="1" applyBorder="1" applyAlignment="1">
      <alignment vertical="center" wrapText="1"/>
    </xf>
    <xf numFmtId="0" fontId="30" fillId="55" borderId="49" xfId="1050" applyFont="1" applyFill="1" applyBorder="1" applyAlignment="1" applyProtection="1">
      <alignment horizontal="center" vertical="center" wrapText="1"/>
      <protection locked="0"/>
    </xf>
    <xf numFmtId="0" fontId="57" fillId="55" borderId="49" xfId="0" applyFont="1" applyFill="1" applyBorder="1" applyAlignment="1">
      <alignment horizontal="center" vertical="center" wrapText="1"/>
    </xf>
    <xf numFmtId="173" fontId="30" fillId="55" borderId="49" xfId="1" applyNumberFormat="1" applyFont="1" applyFill="1" applyBorder="1" applyAlignment="1">
      <alignment horizontal="center" vertical="center"/>
    </xf>
    <xf numFmtId="0" fontId="31" fillId="55" borderId="49" xfId="1051" applyFont="1" applyFill="1" applyBorder="1" applyAlignment="1">
      <alignment vertical="center" wrapText="1"/>
    </xf>
    <xf numFmtId="182" fontId="31" fillId="55" borderId="49" xfId="1051" applyNumberFormat="1" applyFont="1" applyFill="1" applyBorder="1" applyAlignment="1">
      <alignment vertical="center" wrapText="1"/>
    </xf>
    <xf numFmtId="0" fontId="30" fillId="55" borderId="49" xfId="0" applyFont="1" applyFill="1" applyBorder="1" applyAlignment="1">
      <alignment vertical="center" wrapText="1"/>
    </xf>
    <xf numFmtId="0" fontId="12" fillId="55" borderId="49" xfId="442" applyFont="1" applyFill="1" applyBorder="1" applyAlignment="1">
      <alignment horizontal="center" vertical="center" wrapText="1"/>
    </xf>
    <xf numFmtId="0" fontId="30" fillId="55" borderId="49" xfId="115" applyFont="1" applyFill="1" applyBorder="1" applyAlignment="1">
      <alignment vertical="center"/>
    </xf>
    <xf numFmtId="0" fontId="30" fillId="55" borderId="49" xfId="1051" applyFont="1" applyFill="1" applyBorder="1" applyAlignment="1">
      <alignment horizontal="left" vertical="center" wrapText="1"/>
    </xf>
    <xf numFmtId="39" fontId="30" fillId="55" borderId="45" xfId="115" applyNumberFormat="1" applyFont="1" applyFill="1" applyBorder="1" applyAlignment="1">
      <alignment vertical="center"/>
    </xf>
    <xf numFmtId="39" fontId="31" fillId="55" borderId="45" xfId="115" applyNumberFormat="1" applyFont="1" applyFill="1" applyBorder="1" applyAlignment="1">
      <alignment vertical="center"/>
    </xf>
    <xf numFmtId="0" fontId="69" fillId="55" borderId="45" xfId="0" applyFont="1" applyFill="1" applyBorder="1" applyAlignment="1">
      <alignment horizontal="center" vertical="center" wrapText="1"/>
    </xf>
    <xf numFmtId="0" fontId="30" fillId="55" borderId="45" xfId="0" applyFont="1" applyFill="1" applyBorder="1" applyAlignment="1">
      <alignment vertical="center"/>
    </xf>
    <xf numFmtId="0" fontId="57" fillId="55" borderId="50" xfId="0" applyFont="1" applyFill="1" applyBorder="1" applyAlignment="1">
      <alignment horizontal="center" vertical="center" wrapText="1"/>
    </xf>
    <xf numFmtId="49" fontId="30" fillId="55" borderId="45" xfId="480" applyNumberFormat="1" applyFont="1" applyFill="1" applyBorder="1" applyAlignment="1">
      <alignment vertical="center" wrapText="1"/>
    </xf>
    <xf numFmtId="187" fontId="57" fillId="55" borderId="45" xfId="100" applyNumberFormat="1" applyFont="1" applyFill="1" applyBorder="1" applyAlignment="1">
      <alignment vertical="center" wrapText="1"/>
    </xf>
    <xf numFmtId="182" fontId="30" fillId="55" borderId="45" xfId="0" applyNumberFormat="1" applyFont="1" applyFill="1" applyBorder="1" applyAlignment="1">
      <alignment vertical="center"/>
    </xf>
    <xf numFmtId="174" fontId="58" fillId="55" borderId="45" xfId="0" applyNumberFormat="1" applyFont="1" applyFill="1" applyBorder="1" applyAlignment="1">
      <alignment horizontal="center" vertical="center" wrapText="1"/>
    </xf>
    <xf numFmtId="173" fontId="58" fillId="55" borderId="45" xfId="0" applyNumberFormat="1" applyFont="1" applyFill="1" applyBorder="1" applyAlignment="1">
      <alignment horizontal="center" vertical="center" wrapText="1"/>
    </xf>
    <xf numFmtId="173" fontId="57" fillId="55" borderId="45" xfId="0" applyNumberFormat="1" applyFont="1" applyFill="1" applyBorder="1" applyAlignment="1">
      <alignment horizontal="center" vertical="center" wrapText="1"/>
    </xf>
    <xf numFmtId="0" fontId="68" fillId="0" borderId="0" xfId="113" applyFont="1"/>
    <xf numFmtId="0" fontId="170" fillId="0" borderId="0" xfId="0" applyFont="1" applyBorder="1" applyAlignment="1">
      <alignment horizontal="center" vertical="top"/>
    </xf>
    <xf numFmtId="0" fontId="170" fillId="0" borderId="0" xfId="0" applyFont="1" applyBorder="1" applyAlignment="1">
      <alignment horizontal="left" vertical="top" wrapText="1"/>
    </xf>
    <xf numFmtId="0" fontId="181" fillId="0" borderId="0" xfId="0" applyFont="1" applyBorder="1" applyAlignment="1">
      <alignment horizontal="left" vertical="top" wrapText="1"/>
    </xf>
    <xf numFmtId="0" fontId="175" fillId="0" borderId="0" xfId="0" applyFont="1" applyBorder="1" applyAlignment="1">
      <alignment horizontal="left" vertical="top" wrapText="1"/>
    </xf>
    <xf numFmtId="182" fontId="175" fillId="0" borderId="0" xfId="0" applyNumberFormat="1" applyFont="1" applyBorder="1" applyAlignment="1">
      <alignment horizontal="right" vertical="top" wrapText="1"/>
    </xf>
    <xf numFmtId="0" fontId="64" fillId="0" borderId="0" xfId="0" applyFont="1" applyBorder="1" applyAlignment="1">
      <alignment horizontal="left" vertical="top" wrapText="1"/>
    </xf>
    <xf numFmtId="0" fontId="64" fillId="0" borderId="0" xfId="406" applyFont="1" applyFill="1" applyBorder="1" applyAlignment="1">
      <alignment horizontal="left" vertical="top" wrapText="1"/>
    </xf>
    <xf numFmtId="0" fontId="170" fillId="0" borderId="0" xfId="0" applyFont="1" applyBorder="1" applyAlignment="1">
      <alignment vertical="top" wrapText="1"/>
    </xf>
    <xf numFmtId="0" fontId="181" fillId="0" borderId="0" xfId="0" applyFont="1" applyBorder="1" applyAlignment="1">
      <alignment vertical="top" wrapText="1"/>
    </xf>
    <xf numFmtId="0" fontId="64" fillId="0" borderId="0" xfId="0" applyFont="1" applyBorder="1" applyAlignment="1">
      <alignment horizontal="center" vertical="top" wrapText="1"/>
    </xf>
    <xf numFmtId="0" fontId="180" fillId="0" borderId="0" xfId="417" applyFont="1" applyFill="1" applyBorder="1" applyAlignment="1">
      <alignment vertical="center"/>
    </xf>
    <xf numFmtId="0" fontId="64" fillId="0" borderId="0" xfId="0" applyFont="1" applyAlignment="1">
      <alignment horizontal="left" vertical="top" wrapText="1"/>
    </xf>
    <xf numFmtId="182" fontId="64" fillId="0" borderId="0" xfId="0" applyNumberFormat="1" applyFont="1" applyAlignment="1">
      <alignment horizontal="left" vertical="top" wrapText="1"/>
    </xf>
    <xf numFmtId="182" fontId="64" fillId="0" borderId="0" xfId="0" applyNumberFormat="1" applyFont="1" applyAlignment="1">
      <alignment horizontal="center" vertical="top" wrapText="1"/>
    </xf>
    <xf numFmtId="0" fontId="64" fillId="0" borderId="0" xfId="0" applyFont="1" applyAlignment="1">
      <alignment horizontal="center" vertical="top" wrapText="1"/>
    </xf>
    <xf numFmtId="0" fontId="64" fillId="0" borderId="0" xfId="0" applyFont="1" applyAlignment="1">
      <alignment horizontal="center" vertical="top"/>
    </xf>
    <xf numFmtId="182" fontId="64" fillId="0" borderId="0" xfId="0" applyNumberFormat="1" applyFont="1" applyBorder="1" applyAlignment="1">
      <alignment horizontal="left" vertical="top" wrapText="1"/>
    </xf>
    <xf numFmtId="0" fontId="68" fillId="0" borderId="0" xfId="0" applyFont="1" applyBorder="1" applyAlignment="1">
      <alignment horizontal="left" vertical="top" wrapText="1"/>
    </xf>
    <xf numFmtId="0" fontId="68" fillId="0" borderId="0" xfId="0" applyFont="1" applyFill="1" applyBorder="1" applyAlignment="1">
      <alignment vertical="center" wrapText="1"/>
    </xf>
    <xf numFmtId="0" fontId="170" fillId="0" borderId="0" xfId="0" applyFont="1" applyAlignment="1">
      <alignment horizontal="left" vertical="top" wrapText="1"/>
    </xf>
    <xf numFmtId="0" fontId="181" fillId="0" borderId="0" xfId="0" applyFont="1" applyAlignment="1">
      <alignment horizontal="left" vertical="top" wrapText="1"/>
    </xf>
    <xf numFmtId="182" fontId="181" fillId="0" borderId="0" xfId="0" applyNumberFormat="1" applyFont="1" applyAlignment="1">
      <alignment horizontal="right" vertical="top" wrapText="1"/>
    </xf>
    <xf numFmtId="0" fontId="170" fillId="0" borderId="0" xfId="0" applyFont="1" applyAlignment="1">
      <alignment horizontal="center" vertical="top"/>
    </xf>
    <xf numFmtId="182" fontId="170" fillId="0" borderId="0" xfId="0" applyNumberFormat="1" applyFont="1" applyAlignment="1">
      <alignment horizontal="center" vertical="top"/>
    </xf>
    <xf numFmtId="0" fontId="170" fillId="0" borderId="0" xfId="0" applyFont="1" applyAlignment="1">
      <alignment horizontal="left" vertical="center"/>
    </xf>
    <xf numFmtId="182" fontId="170" fillId="0" borderId="0" xfId="0" applyNumberFormat="1" applyFont="1" applyAlignment="1">
      <alignment horizontal="left" vertical="center"/>
    </xf>
    <xf numFmtId="182" fontId="170" fillId="0" borderId="0" xfId="0" applyNumberFormat="1" applyFont="1" applyAlignment="1">
      <alignment horizontal="left" vertical="top" wrapText="1"/>
    </xf>
    <xf numFmtId="0" fontId="181" fillId="0" borderId="0" xfId="0" applyFont="1" applyAlignment="1">
      <alignment horizontal="left" vertical="center" wrapText="1"/>
    </xf>
    <xf numFmtId="0" fontId="170" fillId="0" borderId="0" xfId="0" applyFont="1" applyAlignment="1">
      <alignment horizontal="left" vertical="center" wrapText="1"/>
    </xf>
    <xf numFmtId="182" fontId="64" fillId="0" borderId="0" xfId="0" applyNumberFormat="1" applyFont="1" applyAlignment="1">
      <alignment horizontal="right" vertical="top"/>
    </xf>
    <xf numFmtId="182" fontId="181" fillId="0" borderId="0" xfId="0" applyNumberFormat="1" applyFont="1" applyBorder="1" applyAlignment="1">
      <alignment horizontal="right" vertical="top" wrapText="1"/>
    </xf>
    <xf numFmtId="0" fontId="179" fillId="0" borderId="0" xfId="0" applyFont="1" applyBorder="1" applyAlignment="1">
      <alignment horizontal="center" vertical="top"/>
    </xf>
    <xf numFmtId="182" fontId="179" fillId="0" borderId="0" xfId="0" applyNumberFormat="1" applyFont="1" applyBorder="1" applyAlignment="1">
      <alignment horizontal="center" vertical="top"/>
    </xf>
    <xf numFmtId="0" fontId="174" fillId="0" borderId="0" xfId="0" applyFont="1" applyBorder="1" applyAlignment="1">
      <alignment horizontal="left" vertical="top" wrapText="1"/>
    </xf>
    <xf numFmtId="182" fontId="141" fillId="0" borderId="0" xfId="0" applyNumberFormat="1" applyFont="1" applyBorder="1" applyAlignment="1">
      <alignment horizontal="right" vertical="top"/>
    </xf>
    <xf numFmtId="39" fontId="181" fillId="0" borderId="0" xfId="1" applyNumberFormat="1" applyFont="1" applyBorder="1" applyAlignment="1">
      <alignment horizontal="right" vertical="top"/>
    </xf>
    <xf numFmtId="182" fontId="64" fillId="0" borderId="0" xfId="0" applyNumberFormat="1" applyFont="1" applyBorder="1" applyAlignment="1">
      <alignment horizontal="right" vertical="top" wrapText="1"/>
    </xf>
    <xf numFmtId="0" fontId="174" fillId="0" borderId="0" xfId="0" applyFont="1" applyBorder="1" applyAlignment="1">
      <alignment horizontal="left" vertical="center"/>
    </xf>
    <xf numFmtId="182" fontId="174" fillId="0" borderId="0" xfId="0" applyNumberFormat="1" applyFont="1" applyBorder="1" applyAlignment="1">
      <alignment horizontal="left" vertical="center"/>
    </xf>
    <xf numFmtId="0" fontId="64" fillId="0" borderId="0" xfId="0" applyFont="1" applyBorder="1" applyAlignment="1">
      <alignment horizontal="center" vertical="top"/>
    </xf>
    <xf numFmtId="0" fontId="179" fillId="0" borderId="0" xfId="0" applyFont="1" applyBorder="1" applyAlignment="1">
      <alignment vertical="center"/>
    </xf>
    <xf numFmtId="0" fontId="64" fillId="0" borderId="0" xfId="0" applyFont="1" applyBorder="1" applyAlignment="1">
      <alignment vertical="center" wrapText="1"/>
    </xf>
    <xf numFmtId="182" fontId="64" fillId="0" borderId="0" xfId="0" applyNumberFormat="1" applyFont="1" applyBorder="1" applyAlignment="1">
      <alignment vertical="center" wrapText="1"/>
    </xf>
    <xf numFmtId="0" fontId="179" fillId="0" borderId="0" xfId="0" applyFont="1" applyBorder="1" applyAlignment="1">
      <alignment horizontal="left" vertical="center"/>
    </xf>
    <xf numFmtId="0" fontId="179" fillId="0" borderId="0" xfId="0" applyFont="1" applyBorder="1" applyAlignment="1">
      <alignment vertical="top"/>
    </xf>
    <xf numFmtId="0" fontId="64" fillId="0" borderId="0" xfId="0" applyFont="1" applyBorder="1" applyAlignment="1">
      <alignment vertical="top" wrapText="1"/>
    </xf>
    <xf numFmtId="0" fontId="64" fillId="0" borderId="0" xfId="0" applyFont="1" applyBorder="1" applyAlignment="1">
      <alignment horizontal="left" vertical="center" wrapText="1"/>
    </xf>
    <xf numFmtId="0" fontId="179" fillId="0" borderId="0" xfId="0" applyFont="1" applyBorder="1" applyAlignment="1">
      <alignment horizontal="left" vertical="top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0" fontId="63" fillId="0" borderId="0" xfId="0" applyFont="1" applyAlignment="1">
      <alignment vertical="center"/>
    </xf>
    <xf numFmtId="0" fontId="12" fillId="0" borderId="0" xfId="0" applyFont="1" applyFill="1" applyAlignment="1">
      <alignment horizontal="left" vertical="center" wrapText="1"/>
    </xf>
    <xf numFmtId="4" fontId="182" fillId="0" borderId="0" xfId="0" applyNumberFormat="1" applyFont="1" applyFill="1" applyAlignment="1">
      <alignment horizontal="right" vertical="top" wrapText="1"/>
    </xf>
    <xf numFmtId="166" fontId="12" fillId="0" borderId="0" xfId="1" applyFont="1" applyFill="1"/>
    <xf numFmtId="43" fontId="12" fillId="0" borderId="0" xfId="0" applyNumberFormat="1" applyFont="1" applyFill="1" applyAlignment="1">
      <alignment horizontal="left" vertical="center" wrapText="1"/>
    </xf>
    <xf numFmtId="188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12" fillId="0" borderId="45" xfId="0" applyFont="1" applyBorder="1" applyAlignment="1">
      <alignment horizontal="left" vertical="top" wrapText="1"/>
    </xf>
    <xf numFmtId="167" fontId="12" fillId="0" borderId="45" xfId="1048" applyNumberFormat="1" applyFont="1" applyBorder="1" applyAlignment="1">
      <alignment horizontal="right" vertical="top"/>
    </xf>
    <xf numFmtId="0" fontId="63" fillId="0" borderId="45" xfId="0" applyFont="1" applyBorder="1" applyAlignment="1">
      <alignment horizontal="left" vertical="top" wrapText="1"/>
    </xf>
    <xf numFmtId="167" fontId="63" fillId="0" borderId="45" xfId="931" applyNumberFormat="1" applyFont="1" applyBorder="1" applyAlignment="1">
      <alignment horizontal="right" vertical="top"/>
    </xf>
    <xf numFmtId="0" fontId="183" fillId="0" borderId="45" xfId="0" applyFont="1" applyBorder="1" applyAlignment="1">
      <alignment horizontal="left" vertical="top" wrapText="1"/>
    </xf>
    <xf numFmtId="164" fontId="12" fillId="0" borderId="0" xfId="0" applyNumberFormat="1" applyFont="1" applyAlignment="1">
      <alignment vertical="center"/>
    </xf>
    <xf numFmtId="169" fontId="12" fillId="0" borderId="0" xfId="1" applyNumberFormat="1" applyFont="1"/>
    <xf numFmtId="166" fontId="12" fillId="0" borderId="0" xfId="1" applyFont="1"/>
    <xf numFmtId="0" fontId="12" fillId="0" borderId="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9" fontId="63" fillId="0" borderId="0" xfId="1" applyNumberFormat="1" applyFont="1"/>
    <xf numFmtId="166" fontId="63" fillId="0" borderId="0" xfId="1" applyFont="1"/>
    <xf numFmtId="169" fontId="12" fillId="0" borderId="0" xfId="0" applyNumberFormat="1" applyFont="1" applyAlignment="1">
      <alignment vertical="center"/>
    </xf>
    <xf numFmtId="172" fontId="12" fillId="0" borderId="0" xfId="0" applyNumberFormat="1" applyFont="1" applyAlignment="1">
      <alignment vertical="center"/>
    </xf>
    <xf numFmtId="169" fontId="12" fillId="0" borderId="0" xfId="1" applyNumberFormat="1" applyFont="1" applyAlignment="1">
      <alignment vertical="center"/>
    </xf>
    <xf numFmtId="164" fontId="63" fillId="0" borderId="0" xfId="0" applyNumberFormat="1" applyFont="1" applyAlignment="1">
      <alignment vertical="center"/>
    </xf>
    <xf numFmtId="171" fontId="12" fillId="0" borderId="0" xfId="0" applyNumberFormat="1" applyFont="1" applyAlignment="1">
      <alignment vertical="center"/>
    </xf>
    <xf numFmtId="171" fontId="12" fillId="0" borderId="0" xfId="0" applyNumberFormat="1" applyFont="1" applyAlignment="1">
      <alignment vertical="center" wrapText="1"/>
    </xf>
    <xf numFmtId="170" fontId="63" fillId="0" borderId="0" xfId="0" applyNumberFormat="1" applyFont="1" applyAlignment="1">
      <alignment vertical="center"/>
    </xf>
    <xf numFmtId="167" fontId="12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182" fontId="12" fillId="0" borderId="0" xfId="0" applyNumberFormat="1" applyFont="1" applyAlignment="1">
      <alignment vertical="center"/>
    </xf>
    <xf numFmtId="169" fontId="12" fillId="0" borderId="0" xfId="1" applyNumberFormat="1" applyFont="1" applyBorder="1" applyAlignment="1" applyProtection="1">
      <alignment horizontal="right" vertical="center"/>
    </xf>
    <xf numFmtId="167" fontId="183" fillId="0" borderId="45" xfId="932" applyNumberFormat="1" applyFont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182" fontId="64" fillId="0" borderId="0" xfId="0" applyNumberFormat="1" applyFont="1" applyAlignment="1">
      <alignment horizontal="center" vertical="top" wrapText="1"/>
    </xf>
    <xf numFmtId="0" fontId="170" fillId="0" borderId="0" xfId="0" applyFont="1" applyAlignment="1">
      <alignment horizontal="left" vertical="top" wrapText="1"/>
    </xf>
    <xf numFmtId="0" fontId="181" fillId="0" borderId="0" xfId="0" applyFont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175" fillId="0" borderId="0" xfId="0" applyFont="1" applyBorder="1" applyAlignment="1">
      <alignment horizontal="left" vertical="top" wrapText="1"/>
    </xf>
    <xf numFmtId="0" fontId="64" fillId="0" borderId="0" xfId="0" applyFont="1" applyBorder="1" applyAlignment="1">
      <alignment horizontal="left" vertical="top" wrapText="1"/>
    </xf>
    <xf numFmtId="0" fontId="174" fillId="0" borderId="0" xfId="0" applyFont="1" applyBorder="1" applyAlignment="1">
      <alignment horizontal="left" vertical="top" wrapText="1"/>
    </xf>
    <xf numFmtId="182" fontId="58" fillId="0" borderId="33" xfId="0" applyNumberFormat="1" applyFont="1" applyFill="1" applyBorder="1" applyAlignment="1">
      <alignment horizontal="center" vertical="center" wrapText="1"/>
    </xf>
    <xf numFmtId="0" fontId="58" fillId="0" borderId="0" xfId="113" applyFont="1" applyAlignment="1">
      <alignment vertical="center" wrapText="1"/>
    </xf>
    <xf numFmtId="0" fontId="181" fillId="0" borderId="0" xfId="0" applyFont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37" fontId="181" fillId="0" borderId="0" xfId="0" applyNumberFormat="1" applyFont="1" applyAlignment="1">
      <alignment horizontal="right" vertical="top" wrapText="1"/>
    </xf>
    <xf numFmtId="0" fontId="184" fillId="0" borderId="0" xfId="0" applyFont="1" applyAlignment="1">
      <alignment horizontal="left" vertical="top" wrapText="1"/>
    </xf>
    <xf numFmtId="0" fontId="185" fillId="0" borderId="0" xfId="0" applyFont="1" applyAlignment="1">
      <alignment horizontal="left" vertical="top" wrapText="1"/>
    </xf>
    <xf numFmtId="0" fontId="186" fillId="0" borderId="0" xfId="113" applyFont="1"/>
    <xf numFmtId="182" fontId="184" fillId="0" borderId="0" xfId="0" applyNumberFormat="1" applyFont="1" applyAlignment="1">
      <alignment horizontal="center" vertical="top" wrapText="1"/>
    </xf>
    <xf numFmtId="182" fontId="184" fillId="0" borderId="0" xfId="0" applyNumberFormat="1" applyFont="1" applyAlignment="1">
      <alignment horizontal="left" vertical="top" wrapText="1"/>
    </xf>
    <xf numFmtId="182" fontId="185" fillId="0" borderId="0" xfId="0" applyNumberFormat="1" applyFont="1" applyAlignment="1">
      <alignment horizontal="right" vertical="top" wrapText="1"/>
    </xf>
    <xf numFmtId="37" fontId="185" fillId="0" borderId="0" xfId="0" applyNumberFormat="1" applyFont="1" applyAlignment="1">
      <alignment horizontal="right" vertical="top" wrapText="1"/>
    </xf>
    <xf numFmtId="0" fontId="58" fillId="55" borderId="45" xfId="0" applyFont="1" applyFill="1" applyBorder="1" applyAlignment="1">
      <alignment horizontal="center" vertical="center" wrapText="1"/>
    </xf>
    <xf numFmtId="0" fontId="58" fillId="55" borderId="45" xfId="0" applyFont="1" applyFill="1" applyBorder="1" applyAlignment="1">
      <alignment horizontal="left" vertical="center" wrapText="1"/>
    </xf>
    <xf numFmtId="182" fontId="58" fillId="59" borderId="45" xfId="0" applyNumberFormat="1" applyFont="1" applyFill="1" applyBorder="1" applyAlignment="1">
      <alignment horizontal="center" vertical="center" wrapText="1"/>
    </xf>
    <xf numFmtId="170" fontId="58" fillId="55" borderId="45" xfId="0" applyNumberFormat="1" applyFont="1" applyFill="1" applyBorder="1" applyAlignment="1">
      <alignment horizontal="center" vertical="center" wrapText="1"/>
    </xf>
    <xf numFmtId="0" fontId="57" fillId="55" borderId="45" xfId="0" applyFont="1" applyFill="1" applyBorder="1" applyAlignment="1">
      <alignment horizontal="left" vertical="center" wrapText="1"/>
    </xf>
    <xf numFmtId="182" fontId="57" fillId="59" borderId="45" xfId="0" applyNumberFormat="1" applyFont="1" applyFill="1" applyBorder="1" applyAlignment="1">
      <alignment horizontal="center" vertical="center" wrapText="1"/>
    </xf>
    <xf numFmtId="170" fontId="57" fillId="55" borderId="45" xfId="0" applyNumberFormat="1" applyFont="1" applyFill="1" applyBorder="1" applyAlignment="1">
      <alignment horizontal="center" vertical="center" wrapText="1"/>
    </xf>
    <xf numFmtId="0" fontId="30" fillId="55" borderId="45" xfId="0" applyFont="1" applyFill="1" applyBorder="1" applyAlignment="1">
      <alignment horizontal="center" vertical="center" wrapText="1"/>
    </xf>
    <xf numFmtId="182" fontId="30" fillId="55" borderId="45" xfId="0" applyNumberFormat="1" applyFont="1" applyFill="1" applyBorder="1" applyAlignment="1">
      <alignment horizontal="center" vertical="center" wrapText="1"/>
    </xf>
    <xf numFmtId="0" fontId="30" fillId="55" borderId="0" xfId="0" applyFont="1" applyFill="1" applyAlignment="1">
      <alignment horizontal="center" vertical="center" wrapText="1"/>
    </xf>
    <xf numFmtId="0" fontId="31" fillId="55" borderId="45" xfId="0" applyFont="1" applyFill="1" applyBorder="1" applyAlignment="1">
      <alignment horizontal="center" vertical="center" wrapText="1"/>
    </xf>
    <xf numFmtId="0" fontId="31" fillId="55" borderId="45" xfId="0" applyFont="1" applyFill="1" applyBorder="1" applyAlignment="1">
      <alignment horizontal="left" vertical="center" wrapText="1"/>
    </xf>
    <xf numFmtId="182" fontId="31" fillId="55" borderId="45" xfId="0" applyNumberFormat="1" applyFont="1" applyFill="1" applyBorder="1" applyAlignment="1">
      <alignment horizontal="center" vertical="center" wrapText="1"/>
    </xf>
    <xf numFmtId="0" fontId="31" fillId="55" borderId="0" xfId="0" applyFont="1" applyFill="1" applyAlignment="1">
      <alignment vertical="center" wrapText="1"/>
    </xf>
    <xf numFmtId="0" fontId="30" fillId="0" borderId="45" xfId="0" applyFont="1" applyFill="1" applyBorder="1" applyAlignment="1">
      <alignment horizontal="center" vertical="center" wrapText="1"/>
    </xf>
    <xf numFmtId="0" fontId="187" fillId="0" borderId="45" xfId="0" applyFont="1" applyFill="1" applyBorder="1" applyAlignment="1">
      <alignment horizontal="center" vertical="center" wrapText="1"/>
    </xf>
    <xf numFmtId="182" fontId="58" fillId="0" borderId="45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187" fillId="55" borderId="45" xfId="0" applyFont="1" applyFill="1" applyBorder="1" applyAlignment="1">
      <alignment horizontal="center" vertical="center" wrapText="1"/>
    </xf>
    <xf numFmtId="0" fontId="188" fillId="55" borderId="45" xfId="0" applyFont="1" applyFill="1" applyBorder="1" applyAlignment="1">
      <alignment horizontal="center" vertical="center" wrapText="1"/>
    </xf>
    <xf numFmtId="173" fontId="188" fillId="55" borderId="45" xfId="173" applyNumberFormat="1" applyFont="1" applyFill="1" applyBorder="1" applyAlignment="1">
      <alignment vertical="center" wrapText="1"/>
    </xf>
    <xf numFmtId="173" fontId="30" fillId="55" borderId="45" xfId="173" applyNumberFormat="1" applyFont="1" applyFill="1" applyBorder="1" applyAlignment="1">
      <alignment horizontal="center" vertical="center" wrapText="1"/>
    </xf>
    <xf numFmtId="173" fontId="31" fillId="55" borderId="45" xfId="173" applyNumberFormat="1" applyFont="1" applyFill="1" applyBorder="1" applyAlignment="1">
      <alignment vertical="center" wrapText="1"/>
    </xf>
    <xf numFmtId="0" fontId="32" fillId="55" borderId="45" xfId="0" applyFont="1" applyFill="1" applyBorder="1" applyAlignment="1">
      <alignment horizontal="center" vertical="center" wrapText="1"/>
    </xf>
    <xf numFmtId="0" fontId="67" fillId="55" borderId="45" xfId="0" applyFont="1" applyFill="1" applyBorder="1" applyAlignment="1">
      <alignment horizontal="left" vertical="center" wrapText="1"/>
    </xf>
    <xf numFmtId="173" fontId="67" fillId="55" borderId="45" xfId="173" applyNumberFormat="1" applyFont="1" applyFill="1" applyBorder="1" applyAlignment="1">
      <alignment vertical="center" wrapText="1"/>
    </xf>
    <xf numFmtId="0" fontId="59" fillId="55" borderId="33" xfId="0" applyFont="1" applyFill="1" applyBorder="1" applyAlignment="1">
      <alignment horizontal="left" vertical="center" wrapText="1"/>
    </xf>
    <xf numFmtId="0" fontId="64" fillId="0" borderId="0" xfId="0" applyFont="1" applyAlignment="1">
      <alignment horizontal="left" vertical="top" wrapText="1"/>
    </xf>
    <xf numFmtId="0" fontId="175" fillId="0" borderId="0" xfId="0" applyFont="1" applyBorder="1" applyAlignment="1">
      <alignment horizontal="left" vertical="top" wrapText="1"/>
    </xf>
    <xf numFmtId="0" fontId="64" fillId="0" borderId="0" xfId="0" applyFont="1" applyBorder="1" applyAlignment="1">
      <alignment horizontal="left" vertical="top" wrapText="1"/>
    </xf>
    <xf numFmtId="0" fontId="57" fillId="55" borderId="33" xfId="0" applyFont="1" applyFill="1" applyBorder="1" applyAlignment="1">
      <alignment horizontal="center" vertical="center" wrapText="1"/>
    </xf>
    <xf numFmtId="0" fontId="69" fillId="55" borderId="45" xfId="0" applyFont="1" applyFill="1" applyBorder="1" applyAlignment="1">
      <alignment vertical="center" wrapText="1"/>
    </xf>
    <xf numFmtId="0" fontId="58" fillId="55" borderId="49" xfId="0" applyFont="1" applyFill="1" applyBorder="1" applyAlignment="1">
      <alignment horizontal="left" vertical="center" wrapText="1"/>
    </xf>
    <xf numFmtId="0" fontId="31" fillId="55" borderId="46" xfId="1051" applyFont="1" applyFill="1" applyBorder="1" applyAlignment="1">
      <alignment horizontal="left" vertical="center" wrapText="1"/>
    </xf>
    <xf numFmtId="0" fontId="31" fillId="55" borderId="49" xfId="1051" applyFont="1" applyFill="1" applyBorder="1" applyAlignment="1">
      <alignment horizontal="left" vertical="center" wrapText="1"/>
    </xf>
    <xf numFmtId="0" fontId="176" fillId="55" borderId="43" xfId="0" applyFont="1" applyFill="1" applyBorder="1"/>
    <xf numFmtId="0" fontId="12" fillId="55" borderId="27" xfId="132" applyFont="1" applyFill="1" applyBorder="1" applyAlignment="1">
      <alignment horizontal="center" vertical="center" wrapText="1"/>
    </xf>
    <xf numFmtId="0" fontId="12" fillId="55" borderId="4" xfId="132" applyFont="1" applyFill="1" applyBorder="1" applyAlignment="1">
      <alignment horizontal="center" vertical="center" wrapText="1"/>
    </xf>
    <xf numFmtId="0" fontId="12" fillId="55" borderId="43" xfId="132" applyFont="1" applyFill="1" applyBorder="1" applyAlignment="1">
      <alignment horizontal="center" vertical="center" wrapText="1"/>
    </xf>
    <xf numFmtId="0" fontId="176" fillId="55" borderId="1" xfId="0" applyFont="1" applyFill="1" applyBorder="1"/>
    <xf numFmtId="0" fontId="30" fillId="55" borderId="33" xfId="115" applyFont="1" applyFill="1" applyBorder="1" applyAlignment="1">
      <alignment horizontal="center" vertical="center"/>
    </xf>
    <xf numFmtId="0" fontId="30" fillId="55" borderId="33" xfId="0" applyFont="1" applyFill="1" applyBorder="1" applyAlignment="1">
      <alignment horizontal="center" vertical="center" wrapText="1"/>
    </xf>
    <xf numFmtId="0" fontId="30" fillId="55" borderId="33" xfId="115" applyFont="1" applyFill="1" applyBorder="1" applyAlignment="1">
      <alignment vertical="center"/>
    </xf>
    <xf numFmtId="182" fontId="30" fillId="55" borderId="33" xfId="115" applyNumberFormat="1" applyFont="1" applyFill="1" applyBorder="1" applyAlignment="1">
      <alignment vertical="center"/>
    </xf>
    <xf numFmtId="49" fontId="31" fillId="55" borderId="33" xfId="1049" applyNumberFormat="1" applyFont="1" applyFill="1" applyBorder="1" applyAlignment="1" applyProtection="1">
      <alignment horizontal="left" vertical="center" wrapText="1"/>
      <protection locked="0"/>
    </xf>
    <xf numFmtId="182" fontId="31" fillId="55" borderId="33" xfId="115" applyNumberFormat="1" applyFont="1" applyFill="1" applyBorder="1" applyAlignment="1">
      <alignment vertical="center"/>
    </xf>
    <xf numFmtId="0" fontId="31" fillId="55" borderId="32" xfId="1051" applyFont="1" applyFill="1" applyBorder="1" applyAlignment="1">
      <alignment horizontal="left" vertical="center" wrapText="1"/>
    </xf>
    <xf numFmtId="0" fontId="30" fillId="55" borderId="39" xfId="1051" applyFont="1" applyFill="1" applyBorder="1" applyAlignment="1">
      <alignment horizontal="left" vertical="center" wrapText="1"/>
    </xf>
    <xf numFmtId="0" fontId="30" fillId="55" borderId="33" xfId="0" applyFont="1" applyFill="1" applyBorder="1" applyAlignment="1">
      <alignment horizontal="left" vertical="center" wrapText="1"/>
    </xf>
    <xf numFmtId="0" fontId="57" fillId="55" borderId="33" xfId="0" applyFont="1" applyFill="1" applyBorder="1" applyAlignment="1">
      <alignment vertical="center" wrapText="1"/>
    </xf>
    <xf numFmtId="1" fontId="30" fillId="55" borderId="33" xfId="1052" applyNumberFormat="1" applyFont="1" applyFill="1" applyBorder="1" applyAlignment="1">
      <alignment horizontal="center" vertical="center" wrapText="1"/>
    </xf>
    <xf numFmtId="173" fontId="30" fillId="55" borderId="33" xfId="1" applyNumberFormat="1" applyFont="1" applyFill="1" applyBorder="1" applyAlignment="1">
      <alignment horizontal="center" vertical="center"/>
    </xf>
    <xf numFmtId="185" fontId="30" fillId="55" borderId="33" xfId="1050" applyNumberFormat="1" applyFont="1" applyFill="1" applyBorder="1" applyAlignment="1" applyProtection="1">
      <alignment horizontal="right" vertical="center" wrapText="1"/>
      <protection locked="0"/>
    </xf>
    <xf numFmtId="49" fontId="12" fillId="55" borderId="32" xfId="442" applyNumberFormat="1" applyFont="1" applyFill="1" applyBorder="1" applyAlignment="1">
      <alignment horizontal="left" vertical="center" wrapText="1"/>
    </xf>
    <xf numFmtId="0" fontId="30" fillId="55" borderId="0" xfId="0" applyFont="1" applyFill="1" applyBorder="1" applyAlignment="1">
      <alignment horizontal="left" vertical="center" wrapText="1"/>
    </xf>
    <xf numFmtId="0" fontId="30" fillId="55" borderId="49" xfId="115" applyFont="1" applyFill="1" applyBorder="1" applyAlignment="1">
      <alignment horizontal="center" vertical="center"/>
    </xf>
    <xf numFmtId="0" fontId="30" fillId="55" borderId="49" xfId="0" applyFont="1" applyFill="1" applyBorder="1" applyAlignment="1">
      <alignment horizontal="center" vertical="center" wrapText="1"/>
    </xf>
    <xf numFmtId="0" fontId="30" fillId="55" borderId="39" xfId="115" applyFont="1" applyFill="1" applyBorder="1" applyAlignment="1">
      <alignment vertical="center"/>
    </xf>
    <xf numFmtId="0" fontId="30" fillId="55" borderId="32" xfId="0" applyFont="1" applyFill="1" applyBorder="1" applyAlignment="1">
      <alignment horizontal="left" vertical="center" wrapText="1"/>
    </xf>
    <xf numFmtId="49" fontId="31" fillId="55" borderId="33" xfId="1049" applyNumberFormat="1" applyFont="1" applyFill="1" applyBorder="1" applyAlignment="1">
      <alignment horizontal="left" vertical="center" wrapText="1"/>
    </xf>
    <xf numFmtId="0" fontId="31" fillId="55" borderId="33" xfId="1049" applyNumberFormat="1" applyFont="1" applyFill="1" applyBorder="1" applyAlignment="1" applyProtection="1">
      <alignment horizontal="center" vertical="center" wrapText="1"/>
    </xf>
    <xf numFmtId="0" fontId="31" fillId="55" borderId="33" xfId="1051" applyFont="1" applyFill="1" applyBorder="1" applyAlignment="1">
      <alignment vertical="center" wrapText="1"/>
    </xf>
    <xf numFmtId="0" fontId="31" fillId="55" borderId="33" xfId="1051" applyFont="1" applyFill="1" applyBorder="1" applyAlignment="1">
      <alignment vertical="center"/>
    </xf>
    <xf numFmtId="0" fontId="31" fillId="55" borderId="39" xfId="1051" applyFont="1" applyFill="1" applyBorder="1" applyAlignment="1">
      <alignment vertical="center" wrapText="1"/>
    </xf>
    <xf numFmtId="49" fontId="30" fillId="55" borderId="33" xfId="1049" applyNumberFormat="1" applyFont="1" applyFill="1" applyBorder="1" applyAlignment="1">
      <alignment horizontal="left" vertical="center" wrapText="1"/>
    </xf>
    <xf numFmtId="49" fontId="31" fillId="55" borderId="33" xfId="0" applyNumberFormat="1" applyFont="1" applyFill="1" applyBorder="1" applyAlignment="1">
      <alignment vertical="center" wrapText="1"/>
    </xf>
    <xf numFmtId="0" fontId="31" fillId="55" borderId="33" xfId="115" applyFont="1" applyFill="1" applyBorder="1" applyAlignment="1">
      <alignment vertical="center"/>
    </xf>
    <xf numFmtId="0" fontId="31" fillId="55" borderId="33" xfId="0" applyFont="1" applyFill="1" applyBorder="1" applyAlignment="1">
      <alignment vertical="center" wrapText="1"/>
    </xf>
    <xf numFmtId="0" fontId="12" fillId="55" borderId="32" xfId="1050" applyFont="1" applyFill="1" applyBorder="1" applyAlignment="1" applyProtection="1">
      <alignment horizontal="center" vertical="center" wrapText="1"/>
      <protection locked="0"/>
    </xf>
    <xf numFmtId="167" fontId="30" fillId="55" borderId="33" xfId="1048" applyNumberFormat="1" applyFont="1" applyFill="1" applyBorder="1" applyAlignment="1">
      <alignment vertical="center" wrapText="1"/>
    </xf>
    <xf numFmtId="0" fontId="63" fillId="55" borderId="33" xfId="1050" applyFont="1" applyFill="1" applyBorder="1" applyAlignment="1" applyProtection="1">
      <alignment vertical="center" wrapText="1"/>
      <protection locked="0"/>
    </xf>
    <xf numFmtId="0" fontId="63" fillId="55" borderId="33" xfId="1050" applyFont="1" applyFill="1" applyBorder="1" applyAlignment="1" applyProtection="1">
      <alignment horizontal="left" vertical="center" wrapText="1"/>
      <protection locked="0"/>
    </xf>
    <xf numFmtId="167" fontId="31" fillId="55" borderId="33" xfId="1048" applyNumberFormat="1" applyFont="1" applyFill="1" applyBorder="1" applyAlignment="1">
      <alignment vertical="center" wrapText="1"/>
    </xf>
    <xf numFmtId="186" fontId="31" fillId="55" borderId="33" xfId="1048" applyNumberFormat="1" applyFont="1" applyFill="1" applyBorder="1" applyAlignment="1">
      <alignment vertical="center" wrapText="1"/>
    </xf>
    <xf numFmtId="0" fontId="30" fillId="55" borderId="33" xfId="0" applyFont="1" applyFill="1" applyBorder="1" applyAlignment="1">
      <alignment vertical="center"/>
    </xf>
    <xf numFmtId="0" fontId="31" fillId="55" borderId="39" xfId="1051" applyFont="1" applyFill="1" applyBorder="1" applyAlignment="1">
      <alignment horizontal="left" vertical="center" wrapText="1"/>
    </xf>
    <xf numFmtId="0" fontId="12" fillId="55" borderId="33" xfId="442" applyFont="1" applyFill="1" applyBorder="1" applyAlignment="1">
      <alignment horizontal="left" vertical="center" wrapText="1"/>
    </xf>
    <xf numFmtId="0" fontId="30" fillId="55" borderId="32" xfId="0" applyFont="1" applyFill="1" applyBorder="1" applyAlignment="1">
      <alignment vertical="center" wrapText="1"/>
    </xf>
    <xf numFmtId="0" fontId="12" fillId="55" borderId="33" xfId="442" applyFont="1" applyFill="1" applyBorder="1" applyAlignment="1">
      <alignment horizontal="center" vertical="center" wrapText="1"/>
    </xf>
    <xf numFmtId="182" fontId="30" fillId="55" borderId="33" xfId="99" applyNumberFormat="1" applyFont="1" applyFill="1" applyBorder="1" applyAlignment="1">
      <alignment horizontal="right" vertical="center" wrapText="1"/>
    </xf>
    <xf numFmtId="0" fontId="12" fillId="55" borderId="32" xfId="442" applyFont="1" applyFill="1" applyBorder="1" applyAlignment="1">
      <alignment horizontal="left" vertical="center" wrapText="1"/>
    </xf>
    <xf numFmtId="182" fontId="30" fillId="55" borderId="39" xfId="99" applyNumberFormat="1" applyFont="1" applyFill="1" applyBorder="1" applyAlignment="1">
      <alignment horizontal="right" vertical="center" wrapText="1"/>
    </xf>
    <xf numFmtId="39" fontId="30" fillId="55" borderId="33" xfId="115" applyNumberFormat="1" applyFont="1" applyFill="1" applyBorder="1" applyAlignment="1">
      <alignment vertical="center"/>
    </xf>
    <xf numFmtId="167" fontId="31" fillId="55" borderId="33" xfId="1048" applyNumberFormat="1" applyFont="1" applyFill="1" applyBorder="1" applyAlignment="1">
      <alignment horizontal="right" vertical="center"/>
    </xf>
    <xf numFmtId="0" fontId="31" fillId="55" borderId="32" xfId="1050" applyFont="1" applyFill="1" applyBorder="1" applyAlignment="1" applyProtection="1">
      <alignment horizontal="center" vertical="center" wrapText="1"/>
      <protection locked="0"/>
    </xf>
    <xf numFmtId="1" fontId="31" fillId="55" borderId="33" xfId="1050" applyNumberFormat="1" applyFont="1" applyFill="1" applyBorder="1" applyAlignment="1" applyProtection="1">
      <alignment horizontal="center" vertical="center" wrapText="1"/>
      <protection locked="0"/>
    </xf>
    <xf numFmtId="0" fontId="69" fillId="55" borderId="33" xfId="0" applyFont="1" applyFill="1" applyBorder="1" applyAlignment="1">
      <alignment horizontal="left" vertical="center"/>
    </xf>
    <xf numFmtId="0" fontId="30" fillId="55" borderId="33" xfId="1050" applyFont="1" applyFill="1" applyBorder="1" applyAlignment="1" applyProtection="1">
      <alignment horizontal="center" vertical="center" wrapText="1"/>
      <protection locked="0"/>
    </xf>
    <xf numFmtId="0" fontId="57" fillId="55" borderId="33" xfId="0" applyFont="1" applyFill="1" applyBorder="1" applyAlignment="1">
      <alignment horizontal="right" vertical="center" wrapText="1"/>
    </xf>
    <xf numFmtId="167" fontId="30" fillId="55" borderId="33" xfId="1048" applyNumberFormat="1" applyFont="1" applyFill="1" applyBorder="1" applyAlignment="1">
      <alignment horizontal="right" vertical="center"/>
    </xf>
    <xf numFmtId="182" fontId="12" fillId="55" borderId="0" xfId="7" applyNumberFormat="1" applyFont="1" applyFill="1" applyAlignment="1">
      <alignment horizontal="left" vertical="center"/>
    </xf>
    <xf numFmtId="0" fontId="12" fillId="55" borderId="0" xfId="7" applyFont="1" applyFill="1" applyAlignment="1">
      <alignment vertical="center"/>
    </xf>
    <xf numFmtId="170" fontId="12" fillId="0" borderId="33" xfId="132" applyNumberFormat="1" applyFont="1" applyBorder="1" applyAlignment="1">
      <alignment horizontal="center" vertical="center" wrapText="1"/>
    </xf>
    <xf numFmtId="170" fontId="12" fillId="55" borderId="33" xfId="132" applyNumberFormat="1" applyFont="1" applyFill="1" applyBorder="1" applyAlignment="1">
      <alignment horizontal="center" vertical="center" wrapText="1"/>
    </xf>
    <xf numFmtId="170" fontId="12" fillId="0" borderId="49" xfId="132" applyNumberFormat="1" applyFont="1" applyBorder="1" applyAlignment="1">
      <alignment horizontal="center" vertical="center" wrapText="1"/>
    </xf>
    <xf numFmtId="170" fontId="12" fillId="0" borderId="39" xfId="132" applyNumberFormat="1" applyFont="1" applyBorder="1" applyAlignment="1">
      <alignment horizontal="center" vertical="center" wrapText="1"/>
    </xf>
    <xf numFmtId="167" fontId="12" fillId="0" borderId="33" xfId="1048" applyNumberFormat="1" applyFont="1" applyBorder="1" applyAlignment="1">
      <alignment horizontal="right" vertical="center"/>
    </xf>
    <xf numFmtId="0" fontId="57" fillId="0" borderId="33" xfId="0" applyFont="1" applyBorder="1" applyAlignment="1">
      <alignment horizontal="center" vertical="center" wrapText="1"/>
    </xf>
    <xf numFmtId="0" fontId="176" fillId="0" borderId="33" xfId="0" applyFont="1" applyBorder="1" applyAlignment="1">
      <alignment horizontal="center" vertical="center" wrapText="1"/>
    </xf>
    <xf numFmtId="173" fontId="176" fillId="0" borderId="33" xfId="100" applyNumberFormat="1" applyFont="1" applyBorder="1" applyAlignment="1">
      <alignment horizontal="center" vertical="center" wrapText="1"/>
    </xf>
    <xf numFmtId="167" fontId="63" fillId="0" borderId="33" xfId="1048" applyNumberFormat="1" applyFont="1" applyBorder="1" applyAlignment="1">
      <alignment horizontal="right" vertical="center"/>
    </xf>
    <xf numFmtId="170" fontId="31" fillId="55" borderId="33" xfId="132" applyNumberFormat="1" applyFont="1" applyFill="1" applyBorder="1" applyAlignment="1">
      <alignment horizontal="center" vertical="center" wrapText="1"/>
    </xf>
    <xf numFmtId="185" fontId="58" fillId="55" borderId="33" xfId="0" applyNumberFormat="1" applyFont="1" applyFill="1" applyBorder="1" applyAlignment="1">
      <alignment vertical="center" wrapText="1"/>
    </xf>
    <xf numFmtId="185" fontId="31" fillId="55" borderId="33" xfId="1050" applyNumberFormat="1" applyFont="1" applyFill="1" applyBorder="1" applyAlignment="1" applyProtection="1">
      <alignment horizontal="right" vertical="center" wrapText="1"/>
      <protection locked="0"/>
    </xf>
    <xf numFmtId="185" fontId="30" fillId="55" borderId="39" xfId="1050" applyNumberFormat="1" applyFont="1" applyFill="1" applyBorder="1" applyAlignment="1" applyProtection="1">
      <alignment horizontal="right" vertical="center" wrapText="1"/>
      <protection locked="0"/>
    </xf>
    <xf numFmtId="0" fontId="57" fillId="55" borderId="32" xfId="0" applyFont="1" applyFill="1" applyBorder="1" applyAlignment="1">
      <alignment horizontal="center" vertical="center" wrapText="1"/>
    </xf>
    <xf numFmtId="49" fontId="30" fillId="55" borderId="33" xfId="0" applyNumberFormat="1" applyFont="1" applyFill="1" applyBorder="1" applyAlignment="1">
      <alignment horizontal="center" vertical="center"/>
    </xf>
    <xf numFmtId="0" fontId="61" fillId="55" borderId="33" xfId="0" applyFont="1" applyFill="1" applyBorder="1" applyAlignment="1">
      <alignment horizontal="left" vertical="center" wrapText="1"/>
    </xf>
    <xf numFmtId="49" fontId="30" fillId="55" borderId="33" xfId="56" applyNumberFormat="1" applyFont="1" applyFill="1" applyBorder="1" applyAlignment="1">
      <alignment horizontal="center" vertical="center"/>
    </xf>
    <xf numFmtId="1" fontId="31" fillId="55" borderId="39" xfId="1050" applyNumberFormat="1" applyFont="1" applyFill="1" applyBorder="1" applyAlignment="1" applyProtection="1">
      <alignment horizontal="center" vertical="center" wrapText="1"/>
      <protection locked="0"/>
    </xf>
    <xf numFmtId="0" fontId="178" fillId="55" borderId="33" xfId="0" applyFont="1" applyFill="1" applyBorder="1" applyAlignment="1">
      <alignment horizontal="left" vertical="center" wrapText="1"/>
    </xf>
    <xf numFmtId="182" fontId="30" fillId="55" borderId="33" xfId="1" applyNumberFormat="1" applyFont="1" applyFill="1" applyBorder="1" applyAlignment="1" applyProtection="1">
      <alignment horizontal="right" vertical="center" wrapText="1"/>
      <protection locked="0"/>
    </xf>
    <xf numFmtId="173" fontId="31" fillId="55" borderId="33" xfId="1" applyNumberFormat="1" applyFont="1" applyFill="1" applyBorder="1" applyAlignment="1">
      <alignment horizontal="center" vertical="center" wrapText="1"/>
    </xf>
    <xf numFmtId="49" fontId="12" fillId="55" borderId="33" xfId="442" applyNumberFormat="1" applyFont="1" applyFill="1" applyBorder="1" applyAlignment="1">
      <alignment horizontal="left" vertical="center" wrapText="1"/>
    </xf>
    <xf numFmtId="0" fontId="63" fillId="0" borderId="0" xfId="0" applyFont="1" applyAlignment="1">
      <alignment horizontal="right" vertical="center" wrapText="1"/>
    </xf>
    <xf numFmtId="0" fontId="63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169" fontId="63" fillId="0" borderId="0" xfId="1" applyNumberFormat="1" applyFont="1" applyBorder="1" applyAlignment="1" applyProtection="1">
      <alignment horizontal="right" vertical="center" wrapText="1"/>
    </xf>
    <xf numFmtId="0" fontId="12" fillId="0" borderId="45" xfId="0" applyFont="1" applyBorder="1" applyAlignment="1">
      <alignment horizontal="center" vertical="top" wrapText="1"/>
    </xf>
    <xf numFmtId="182" fontId="58" fillId="0" borderId="33" xfId="0" applyNumberFormat="1" applyFont="1" applyFill="1" applyBorder="1" applyAlignment="1">
      <alignment horizontal="center" vertical="center" wrapText="1"/>
    </xf>
    <xf numFmtId="167" fontId="12" fillId="0" borderId="0" xfId="0" applyNumberFormat="1" applyFont="1" applyAlignment="1">
      <alignment horizontal="left" vertical="center" wrapText="1"/>
    </xf>
    <xf numFmtId="0" fontId="12" fillId="0" borderId="45" xfId="0" applyFont="1" applyBorder="1" applyAlignment="1">
      <alignment horizontal="center" vertical="center" wrapText="1"/>
    </xf>
    <xf numFmtId="0" fontId="116" fillId="0" borderId="0" xfId="184" applyFont="1" applyFill="1" applyAlignment="1">
      <alignment horizontal="center" vertical="center" wrapText="1"/>
    </xf>
    <xf numFmtId="0" fontId="31" fillId="0" borderId="0" xfId="0" applyFont="1" applyAlignment="1">
      <alignment horizontal="right" vertical="center" wrapText="1"/>
    </xf>
    <xf numFmtId="0" fontId="31" fillId="55" borderId="0" xfId="0" applyFont="1" applyFill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61" fillId="0" borderId="29" xfId="0" applyFont="1" applyBorder="1" applyAlignment="1">
      <alignment horizontal="center" vertical="center" wrapText="1"/>
    </xf>
    <xf numFmtId="0" fontId="61" fillId="0" borderId="28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top" wrapText="1"/>
    </xf>
    <xf numFmtId="0" fontId="63" fillId="0" borderId="0" xfId="0" applyFont="1" applyAlignment="1">
      <alignment horizontal="right" vertical="center" wrapText="1"/>
    </xf>
    <xf numFmtId="0" fontId="63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169" fontId="63" fillId="0" borderId="0" xfId="1" applyNumberFormat="1" applyFont="1" applyBorder="1" applyAlignment="1" applyProtection="1">
      <alignment horizontal="right" vertical="center" wrapText="1"/>
    </xf>
    <xf numFmtId="0" fontId="12" fillId="0" borderId="3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49" fontId="70" fillId="0" borderId="27" xfId="0" applyNumberFormat="1" applyFont="1" applyBorder="1" applyAlignment="1">
      <alignment horizontal="center" vertical="top" wrapText="1"/>
    </xf>
    <xf numFmtId="49" fontId="70" fillId="0" borderId="14" xfId="0" applyNumberFormat="1" applyFont="1" applyBorder="1" applyAlignment="1">
      <alignment horizontal="center" vertical="top" wrapText="1"/>
    </xf>
    <xf numFmtId="49" fontId="70" fillId="0" borderId="4" xfId="0" applyNumberFormat="1" applyFont="1" applyBorder="1" applyAlignment="1">
      <alignment horizontal="center" vertical="top" wrapText="1"/>
    </xf>
    <xf numFmtId="49" fontId="30" fillId="0" borderId="27" xfId="0" applyNumberFormat="1" applyFont="1" applyBorder="1" applyAlignment="1">
      <alignment horizontal="center" vertical="top" shrinkToFit="1"/>
    </xf>
    <xf numFmtId="49" fontId="30" fillId="0" borderId="14" xfId="0" applyNumberFormat="1" applyFont="1" applyBorder="1" applyAlignment="1">
      <alignment horizontal="center" vertical="top" shrinkToFit="1"/>
    </xf>
    <xf numFmtId="49" fontId="30" fillId="0" borderId="4" xfId="0" applyNumberFormat="1" applyFont="1" applyBorder="1" applyAlignment="1">
      <alignment horizontal="center" vertical="top" shrinkToFit="1"/>
    </xf>
    <xf numFmtId="0" fontId="58" fillId="0" borderId="0" xfId="0" applyFont="1" applyAlignment="1">
      <alignment horizontal="right"/>
    </xf>
    <xf numFmtId="0" fontId="31" fillId="0" borderId="0" xfId="223" applyFont="1" applyAlignment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173" fontId="30" fillId="0" borderId="29" xfId="216" applyNumberFormat="1" applyFont="1" applyBorder="1" applyAlignment="1">
      <alignment horizontal="center" vertical="center" wrapText="1"/>
    </xf>
    <xf numFmtId="173" fontId="30" fillId="0" borderId="28" xfId="216" applyNumberFormat="1" applyFont="1" applyBorder="1" applyAlignment="1">
      <alignment horizontal="center" vertical="center" wrapText="1"/>
    </xf>
    <xf numFmtId="173" fontId="30" fillId="0" borderId="33" xfId="0" applyNumberFormat="1" applyFont="1" applyBorder="1" applyAlignment="1">
      <alignment horizontal="center" vertical="center" wrapText="1"/>
    </xf>
    <xf numFmtId="173" fontId="30" fillId="0" borderId="33" xfId="209" applyNumberFormat="1" applyFont="1" applyFill="1" applyBorder="1" applyAlignment="1">
      <alignment horizontal="center" vertical="center" wrapText="1"/>
    </xf>
    <xf numFmtId="0" fontId="58" fillId="0" borderId="0" xfId="417" applyFont="1" applyFill="1" applyBorder="1" applyAlignment="1">
      <alignment horizontal="right" vertical="center"/>
    </xf>
    <xf numFmtId="0" fontId="57" fillId="55" borderId="33" xfId="0" applyFont="1" applyFill="1" applyBorder="1" applyAlignment="1">
      <alignment horizontal="center" vertical="center" wrapText="1"/>
    </xf>
    <xf numFmtId="0" fontId="58" fillId="0" borderId="0" xfId="0" applyNumberFormat="1" applyFont="1" applyFill="1" applyBorder="1" applyAlignment="1">
      <alignment horizontal="center" vertical="center" wrapText="1"/>
    </xf>
    <xf numFmtId="182" fontId="57" fillId="0" borderId="0" xfId="0" applyNumberFormat="1" applyFont="1" applyFill="1" applyBorder="1" applyAlignment="1">
      <alignment horizontal="right" vertical="center" wrapText="1"/>
    </xf>
    <xf numFmtId="49" fontId="58" fillId="0" borderId="33" xfId="0" applyNumberFormat="1" applyFont="1" applyFill="1" applyBorder="1" applyAlignment="1">
      <alignment horizontal="center" vertical="center" wrapText="1"/>
    </xf>
    <xf numFmtId="0" fontId="58" fillId="0" borderId="33" xfId="0" applyNumberFormat="1" applyFont="1" applyFill="1" applyBorder="1" applyAlignment="1">
      <alignment horizontal="center" vertical="center" wrapText="1"/>
    </xf>
    <xf numFmtId="182" fontId="58" fillId="0" borderId="33" xfId="0" applyNumberFormat="1" applyFont="1" applyFill="1" applyBorder="1" applyAlignment="1">
      <alignment horizontal="center" vertical="center" wrapText="1"/>
    </xf>
    <xf numFmtId="0" fontId="58" fillId="59" borderId="0" xfId="417" applyFont="1" applyFill="1" applyAlignment="1">
      <alignment horizontal="right" vertical="center"/>
    </xf>
    <xf numFmtId="0" fontId="58" fillId="59" borderId="0" xfId="0" applyNumberFormat="1" applyFont="1" applyFill="1" applyBorder="1" applyAlignment="1">
      <alignment horizontal="center" vertical="center" wrapText="1"/>
    </xf>
    <xf numFmtId="49" fontId="58" fillId="0" borderId="40" xfId="0" applyNumberFormat="1" applyFont="1" applyFill="1" applyBorder="1" applyAlignment="1">
      <alignment horizontal="center" vertical="center" wrapText="1"/>
    </xf>
    <xf numFmtId="49" fontId="58" fillId="0" borderId="41" xfId="0" applyNumberFormat="1" applyFont="1" applyFill="1" applyBorder="1" applyAlignment="1">
      <alignment horizontal="center" vertical="center" wrapText="1"/>
    </xf>
    <xf numFmtId="49" fontId="58" fillId="0" borderId="43" xfId="0" applyNumberFormat="1" applyFont="1" applyFill="1" applyBorder="1" applyAlignment="1">
      <alignment horizontal="center" vertical="center" wrapText="1"/>
    </xf>
    <xf numFmtId="49" fontId="58" fillId="0" borderId="44" xfId="0" applyNumberFormat="1" applyFont="1" applyFill="1" applyBorder="1" applyAlignment="1">
      <alignment horizontal="center" vertical="center" wrapText="1"/>
    </xf>
    <xf numFmtId="0" fontId="58" fillId="0" borderId="42" xfId="0" applyNumberFormat="1" applyFont="1" applyFill="1" applyBorder="1" applyAlignment="1">
      <alignment horizontal="center" vertical="center" wrapText="1"/>
    </xf>
    <xf numFmtId="0" fontId="58" fillId="0" borderId="1" xfId="0" applyNumberFormat="1" applyFont="1" applyFill="1" applyBorder="1" applyAlignment="1">
      <alignment horizontal="center" vertical="center" wrapText="1"/>
    </xf>
    <xf numFmtId="182" fontId="58" fillId="0" borderId="2" xfId="0" applyNumberFormat="1" applyFont="1" applyFill="1" applyBorder="1" applyAlignment="1">
      <alignment horizontal="center" vertical="center" wrapText="1"/>
    </xf>
    <xf numFmtId="182" fontId="58" fillId="0" borderId="39" xfId="0" applyNumberFormat="1" applyFont="1" applyFill="1" applyBorder="1" applyAlignment="1">
      <alignment horizontal="center" vertical="center" wrapText="1"/>
    </xf>
    <xf numFmtId="170" fontId="57" fillId="59" borderId="33" xfId="0" applyNumberFormat="1" applyFont="1" applyFill="1" applyBorder="1" applyAlignment="1">
      <alignment horizontal="center" vertical="center" wrapText="1"/>
    </xf>
    <xf numFmtId="0" fontId="170" fillId="0" borderId="0" xfId="0" applyFont="1" applyAlignment="1">
      <alignment horizontal="center" vertical="top"/>
    </xf>
    <xf numFmtId="0" fontId="170" fillId="0" borderId="0" xfId="0" applyFont="1" applyAlignment="1">
      <alignment horizontal="left" vertical="top" wrapText="1"/>
    </xf>
    <xf numFmtId="0" fontId="64" fillId="0" borderId="0" xfId="0" applyFont="1" applyAlignment="1">
      <alignment horizontal="center" vertical="top" wrapText="1"/>
    </xf>
    <xf numFmtId="0" fontId="181" fillId="0" borderId="0" xfId="0" applyFont="1" applyAlignment="1">
      <alignment horizontal="left" vertical="top" wrapText="1"/>
    </xf>
    <xf numFmtId="0" fontId="64" fillId="0" borderId="0" xfId="0" applyFont="1" applyAlignment="1">
      <alignment horizontal="left" vertical="top" wrapText="1"/>
    </xf>
    <xf numFmtId="0" fontId="180" fillId="0" borderId="0" xfId="417" applyFont="1" applyFill="1" applyBorder="1" applyAlignment="1">
      <alignment horizontal="right" vertical="center"/>
    </xf>
    <xf numFmtId="0" fontId="58" fillId="0" borderId="0" xfId="113" applyFont="1" applyAlignment="1">
      <alignment horizontal="center" vertical="center" wrapText="1"/>
    </xf>
    <xf numFmtId="182" fontId="64" fillId="0" borderId="0" xfId="0" applyNumberFormat="1" applyFont="1" applyBorder="1" applyAlignment="1">
      <alignment horizontal="center" vertical="top" wrapText="1"/>
    </xf>
    <xf numFmtId="0" fontId="64" fillId="0" borderId="0" xfId="0" applyFont="1" applyBorder="1" applyAlignment="1">
      <alignment horizontal="left" vertical="top" wrapText="1"/>
    </xf>
    <xf numFmtId="0" fontId="179" fillId="0" borderId="0" xfId="0" applyFont="1" applyBorder="1" applyAlignment="1">
      <alignment horizontal="center" vertical="top"/>
    </xf>
    <xf numFmtId="0" fontId="174" fillId="0" borderId="0" xfId="0" applyFont="1" applyBorder="1" applyAlignment="1">
      <alignment horizontal="left" vertical="top" wrapText="1"/>
    </xf>
    <xf numFmtId="0" fontId="175" fillId="0" borderId="0" xfId="0" applyFont="1" applyBorder="1" applyAlignment="1">
      <alignment horizontal="left" vertical="top" wrapText="1"/>
    </xf>
    <xf numFmtId="0" fontId="64" fillId="0" borderId="0" xfId="0" applyFont="1" applyBorder="1" applyAlignment="1">
      <alignment horizontal="center" vertical="top" wrapText="1"/>
    </xf>
    <xf numFmtId="0" fontId="184" fillId="0" borderId="0" xfId="0" applyFont="1" applyAlignment="1">
      <alignment horizontal="center" vertical="top" wrapText="1"/>
    </xf>
    <xf numFmtId="0" fontId="31" fillId="55" borderId="32" xfId="1050" applyFont="1" applyFill="1" applyBorder="1" applyAlignment="1" applyProtection="1">
      <alignment horizontal="left" vertical="center" wrapText="1"/>
      <protection locked="0"/>
    </xf>
    <xf numFmtId="0" fontId="31" fillId="55" borderId="49" xfId="1050" applyFont="1" applyFill="1" applyBorder="1" applyAlignment="1" applyProtection="1">
      <alignment horizontal="left" vertical="center" wrapText="1"/>
      <protection locked="0"/>
    </xf>
    <xf numFmtId="0" fontId="31" fillId="55" borderId="39" xfId="1050" applyFont="1" applyFill="1" applyBorder="1" applyAlignment="1" applyProtection="1">
      <alignment horizontal="left" vertical="center" wrapText="1"/>
      <protection locked="0"/>
    </xf>
    <xf numFmtId="0" fontId="63" fillId="55" borderId="0" xfId="7" applyFont="1" applyFill="1" applyAlignment="1">
      <alignment horizontal="center" vertical="center" wrapText="1"/>
    </xf>
    <xf numFmtId="0" fontId="12" fillId="55" borderId="40" xfId="132" applyFont="1" applyFill="1" applyBorder="1" applyAlignment="1">
      <alignment horizontal="center" vertical="center" wrapText="1"/>
    </xf>
    <xf numFmtId="0" fontId="176" fillId="55" borderId="43" xfId="0" applyFont="1" applyFill="1" applyBorder="1"/>
    <xf numFmtId="0" fontId="12" fillId="55" borderId="27" xfId="132" applyFont="1" applyFill="1" applyBorder="1" applyAlignment="1">
      <alignment horizontal="center" vertical="center" wrapText="1"/>
    </xf>
    <xf numFmtId="0" fontId="12" fillId="55" borderId="4" xfId="132" applyFont="1" applyFill="1" applyBorder="1" applyAlignment="1">
      <alignment horizontal="center" vertical="center" wrapText="1"/>
    </xf>
    <xf numFmtId="0" fontId="12" fillId="55" borderId="32" xfId="132" applyFont="1" applyFill="1" applyBorder="1" applyAlignment="1">
      <alignment horizontal="center" vertical="center" wrapText="1"/>
    </xf>
    <xf numFmtId="0" fontId="12" fillId="55" borderId="49" xfId="132" applyFont="1" applyFill="1" applyBorder="1" applyAlignment="1">
      <alignment horizontal="center" vertical="center" wrapText="1"/>
    </xf>
    <xf numFmtId="0" fontId="12" fillId="55" borderId="39" xfId="132" applyFont="1" applyFill="1" applyBorder="1" applyAlignment="1">
      <alignment horizontal="center" vertical="center" wrapText="1"/>
    </xf>
    <xf numFmtId="0" fontId="58" fillId="55" borderId="47" xfId="0" applyFont="1" applyFill="1" applyBorder="1" applyAlignment="1">
      <alignment horizontal="left" vertical="center" wrapText="1"/>
    </xf>
    <xf numFmtId="0" fontId="58" fillId="55" borderId="49" xfId="0" applyFont="1" applyFill="1" applyBorder="1" applyAlignment="1">
      <alignment horizontal="left" vertical="center" wrapText="1"/>
    </xf>
    <xf numFmtId="0" fontId="58" fillId="55" borderId="39" xfId="0" applyFont="1" applyFill="1" applyBorder="1" applyAlignment="1">
      <alignment horizontal="left" vertical="center" wrapText="1"/>
    </xf>
    <xf numFmtId="0" fontId="31" fillId="55" borderId="32" xfId="1051" applyFont="1" applyFill="1" applyBorder="1" applyAlignment="1">
      <alignment horizontal="left" vertical="center" wrapText="1"/>
    </xf>
    <xf numFmtId="0" fontId="31" fillId="55" borderId="49" xfId="1051" applyFont="1" applyFill="1" applyBorder="1" applyAlignment="1">
      <alignment horizontal="left" vertical="center" wrapText="1"/>
    </xf>
    <xf numFmtId="0" fontId="31" fillId="55" borderId="39" xfId="1051" applyFont="1" applyFill="1" applyBorder="1" applyAlignment="1">
      <alignment horizontal="left" vertical="center" wrapText="1"/>
    </xf>
    <xf numFmtId="0" fontId="69" fillId="55" borderId="45" xfId="0" applyFont="1" applyFill="1" applyBorder="1" applyAlignment="1">
      <alignment vertical="center" wrapText="1"/>
    </xf>
    <xf numFmtId="0" fontId="69" fillId="55" borderId="46" xfId="0" applyFont="1" applyFill="1" applyBorder="1" applyAlignment="1">
      <alignment vertical="center" wrapText="1"/>
    </xf>
    <xf numFmtId="0" fontId="69" fillId="55" borderId="49" xfId="0" applyFont="1" applyFill="1" applyBorder="1" applyAlignment="1">
      <alignment vertical="center" wrapText="1"/>
    </xf>
    <xf numFmtId="0" fontId="69" fillId="55" borderId="39" xfId="0" applyFont="1" applyFill="1" applyBorder="1" applyAlignment="1">
      <alignment vertical="center" wrapText="1"/>
    </xf>
    <xf numFmtId="0" fontId="70" fillId="55" borderId="45" xfId="0" applyFont="1" applyFill="1" applyBorder="1" applyAlignment="1">
      <alignment vertical="center" wrapText="1"/>
    </xf>
    <xf numFmtId="0" fontId="63" fillId="55" borderId="32" xfId="1050" applyFont="1" applyFill="1" applyBorder="1" applyAlignment="1" applyProtection="1">
      <alignment horizontal="left" vertical="center" wrapText="1"/>
      <protection locked="0"/>
    </xf>
    <xf numFmtId="0" fontId="63" fillId="55" borderId="49" xfId="1050" applyFont="1" applyFill="1" applyBorder="1" applyAlignment="1" applyProtection="1">
      <alignment horizontal="left" vertical="center" wrapText="1"/>
      <protection locked="0"/>
    </xf>
    <xf numFmtId="0" fontId="63" fillId="55" borderId="39" xfId="1050" applyFont="1" applyFill="1" applyBorder="1" applyAlignment="1" applyProtection="1">
      <alignment horizontal="left" vertical="center" wrapText="1"/>
      <protection locked="0"/>
    </xf>
    <xf numFmtId="43" fontId="57" fillId="0" borderId="0" xfId="0" applyNumberFormat="1" applyFont="1" applyAlignment="1">
      <alignment horizontal="center" vertical="center" wrapText="1"/>
    </xf>
  </cellXfs>
  <cellStyles count="1053">
    <cellStyle name="_artabyuje" xfId="242"/>
    <cellStyle name="_artabyuje_3.Havelvacner_N1_12 23.01.2018" xfId="243"/>
    <cellStyle name="20% - Accent1" xfId="30" builtinId="30" customBuiltin="1"/>
    <cellStyle name="20% - Accent1 10" xfId="529"/>
    <cellStyle name="20% - Accent1 11" xfId="530"/>
    <cellStyle name="20% - Accent1 2" xfId="72"/>
    <cellStyle name="20% - Accent1 2 2" xfId="152"/>
    <cellStyle name="20% - Accent1 2 2 2" xfId="244"/>
    <cellStyle name="20% - Accent1 2 2 3" xfId="491"/>
    <cellStyle name="20% - Accent1 2 3" xfId="225"/>
    <cellStyle name="20% - Accent1 2 3 2" xfId="245"/>
    <cellStyle name="20% - Accent1 2 4" xfId="490"/>
    <cellStyle name="20% - Accent1 2 5" xfId="531"/>
    <cellStyle name="20% - Accent1 3" xfId="138"/>
    <cellStyle name="20% - Accent1 3 2" xfId="532"/>
    <cellStyle name="20% - Accent1 3 3" xfId="533"/>
    <cellStyle name="20% - Accent1 4" xfId="210"/>
    <cellStyle name="20% - Accent1 4 2" xfId="534"/>
    <cellStyle name="20% - Accent1 4 3" xfId="535"/>
    <cellStyle name="20% - Accent1 5" xfId="536"/>
    <cellStyle name="20% - Accent1 5 2" xfId="537"/>
    <cellStyle name="20% - Accent1 6" xfId="538"/>
    <cellStyle name="20% - Accent1 6 2" xfId="539"/>
    <cellStyle name="20% - Accent1 7" xfId="540"/>
    <cellStyle name="20% - Accent1 7 2" xfId="541"/>
    <cellStyle name="20% - Accent1 8" xfId="542"/>
    <cellStyle name="20% - Accent1 9" xfId="543"/>
    <cellStyle name="20% - Accent2" xfId="34" builtinId="34" customBuiltin="1"/>
    <cellStyle name="20% - Accent2 10" xfId="544"/>
    <cellStyle name="20% - Accent2 11" xfId="545"/>
    <cellStyle name="20% - Accent2 2" xfId="73"/>
    <cellStyle name="20% - Accent2 2 2" xfId="154"/>
    <cellStyle name="20% - Accent2 2 2 2" xfId="246"/>
    <cellStyle name="20% - Accent2 2 2 3" xfId="493"/>
    <cellStyle name="20% - Accent2 2 3" xfId="227"/>
    <cellStyle name="20% - Accent2 2 3 2" xfId="247"/>
    <cellStyle name="20% - Accent2 2 4" xfId="492"/>
    <cellStyle name="20% - Accent2 2 5" xfId="546"/>
    <cellStyle name="20% - Accent2 3" xfId="140"/>
    <cellStyle name="20% - Accent2 3 2" xfId="547"/>
    <cellStyle name="20% - Accent2 3 3" xfId="548"/>
    <cellStyle name="20% - Accent2 4" xfId="212"/>
    <cellStyle name="20% - Accent2 4 2" xfId="549"/>
    <cellStyle name="20% - Accent2 4 3" xfId="550"/>
    <cellStyle name="20% - Accent2 5" xfId="551"/>
    <cellStyle name="20% - Accent2 5 2" xfId="552"/>
    <cellStyle name="20% - Accent2 6" xfId="553"/>
    <cellStyle name="20% - Accent2 6 2" xfId="554"/>
    <cellStyle name="20% - Accent2 7" xfId="555"/>
    <cellStyle name="20% - Accent2 7 2" xfId="556"/>
    <cellStyle name="20% - Accent2 8" xfId="557"/>
    <cellStyle name="20% - Accent2 9" xfId="558"/>
    <cellStyle name="20% - Accent3" xfId="38" builtinId="38" customBuiltin="1"/>
    <cellStyle name="20% - Accent3 10" xfId="559"/>
    <cellStyle name="20% - Accent3 11" xfId="560"/>
    <cellStyle name="20% - Accent3 2" xfId="74"/>
    <cellStyle name="20% - Accent3 2 2" xfId="156"/>
    <cellStyle name="20% - Accent3 2 2 2" xfId="248"/>
    <cellStyle name="20% - Accent3 2 2 3" xfId="495"/>
    <cellStyle name="20% - Accent3 2 3" xfId="229"/>
    <cellStyle name="20% - Accent3 2 3 2" xfId="249"/>
    <cellStyle name="20% - Accent3 2 4" xfId="494"/>
    <cellStyle name="20% - Accent3 2 5" xfId="561"/>
    <cellStyle name="20% - Accent3 3" xfId="143"/>
    <cellStyle name="20% - Accent3 3 2" xfId="562"/>
    <cellStyle name="20% - Accent3 3 3" xfId="563"/>
    <cellStyle name="20% - Accent3 4" xfId="214"/>
    <cellStyle name="20% - Accent3 4 2" xfId="564"/>
    <cellStyle name="20% - Accent3 4 3" xfId="565"/>
    <cellStyle name="20% - Accent3 5" xfId="566"/>
    <cellStyle name="20% - Accent3 5 2" xfId="567"/>
    <cellStyle name="20% - Accent3 6" xfId="568"/>
    <cellStyle name="20% - Accent3 6 2" xfId="569"/>
    <cellStyle name="20% - Accent3 7" xfId="570"/>
    <cellStyle name="20% - Accent3 7 2" xfId="571"/>
    <cellStyle name="20% - Accent3 8" xfId="572"/>
    <cellStyle name="20% - Accent3 9" xfId="573"/>
    <cellStyle name="20% - Accent4" xfId="42" builtinId="42" customBuiltin="1"/>
    <cellStyle name="20% - Accent4 10" xfId="574"/>
    <cellStyle name="20% - Accent4 11" xfId="575"/>
    <cellStyle name="20% - Accent4 2" xfId="75"/>
    <cellStyle name="20% - Accent4 2 2" xfId="158"/>
    <cellStyle name="20% - Accent4 2 2 2" xfId="250"/>
    <cellStyle name="20% - Accent4 2 2 3" xfId="497"/>
    <cellStyle name="20% - Accent4 2 3" xfId="231"/>
    <cellStyle name="20% - Accent4 2 3 2" xfId="251"/>
    <cellStyle name="20% - Accent4 2 4" xfId="496"/>
    <cellStyle name="20% - Accent4 2 5" xfId="576"/>
    <cellStyle name="20% - Accent4 3" xfId="146"/>
    <cellStyle name="20% - Accent4 3 2" xfId="577"/>
    <cellStyle name="20% - Accent4 3 3" xfId="578"/>
    <cellStyle name="20% - Accent4 4" xfId="217"/>
    <cellStyle name="20% - Accent4 4 2" xfId="579"/>
    <cellStyle name="20% - Accent4 4 3" xfId="580"/>
    <cellStyle name="20% - Accent4 5" xfId="581"/>
    <cellStyle name="20% - Accent4 5 2" xfId="582"/>
    <cellStyle name="20% - Accent4 6" xfId="583"/>
    <cellStyle name="20% - Accent4 6 2" xfId="584"/>
    <cellStyle name="20% - Accent4 7" xfId="585"/>
    <cellStyle name="20% - Accent4 7 2" xfId="586"/>
    <cellStyle name="20% - Accent4 8" xfId="587"/>
    <cellStyle name="20% - Accent4 9" xfId="588"/>
    <cellStyle name="20% - Accent5" xfId="46" builtinId="46" customBuiltin="1"/>
    <cellStyle name="20% - Accent5 2" xfId="76"/>
    <cellStyle name="20% - Accent5 2 2" xfId="160"/>
    <cellStyle name="20% - Accent5 2 2 2" xfId="252"/>
    <cellStyle name="20% - Accent5 2 2 3" xfId="499"/>
    <cellStyle name="20% - Accent5 2 3" xfId="233"/>
    <cellStyle name="20% - Accent5 2 3 2" xfId="253"/>
    <cellStyle name="20% - Accent5 2 4" xfId="498"/>
    <cellStyle name="20% - Accent5 3" xfId="148"/>
    <cellStyle name="20% - Accent5 3 2" xfId="589"/>
    <cellStyle name="20% - Accent5 4" xfId="219"/>
    <cellStyle name="20% - Accent5 5" xfId="590"/>
    <cellStyle name="20% - Accent5 6" xfId="591"/>
    <cellStyle name="20% - Accent5 7" xfId="592"/>
    <cellStyle name="20% - Accent6" xfId="50" builtinId="50" customBuiltin="1"/>
    <cellStyle name="20% - Accent6 2" xfId="77"/>
    <cellStyle name="20% - Accent6 2 2" xfId="162"/>
    <cellStyle name="20% - Accent6 2 2 2" xfId="254"/>
    <cellStyle name="20% - Accent6 2 2 3" xfId="501"/>
    <cellStyle name="20% - Accent6 2 3" xfId="235"/>
    <cellStyle name="20% - Accent6 2 3 2" xfId="255"/>
    <cellStyle name="20% - Accent6 2 4" xfId="500"/>
    <cellStyle name="20% - Accent6 3" xfId="150"/>
    <cellStyle name="20% - Accent6 3 2" xfId="593"/>
    <cellStyle name="20% - Accent6 4" xfId="221"/>
    <cellStyle name="20% - Accent6 5" xfId="594"/>
    <cellStyle name="20% - Accent6 6" xfId="595"/>
    <cellStyle name="20% - Accent6 7" xfId="596"/>
    <cellStyle name="20% - Акцент1" xfId="256"/>
    <cellStyle name="20% - Акцент1 2" xfId="597"/>
    <cellStyle name="20% — акцент1 2" xfId="598"/>
    <cellStyle name="20% — акцент1 2 2" xfId="599"/>
    <cellStyle name="20% - Акцент2" xfId="257"/>
    <cellStyle name="20% - Акцент2 2" xfId="600"/>
    <cellStyle name="20% — акцент2 2" xfId="601"/>
    <cellStyle name="20% — акцент2 2 2" xfId="602"/>
    <cellStyle name="20% - Акцент3" xfId="258"/>
    <cellStyle name="20% - Акцент3 2" xfId="603"/>
    <cellStyle name="20% — акцент3 2" xfId="604"/>
    <cellStyle name="20% — акцент3 2 2" xfId="605"/>
    <cellStyle name="20% - Акцент4" xfId="259"/>
    <cellStyle name="20% - Акцент4 2" xfId="606"/>
    <cellStyle name="20% — акцент4 2" xfId="607"/>
    <cellStyle name="20% — акцент4 2 2" xfId="608"/>
    <cellStyle name="20% - Акцент5" xfId="260"/>
    <cellStyle name="20% - Акцент5 2" xfId="609"/>
    <cellStyle name="20% — акцент5 2" xfId="610"/>
    <cellStyle name="20% — акцент5 2 2" xfId="611"/>
    <cellStyle name="20% - Акцент6" xfId="261"/>
    <cellStyle name="20% - Акцент6 2" xfId="612"/>
    <cellStyle name="20% — акцент6 2" xfId="613"/>
    <cellStyle name="20% — акцент6 2 2" xfId="614"/>
    <cellStyle name="40% - Accent1" xfId="31" builtinId="31" customBuiltin="1"/>
    <cellStyle name="40% - Accent1 2" xfId="78"/>
    <cellStyle name="40% - Accent1 2 2" xfId="153"/>
    <cellStyle name="40% - Accent1 2 2 2" xfId="262"/>
    <cellStyle name="40% - Accent1 2 2 3" xfId="503"/>
    <cellStyle name="40% - Accent1 2 3" xfId="226"/>
    <cellStyle name="40% - Accent1 2 3 2" xfId="263"/>
    <cellStyle name="40% - Accent1 2 4" xfId="502"/>
    <cellStyle name="40% - Accent1 3" xfId="139"/>
    <cellStyle name="40% - Accent1 3 2" xfId="615"/>
    <cellStyle name="40% - Accent1 4" xfId="211"/>
    <cellStyle name="40% - Accent1 5" xfId="616"/>
    <cellStyle name="40% - Accent1 6" xfId="617"/>
    <cellStyle name="40% - Accent1 7" xfId="618"/>
    <cellStyle name="40% - Accent2" xfId="35" builtinId="35" customBuiltin="1"/>
    <cellStyle name="40% - Accent2 2" xfId="79"/>
    <cellStyle name="40% - Accent2 2 2" xfId="155"/>
    <cellStyle name="40% - Accent2 2 2 2" xfId="264"/>
    <cellStyle name="40% - Accent2 2 2 3" xfId="505"/>
    <cellStyle name="40% - Accent2 2 3" xfId="228"/>
    <cellStyle name="40% - Accent2 2 3 2" xfId="265"/>
    <cellStyle name="40% - Accent2 2 4" xfId="504"/>
    <cellStyle name="40% - Accent2 3" xfId="141"/>
    <cellStyle name="40% - Accent2 3 2" xfId="619"/>
    <cellStyle name="40% - Accent2 4" xfId="213"/>
    <cellStyle name="40% - Accent2 5" xfId="620"/>
    <cellStyle name="40% - Accent2 6" xfId="621"/>
    <cellStyle name="40% - Accent2 7" xfId="622"/>
    <cellStyle name="40% - Accent3" xfId="39" builtinId="39" customBuiltin="1"/>
    <cellStyle name="40% - Accent3 10" xfId="623"/>
    <cellStyle name="40% - Accent3 11" xfId="624"/>
    <cellStyle name="40% - Accent3 2" xfId="80"/>
    <cellStyle name="40% - Accent3 2 2" xfId="157"/>
    <cellStyle name="40% - Accent3 2 2 2" xfId="266"/>
    <cellStyle name="40% - Accent3 2 2 3" xfId="507"/>
    <cellStyle name="40% - Accent3 2 3" xfId="230"/>
    <cellStyle name="40% - Accent3 2 3 2" xfId="267"/>
    <cellStyle name="40% - Accent3 2 4" xfId="506"/>
    <cellStyle name="40% - Accent3 2 5" xfId="625"/>
    <cellStyle name="40% - Accent3 3" xfId="144"/>
    <cellStyle name="40% - Accent3 3 2" xfId="626"/>
    <cellStyle name="40% - Accent3 3 3" xfId="627"/>
    <cellStyle name="40% - Accent3 4" xfId="215"/>
    <cellStyle name="40% - Accent3 4 2" xfId="628"/>
    <cellStyle name="40% - Accent3 4 3" xfId="629"/>
    <cellStyle name="40% - Accent3 5" xfId="630"/>
    <cellStyle name="40% - Accent3 5 2" xfId="631"/>
    <cellStyle name="40% - Accent3 6" xfId="632"/>
    <cellStyle name="40% - Accent3 6 2" xfId="633"/>
    <cellStyle name="40% - Accent3 7" xfId="634"/>
    <cellStyle name="40% - Accent3 7 2" xfId="635"/>
    <cellStyle name="40% - Accent3 8" xfId="636"/>
    <cellStyle name="40% - Accent3 9" xfId="637"/>
    <cellStyle name="40% - Accent4" xfId="43" builtinId="43" customBuiltin="1"/>
    <cellStyle name="40% - Accent4 2" xfId="81"/>
    <cellStyle name="40% - Accent4 2 2" xfId="159"/>
    <cellStyle name="40% - Accent4 2 2 2" xfId="268"/>
    <cellStyle name="40% - Accent4 2 2 3" xfId="509"/>
    <cellStyle name="40% - Accent4 2 3" xfId="232"/>
    <cellStyle name="40% - Accent4 2 3 2" xfId="269"/>
    <cellStyle name="40% - Accent4 2 4" xfId="508"/>
    <cellStyle name="40% - Accent4 3" xfId="147"/>
    <cellStyle name="40% - Accent4 3 2" xfId="638"/>
    <cellStyle name="40% - Accent4 4" xfId="218"/>
    <cellStyle name="40% - Accent4 5" xfId="639"/>
    <cellStyle name="40% - Accent4 6" xfId="640"/>
    <cellStyle name="40% - Accent4 7" xfId="641"/>
    <cellStyle name="40% - Accent5" xfId="47" builtinId="47" customBuiltin="1"/>
    <cellStyle name="40% - Accent5 2" xfId="82"/>
    <cellStyle name="40% - Accent5 2 2" xfId="161"/>
    <cellStyle name="40% - Accent5 2 2 2" xfId="270"/>
    <cellStyle name="40% - Accent5 2 2 3" xfId="511"/>
    <cellStyle name="40% - Accent5 2 3" xfId="234"/>
    <cellStyle name="40% - Accent5 2 3 2" xfId="271"/>
    <cellStyle name="40% - Accent5 2 4" xfId="510"/>
    <cellStyle name="40% - Accent5 3" xfId="149"/>
    <cellStyle name="40% - Accent5 3 2" xfId="642"/>
    <cellStyle name="40% - Accent5 4" xfId="220"/>
    <cellStyle name="40% - Accent5 5" xfId="643"/>
    <cellStyle name="40% - Accent5 6" xfId="644"/>
    <cellStyle name="40% - Accent5 7" xfId="645"/>
    <cellStyle name="40% - Accent6" xfId="51" builtinId="51" customBuiltin="1"/>
    <cellStyle name="40% - Accent6 2" xfId="83"/>
    <cellStyle name="40% - Accent6 2 2" xfId="163"/>
    <cellStyle name="40% - Accent6 2 2 2" xfId="272"/>
    <cellStyle name="40% - Accent6 2 2 3" xfId="513"/>
    <cellStyle name="40% - Accent6 2 3" xfId="236"/>
    <cellStyle name="40% - Accent6 2 3 2" xfId="273"/>
    <cellStyle name="40% - Accent6 2 4" xfId="512"/>
    <cellStyle name="40% - Accent6 3" xfId="151"/>
    <cellStyle name="40% - Accent6 3 2" xfId="646"/>
    <cellStyle name="40% - Accent6 4" xfId="222"/>
    <cellStyle name="40% - Accent6 5" xfId="647"/>
    <cellStyle name="40% - Accent6 6" xfId="648"/>
    <cellStyle name="40% - Accent6 7" xfId="649"/>
    <cellStyle name="40% - Акцент1" xfId="274"/>
    <cellStyle name="40% - Акцент1 2" xfId="650"/>
    <cellStyle name="40% — акцент1 2" xfId="651"/>
    <cellStyle name="40% — акцент1 2 2" xfId="652"/>
    <cellStyle name="40% - Акцент2" xfId="275"/>
    <cellStyle name="40% - Акцент2 2" xfId="653"/>
    <cellStyle name="40% — акцент2 2" xfId="654"/>
    <cellStyle name="40% — акцент2 2 2" xfId="655"/>
    <cellStyle name="40% - Акцент3" xfId="276"/>
    <cellStyle name="40% - Акцент3 2" xfId="656"/>
    <cellStyle name="40% — акцент3 2" xfId="657"/>
    <cellStyle name="40% — акцент3 2 2" xfId="658"/>
    <cellStyle name="40% - Акцент4" xfId="277"/>
    <cellStyle name="40% - Акцент4 2" xfId="659"/>
    <cellStyle name="40% — акцент4 2" xfId="660"/>
    <cellStyle name="40% — акцент4 2 2" xfId="661"/>
    <cellStyle name="40% - Акцент5" xfId="278"/>
    <cellStyle name="40% - Акцент5 2" xfId="662"/>
    <cellStyle name="40% — акцент5 2" xfId="663"/>
    <cellStyle name="40% — акцент5 2 2" xfId="664"/>
    <cellStyle name="40% - Акцент6" xfId="279"/>
    <cellStyle name="40% - Акцент6 2" xfId="665"/>
    <cellStyle name="40% — акцент6 2" xfId="666"/>
    <cellStyle name="40% — акцент6 2 2" xfId="667"/>
    <cellStyle name="60% - Accent1" xfId="32" builtinId="32" customBuiltin="1"/>
    <cellStyle name="60% - Accent1 2" xfId="84"/>
    <cellStyle name="60% - Accent1 2 2" xfId="281"/>
    <cellStyle name="60% - Accent1 2 3" xfId="282"/>
    <cellStyle name="60% - Accent1 2 4" xfId="280"/>
    <cellStyle name="60% - Accent1 3" xfId="668"/>
    <cellStyle name="60% - Accent1 3 2" xfId="669"/>
    <cellStyle name="60% - Accent1 4" xfId="670"/>
    <cellStyle name="60% - Accent2" xfId="36" builtinId="36" customBuiltin="1"/>
    <cellStyle name="60% - Accent2 2" xfId="85"/>
    <cellStyle name="60% - Accent2 2 2" xfId="284"/>
    <cellStyle name="60% - Accent2 2 3" xfId="285"/>
    <cellStyle name="60% - Accent2 2 4" xfId="283"/>
    <cellStyle name="60% - Accent2 3" xfId="671"/>
    <cellStyle name="60% - Accent2 3 2" xfId="672"/>
    <cellStyle name="60% - Accent2 4" xfId="673"/>
    <cellStyle name="60% - Accent3" xfId="40" builtinId="40" customBuiltin="1"/>
    <cellStyle name="60% - Accent3 2" xfId="86"/>
    <cellStyle name="60% - Accent3 2 2" xfId="287"/>
    <cellStyle name="60% - Accent3 2 3" xfId="288"/>
    <cellStyle name="60% - Accent3 2 4" xfId="286"/>
    <cellStyle name="60% - Accent3 2 5" xfId="674"/>
    <cellStyle name="60% - Accent3 3" xfId="675"/>
    <cellStyle name="60% - Accent3 3 2" xfId="676"/>
    <cellStyle name="60% - Accent3 4" xfId="677"/>
    <cellStyle name="60% - Accent3 5" xfId="678"/>
    <cellStyle name="60% - Accent3 6" xfId="679"/>
    <cellStyle name="60% - Accent3 7" xfId="680"/>
    <cellStyle name="60% - Accent3 8" xfId="681"/>
    <cellStyle name="60% - Accent3 9" xfId="682"/>
    <cellStyle name="60% - Accent4" xfId="44" builtinId="44" customBuiltin="1"/>
    <cellStyle name="60% - Accent4 2" xfId="87"/>
    <cellStyle name="60% - Accent4 2 2" xfId="290"/>
    <cellStyle name="60% - Accent4 2 3" xfId="291"/>
    <cellStyle name="60% - Accent4 2 4" xfId="289"/>
    <cellStyle name="60% - Accent4 2 5" xfId="683"/>
    <cellStyle name="60% - Accent4 3" xfId="684"/>
    <cellStyle name="60% - Accent4 3 2" xfId="685"/>
    <cellStyle name="60% - Accent4 4" xfId="686"/>
    <cellStyle name="60% - Accent4 5" xfId="687"/>
    <cellStyle name="60% - Accent4 6" xfId="688"/>
    <cellStyle name="60% - Accent4 7" xfId="689"/>
    <cellStyle name="60% - Accent4 8" xfId="690"/>
    <cellStyle name="60% - Accent4 9" xfId="691"/>
    <cellStyle name="60% - Accent5" xfId="48" builtinId="48" customBuiltin="1"/>
    <cellStyle name="60% - Accent5 2" xfId="88"/>
    <cellStyle name="60% - Accent5 2 2" xfId="293"/>
    <cellStyle name="60% - Accent5 2 3" xfId="294"/>
    <cellStyle name="60% - Accent5 2 4" xfId="292"/>
    <cellStyle name="60% - Accent5 3" xfId="692"/>
    <cellStyle name="60% - Accent5 3 2" xfId="693"/>
    <cellStyle name="60% - Accent5 4" xfId="694"/>
    <cellStyle name="60% - Accent6" xfId="52" builtinId="52" customBuiltin="1"/>
    <cellStyle name="60% - Accent6 2" xfId="89"/>
    <cellStyle name="60% - Accent6 2 2" xfId="296"/>
    <cellStyle name="60% - Accent6 2 3" xfId="297"/>
    <cellStyle name="60% - Accent6 2 4" xfId="295"/>
    <cellStyle name="60% - Accent6 2 5" xfId="695"/>
    <cellStyle name="60% - Accent6 3" xfId="696"/>
    <cellStyle name="60% - Accent6 3 2" xfId="697"/>
    <cellStyle name="60% - Accent6 4" xfId="698"/>
    <cellStyle name="60% - Accent6 5" xfId="699"/>
    <cellStyle name="60% - Accent6 6" xfId="700"/>
    <cellStyle name="60% - Accent6 7" xfId="701"/>
    <cellStyle name="60% - Accent6 8" xfId="702"/>
    <cellStyle name="60% - Accent6 9" xfId="703"/>
    <cellStyle name="60% - Акцент1" xfId="298"/>
    <cellStyle name="60% - Акцент1 2" xfId="704"/>
    <cellStyle name="60% - Акцент2" xfId="299"/>
    <cellStyle name="60% - Акцент2 2" xfId="705"/>
    <cellStyle name="60% - Акцент3" xfId="300"/>
    <cellStyle name="60% - Акцент3 2" xfId="706"/>
    <cellStyle name="60% - Акцент4" xfId="301"/>
    <cellStyle name="60% - Акцент4 2" xfId="707"/>
    <cellStyle name="60% - Акцент5" xfId="302"/>
    <cellStyle name="60% - Акцент5 2" xfId="708"/>
    <cellStyle name="60% - Акцент6" xfId="303"/>
    <cellStyle name="60% - Акцент6 2" xfId="709"/>
    <cellStyle name="Accent1" xfId="29" builtinId="29" customBuiltin="1"/>
    <cellStyle name="Accent1 2" xfId="90"/>
    <cellStyle name="Accent1 2 2" xfId="305"/>
    <cellStyle name="Accent1 2 3" xfId="306"/>
    <cellStyle name="Accent1 2 4" xfId="304"/>
    <cellStyle name="Accent1 3" xfId="710"/>
    <cellStyle name="Accent1 3 2" xfId="711"/>
    <cellStyle name="Accent1 4" xfId="712"/>
    <cellStyle name="Accent2" xfId="33" builtinId="33" customBuiltin="1"/>
    <cellStyle name="Accent2 2" xfId="91"/>
    <cellStyle name="Accent2 2 2" xfId="308"/>
    <cellStyle name="Accent2 2 3" xfId="309"/>
    <cellStyle name="Accent2 2 4" xfId="307"/>
    <cellStyle name="Accent2 3" xfId="713"/>
    <cellStyle name="Accent2 3 2" xfId="714"/>
    <cellStyle name="Accent2 4" xfId="715"/>
    <cellStyle name="Accent3" xfId="37" builtinId="37" customBuiltin="1"/>
    <cellStyle name="Accent3 2" xfId="92"/>
    <cellStyle name="Accent3 2 2" xfId="311"/>
    <cellStyle name="Accent3 2 3" xfId="312"/>
    <cellStyle name="Accent3 2 4" xfId="310"/>
    <cellStyle name="Accent3 3" xfId="716"/>
    <cellStyle name="Accent3 3 2" xfId="717"/>
    <cellStyle name="Accent3 4" xfId="718"/>
    <cellStyle name="Accent4" xfId="41" builtinId="41" customBuiltin="1"/>
    <cellStyle name="Accent4 2" xfId="93"/>
    <cellStyle name="Accent4 2 2" xfId="314"/>
    <cellStyle name="Accent4 2 3" xfId="315"/>
    <cellStyle name="Accent4 2 4" xfId="313"/>
    <cellStyle name="Accent4 3" xfId="719"/>
    <cellStyle name="Accent4 3 2" xfId="720"/>
    <cellStyle name="Accent4 4" xfId="721"/>
    <cellStyle name="Accent5" xfId="45" builtinId="45" customBuiltin="1"/>
    <cellStyle name="Accent5 2" xfId="94"/>
    <cellStyle name="Accent5 2 2" xfId="317"/>
    <cellStyle name="Accent5 2 3" xfId="318"/>
    <cellStyle name="Accent5 2 4" xfId="316"/>
    <cellStyle name="Accent5 3" xfId="722"/>
    <cellStyle name="Accent5 3 2" xfId="723"/>
    <cellStyle name="Accent5 4" xfId="724"/>
    <cellStyle name="Accent6" xfId="49" builtinId="49" customBuiltin="1"/>
    <cellStyle name="Accent6 2" xfId="95"/>
    <cellStyle name="Accent6 2 2" xfId="320"/>
    <cellStyle name="Accent6 2 3" xfId="321"/>
    <cellStyle name="Accent6 2 4" xfId="319"/>
    <cellStyle name="Accent6 3" xfId="725"/>
    <cellStyle name="Accent6 3 2" xfId="726"/>
    <cellStyle name="Accent6 4" xfId="727"/>
    <cellStyle name="Bad" xfId="19" builtinId="27" customBuiltin="1"/>
    <cellStyle name="Bad 2" xfId="96"/>
    <cellStyle name="Bad 2 2" xfId="323"/>
    <cellStyle name="Bad 2 3" xfId="324"/>
    <cellStyle name="Bad 2 4" xfId="322"/>
    <cellStyle name="Bad 3" xfId="728"/>
    <cellStyle name="Bad 3 2" xfId="729"/>
    <cellStyle name="Bad 4" xfId="730"/>
    <cellStyle name="Calculation" xfId="23" builtinId="22" customBuiltin="1"/>
    <cellStyle name="Calculation 2" xfId="97"/>
    <cellStyle name="Calculation 2 2" xfId="326"/>
    <cellStyle name="Calculation 2 3" xfId="327"/>
    <cellStyle name="Calculation 2 4" xfId="325"/>
    <cellStyle name="Calculation 3" xfId="731"/>
    <cellStyle name="Calculation 3 2" xfId="732"/>
    <cellStyle name="Calculation 4" xfId="733"/>
    <cellStyle name="Check Cell" xfId="25" builtinId="23" customBuiltin="1"/>
    <cellStyle name="Check Cell 2" xfId="98"/>
    <cellStyle name="Check Cell 2 2" xfId="329"/>
    <cellStyle name="Check Cell 2 3" xfId="330"/>
    <cellStyle name="Check Cell 2 4" xfId="328"/>
    <cellStyle name="Check Cell 3" xfId="734"/>
    <cellStyle name="Check Cell 3 2" xfId="735"/>
    <cellStyle name="Check Cell 4" xfId="736"/>
    <cellStyle name="Comma" xfId="1" builtinId="3"/>
    <cellStyle name="Comma [0] 2" xfId="331"/>
    <cellStyle name="Comma 10" xfId="332"/>
    <cellStyle name="Comma 10 2" xfId="737"/>
    <cellStyle name="Comma 11" xfId="133"/>
    <cellStyle name="Comma 11 2" xfId="333"/>
    <cellStyle name="Comma 11 3" xfId="514"/>
    <cellStyle name="Comma 12" xfId="334"/>
    <cellStyle name="Comma 12 2" xfId="515"/>
    <cellStyle name="Comma 13" xfId="239"/>
    <cellStyle name="Comma 13 2" xfId="173"/>
    <cellStyle name="Comma 13 3" xfId="738"/>
    <cellStyle name="Comma 14" xfId="489"/>
    <cellStyle name="Comma 14 2" xfId="739"/>
    <cellStyle name="Comma 15" xfId="237"/>
    <cellStyle name="Comma 15 2" xfId="740"/>
    <cellStyle name="Comma 15 3" xfId="741"/>
    <cellStyle name="Comma 15 4" xfId="742"/>
    <cellStyle name="Comma 16" xfId="526"/>
    <cellStyle name="Comma 16 2" xfId="743"/>
    <cellStyle name="Comma 17" xfId="528"/>
    <cellStyle name="Comma 18" xfId="525"/>
    <cellStyle name="Comma 19" xfId="185"/>
    <cellStyle name="Comma 2" xfId="2"/>
    <cellStyle name="Comma 2 2" xfId="63"/>
    <cellStyle name="Comma 2 2 2" xfId="99"/>
    <cellStyle name="Comma 2 2 2 2" xfId="336"/>
    <cellStyle name="Comma 2 2 2 3" xfId="209"/>
    <cellStyle name="Comma 2 2 3" xfId="337"/>
    <cellStyle name="Comma 2 2 4" xfId="338"/>
    <cellStyle name="Comma 2 2 5" xfId="339"/>
    <cellStyle name="Comma 2 2 6" xfId="335"/>
    <cellStyle name="Comma 2 3" xfId="66"/>
    <cellStyle name="Comma 2 3 2" xfId="341"/>
    <cellStyle name="Comma 2 3 3" xfId="342"/>
    <cellStyle name="Comma 2 3 4" xfId="340"/>
    <cellStyle name="Comma 2 4" xfId="59"/>
    <cellStyle name="Comma 2 4 2" xfId="343"/>
    <cellStyle name="Comma 2 4 3" xfId="744"/>
    <cellStyle name="Comma 2 5" xfId="344"/>
    <cellStyle name="Comma 2 5 2" xfId="745"/>
    <cellStyle name="Comma 2 5 3" xfId="746"/>
    <cellStyle name="Comma 2 6" xfId="345"/>
    <cellStyle name="Comma 2 6 2" xfId="747"/>
    <cellStyle name="Comma 2 6 3" xfId="748"/>
    <cellStyle name="Comma 2 7" xfId="749"/>
    <cellStyle name="Comma 2 8" xfId="750"/>
    <cellStyle name="Comma 2 9" xfId="751"/>
    <cellStyle name="Comma 20" xfId="527"/>
    <cellStyle name="Comma 21" xfId="752"/>
    <cellStyle name="Comma 3" xfId="3"/>
    <cellStyle name="Comma 3 10" xfId="753"/>
    <cellStyle name="Comma 3 11" xfId="754"/>
    <cellStyle name="Comma 3 2" xfId="100"/>
    <cellStyle name="Comma 3 2 2" xfId="170"/>
    <cellStyle name="Comma 3 2 2 2" xfId="182"/>
    <cellStyle name="Comma 3 2 2 2 2" xfId="206"/>
    <cellStyle name="Comma 3 2 2 2 3" xfId="349"/>
    <cellStyle name="Comma 3 2 2 3" xfId="196"/>
    <cellStyle name="Comma 3 2 2 4" xfId="348"/>
    <cellStyle name="Comma 3 2 3" xfId="176"/>
    <cellStyle name="Comma 3 2 3 2" xfId="200"/>
    <cellStyle name="Comma 3 2 3 3" xfId="350"/>
    <cellStyle name="Comma 3 2 4" xfId="190"/>
    <cellStyle name="Comma 3 2 4 2" xfId="351"/>
    <cellStyle name="Comma 3 2 5" xfId="164"/>
    <cellStyle name="Comma 3 2 6" xfId="347"/>
    <cellStyle name="Comma 3 3" xfId="62"/>
    <cellStyle name="Comma 3 3 2" xfId="755"/>
    <cellStyle name="Comma 3 3 3" xfId="756"/>
    <cellStyle name="Comma 3 3 4" xfId="757"/>
    <cellStyle name="Comma 3 4" xfId="352"/>
    <cellStyle name="Comma 3 4 2" xfId="758"/>
    <cellStyle name="Comma 3 5" xfId="353"/>
    <cellStyle name="Comma 3 5 2" xfId="759"/>
    <cellStyle name="Comma 3 6" xfId="346"/>
    <cellStyle name="Comma 3 7" xfId="760"/>
    <cellStyle name="Comma 3 8" xfId="761"/>
    <cellStyle name="Comma 3 9" xfId="762"/>
    <cellStyle name="Comma 35" xfId="354"/>
    <cellStyle name="Comma 4" xfId="65"/>
    <cellStyle name="Comma 4 2" xfId="355"/>
    <cellStyle name="Comma 4 2 2" xfId="356"/>
    <cellStyle name="Comma 4 2 3" xfId="357"/>
    <cellStyle name="Comma 4 3" xfId="358"/>
    <cellStyle name="Comma 4 3 2" xfId="359"/>
    <cellStyle name="Comma 4 4" xfId="360"/>
    <cellStyle name="Comma 4 5" xfId="361"/>
    <cellStyle name="Comma 4 6" xfId="362"/>
    <cellStyle name="Comma 4 7" xfId="241"/>
    <cellStyle name="Comma 5" xfId="57"/>
    <cellStyle name="Comma 5 2" xfId="175"/>
    <cellStyle name="Comma 5 2 2" xfId="199"/>
    <cellStyle name="Comma 5 2 2 2" xfId="365"/>
    <cellStyle name="Comma 5 2 3" xfId="364"/>
    <cellStyle name="Comma 5 3" xfId="189"/>
    <cellStyle name="Comma 5 3 2" xfId="366"/>
    <cellStyle name="Comma 5 4" xfId="136"/>
    <cellStyle name="Comma 5 4 2" xfId="367"/>
    <cellStyle name="Comma 5 5" xfId="363"/>
    <cellStyle name="Comma 6" xfId="169"/>
    <cellStyle name="Comma 6 2" xfId="181"/>
    <cellStyle name="Comma 6 2 2" xfId="205"/>
    <cellStyle name="Comma 6 2 3" xfId="369"/>
    <cellStyle name="Comma 6 3" xfId="195"/>
    <cellStyle name="Comma 6 4" xfId="368"/>
    <cellStyle name="Comma 6 5" xfId="516"/>
    <cellStyle name="Comma 7" xfId="370"/>
    <cellStyle name="Comma 7 2" xfId="763"/>
    <cellStyle name="Comma 7 2 2" xfId="764"/>
    <cellStyle name="Comma 7 3" xfId="765"/>
    <cellStyle name="Comma 8" xfId="371"/>
    <cellStyle name="Comma 8 2" xfId="372"/>
    <cellStyle name="Comma 8 3" xfId="766"/>
    <cellStyle name="Comma 8 3 2" xfId="767"/>
    <cellStyle name="Comma 8 4" xfId="768"/>
    <cellStyle name="Comma 8 5" xfId="769"/>
    <cellStyle name="Comma 9" xfId="373"/>
    <cellStyle name="Comma 9 2" xfId="770"/>
    <cellStyle name="Comma 9 3" xfId="771"/>
    <cellStyle name="Currency 2" xfId="772"/>
    <cellStyle name="Euro" xfId="773"/>
    <cellStyle name="Euro 2" xfId="774"/>
    <cellStyle name="Explanatory Text" xfId="27" builtinId="53" customBuiltin="1"/>
    <cellStyle name="Explanatory Text 2" xfId="101"/>
    <cellStyle name="Explanatory Text 2 2" xfId="375"/>
    <cellStyle name="Explanatory Text 2 3" xfId="376"/>
    <cellStyle name="Explanatory Text 2 4" xfId="374"/>
    <cellStyle name="Explanatory Text 3" xfId="775"/>
    <cellStyle name="Explanatory Text 3 2" xfId="776"/>
    <cellStyle name="Explanatory Text 4" xfId="777"/>
    <cellStyle name="Good" xfId="18" builtinId="26" customBuiltin="1"/>
    <cellStyle name="Good 2" xfId="102"/>
    <cellStyle name="Good 2 2" xfId="378"/>
    <cellStyle name="Good 2 3" xfId="379"/>
    <cellStyle name="Good 2 4" xfId="377"/>
    <cellStyle name="Good 3" xfId="778"/>
    <cellStyle name="Good 3 2" xfId="779"/>
    <cellStyle name="Good 4" xfId="780"/>
    <cellStyle name="Heading 1" xfId="14" builtinId="16" customBuiltin="1"/>
    <cellStyle name="Heading 1 2" xfId="103"/>
    <cellStyle name="Heading 1 2 2" xfId="381"/>
    <cellStyle name="Heading 1 2 3" xfId="382"/>
    <cellStyle name="Heading 1 2 4" xfId="380"/>
    <cellStyle name="Heading 1 3" xfId="781"/>
    <cellStyle name="Heading 1 3 2" xfId="782"/>
    <cellStyle name="Heading 1 4" xfId="783"/>
    <cellStyle name="Heading 1 5" xfId="784"/>
    <cellStyle name="Heading 2" xfId="15" builtinId="17" customBuiltin="1"/>
    <cellStyle name="Heading 2 2" xfId="104"/>
    <cellStyle name="Heading 2 2 2" xfId="384"/>
    <cellStyle name="Heading 2 2 3" xfId="385"/>
    <cellStyle name="Heading 2 2 4" xfId="383"/>
    <cellStyle name="Heading 2 3" xfId="785"/>
    <cellStyle name="Heading 2 3 2" xfId="786"/>
    <cellStyle name="Heading 2 4" xfId="787"/>
    <cellStyle name="Heading 2 5" xfId="788"/>
    <cellStyle name="Heading 3" xfId="16" builtinId="18" customBuiltin="1"/>
    <cellStyle name="Heading 3 2" xfId="105"/>
    <cellStyle name="Heading 3 2 2" xfId="387"/>
    <cellStyle name="Heading 3 2 3" xfId="388"/>
    <cellStyle name="Heading 3 2 4" xfId="386"/>
    <cellStyle name="Heading 3 3" xfId="789"/>
    <cellStyle name="Heading 3 3 2" xfId="790"/>
    <cellStyle name="Heading 3 4" xfId="791"/>
    <cellStyle name="Heading 3 5" xfId="792"/>
    <cellStyle name="Heading 4" xfId="17" builtinId="19" customBuiltin="1"/>
    <cellStyle name="Heading 4 2" xfId="106"/>
    <cellStyle name="Heading 4 2 2" xfId="390"/>
    <cellStyle name="Heading 4 2 3" xfId="391"/>
    <cellStyle name="Heading 4 2 4" xfId="389"/>
    <cellStyle name="Heading 4 3" xfId="793"/>
    <cellStyle name="Heading 4 3 2" xfId="794"/>
    <cellStyle name="Heading 4 4" xfId="795"/>
    <cellStyle name="Heading 4 5" xfId="796"/>
    <cellStyle name="Hyperlink 2" xfId="797"/>
    <cellStyle name="Hyperlink 2 2" xfId="798"/>
    <cellStyle name="Hyperlink 2 3" xfId="799"/>
    <cellStyle name="Hyperlink 3" xfId="800"/>
    <cellStyle name="Hyperlink 3 2" xfId="801"/>
    <cellStyle name="Input" xfId="21" builtinId="20" customBuiltin="1"/>
    <cellStyle name="Input 2" xfId="107"/>
    <cellStyle name="Input 2 2" xfId="393"/>
    <cellStyle name="Input 2 3" xfId="394"/>
    <cellStyle name="Input 2 4" xfId="392"/>
    <cellStyle name="Input 3" xfId="802"/>
    <cellStyle name="Input 3 2" xfId="803"/>
    <cellStyle name="Input 4" xfId="804"/>
    <cellStyle name="KPMG Heading 1" xfId="805"/>
    <cellStyle name="KPMG Heading 2" xfId="806"/>
    <cellStyle name="KPMG Heading 3" xfId="807"/>
    <cellStyle name="KPMG Heading 4" xfId="808"/>
    <cellStyle name="KPMG Normal" xfId="809"/>
    <cellStyle name="KPMG Normal Text" xfId="810"/>
    <cellStyle name="KPMG Normal_123" xfId="811"/>
    <cellStyle name="Linked Cell" xfId="24" builtinId="24" customBuiltin="1"/>
    <cellStyle name="Linked Cell 2" xfId="108"/>
    <cellStyle name="Linked Cell 2 2" xfId="396"/>
    <cellStyle name="Linked Cell 2 3" xfId="397"/>
    <cellStyle name="Linked Cell 2 4" xfId="395"/>
    <cellStyle name="Linked Cell 3" xfId="812"/>
    <cellStyle name="Linked Cell 3 2" xfId="813"/>
    <cellStyle name="Linked Cell 4" xfId="814"/>
    <cellStyle name="Neutral" xfId="20" builtinId="28" customBuiltin="1"/>
    <cellStyle name="Neutral 2" xfId="69"/>
    <cellStyle name="Neutral 2 2" xfId="399"/>
    <cellStyle name="Neutral 2 3" xfId="400"/>
    <cellStyle name="Neutral 2 4" xfId="401"/>
    <cellStyle name="Neutral 2 5" xfId="398"/>
    <cellStyle name="Neutral 3" xfId="109"/>
    <cellStyle name="Neutral 3 2" xfId="402"/>
    <cellStyle name="Neutral 4" xfId="403"/>
    <cellStyle name="Normal" xfId="0" builtinId="0"/>
    <cellStyle name="Normal 10" xfId="4"/>
    <cellStyle name="Normal 10 2" xfId="179"/>
    <cellStyle name="Normal 10 2 2" xfId="203"/>
    <cellStyle name="Normal 10 3" xfId="184"/>
    <cellStyle name="Normal 10 4" xfId="193"/>
    <cellStyle name="Normal 10 5" xfId="167"/>
    <cellStyle name="Normal 10 6" xfId="404"/>
    <cellStyle name="Normal 10 7" xfId="517"/>
    <cellStyle name="Normal 11" xfId="56"/>
    <cellStyle name="Normal 11 2" xfId="180"/>
    <cellStyle name="Normal 11 2 2" xfId="204"/>
    <cellStyle name="Normal 11 2 3" xfId="240"/>
    <cellStyle name="Normal 11 3" xfId="187"/>
    <cellStyle name="Normal 11 4" xfId="194"/>
    <cellStyle name="Normal 11 5" xfId="168"/>
    <cellStyle name="Normal 11 6" xfId="405"/>
    <cellStyle name="Normal 12" xfId="134"/>
    <cellStyle name="Normal 12 2" xfId="172"/>
    <cellStyle name="Normal 12 3" xfId="406"/>
    <cellStyle name="Normal 13" xfId="186"/>
    <cellStyle name="Normal 13 2" xfId="408"/>
    <cellStyle name="Normal 13 2 2" xfId="519"/>
    <cellStyle name="Normal 13 3" xfId="407"/>
    <cellStyle name="Normal 13 4" xfId="518"/>
    <cellStyle name="Normal 14" xfId="409"/>
    <cellStyle name="Normal 14 2" xfId="520"/>
    <cellStyle name="Normal 14 3 2" xfId="410"/>
    <cellStyle name="Normal 14 3 2 2" xfId="521"/>
    <cellStyle name="Normal 15" xfId="411"/>
    <cellStyle name="Normal 15 2" xfId="522"/>
    <cellStyle name="Normal 15 2 2" xfId="131"/>
    <cellStyle name="Normal 16" xfId="815"/>
    <cellStyle name="Normal 16 2" xfId="816"/>
    <cellStyle name="Normal 16 2 2" xfId="817"/>
    <cellStyle name="Normal 16 3" xfId="818"/>
    <cellStyle name="Normal 17" xfId="819"/>
    <cellStyle name="Normal 17 2" xfId="820"/>
    <cellStyle name="Normal 17 3" xfId="821"/>
    <cellStyle name="Normal 17 4" xfId="822"/>
    <cellStyle name="Normal 18" xfId="823"/>
    <cellStyle name="Normal 18 2" xfId="824"/>
    <cellStyle name="Normal 19" xfId="825"/>
    <cellStyle name="Normal 19 2" xfId="826"/>
    <cellStyle name="Normal 2" xfId="5"/>
    <cellStyle name="Normal 2 10" xfId="827"/>
    <cellStyle name="Normal 2 11" xfId="828"/>
    <cellStyle name="Normal 2 2" xfId="110"/>
    <cellStyle name="Normal 2 2 2" xfId="127"/>
    <cellStyle name="Normal 2 2 2 2" xfId="413"/>
    <cellStyle name="Normal 2 2 2 3" xfId="829"/>
    <cellStyle name="Normal 2 2 2 4" xfId="830"/>
    <cellStyle name="Normal 2 2 3" xfId="414"/>
    <cellStyle name="Normal 2 2 4" xfId="415"/>
    <cellStyle name="Normal 2 2 5" xfId="831"/>
    <cellStyle name="Normal 2 2 6" xfId="832"/>
    <cellStyle name="Normal 2 2 7" xfId="833"/>
    <cellStyle name="Normal 2 3" xfId="111"/>
    <cellStyle name="Normal 2 3 2" xfId="417"/>
    <cellStyle name="Normal 2 3 3" xfId="418"/>
    <cellStyle name="Normal 2 3 4" xfId="419"/>
    <cellStyle name="Normal 2 3 5" xfId="416"/>
    <cellStyle name="Normal 2 4" xfId="58"/>
    <cellStyle name="Normal 2 4 2" xfId="420"/>
    <cellStyle name="Normal 2 5" xfId="421"/>
    <cellStyle name="Normal 2 6" xfId="412"/>
    <cellStyle name="Normal 2 7" xfId="834"/>
    <cellStyle name="Normal 2 8" xfId="835"/>
    <cellStyle name="Normal 2 9" xfId="836"/>
    <cellStyle name="Normal 2_3.Havelvacner_N1_12 23.01.2018" xfId="422"/>
    <cellStyle name="Normal 20" xfId="837"/>
    <cellStyle name="Normal 20 2" xfId="838"/>
    <cellStyle name="Normal 20 2 2" xfId="839"/>
    <cellStyle name="Normal 20 2 3" xfId="840"/>
    <cellStyle name="Normal 20 3" xfId="841"/>
    <cellStyle name="Normal 20 4" xfId="842"/>
    <cellStyle name="Normal 21" xfId="843"/>
    <cellStyle name="Normal 21 2" xfId="844"/>
    <cellStyle name="Normal 22" xfId="845"/>
    <cellStyle name="Normal 23" xfId="846"/>
    <cellStyle name="Normal 24" xfId="847"/>
    <cellStyle name="Normal 24 2" xfId="848"/>
    <cellStyle name="Normal 25" xfId="849"/>
    <cellStyle name="Normal 26" xfId="850"/>
    <cellStyle name="Normal 27" xfId="851"/>
    <cellStyle name="Normal 28" xfId="852"/>
    <cellStyle name="Normal 29" xfId="853"/>
    <cellStyle name="Normal 3" xfId="53"/>
    <cellStyle name="Normal 3 2" xfId="67"/>
    <cellStyle name="Normal 3 2 2" xfId="112"/>
    <cellStyle name="Normal 3 2 2 2" xfId="854"/>
    <cellStyle name="Normal 3 2 3" xfId="855"/>
    <cellStyle name="Normal 3 2 4" xfId="856"/>
    <cellStyle name="Normal 3 3" xfId="61"/>
    <cellStyle name="Normal 3 3 2" xfId="424"/>
    <cellStyle name="Normal 3 3 3" xfId="857"/>
    <cellStyle name="Normal 3 4" xfId="423"/>
    <cellStyle name="Normal 3 4 2" xfId="858"/>
    <cellStyle name="Normal 3 5" xfId="859"/>
    <cellStyle name="Normal 3 5 2" xfId="860"/>
    <cellStyle name="Normal 3 6" xfId="861"/>
    <cellStyle name="Normal 3 7" xfId="862"/>
    <cellStyle name="Normal 3 8" xfId="863"/>
    <cellStyle name="Normal 3_HavelvacN2axjusakN3" xfId="70"/>
    <cellStyle name="Normal 30" xfId="864"/>
    <cellStyle name="Normal 31" xfId="865"/>
    <cellStyle name="Normal 32" xfId="866"/>
    <cellStyle name="Normal 33" xfId="867"/>
    <cellStyle name="Normal 34" xfId="868"/>
    <cellStyle name="Normal 35" xfId="869"/>
    <cellStyle name="Normal 36" xfId="870"/>
    <cellStyle name="Normal 37" xfId="871"/>
    <cellStyle name="Normal 374" xfId="872"/>
    <cellStyle name="Normal 374 2" xfId="873"/>
    <cellStyle name="Normal 38" xfId="874"/>
    <cellStyle name="Normal 39" xfId="875"/>
    <cellStyle name="Normal 4" xfId="6"/>
    <cellStyle name="Normal 4 2" xfId="68"/>
    <cellStyle name="Normal 4 2 2" xfId="425"/>
    <cellStyle name="Normal 4 2 2 2" xfId="876"/>
    <cellStyle name="Normal 4 2 3" xfId="426"/>
    <cellStyle name="Normal 4 2 4" xfId="877"/>
    <cellStyle name="Normal 4 2 5" xfId="878"/>
    <cellStyle name="Normal 4 3" xfId="64"/>
    <cellStyle name="Normal 4 3 2" xfId="428"/>
    <cellStyle name="Normal 4 3 3" xfId="427"/>
    <cellStyle name="Normal 4 4" xfId="429"/>
    <cellStyle name="Normal 4 5" xfId="430"/>
    <cellStyle name="Normal 4 6" xfId="879"/>
    <cellStyle name="Normal 4 7" xfId="880"/>
    <cellStyle name="Normal 4 8" xfId="881"/>
    <cellStyle name="Normal 5" xfId="7"/>
    <cellStyle name="Normal 5 2" xfId="113"/>
    <cellStyle name="Normal 5 2 2" xfId="171"/>
    <cellStyle name="Normal 5 2 2 2" xfId="183"/>
    <cellStyle name="Normal 5 2 2 2 2" xfId="207"/>
    <cellStyle name="Normal 5 2 2 3" xfId="197"/>
    <cellStyle name="Normal 5 2 2 4" xfId="433"/>
    <cellStyle name="Normal 5 2 3" xfId="177"/>
    <cellStyle name="Normal 5 2 3 2" xfId="201"/>
    <cellStyle name="Normal 5 2 4" xfId="191"/>
    <cellStyle name="Normal 5 2 5" xfId="165"/>
    <cellStyle name="Normal 5 2 6" xfId="432"/>
    <cellStyle name="Normal 5 2 9" xfId="132"/>
    <cellStyle name="Normal 5 3" xfId="71"/>
    <cellStyle name="Normal 5 3 2" xfId="434"/>
    <cellStyle name="Normal 5 3 3" xfId="523"/>
    <cellStyle name="Normal 5 4" xfId="431"/>
    <cellStyle name="Normal 53 3" xfId="882"/>
    <cellStyle name="Normal 54" xfId="883"/>
    <cellStyle name="Normal 6" xfId="114"/>
    <cellStyle name="Normal 6 2" xfId="436"/>
    <cellStyle name="Normal 6 2 2" xfId="884"/>
    <cellStyle name="Normal 6 2 3" xfId="885"/>
    <cellStyle name="Normal 6 3" xfId="435"/>
    <cellStyle name="Normal 6 4" xfId="886"/>
    <cellStyle name="Normal 6 5" xfId="887"/>
    <cellStyle name="Normal 6 6" xfId="888"/>
    <cellStyle name="Normal 6 7" xfId="889"/>
    <cellStyle name="Normal 63" xfId="437"/>
    <cellStyle name="Normal 67" xfId="890"/>
    <cellStyle name="Normal 7" xfId="115"/>
    <cellStyle name="Normal 7 2" xfId="439"/>
    <cellStyle name="Normal 7 3" xfId="438"/>
    <cellStyle name="Normal 7 4" xfId="891"/>
    <cellStyle name="Normal 7 5" xfId="892"/>
    <cellStyle name="Normal 7 6" xfId="893"/>
    <cellStyle name="Normal 73" xfId="894"/>
    <cellStyle name="Normal 78" xfId="895"/>
    <cellStyle name="Normal 78 2" xfId="896"/>
    <cellStyle name="Normal 8" xfId="8"/>
    <cellStyle name="Normal 8 2" xfId="126"/>
    <cellStyle name="Normal 8 2 2" xfId="198"/>
    <cellStyle name="Normal 8 2 2 2" xfId="442"/>
    <cellStyle name="Normal 8 2 3" xfId="174"/>
    <cellStyle name="Normal 8 2 4" xfId="441"/>
    <cellStyle name="Normal 8 3" xfId="188"/>
    <cellStyle name="Normal 8 3 2" xfId="443"/>
    <cellStyle name="Normal 8 4" xfId="142"/>
    <cellStyle name="Normal 8 5" xfId="440"/>
    <cellStyle name="Normal 81" xfId="897"/>
    <cellStyle name="Normal 88" xfId="898"/>
    <cellStyle name="Normal 89" xfId="899"/>
    <cellStyle name="Normal 9" xfId="9"/>
    <cellStyle name="Normal 9 2" xfId="178"/>
    <cellStyle name="Normal 9 2 2" xfId="202"/>
    <cellStyle name="Normal 9 2 3" xfId="445"/>
    <cellStyle name="Normal 9 3" xfId="192"/>
    <cellStyle name="Normal 9 4" xfId="166"/>
    <cellStyle name="Normal 9 5" xfId="444"/>
    <cellStyle name="Normal 90" xfId="900"/>
    <cellStyle name="Normal_2017 PLAN VERJNAKAN.23.12.16" xfId="1049"/>
    <cellStyle name="Normal_9.2.karavarmanaparat2013-2015-Ashxatakazm_LILIT 2 2" xfId="1052"/>
    <cellStyle name="Normal_Book1_1_2010 nax" xfId="1051"/>
    <cellStyle name="Normal_MVD artabyug" xfId="1050"/>
    <cellStyle name="Note 10" xfId="901"/>
    <cellStyle name="Note 11" xfId="902"/>
    <cellStyle name="Note 12" xfId="903"/>
    <cellStyle name="Note 2" xfId="54"/>
    <cellStyle name="Note 2 2" xfId="116"/>
    <cellStyle name="Note 2 2 2" xfId="446"/>
    <cellStyle name="Note 2 3" xfId="145"/>
    <cellStyle name="Note 2 3 2" xfId="447"/>
    <cellStyle name="Note 2 4" xfId="224"/>
    <cellStyle name="Note 2 5" xfId="524"/>
    <cellStyle name="Note 3" xfId="137"/>
    <cellStyle name="Note 3 2" xfId="904"/>
    <cellStyle name="Note 3 3" xfId="905"/>
    <cellStyle name="Note 3 4" xfId="906"/>
    <cellStyle name="Note 4" xfId="208"/>
    <cellStyle name="Note 4 2" xfId="907"/>
    <cellStyle name="Note 5" xfId="908"/>
    <cellStyle name="Note 5 2" xfId="909"/>
    <cellStyle name="Note 6" xfId="910"/>
    <cellStyle name="Note 6 2" xfId="911"/>
    <cellStyle name="Note 7" xfId="912"/>
    <cellStyle name="Note 7 2" xfId="913"/>
    <cellStyle name="Note 8" xfId="914"/>
    <cellStyle name="Note 9" xfId="915"/>
    <cellStyle name="Output" xfId="22" builtinId="21" customBuiltin="1"/>
    <cellStyle name="Output 2" xfId="117"/>
    <cellStyle name="Output 2 2" xfId="449"/>
    <cellStyle name="Output 2 3" xfId="450"/>
    <cellStyle name="Output 2 4" xfId="448"/>
    <cellStyle name="Output 3" xfId="916"/>
    <cellStyle name="Output 3 2" xfId="917"/>
    <cellStyle name="Output 4" xfId="918"/>
    <cellStyle name="Percent 2" xfId="60"/>
    <cellStyle name="Percent 2 2" xfId="451"/>
    <cellStyle name="Percent 2 2 2" xfId="452"/>
    <cellStyle name="Percent 2 3" xfId="453"/>
    <cellStyle name="Percent 2 4" xfId="454"/>
    <cellStyle name="Percent 2 5" xfId="919"/>
    <cellStyle name="Percent 2 6" xfId="920"/>
    <cellStyle name="Percent 3" xfId="129"/>
    <cellStyle name="Percent 4" xfId="921"/>
    <cellStyle name="Percent 4 2" xfId="922"/>
    <cellStyle name="Percent 5" xfId="923"/>
    <cellStyle name="Percent 5 2" xfId="924"/>
    <cellStyle name="Percent 5 3" xfId="925"/>
    <cellStyle name="Percent 6" xfId="926"/>
    <cellStyle name="Percent 7" xfId="927"/>
    <cellStyle name="Percent 7 2" xfId="928"/>
    <cellStyle name="Percent 8" xfId="929"/>
    <cellStyle name="Percent 9" xfId="930"/>
    <cellStyle name="RowLevel_1_N6+artabyuje" xfId="455"/>
    <cellStyle name="SN_241" xfId="10"/>
    <cellStyle name="SN_241 2" xfId="1048"/>
    <cellStyle name="SN_b" xfId="931"/>
    <cellStyle name="SN_it" xfId="932"/>
    <cellStyle name="SN10_bold" xfId="1047"/>
    <cellStyle name="Style 1" xfId="11"/>
    <cellStyle name="Style 1 2" xfId="119"/>
    <cellStyle name="Style 1 2 2" xfId="130"/>
    <cellStyle name="Style 1 3" xfId="118"/>
    <cellStyle name="Style 1 4" xfId="933"/>
    <cellStyle name="Style 1 5" xfId="934"/>
    <cellStyle name="Style 1 6" xfId="935"/>
    <cellStyle name="Style 1_verchnakan_ax21-25_2018" xfId="120"/>
    <cellStyle name="Title" xfId="135" builtinId="15" customBuiltin="1"/>
    <cellStyle name="Title 2" xfId="55"/>
    <cellStyle name="Title 2 2" xfId="121"/>
    <cellStyle name="Title 2 3" xfId="936"/>
    <cellStyle name="Title 3" xfId="456"/>
    <cellStyle name="Title 4" xfId="937"/>
    <cellStyle name="Total" xfId="28" builtinId="25" customBuiltin="1"/>
    <cellStyle name="Total 2" xfId="122"/>
    <cellStyle name="Total 2 2" xfId="458"/>
    <cellStyle name="Total 2 3" xfId="459"/>
    <cellStyle name="Total 2 4" xfId="457"/>
    <cellStyle name="Total 3" xfId="938"/>
    <cellStyle name="Total 3 2" xfId="939"/>
    <cellStyle name="Total 4" xfId="940"/>
    <cellStyle name="Warning Text" xfId="26" builtinId="11" customBuiltin="1"/>
    <cellStyle name="Warning Text 2" xfId="123"/>
    <cellStyle name="Warning Text 2 2" xfId="461"/>
    <cellStyle name="Warning Text 2 3" xfId="462"/>
    <cellStyle name="Warning Text 2 4" xfId="460"/>
    <cellStyle name="Warning Text 3" xfId="941"/>
    <cellStyle name="Warning Text 3 2" xfId="942"/>
    <cellStyle name="Warning Text 4" xfId="943"/>
    <cellStyle name="Акцент1" xfId="463"/>
    <cellStyle name="Акцент1 2" xfId="944"/>
    <cellStyle name="Акцент2" xfId="464"/>
    <cellStyle name="Акцент2 2" xfId="945"/>
    <cellStyle name="Акцент3" xfId="465"/>
    <cellStyle name="Акцент3 2" xfId="946"/>
    <cellStyle name="Акцент4" xfId="466"/>
    <cellStyle name="Акцент4 2" xfId="947"/>
    <cellStyle name="Акцент5" xfId="467"/>
    <cellStyle name="Акцент5 2" xfId="948"/>
    <cellStyle name="Акцент6" xfId="468"/>
    <cellStyle name="Акцент6 2" xfId="949"/>
    <cellStyle name="Беззащитный" xfId="950"/>
    <cellStyle name="Ввод " xfId="469"/>
    <cellStyle name="Ввод  2" xfId="951"/>
    <cellStyle name="Ввод  2 2" xfId="952"/>
    <cellStyle name="Ввод  2 3" xfId="953"/>
    <cellStyle name="Ввод  2 4" xfId="954"/>
    <cellStyle name="Ввод  2 5" xfId="955"/>
    <cellStyle name="Ввод  2 6" xfId="956"/>
    <cellStyle name="Ввод  3" xfId="957"/>
    <cellStyle name="Ввод  4" xfId="958"/>
    <cellStyle name="Ввод  5" xfId="959"/>
    <cellStyle name="Ввод  6" xfId="960"/>
    <cellStyle name="Ввод  7" xfId="961"/>
    <cellStyle name="Вывод" xfId="470"/>
    <cellStyle name="Вывод 2" xfId="962"/>
    <cellStyle name="Вывод 2 2" xfId="963"/>
    <cellStyle name="Вывод 2 3" xfId="964"/>
    <cellStyle name="Вывод 2 4" xfId="965"/>
    <cellStyle name="Вывод 2 5" xfId="966"/>
    <cellStyle name="Вывод 2 6" xfId="967"/>
    <cellStyle name="Вывод 3" xfId="968"/>
    <cellStyle name="Вывод 4" xfId="969"/>
    <cellStyle name="Вывод 5" xfId="970"/>
    <cellStyle name="Вывод 6" xfId="971"/>
    <cellStyle name="Вывод 7" xfId="972"/>
    <cellStyle name="Вычисление" xfId="471"/>
    <cellStyle name="Вычисление 2" xfId="973"/>
    <cellStyle name="Вычисление 2 2" xfId="974"/>
    <cellStyle name="Вычисление 2 3" xfId="975"/>
    <cellStyle name="Вычисление 2 4" xfId="976"/>
    <cellStyle name="Вычисление 2 5" xfId="977"/>
    <cellStyle name="Вычисление 2 6" xfId="978"/>
    <cellStyle name="Вычисление 3" xfId="979"/>
    <cellStyle name="Вычисление 4" xfId="980"/>
    <cellStyle name="Вычисление 5" xfId="981"/>
    <cellStyle name="Вычисление 6" xfId="982"/>
    <cellStyle name="Вычисление 7" xfId="983"/>
    <cellStyle name="Заголовок 1" xfId="472"/>
    <cellStyle name="Заголовок 1 2" xfId="984"/>
    <cellStyle name="Заголовок 2" xfId="473"/>
    <cellStyle name="Заголовок 2 2" xfId="985"/>
    <cellStyle name="Заголовок 3" xfId="474"/>
    <cellStyle name="Заголовок 3 2" xfId="986"/>
    <cellStyle name="Заголовок 4" xfId="475"/>
    <cellStyle name="Заголовок 4 2" xfId="987"/>
    <cellStyle name="Защитный" xfId="988"/>
    <cellStyle name="Итог" xfId="476"/>
    <cellStyle name="Итог 2" xfId="989"/>
    <cellStyle name="Итог 2 2" xfId="990"/>
    <cellStyle name="Итог 2 3" xfId="991"/>
    <cellStyle name="Итог 2 4" xfId="992"/>
    <cellStyle name="Итог 2 5" xfId="993"/>
    <cellStyle name="Итог 2 6" xfId="994"/>
    <cellStyle name="Итог 3" xfId="995"/>
    <cellStyle name="Итог 4" xfId="996"/>
    <cellStyle name="Итог 5" xfId="997"/>
    <cellStyle name="Итог 6" xfId="998"/>
    <cellStyle name="Итог 7" xfId="999"/>
    <cellStyle name="Контрольная ячейка" xfId="477"/>
    <cellStyle name="Контрольная ячейка 2" xfId="1000"/>
    <cellStyle name="Название" xfId="478"/>
    <cellStyle name="Название 2" xfId="1001"/>
    <cellStyle name="Нейтральный" xfId="479"/>
    <cellStyle name="Нейтральный 2" xfId="1002"/>
    <cellStyle name="Обычный 2" xfId="12"/>
    <cellStyle name="Обычный 2 2" xfId="125"/>
    <cellStyle name="Обычный 2 2 2" xfId="1003"/>
    <cellStyle name="Обычный 2 2 3" xfId="1004"/>
    <cellStyle name="Обычный 2 3" xfId="128"/>
    <cellStyle name="Обычный 2 4" xfId="124"/>
    <cellStyle name="Обычный 2 5" xfId="480"/>
    <cellStyle name="Обычный 3" xfId="216"/>
    <cellStyle name="Обычный 3 2" xfId="1005"/>
    <cellStyle name="Обычный 3 3" xfId="1006"/>
    <cellStyle name="Обычный 3 4" xfId="1007"/>
    <cellStyle name="Обычный 4" xfId="481"/>
    <cellStyle name="Обычный 4 2" xfId="1008"/>
    <cellStyle name="Обычный 5" xfId="223"/>
    <cellStyle name="Обычный 6" xfId="238"/>
    <cellStyle name="Обычный 9 2" xfId="1009"/>
    <cellStyle name="Плохой" xfId="482"/>
    <cellStyle name="Плохой 2" xfId="1010"/>
    <cellStyle name="Пояснение" xfId="483"/>
    <cellStyle name="Пояснение 2" xfId="1011"/>
    <cellStyle name="Примечание" xfId="484"/>
    <cellStyle name="Примечание 2" xfId="1012"/>
    <cellStyle name="Примечание 2 2" xfId="1013"/>
    <cellStyle name="Примечание 3" xfId="1014"/>
    <cellStyle name="Примечание 3 2" xfId="1015"/>
    <cellStyle name="Примечание 3 3" xfId="1016"/>
    <cellStyle name="Примечание 3 4" xfId="1017"/>
    <cellStyle name="Примечание 3 5" xfId="1018"/>
    <cellStyle name="Примечание 3 6" xfId="1019"/>
    <cellStyle name="Примечание 4" xfId="1020"/>
    <cellStyle name="Примечание 5" xfId="1021"/>
    <cellStyle name="Примечание 6" xfId="1022"/>
    <cellStyle name="Примечание 7" xfId="1023"/>
    <cellStyle name="Примечание 8" xfId="1024"/>
    <cellStyle name="Связанная ячейка" xfId="485"/>
    <cellStyle name="Связанная ячейка 2" xfId="1025"/>
    <cellStyle name="Стиль 1" xfId="1026"/>
    <cellStyle name="Стиль 1 2" xfId="1027"/>
    <cellStyle name="Стиль 1 2 2" xfId="1028"/>
    <cellStyle name="Текст предупреждения" xfId="486"/>
    <cellStyle name="Текст предупреждения 2" xfId="1029"/>
    <cellStyle name="Финансовый 2" xfId="13"/>
    <cellStyle name="Финансовый 2 2" xfId="487"/>
    <cellStyle name="Финансовый 2 2 2" xfId="1030"/>
    <cellStyle name="Финансовый 2 3" xfId="1031"/>
    <cellStyle name="Финансовый 2 4" xfId="1032"/>
    <cellStyle name="Финансовый 2 5" xfId="1033"/>
    <cellStyle name="Финансовый 2 6" xfId="1034"/>
    <cellStyle name="Финансовый 3" xfId="1035"/>
    <cellStyle name="Финансовый 3 2" xfId="1036"/>
    <cellStyle name="Финансовый 3 2 2" xfId="1037"/>
    <cellStyle name="Финансовый 3 3" xfId="1038"/>
    <cellStyle name="Финансовый 3 4" xfId="1039"/>
    <cellStyle name="Финансовый 4" xfId="1040"/>
    <cellStyle name="Финансовый 4 2" xfId="1041"/>
    <cellStyle name="Финансовый 8" xfId="1042"/>
    <cellStyle name="Финансовый 8 2" xfId="1043"/>
    <cellStyle name="Финансовый 8 2 2" xfId="1044"/>
    <cellStyle name="Финансовый 8 3" xfId="1045"/>
    <cellStyle name="Хороший" xfId="488"/>
    <cellStyle name="Хороший 2" xfId="104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17" sqref="B17"/>
    </sheetView>
  </sheetViews>
  <sheetFormatPr defaultRowHeight="15"/>
  <cols>
    <col min="1" max="1" width="35.7109375" style="50" customWidth="1"/>
    <col min="2" max="2" width="46.85546875" style="50" customWidth="1"/>
    <col min="3" max="3" width="35.85546875" style="50" customWidth="1"/>
    <col min="4" max="16384" width="9.140625" style="50"/>
  </cols>
  <sheetData>
    <row r="1" spans="1:3" ht="17.25">
      <c r="A1" s="60"/>
      <c r="B1" s="62" t="s">
        <v>150</v>
      </c>
      <c r="C1" s="56"/>
    </row>
    <row r="2" spans="1:3" ht="17.25">
      <c r="A2" s="63"/>
      <c r="B2" s="62" t="s">
        <v>152</v>
      </c>
      <c r="C2" s="56"/>
    </row>
    <row r="3" spans="1:3" ht="17.25">
      <c r="A3" s="63"/>
      <c r="B3" s="62" t="s">
        <v>149</v>
      </c>
      <c r="C3" s="56"/>
    </row>
    <row r="4" spans="1:3" ht="17.25">
      <c r="A4" s="60"/>
      <c r="B4" s="60"/>
      <c r="C4" s="56"/>
    </row>
    <row r="5" spans="1:3" ht="63" customHeight="1">
      <c r="A5" s="403" t="s">
        <v>151</v>
      </c>
      <c r="B5" s="403"/>
      <c r="C5" s="61"/>
    </row>
    <row r="6" spans="1:3" ht="17.25">
      <c r="A6" s="60"/>
      <c r="B6" s="60"/>
      <c r="C6" s="56"/>
    </row>
    <row r="7" spans="1:3" ht="17.25">
      <c r="A7" s="60"/>
      <c r="B7" s="59" t="s">
        <v>26</v>
      </c>
      <c r="C7" s="56"/>
    </row>
    <row r="8" spans="1:3" ht="103.5" customHeight="1">
      <c r="A8" s="58"/>
      <c r="B8" s="57" t="s">
        <v>148</v>
      </c>
      <c r="C8" s="56"/>
    </row>
    <row r="9" spans="1:3" ht="31.5" customHeight="1">
      <c r="A9" s="53" t="s">
        <v>147</v>
      </c>
      <c r="B9" s="52">
        <f>հավելված2!C9</f>
        <v>-477820.7</v>
      </c>
      <c r="C9" s="55"/>
    </row>
    <row r="10" spans="1:3" ht="31.5" customHeight="1">
      <c r="A10" s="53" t="s">
        <v>146</v>
      </c>
      <c r="B10" s="52">
        <f>հավելված4!E7</f>
        <v>-477820.7</v>
      </c>
      <c r="C10" s="54"/>
    </row>
    <row r="11" spans="1:3" ht="31.5" customHeight="1">
      <c r="A11" s="53" t="s">
        <v>145</v>
      </c>
      <c r="B11" s="52">
        <v>0</v>
      </c>
      <c r="C11" s="51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17" sqref="C17"/>
    </sheetView>
  </sheetViews>
  <sheetFormatPr defaultRowHeight="15.75"/>
  <cols>
    <col min="1" max="1" width="59.28515625" style="30" customWidth="1"/>
    <col min="2" max="3" width="23.85546875" style="30" customWidth="1"/>
    <col min="4" max="4" width="13.5703125" style="30" bestFit="1" customWidth="1"/>
    <col min="5" max="6" width="9.140625" style="30"/>
    <col min="7" max="7" width="13.5703125" style="30" bestFit="1" customWidth="1"/>
    <col min="8" max="16384" width="9.140625" style="30"/>
  </cols>
  <sheetData>
    <row r="1" spans="1:7" ht="17.25">
      <c r="A1" s="404" t="s">
        <v>153</v>
      </c>
      <c r="B1" s="404"/>
      <c r="C1" s="404"/>
    </row>
    <row r="2" spans="1:7" ht="17.25">
      <c r="A2" s="404" t="s">
        <v>138</v>
      </c>
      <c r="B2" s="404"/>
      <c r="C2" s="404"/>
    </row>
    <row r="3" spans="1:7" ht="17.25">
      <c r="A3" s="404" t="s">
        <v>139</v>
      </c>
      <c r="B3" s="404"/>
      <c r="C3" s="404"/>
    </row>
    <row r="4" spans="1:7" ht="17.25">
      <c r="A4" s="3"/>
      <c r="B4" s="3"/>
      <c r="C4" s="2"/>
    </row>
    <row r="5" spans="1:7" ht="90.75" customHeight="1">
      <c r="A5" s="405" t="s">
        <v>140</v>
      </c>
      <c r="B5" s="405"/>
      <c r="C5" s="405"/>
    </row>
    <row r="6" spans="1:7" ht="17.25">
      <c r="A6" s="3"/>
      <c r="B6" s="3"/>
      <c r="C6" s="29" t="s">
        <v>69</v>
      </c>
    </row>
    <row r="7" spans="1:7" ht="57.75" customHeight="1">
      <c r="A7" s="406" t="s">
        <v>141</v>
      </c>
      <c r="B7" s="407" t="s">
        <v>39</v>
      </c>
      <c r="C7" s="408"/>
    </row>
    <row r="8" spans="1:7" ht="28.5" customHeight="1">
      <c r="A8" s="406"/>
      <c r="B8" s="28" t="s">
        <v>43</v>
      </c>
      <c r="C8" s="27" t="s">
        <v>4</v>
      </c>
    </row>
    <row r="9" spans="1:7" ht="17.25">
      <c r="A9" s="1" t="s">
        <v>142</v>
      </c>
      <c r="B9" s="24">
        <f>+B11</f>
        <v>-280460.5</v>
      </c>
      <c r="C9" s="24">
        <f>+C11</f>
        <v>-477820.7</v>
      </c>
      <c r="D9" s="23"/>
      <c r="E9" s="23"/>
      <c r="G9" s="35"/>
    </row>
    <row r="10" spans="1:7" ht="17.25">
      <c r="A10" s="1" t="s">
        <v>143</v>
      </c>
      <c r="B10" s="20"/>
      <c r="C10" s="24"/>
      <c r="D10" s="23"/>
      <c r="E10" s="23"/>
    </row>
    <row r="11" spans="1:7" ht="17.25">
      <c r="A11" s="1" t="s">
        <v>144</v>
      </c>
      <c r="B11" s="24">
        <f>հավելված6!E13</f>
        <v>-280460.5</v>
      </c>
      <c r="C11" s="24">
        <f>հավելված6!H13</f>
        <v>-477820.7</v>
      </c>
      <c r="D11" s="23"/>
      <c r="E11" s="23"/>
    </row>
    <row r="12" spans="1:7" ht="17.25">
      <c r="A12" s="26"/>
      <c r="B12" s="26"/>
      <c r="C12" s="25"/>
      <c r="D12" s="25"/>
      <c r="E12" s="23"/>
    </row>
    <row r="13" spans="1:7">
      <c r="B13" s="23"/>
      <c r="C13" s="22"/>
      <c r="D13" s="23"/>
      <c r="E13" s="23"/>
    </row>
    <row r="18" spans="4:4">
      <c r="D18" s="35"/>
    </row>
  </sheetData>
  <mergeCells count="6">
    <mergeCell ref="A1:C1"/>
    <mergeCell ref="A2:C2"/>
    <mergeCell ref="A3:C3"/>
    <mergeCell ref="A5:C5"/>
    <mergeCell ref="A7:A8"/>
    <mergeCell ref="B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K425"/>
  <sheetViews>
    <sheetView tabSelected="1" topLeftCell="A409" zoomScale="95" zoomScaleNormal="95" zoomScaleSheetLayoutView="120" zoomScalePageLayoutView="120" workbookViewId="0">
      <selection activeCell="C12" sqref="C12"/>
    </sheetView>
  </sheetViews>
  <sheetFormatPr defaultColWidth="9.140625" defaultRowHeight="16.5"/>
  <cols>
    <col min="1" max="1" width="10.140625" style="227" bestFit="1" customWidth="1"/>
    <col min="2" max="2" width="15.42578125" style="227" customWidth="1"/>
    <col min="3" max="3" width="78.7109375" style="227" customWidth="1"/>
    <col min="4" max="4" width="21.28515625" style="227" customWidth="1"/>
    <col min="5" max="5" width="21.28515625" style="235" customWidth="1"/>
    <col min="6" max="6" width="14.140625" style="227" customWidth="1"/>
    <col min="7" max="7" width="13.85546875" style="227" bestFit="1" customWidth="1"/>
    <col min="8" max="8" width="18.7109375" style="227" bestFit="1" customWidth="1"/>
    <col min="9" max="9" width="25.28515625" style="227" customWidth="1"/>
    <col min="10" max="10" width="38.85546875" style="227" customWidth="1"/>
    <col min="11" max="217" width="9.140625" style="227"/>
    <col min="218" max="219" width="5.7109375" style="227" customWidth="1"/>
    <col min="220" max="220" width="76.28515625" style="227" customWidth="1"/>
    <col min="221" max="221" width="17.85546875" style="227" customWidth="1"/>
    <col min="222" max="473" width="9.140625" style="227"/>
    <col min="474" max="475" width="5.7109375" style="227" customWidth="1"/>
    <col min="476" max="476" width="76.28515625" style="227" customWidth="1"/>
    <col min="477" max="477" width="17.85546875" style="227" customWidth="1"/>
    <col min="478" max="729" width="9.140625" style="227"/>
    <col min="730" max="731" width="5.7109375" style="227" customWidth="1"/>
    <col min="732" max="732" width="76.28515625" style="227" customWidth="1"/>
    <col min="733" max="733" width="17.85546875" style="227" customWidth="1"/>
    <col min="734" max="985" width="9.140625" style="227"/>
    <col min="986" max="987" width="5.7109375" style="227" customWidth="1"/>
    <col min="988" max="988" width="76.28515625" style="227" customWidth="1"/>
    <col min="989" max="989" width="17.85546875" style="227" customWidth="1"/>
    <col min="990" max="999" width="9.140625" style="227"/>
    <col min="1000" max="1003" width="9.140625" style="228"/>
    <col min="1004" max="1004" width="11.5703125" style="228" customWidth="1"/>
    <col min="1005" max="16384" width="9.140625" style="228"/>
  </cols>
  <sheetData>
    <row r="1" spans="1:7" ht="57" customHeight="1">
      <c r="A1" s="410" t="s">
        <v>154</v>
      </c>
      <c r="B1" s="410"/>
      <c r="C1" s="410"/>
      <c r="D1" s="410"/>
      <c r="E1" s="410"/>
    </row>
    <row r="2" spans="1:7">
      <c r="A2" s="395"/>
      <c r="B2" s="395"/>
      <c r="C2" s="395"/>
      <c r="D2" s="395"/>
      <c r="E2" s="395"/>
    </row>
    <row r="3" spans="1:7" ht="78" customHeight="1">
      <c r="A3" s="411" t="s">
        <v>37</v>
      </c>
      <c r="B3" s="411"/>
      <c r="C3" s="411"/>
      <c r="D3" s="411"/>
      <c r="E3" s="411"/>
    </row>
    <row r="4" spans="1:7" ht="20.25" customHeight="1">
      <c r="A4" s="396"/>
      <c r="B4" s="396"/>
      <c r="C4" s="396"/>
      <c r="D4" s="415" t="s">
        <v>26</v>
      </c>
      <c r="E4" s="415"/>
    </row>
    <row r="5" spans="1:7" ht="83.25" customHeight="1">
      <c r="A5" s="412" t="s">
        <v>0</v>
      </c>
      <c r="B5" s="412"/>
      <c r="C5" s="412" t="s">
        <v>1</v>
      </c>
      <c r="D5" s="413" t="s">
        <v>38</v>
      </c>
      <c r="E5" s="414"/>
    </row>
    <row r="6" spans="1:7" ht="38.25" customHeight="1">
      <c r="A6" s="397" t="s">
        <v>2</v>
      </c>
      <c r="B6" s="397" t="s">
        <v>3</v>
      </c>
      <c r="C6" s="412"/>
      <c r="D6" s="397" t="s">
        <v>25</v>
      </c>
      <c r="E6" s="397" t="s">
        <v>4</v>
      </c>
    </row>
    <row r="7" spans="1:7" s="227" customFormat="1">
      <c r="A7" s="236"/>
      <c r="B7" s="236"/>
      <c r="C7" s="236" t="s">
        <v>155</v>
      </c>
      <c r="D7" s="237">
        <v>-280460.5</v>
      </c>
      <c r="E7" s="237">
        <v>-477820.7</v>
      </c>
      <c r="G7" s="401"/>
    </row>
    <row r="8" spans="1:7" s="227" customFormat="1">
      <c r="A8" s="236"/>
      <c r="B8" s="236"/>
      <c r="C8" s="238" t="s">
        <v>958</v>
      </c>
      <c r="D8" s="239">
        <v>-40000</v>
      </c>
      <c r="E8" s="239">
        <v>-40000</v>
      </c>
    </row>
    <row r="9" spans="1:7" s="227" customFormat="1">
      <c r="A9" s="236" t="s">
        <v>959</v>
      </c>
      <c r="B9" s="236"/>
      <c r="C9" s="240" t="s">
        <v>1005</v>
      </c>
      <c r="D9" s="237">
        <v>-40000</v>
      </c>
      <c r="E9" s="237">
        <v>-40000</v>
      </c>
    </row>
    <row r="10" spans="1:7" s="227" customFormat="1" ht="33">
      <c r="A10" s="236"/>
      <c r="B10" s="236"/>
      <c r="C10" s="236" t="s">
        <v>960</v>
      </c>
      <c r="D10" s="236"/>
      <c r="E10" s="236"/>
    </row>
    <row r="11" spans="1:7" s="227" customFormat="1">
      <c r="A11" s="236"/>
      <c r="B11" s="236"/>
      <c r="C11" s="240" t="s">
        <v>1006</v>
      </c>
      <c r="D11" s="236"/>
      <c r="E11" s="236"/>
    </row>
    <row r="12" spans="1:7" s="227" customFormat="1" ht="33">
      <c r="A12" s="236"/>
      <c r="B12" s="236"/>
      <c r="C12" s="236" t="s">
        <v>1007</v>
      </c>
      <c r="D12" s="236"/>
      <c r="E12" s="236"/>
    </row>
    <row r="13" spans="1:7" s="227" customFormat="1" ht="16.5" customHeight="1">
      <c r="A13" s="236"/>
      <c r="B13" s="236"/>
      <c r="C13" s="240" t="s">
        <v>1008</v>
      </c>
      <c r="D13" s="236"/>
      <c r="E13" s="236"/>
    </row>
    <row r="14" spans="1:7" s="227" customFormat="1" ht="33">
      <c r="A14" s="236"/>
      <c r="B14" s="236"/>
      <c r="C14" s="236" t="s">
        <v>1009</v>
      </c>
      <c r="D14" s="236"/>
      <c r="E14" s="236"/>
    </row>
    <row r="15" spans="1:7" s="227" customFormat="1" ht="16.5" customHeight="1">
      <c r="A15" s="409" t="s">
        <v>1010</v>
      </c>
      <c r="B15" s="409"/>
      <c r="C15" s="409"/>
      <c r="D15" s="409"/>
      <c r="E15" s="409"/>
    </row>
    <row r="16" spans="1:7" s="227" customFormat="1">
      <c r="A16" s="236"/>
      <c r="B16" s="236" t="s">
        <v>29</v>
      </c>
      <c r="C16" s="240" t="s">
        <v>1011</v>
      </c>
      <c r="D16" s="237">
        <v>-40000</v>
      </c>
      <c r="E16" s="237">
        <v>-40000</v>
      </c>
    </row>
    <row r="17" spans="1:34" s="227" customFormat="1" ht="33">
      <c r="A17" s="236"/>
      <c r="B17" s="236"/>
      <c r="C17" s="236" t="s">
        <v>961</v>
      </c>
      <c r="D17" s="236"/>
      <c r="E17" s="236"/>
    </row>
    <row r="18" spans="1:34" s="227" customFormat="1">
      <c r="A18" s="236"/>
      <c r="B18" s="236"/>
      <c r="C18" s="240" t="s">
        <v>1012</v>
      </c>
      <c r="D18" s="236"/>
      <c r="E18" s="236"/>
    </row>
    <row r="19" spans="1:34" s="227" customFormat="1" ht="49.5">
      <c r="A19" s="236"/>
      <c r="B19" s="236"/>
      <c r="C19" s="236" t="s">
        <v>1013</v>
      </c>
      <c r="D19" s="236"/>
      <c r="E19" s="236"/>
    </row>
    <row r="20" spans="1:34" s="227" customFormat="1">
      <c r="A20" s="236"/>
      <c r="B20" s="236"/>
      <c r="C20" s="240" t="s">
        <v>1014</v>
      </c>
      <c r="D20" s="236"/>
      <c r="E20" s="236"/>
    </row>
    <row r="21" spans="1:34" s="227" customFormat="1">
      <c r="A21" s="236"/>
      <c r="B21" s="236"/>
      <c r="C21" s="236" t="s">
        <v>1015</v>
      </c>
      <c r="D21" s="236"/>
      <c r="E21" s="236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</row>
    <row r="22" spans="1:34" s="227" customFormat="1">
      <c r="A22" s="236"/>
      <c r="B22" s="236"/>
      <c r="C22" s="238" t="s">
        <v>156</v>
      </c>
      <c r="D22" s="239">
        <v>-29000</v>
      </c>
      <c r="E22" s="239">
        <v>-29000</v>
      </c>
      <c r="F22" s="230"/>
      <c r="G22" s="230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</row>
    <row r="23" spans="1:34" s="227" customFormat="1">
      <c r="A23" s="236" t="s">
        <v>157</v>
      </c>
      <c r="B23" s="236"/>
      <c r="C23" s="240" t="s">
        <v>1005</v>
      </c>
      <c r="D23" s="237">
        <v>-29000</v>
      </c>
      <c r="E23" s="237">
        <v>-29000</v>
      </c>
      <c r="F23" s="230"/>
      <c r="G23" s="230"/>
      <c r="H23" s="231"/>
      <c r="I23" s="232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</row>
    <row r="24" spans="1:34" s="227" customFormat="1">
      <c r="A24" s="236"/>
      <c r="B24" s="236"/>
      <c r="C24" s="236" t="s">
        <v>158</v>
      </c>
      <c r="D24" s="236"/>
      <c r="E24" s="236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  <c r="AA24" s="230"/>
      <c r="AB24" s="230"/>
      <c r="AC24" s="230"/>
      <c r="AD24" s="230"/>
      <c r="AE24" s="230"/>
      <c r="AF24" s="230"/>
      <c r="AG24" s="230"/>
      <c r="AH24" s="230"/>
    </row>
    <row r="25" spans="1:34" s="227" customFormat="1">
      <c r="A25" s="236"/>
      <c r="B25" s="236"/>
      <c r="C25" s="240" t="s">
        <v>1006</v>
      </c>
      <c r="D25" s="236"/>
      <c r="E25" s="236"/>
      <c r="F25" s="230"/>
      <c r="G25" s="230"/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</row>
    <row r="26" spans="1:34" s="227" customFormat="1">
      <c r="A26" s="236"/>
      <c r="B26" s="236"/>
      <c r="C26" s="236" t="s">
        <v>1016</v>
      </c>
      <c r="D26" s="236"/>
      <c r="E26" s="236"/>
      <c r="F26" s="230"/>
      <c r="G26" s="230"/>
      <c r="H26" s="233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</row>
    <row r="27" spans="1:34" s="227" customFormat="1">
      <c r="A27" s="236"/>
      <c r="B27" s="236"/>
      <c r="C27" s="240" t="s">
        <v>1008</v>
      </c>
      <c r="D27" s="236"/>
      <c r="E27" s="236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</row>
    <row r="28" spans="1:34" s="227" customFormat="1">
      <c r="A28" s="236"/>
      <c r="B28" s="236"/>
      <c r="C28" s="236" t="s">
        <v>1017</v>
      </c>
      <c r="D28" s="236"/>
      <c r="E28" s="236"/>
    </row>
    <row r="29" spans="1:34" s="227" customFormat="1" ht="16.5" customHeight="1">
      <c r="A29" s="409" t="s">
        <v>1010</v>
      </c>
      <c r="B29" s="409"/>
      <c r="C29" s="409"/>
      <c r="D29" s="409"/>
      <c r="E29" s="409"/>
    </row>
    <row r="30" spans="1:34" s="227" customFormat="1">
      <c r="A30" s="236"/>
      <c r="B30" s="236" t="s">
        <v>159</v>
      </c>
      <c r="C30" s="240" t="s">
        <v>1011</v>
      </c>
      <c r="D30" s="237">
        <v>-29000</v>
      </c>
      <c r="E30" s="237">
        <v>-29000</v>
      </c>
    </row>
    <row r="31" spans="1:34" s="227" customFormat="1">
      <c r="A31" s="236"/>
      <c r="B31" s="236"/>
      <c r="C31" s="236" t="s">
        <v>160</v>
      </c>
      <c r="D31" s="236"/>
      <c r="E31" s="236"/>
    </row>
    <row r="32" spans="1:34" s="227" customFormat="1">
      <c r="A32" s="236"/>
      <c r="B32" s="236"/>
      <c r="C32" s="240" t="s">
        <v>1012</v>
      </c>
      <c r="D32" s="236"/>
      <c r="E32" s="236"/>
    </row>
    <row r="33" spans="1:5" s="227" customFormat="1" ht="16.5" customHeight="1">
      <c r="A33" s="236"/>
      <c r="B33" s="236"/>
      <c r="C33" s="236" t="s">
        <v>1018</v>
      </c>
      <c r="D33" s="236"/>
      <c r="E33" s="236"/>
    </row>
    <row r="34" spans="1:5" s="227" customFormat="1">
      <c r="A34" s="236"/>
      <c r="B34" s="236"/>
      <c r="C34" s="240" t="s">
        <v>1014</v>
      </c>
      <c r="D34" s="236"/>
      <c r="E34" s="236"/>
    </row>
    <row r="35" spans="1:5" s="227" customFormat="1" ht="33">
      <c r="A35" s="236"/>
      <c r="B35" s="236"/>
      <c r="C35" s="236" t="s">
        <v>1019</v>
      </c>
      <c r="D35" s="236"/>
      <c r="E35" s="236"/>
    </row>
    <row r="36" spans="1:5" s="227" customFormat="1">
      <c r="A36" s="236"/>
      <c r="B36" s="236"/>
      <c r="C36" s="238" t="s">
        <v>161</v>
      </c>
      <c r="D36" s="239">
        <v>-2000</v>
      </c>
      <c r="E36" s="239">
        <v>-2000</v>
      </c>
    </row>
    <row r="37" spans="1:5" s="227" customFormat="1">
      <c r="A37" s="236" t="s">
        <v>162</v>
      </c>
      <c r="B37" s="236"/>
      <c r="C37" s="240" t="s">
        <v>1005</v>
      </c>
      <c r="D37" s="237">
        <v>-2000</v>
      </c>
      <c r="E37" s="237">
        <v>-2000</v>
      </c>
    </row>
    <row r="38" spans="1:5" s="227" customFormat="1">
      <c r="A38" s="236"/>
      <c r="B38" s="236"/>
      <c r="C38" s="236" t="s">
        <v>163</v>
      </c>
      <c r="D38" s="236"/>
      <c r="E38" s="236"/>
    </row>
    <row r="39" spans="1:5" s="227" customFormat="1">
      <c r="A39" s="236"/>
      <c r="B39" s="236"/>
      <c r="C39" s="240" t="s">
        <v>1006</v>
      </c>
      <c r="D39" s="236"/>
      <c r="E39" s="236"/>
    </row>
    <row r="40" spans="1:5" s="227" customFormat="1" ht="33">
      <c r="A40" s="236"/>
      <c r="B40" s="236"/>
      <c r="C40" s="236" t="s">
        <v>1020</v>
      </c>
      <c r="D40" s="236"/>
      <c r="E40" s="236"/>
    </row>
    <row r="41" spans="1:5" s="227" customFormat="1">
      <c r="A41" s="236"/>
      <c r="B41" s="236"/>
      <c r="C41" s="240" t="s">
        <v>1008</v>
      </c>
      <c r="D41" s="236"/>
      <c r="E41" s="236"/>
    </row>
    <row r="42" spans="1:5" s="227" customFormat="1" ht="16.5" customHeight="1">
      <c r="A42" s="236"/>
      <c r="B42" s="236"/>
      <c r="C42" s="236" t="s">
        <v>1021</v>
      </c>
      <c r="D42" s="236"/>
      <c r="E42" s="236"/>
    </row>
    <row r="43" spans="1:5" s="227" customFormat="1" ht="16.5" customHeight="1">
      <c r="A43" s="409" t="s">
        <v>1010</v>
      </c>
      <c r="B43" s="409"/>
      <c r="C43" s="409"/>
      <c r="D43" s="409"/>
      <c r="E43" s="409"/>
    </row>
    <row r="44" spans="1:5" s="227" customFormat="1">
      <c r="A44" s="236"/>
      <c r="B44" s="236" t="s">
        <v>29</v>
      </c>
      <c r="C44" s="240" t="s">
        <v>1011</v>
      </c>
      <c r="D44" s="237">
        <v>-2000</v>
      </c>
      <c r="E44" s="237">
        <v>-2000</v>
      </c>
    </row>
    <row r="45" spans="1:5" s="227" customFormat="1" ht="33">
      <c r="A45" s="236"/>
      <c r="B45" s="236"/>
      <c r="C45" s="236" t="s">
        <v>164</v>
      </c>
      <c r="D45" s="236"/>
      <c r="E45" s="236"/>
    </row>
    <row r="46" spans="1:5" s="227" customFormat="1">
      <c r="A46" s="236"/>
      <c r="B46" s="236"/>
      <c r="C46" s="240" t="s">
        <v>1012</v>
      </c>
      <c r="D46" s="236"/>
      <c r="E46" s="236"/>
    </row>
    <row r="47" spans="1:5" s="227" customFormat="1" ht="16.5" customHeight="1">
      <c r="A47" s="236"/>
      <c r="B47" s="236"/>
      <c r="C47" s="236" t="s">
        <v>1022</v>
      </c>
      <c r="D47" s="236"/>
      <c r="E47" s="236"/>
    </row>
    <row r="48" spans="1:5" s="227" customFormat="1">
      <c r="A48" s="236"/>
      <c r="B48" s="236"/>
      <c r="C48" s="240" t="s">
        <v>1014</v>
      </c>
      <c r="D48" s="236"/>
      <c r="E48" s="236"/>
    </row>
    <row r="49" spans="1:5" s="227" customFormat="1">
      <c r="A49" s="236"/>
      <c r="B49" s="236"/>
      <c r="C49" s="236" t="s">
        <v>1015</v>
      </c>
      <c r="D49" s="236"/>
      <c r="E49" s="236"/>
    </row>
    <row r="50" spans="1:5" s="227" customFormat="1">
      <c r="A50" s="236"/>
      <c r="B50" s="236"/>
      <c r="C50" s="238" t="s">
        <v>165</v>
      </c>
      <c r="D50" s="239">
        <v>-3714.5</v>
      </c>
      <c r="E50" s="239">
        <v>-15588.9</v>
      </c>
    </row>
    <row r="51" spans="1:5" s="227" customFormat="1">
      <c r="A51" s="236" t="s">
        <v>166</v>
      </c>
      <c r="B51" s="236"/>
      <c r="C51" s="240" t="s">
        <v>1005</v>
      </c>
      <c r="D51" s="237">
        <v>-3714.5</v>
      </c>
      <c r="E51" s="237">
        <v>-15588.9</v>
      </c>
    </row>
    <row r="52" spans="1:5" s="227" customFormat="1">
      <c r="A52" s="236"/>
      <c r="B52" s="236"/>
      <c r="C52" s="236" t="s">
        <v>167</v>
      </c>
      <c r="D52" s="236"/>
      <c r="E52" s="236"/>
    </row>
    <row r="53" spans="1:5" s="227" customFormat="1">
      <c r="A53" s="236"/>
      <c r="B53" s="236"/>
      <c r="C53" s="240" t="s">
        <v>1006</v>
      </c>
      <c r="D53" s="236"/>
      <c r="E53" s="236"/>
    </row>
    <row r="54" spans="1:5" ht="49.5">
      <c r="A54" s="236"/>
      <c r="B54" s="236"/>
      <c r="C54" s="236" t="s">
        <v>1023</v>
      </c>
      <c r="D54" s="236"/>
      <c r="E54" s="236"/>
    </row>
    <row r="55" spans="1:5">
      <c r="A55" s="236"/>
      <c r="B55" s="236"/>
      <c r="C55" s="240" t="s">
        <v>1008</v>
      </c>
      <c r="D55" s="236"/>
      <c r="E55" s="236"/>
    </row>
    <row r="56" spans="1:5" ht="16.5" customHeight="1">
      <c r="A56" s="236"/>
      <c r="B56" s="236"/>
      <c r="C56" s="236" t="s">
        <v>1024</v>
      </c>
      <c r="D56" s="236"/>
      <c r="E56" s="236"/>
    </row>
    <row r="57" spans="1:5" ht="16.5" customHeight="1">
      <c r="A57" s="409" t="s">
        <v>1010</v>
      </c>
      <c r="B57" s="409"/>
      <c r="C57" s="409"/>
      <c r="D57" s="409"/>
      <c r="E57" s="409"/>
    </row>
    <row r="58" spans="1:5">
      <c r="A58" s="236"/>
      <c r="B58" s="236" t="s">
        <v>29</v>
      </c>
      <c r="C58" s="240" t="s">
        <v>1011</v>
      </c>
      <c r="D58" s="237">
        <v>-3714.5</v>
      </c>
      <c r="E58" s="237">
        <v>-15588.9</v>
      </c>
    </row>
    <row r="59" spans="1:5" ht="33">
      <c r="A59" s="236"/>
      <c r="B59" s="236"/>
      <c r="C59" s="236" t="s">
        <v>168</v>
      </c>
      <c r="D59" s="236"/>
      <c r="E59" s="236"/>
    </row>
    <row r="60" spans="1:5">
      <c r="A60" s="236"/>
      <c r="B60" s="236"/>
      <c r="C60" s="240" t="s">
        <v>1012</v>
      </c>
      <c r="D60" s="236"/>
      <c r="E60" s="236"/>
    </row>
    <row r="61" spans="1:5" ht="16.5" customHeight="1">
      <c r="A61" s="236"/>
      <c r="B61" s="236"/>
      <c r="C61" s="236" t="s">
        <v>1025</v>
      </c>
      <c r="D61" s="236"/>
      <c r="E61" s="236"/>
    </row>
    <row r="62" spans="1:5">
      <c r="A62" s="236"/>
      <c r="B62" s="236"/>
      <c r="C62" s="240" t="s">
        <v>1014</v>
      </c>
      <c r="D62" s="236"/>
      <c r="E62" s="236"/>
    </row>
    <row r="63" spans="1:5">
      <c r="A63" s="236"/>
      <c r="B63" s="236"/>
      <c r="C63" s="236" t="s">
        <v>1015</v>
      </c>
      <c r="D63" s="236"/>
      <c r="E63" s="236"/>
    </row>
    <row r="64" spans="1:5">
      <c r="A64" s="236"/>
      <c r="B64" s="236"/>
      <c r="C64" s="238" t="s">
        <v>40</v>
      </c>
      <c r="D64" s="239">
        <v>-3950348</v>
      </c>
      <c r="E64" s="239">
        <v>-5161013.3</v>
      </c>
    </row>
    <row r="65" spans="1:5">
      <c r="A65" s="236" t="s">
        <v>172</v>
      </c>
      <c r="B65" s="236"/>
      <c r="C65" s="240" t="s">
        <v>1005</v>
      </c>
      <c r="D65" s="237">
        <v>-3482150.3</v>
      </c>
      <c r="E65" s="237">
        <v>-4451615.0999999996</v>
      </c>
    </row>
    <row r="66" spans="1:5">
      <c r="A66" s="236"/>
      <c r="B66" s="236"/>
      <c r="C66" s="236" t="s">
        <v>108</v>
      </c>
      <c r="D66" s="236"/>
      <c r="E66" s="236"/>
    </row>
    <row r="67" spans="1:5">
      <c r="A67" s="236"/>
      <c r="B67" s="236"/>
      <c r="C67" s="240" t="s">
        <v>1006</v>
      </c>
      <c r="D67" s="236"/>
      <c r="E67" s="236"/>
    </row>
    <row r="68" spans="1:5" ht="33">
      <c r="A68" s="236"/>
      <c r="B68" s="236"/>
      <c r="C68" s="236" t="s">
        <v>1026</v>
      </c>
      <c r="D68" s="236"/>
      <c r="E68" s="236"/>
    </row>
    <row r="69" spans="1:5">
      <c r="A69" s="236"/>
      <c r="B69" s="236"/>
      <c r="C69" s="240" t="s">
        <v>1008</v>
      </c>
      <c r="D69" s="236"/>
      <c r="E69" s="236"/>
    </row>
    <row r="70" spans="1:5" ht="16.5" customHeight="1">
      <c r="A70" s="236"/>
      <c r="B70" s="236"/>
      <c r="C70" s="236" t="s">
        <v>1027</v>
      </c>
      <c r="D70" s="236"/>
      <c r="E70" s="236"/>
    </row>
    <row r="71" spans="1:5" ht="16.5" customHeight="1">
      <c r="A71" s="409" t="s">
        <v>1010</v>
      </c>
      <c r="B71" s="409"/>
      <c r="C71" s="409"/>
      <c r="D71" s="409"/>
      <c r="E71" s="409"/>
    </row>
    <row r="72" spans="1:5">
      <c r="A72" s="236"/>
      <c r="B72" s="236" t="s">
        <v>173</v>
      </c>
      <c r="C72" s="240" t="s">
        <v>1011</v>
      </c>
      <c r="D72" s="237">
        <v>-2800000</v>
      </c>
      <c r="E72" s="237">
        <v>-3500000</v>
      </c>
    </row>
    <row r="73" spans="1:5" ht="33">
      <c r="A73" s="236"/>
      <c r="B73" s="236"/>
      <c r="C73" s="236" t="s">
        <v>109</v>
      </c>
      <c r="D73" s="236"/>
      <c r="E73" s="236"/>
    </row>
    <row r="74" spans="1:5">
      <c r="A74" s="236"/>
      <c r="B74" s="236"/>
      <c r="C74" s="240" t="s">
        <v>1012</v>
      </c>
      <c r="D74" s="236"/>
      <c r="E74" s="236"/>
    </row>
    <row r="75" spans="1:5" ht="33">
      <c r="A75" s="236"/>
      <c r="B75" s="236"/>
      <c r="C75" s="236" t="s">
        <v>1028</v>
      </c>
      <c r="D75" s="236"/>
      <c r="E75" s="236"/>
    </row>
    <row r="76" spans="1:5">
      <c r="A76" s="236"/>
      <c r="B76" s="236"/>
      <c r="C76" s="240" t="s">
        <v>1014</v>
      </c>
      <c r="D76" s="236"/>
      <c r="E76" s="236"/>
    </row>
    <row r="77" spans="1:5">
      <c r="A77" s="236"/>
      <c r="B77" s="236"/>
      <c r="C77" s="236" t="s">
        <v>1029</v>
      </c>
      <c r="D77" s="236"/>
      <c r="E77" s="236"/>
    </row>
    <row r="78" spans="1:5">
      <c r="A78" s="236"/>
      <c r="B78" s="236" t="s">
        <v>174</v>
      </c>
      <c r="C78" s="240" t="s">
        <v>1011</v>
      </c>
      <c r="D78" s="237">
        <v>-682150.3</v>
      </c>
      <c r="E78" s="237">
        <v>-951615.1</v>
      </c>
    </row>
    <row r="79" spans="1:5" ht="33">
      <c r="A79" s="236"/>
      <c r="B79" s="236"/>
      <c r="C79" s="236" t="s">
        <v>110</v>
      </c>
      <c r="D79" s="236"/>
      <c r="E79" s="236"/>
    </row>
    <row r="80" spans="1:5" ht="16.5" customHeight="1">
      <c r="A80" s="236"/>
      <c r="B80" s="236"/>
      <c r="C80" s="240" t="s">
        <v>1012</v>
      </c>
      <c r="D80" s="236"/>
      <c r="E80" s="236"/>
    </row>
    <row r="81" spans="1:5" ht="82.5">
      <c r="A81" s="236"/>
      <c r="B81" s="236"/>
      <c r="C81" s="236" t="s">
        <v>1030</v>
      </c>
      <c r="D81" s="236"/>
      <c r="E81" s="236"/>
    </row>
    <row r="82" spans="1:5">
      <c r="A82" s="236"/>
      <c r="B82" s="236"/>
      <c r="C82" s="240" t="s">
        <v>1014</v>
      </c>
      <c r="D82" s="236"/>
      <c r="E82" s="236"/>
    </row>
    <row r="83" spans="1:5">
      <c r="A83" s="236"/>
      <c r="B83" s="236"/>
      <c r="C83" s="236" t="s">
        <v>1029</v>
      </c>
      <c r="D83" s="236"/>
      <c r="E83" s="236"/>
    </row>
    <row r="84" spans="1:5">
      <c r="A84" s="236" t="s">
        <v>175</v>
      </c>
      <c r="B84" s="236"/>
      <c r="C84" s="240" t="s">
        <v>1005</v>
      </c>
      <c r="D84" s="237">
        <v>-338197.7</v>
      </c>
      <c r="E84" s="237">
        <v>-559398.19999999995</v>
      </c>
    </row>
    <row r="85" spans="1:5">
      <c r="A85" s="236"/>
      <c r="B85" s="236"/>
      <c r="C85" s="236" t="s">
        <v>46</v>
      </c>
      <c r="D85" s="236"/>
      <c r="E85" s="236"/>
    </row>
    <row r="86" spans="1:5">
      <c r="A86" s="236"/>
      <c r="B86" s="236"/>
      <c r="C86" s="240" t="s">
        <v>1006</v>
      </c>
      <c r="D86" s="236"/>
      <c r="E86" s="236"/>
    </row>
    <row r="87" spans="1:5">
      <c r="A87" s="236"/>
      <c r="B87" s="236"/>
      <c r="C87" s="236" t="s">
        <v>1031</v>
      </c>
      <c r="D87" s="236"/>
      <c r="E87" s="236"/>
    </row>
    <row r="88" spans="1:5">
      <c r="A88" s="236"/>
      <c r="B88" s="236"/>
      <c r="C88" s="240" t="s">
        <v>1008</v>
      </c>
      <c r="D88" s="236"/>
      <c r="E88" s="236"/>
    </row>
    <row r="89" spans="1:5" ht="16.5" customHeight="1">
      <c r="A89" s="236"/>
      <c r="B89" s="236"/>
      <c r="C89" s="236" t="s">
        <v>1032</v>
      </c>
      <c r="D89" s="236"/>
      <c r="E89" s="236"/>
    </row>
    <row r="90" spans="1:5" ht="16.5" customHeight="1">
      <c r="A90" s="409" t="s">
        <v>1010</v>
      </c>
      <c r="B90" s="409"/>
      <c r="C90" s="409"/>
      <c r="D90" s="409"/>
      <c r="E90" s="409"/>
    </row>
    <row r="91" spans="1:5">
      <c r="A91" s="236"/>
      <c r="B91" s="236" t="s">
        <v>176</v>
      </c>
      <c r="C91" s="240" t="s">
        <v>1011</v>
      </c>
      <c r="D91" s="237">
        <v>-138885.4</v>
      </c>
      <c r="E91" s="237">
        <v>-189096</v>
      </c>
    </row>
    <row r="92" spans="1:5" ht="49.5">
      <c r="A92" s="236"/>
      <c r="B92" s="236"/>
      <c r="C92" s="236" t="s">
        <v>47</v>
      </c>
      <c r="D92" s="236"/>
      <c r="E92" s="236"/>
    </row>
    <row r="93" spans="1:5">
      <c r="A93" s="236"/>
      <c r="B93" s="236"/>
      <c r="C93" s="240" t="s">
        <v>1012</v>
      </c>
      <c r="D93" s="236"/>
      <c r="E93" s="236"/>
    </row>
    <row r="94" spans="1:5" ht="49.5">
      <c r="A94" s="236"/>
      <c r="B94" s="236"/>
      <c r="C94" s="236" t="s">
        <v>1033</v>
      </c>
      <c r="D94" s="236"/>
      <c r="E94" s="236"/>
    </row>
    <row r="95" spans="1:5">
      <c r="A95" s="236"/>
      <c r="B95" s="236"/>
      <c r="C95" s="240" t="s">
        <v>1014</v>
      </c>
      <c r="D95" s="236"/>
      <c r="E95" s="236"/>
    </row>
    <row r="96" spans="1:5">
      <c r="A96" s="236"/>
      <c r="B96" s="236"/>
      <c r="C96" s="236" t="s">
        <v>1015</v>
      </c>
      <c r="D96" s="236"/>
      <c r="E96" s="236"/>
    </row>
    <row r="97" spans="1:5">
      <c r="A97" s="236"/>
      <c r="B97" s="236" t="s">
        <v>177</v>
      </c>
      <c r="C97" s="240" t="s">
        <v>1011</v>
      </c>
      <c r="D97" s="237">
        <v>-184312.3</v>
      </c>
      <c r="E97" s="237">
        <v>-255008.3</v>
      </c>
    </row>
    <row r="98" spans="1:5" ht="49.5">
      <c r="A98" s="236"/>
      <c r="B98" s="236"/>
      <c r="C98" s="236" t="s">
        <v>48</v>
      </c>
      <c r="D98" s="236"/>
      <c r="E98" s="236"/>
    </row>
    <row r="99" spans="1:5">
      <c r="A99" s="236"/>
      <c r="B99" s="236"/>
      <c r="C99" s="240" t="s">
        <v>1012</v>
      </c>
      <c r="D99" s="236"/>
      <c r="E99" s="236"/>
    </row>
    <row r="100" spans="1:5" ht="33">
      <c r="A100" s="236"/>
      <c r="B100" s="236"/>
      <c r="C100" s="236" t="s">
        <v>1034</v>
      </c>
      <c r="D100" s="236"/>
      <c r="E100" s="236"/>
    </row>
    <row r="101" spans="1:5">
      <c r="A101" s="236"/>
      <c r="B101" s="236"/>
      <c r="C101" s="240" t="s">
        <v>1014</v>
      </c>
      <c r="D101" s="236"/>
      <c r="E101" s="236"/>
    </row>
    <row r="102" spans="1:5">
      <c r="A102" s="236"/>
      <c r="B102" s="236"/>
      <c r="C102" s="236" t="s">
        <v>1029</v>
      </c>
      <c r="D102" s="236"/>
      <c r="E102" s="236"/>
    </row>
    <row r="103" spans="1:5">
      <c r="A103" s="236"/>
      <c r="B103" s="236" t="s">
        <v>178</v>
      </c>
      <c r="C103" s="240" t="s">
        <v>1011</v>
      </c>
      <c r="D103" s="237">
        <v>-15000</v>
      </c>
      <c r="E103" s="237">
        <v>-115293.9</v>
      </c>
    </row>
    <row r="104" spans="1:5" ht="49.5">
      <c r="A104" s="236"/>
      <c r="B104" s="236"/>
      <c r="C104" s="236" t="s">
        <v>49</v>
      </c>
      <c r="D104" s="236"/>
      <c r="E104" s="236"/>
    </row>
    <row r="105" spans="1:5" ht="16.5" customHeight="1">
      <c r="A105" s="236"/>
      <c r="B105" s="236"/>
      <c r="C105" s="240" t="s">
        <v>1012</v>
      </c>
      <c r="D105" s="236"/>
      <c r="E105" s="236"/>
    </row>
    <row r="106" spans="1:5" ht="33">
      <c r="A106" s="236"/>
      <c r="B106" s="236"/>
      <c r="C106" s="236" t="s">
        <v>1035</v>
      </c>
      <c r="D106" s="236"/>
      <c r="E106" s="236"/>
    </row>
    <row r="107" spans="1:5">
      <c r="A107" s="236"/>
      <c r="B107" s="236"/>
      <c r="C107" s="240" t="s">
        <v>1014</v>
      </c>
      <c r="D107" s="236"/>
      <c r="E107" s="236"/>
    </row>
    <row r="108" spans="1:5" ht="33">
      <c r="A108" s="236"/>
      <c r="B108" s="236"/>
      <c r="C108" s="236" t="s">
        <v>1019</v>
      </c>
      <c r="D108" s="236"/>
      <c r="E108" s="236"/>
    </row>
    <row r="109" spans="1:5">
      <c r="A109" s="236" t="s">
        <v>179</v>
      </c>
      <c r="B109" s="236"/>
      <c r="C109" s="240" t="s">
        <v>1005</v>
      </c>
      <c r="D109" s="237">
        <v>-130000</v>
      </c>
      <c r="E109" s="237">
        <v>-150000</v>
      </c>
    </row>
    <row r="110" spans="1:5">
      <c r="A110" s="236"/>
      <c r="B110" s="236"/>
      <c r="C110" s="236" t="s">
        <v>50</v>
      </c>
      <c r="D110" s="236"/>
      <c r="E110" s="236"/>
    </row>
    <row r="111" spans="1:5">
      <c r="A111" s="236"/>
      <c r="B111" s="236"/>
      <c r="C111" s="240" t="s">
        <v>1006</v>
      </c>
      <c r="D111" s="236"/>
      <c r="E111" s="236"/>
    </row>
    <row r="112" spans="1:5" ht="49.5">
      <c r="A112" s="236"/>
      <c r="B112" s="236"/>
      <c r="C112" s="236" t="s">
        <v>1036</v>
      </c>
      <c r="D112" s="236"/>
      <c r="E112" s="236"/>
    </row>
    <row r="113" spans="1:5">
      <c r="A113" s="236"/>
      <c r="B113" s="236"/>
      <c r="C113" s="240" t="s">
        <v>1008</v>
      </c>
      <c r="D113" s="236"/>
      <c r="E113" s="236"/>
    </row>
    <row r="114" spans="1:5" ht="16.5" customHeight="1">
      <c r="A114" s="236"/>
      <c r="B114" s="236"/>
      <c r="C114" s="236" t="s">
        <v>1037</v>
      </c>
      <c r="D114" s="236"/>
      <c r="E114" s="236"/>
    </row>
    <row r="115" spans="1:5" ht="16.5" customHeight="1">
      <c r="A115" s="409" t="s">
        <v>1010</v>
      </c>
      <c r="B115" s="409"/>
      <c r="C115" s="409"/>
      <c r="D115" s="409"/>
      <c r="E115" s="409"/>
    </row>
    <row r="116" spans="1:5">
      <c r="A116" s="236"/>
      <c r="B116" s="236" t="s">
        <v>180</v>
      </c>
      <c r="C116" s="240" t="s">
        <v>1011</v>
      </c>
      <c r="D116" s="237">
        <v>-10000</v>
      </c>
      <c r="E116" s="237">
        <v>-30000</v>
      </c>
    </row>
    <row r="117" spans="1:5" ht="33">
      <c r="A117" s="236"/>
      <c r="B117" s="236"/>
      <c r="C117" s="236" t="s">
        <v>111</v>
      </c>
      <c r="D117" s="236"/>
      <c r="E117" s="236"/>
    </row>
    <row r="118" spans="1:5">
      <c r="A118" s="236"/>
      <c r="B118" s="236"/>
      <c r="C118" s="240" t="s">
        <v>1012</v>
      </c>
      <c r="D118" s="236"/>
      <c r="E118" s="236"/>
    </row>
    <row r="119" spans="1:5" ht="49.5">
      <c r="A119" s="236"/>
      <c r="B119" s="236"/>
      <c r="C119" s="236" t="s">
        <v>1038</v>
      </c>
      <c r="D119" s="236"/>
      <c r="E119" s="236"/>
    </row>
    <row r="120" spans="1:5">
      <c r="A120" s="236"/>
      <c r="B120" s="236"/>
      <c r="C120" s="240" t="s">
        <v>1014</v>
      </c>
      <c r="D120" s="236"/>
      <c r="E120" s="236"/>
    </row>
    <row r="121" spans="1:5">
      <c r="A121" s="236"/>
      <c r="B121" s="236"/>
      <c r="C121" s="236" t="s">
        <v>1029</v>
      </c>
      <c r="D121" s="236"/>
      <c r="E121" s="236"/>
    </row>
    <row r="122" spans="1:5">
      <c r="A122" s="236"/>
      <c r="B122" s="236" t="s">
        <v>181</v>
      </c>
      <c r="C122" s="240" t="s">
        <v>1011</v>
      </c>
      <c r="D122" s="237">
        <v>-100000</v>
      </c>
      <c r="E122" s="237">
        <v>-100000</v>
      </c>
    </row>
    <row r="123" spans="1:5" ht="33">
      <c r="A123" s="236"/>
      <c r="B123" s="236"/>
      <c r="C123" s="236" t="s">
        <v>112</v>
      </c>
      <c r="D123" s="236"/>
      <c r="E123" s="236"/>
    </row>
    <row r="124" spans="1:5">
      <c r="A124" s="236"/>
      <c r="B124" s="236"/>
      <c r="C124" s="240" t="s">
        <v>1012</v>
      </c>
      <c r="D124" s="236"/>
      <c r="E124" s="236"/>
    </row>
    <row r="125" spans="1:5" ht="49.5">
      <c r="A125" s="236"/>
      <c r="B125" s="236"/>
      <c r="C125" s="236" t="s">
        <v>1039</v>
      </c>
      <c r="D125" s="236"/>
      <c r="E125" s="236"/>
    </row>
    <row r="126" spans="1:5">
      <c r="A126" s="236"/>
      <c r="B126" s="236"/>
      <c r="C126" s="240" t="s">
        <v>1014</v>
      </c>
      <c r="D126" s="236"/>
      <c r="E126" s="236"/>
    </row>
    <row r="127" spans="1:5">
      <c r="A127" s="236"/>
      <c r="B127" s="236"/>
      <c r="C127" s="236" t="s">
        <v>1029</v>
      </c>
      <c r="D127" s="236"/>
      <c r="E127" s="236"/>
    </row>
    <row r="128" spans="1:5">
      <c r="A128" s="236"/>
      <c r="B128" s="236" t="s">
        <v>182</v>
      </c>
      <c r="C128" s="240" t="s">
        <v>1011</v>
      </c>
      <c r="D128" s="237">
        <v>-20000</v>
      </c>
      <c r="E128" s="237">
        <v>-20000</v>
      </c>
    </row>
    <row r="129" spans="1:5" ht="33">
      <c r="A129" s="236"/>
      <c r="B129" s="236"/>
      <c r="C129" s="236" t="s">
        <v>51</v>
      </c>
      <c r="D129" s="236"/>
      <c r="E129" s="236"/>
    </row>
    <row r="130" spans="1:5">
      <c r="A130" s="236"/>
      <c r="B130" s="236"/>
      <c r="C130" s="240" t="s">
        <v>1012</v>
      </c>
      <c r="D130" s="236"/>
      <c r="E130" s="236"/>
    </row>
    <row r="131" spans="1:5" ht="16.5" customHeight="1">
      <c r="A131" s="236"/>
      <c r="B131" s="236"/>
      <c r="C131" s="236" t="s">
        <v>1040</v>
      </c>
      <c r="D131" s="236"/>
      <c r="E131" s="236"/>
    </row>
    <row r="132" spans="1:5">
      <c r="A132" s="236"/>
      <c r="B132" s="236"/>
      <c r="C132" s="240" t="s">
        <v>1014</v>
      </c>
      <c r="D132" s="236"/>
      <c r="E132" s="236"/>
    </row>
    <row r="133" spans="1:5">
      <c r="A133" s="236"/>
      <c r="B133" s="236"/>
      <c r="C133" s="236" t="s">
        <v>1029</v>
      </c>
      <c r="D133" s="236"/>
      <c r="E133" s="236"/>
    </row>
    <row r="134" spans="1:5">
      <c r="A134" s="236"/>
      <c r="B134" s="236"/>
      <c r="C134" s="238" t="s">
        <v>183</v>
      </c>
      <c r="D134" s="239">
        <v>-56434</v>
      </c>
      <c r="E134" s="239">
        <v>-56434</v>
      </c>
    </row>
    <row r="135" spans="1:5">
      <c r="A135" s="236" t="s">
        <v>184</v>
      </c>
      <c r="B135" s="236"/>
      <c r="C135" s="240" t="s">
        <v>1005</v>
      </c>
      <c r="D135" s="237">
        <v>-2244.6</v>
      </c>
      <c r="E135" s="237">
        <v>-2244.6</v>
      </c>
    </row>
    <row r="136" spans="1:5" ht="33">
      <c r="A136" s="236"/>
      <c r="B136" s="236"/>
      <c r="C136" s="236" t="s">
        <v>185</v>
      </c>
      <c r="D136" s="236"/>
      <c r="E136" s="236"/>
    </row>
    <row r="137" spans="1:5">
      <c r="A137" s="236"/>
      <c r="B137" s="236"/>
      <c r="C137" s="240" t="s">
        <v>1006</v>
      </c>
      <c r="D137" s="236"/>
      <c r="E137" s="236"/>
    </row>
    <row r="138" spans="1:5" ht="66">
      <c r="A138" s="236"/>
      <c r="B138" s="236"/>
      <c r="C138" s="236" t="s">
        <v>1041</v>
      </c>
      <c r="D138" s="236"/>
      <c r="E138" s="236"/>
    </row>
    <row r="139" spans="1:5">
      <c r="A139" s="236"/>
      <c r="B139" s="236"/>
      <c r="C139" s="240" t="s">
        <v>1008</v>
      </c>
      <c r="D139" s="236"/>
      <c r="E139" s="236"/>
    </row>
    <row r="140" spans="1:5" ht="16.5" customHeight="1">
      <c r="A140" s="236"/>
      <c r="B140" s="236"/>
      <c r="C140" s="236" t="s">
        <v>1042</v>
      </c>
      <c r="D140" s="236"/>
      <c r="E140" s="236"/>
    </row>
    <row r="141" spans="1:5" ht="16.5" customHeight="1">
      <c r="A141" s="409" t="s">
        <v>1010</v>
      </c>
      <c r="B141" s="409"/>
      <c r="C141" s="409"/>
      <c r="D141" s="409"/>
      <c r="E141" s="409"/>
    </row>
    <row r="142" spans="1:5">
      <c r="A142" s="236"/>
      <c r="B142" s="236" t="s">
        <v>29</v>
      </c>
      <c r="C142" s="240" t="s">
        <v>1011</v>
      </c>
      <c r="D142" s="237">
        <v>-2244.6</v>
      </c>
      <c r="E142" s="237">
        <v>-2244.6</v>
      </c>
    </row>
    <row r="143" spans="1:5" ht="33">
      <c r="A143" s="236"/>
      <c r="B143" s="236"/>
      <c r="C143" s="236" t="s">
        <v>186</v>
      </c>
      <c r="D143" s="236"/>
      <c r="E143" s="236"/>
    </row>
    <row r="144" spans="1:5" ht="16.5" customHeight="1">
      <c r="A144" s="236"/>
      <c r="B144" s="236"/>
      <c r="C144" s="240" t="s">
        <v>1012</v>
      </c>
      <c r="D144" s="236"/>
      <c r="E144" s="236"/>
    </row>
    <row r="145" spans="1:5" ht="66">
      <c r="A145" s="236"/>
      <c r="B145" s="236"/>
      <c r="C145" s="236" t="s">
        <v>1043</v>
      </c>
      <c r="D145" s="236"/>
      <c r="E145" s="236"/>
    </row>
    <row r="146" spans="1:5">
      <c r="A146" s="236"/>
      <c r="B146" s="236"/>
      <c r="C146" s="240" t="s">
        <v>1014</v>
      </c>
      <c r="D146" s="236"/>
      <c r="E146" s="236"/>
    </row>
    <row r="147" spans="1:5">
      <c r="A147" s="236"/>
      <c r="B147" s="236"/>
      <c r="C147" s="236" t="s">
        <v>1015</v>
      </c>
      <c r="D147" s="236"/>
      <c r="E147" s="236"/>
    </row>
    <row r="148" spans="1:5">
      <c r="A148" s="236" t="s">
        <v>187</v>
      </c>
      <c r="B148" s="236"/>
      <c r="C148" s="240" t="s">
        <v>1005</v>
      </c>
      <c r="D148" s="237">
        <v>-2400</v>
      </c>
      <c r="E148" s="237">
        <v>-2400</v>
      </c>
    </row>
    <row r="149" spans="1:5">
      <c r="A149" s="236"/>
      <c r="B149" s="236"/>
      <c r="C149" s="236" t="s">
        <v>188</v>
      </c>
      <c r="D149" s="236"/>
      <c r="E149" s="236"/>
    </row>
    <row r="150" spans="1:5">
      <c r="A150" s="236"/>
      <c r="B150" s="236"/>
      <c r="C150" s="240" t="s">
        <v>1006</v>
      </c>
      <c r="D150" s="236"/>
      <c r="E150" s="236"/>
    </row>
    <row r="151" spans="1:5" ht="49.5">
      <c r="A151" s="236"/>
      <c r="B151" s="236"/>
      <c r="C151" s="236" t="s">
        <v>1044</v>
      </c>
      <c r="D151" s="236"/>
      <c r="E151" s="236"/>
    </row>
    <row r="152" spans="1:5">
      <c r="A152" s="236"/>
      <c r="B152" s="236"/>
      <c r="C152" s="240" t="s">
        <v>1008</v>
      </c>
      <c r="D152" s="236"/>
      <c r="E152" s="236"/>
    </row>
    <row r="153" spans="1:5" ht="16.5" customHeight="1">
      <c r="A153" s="236"/>
      <c r="B153" s="236"/>
      <c r="C153" s="236" t="s">
        <v>1045</v>
      </c>
      <c r="D153" s="236"/>
      <c r="E153" s="236"/>
    </row>
    <row r="154" spans="1:5" ht="16.5" customHeight="1">
      <c r="A154" s="409" t="s">
        <v>1010</v>
      </c>
      <c r="B154" s="409"/>
      <c r="C154" s="409"/>
      <c r="D154" s="409"/>
      <c r="E154" s="409"/>
    </row>
    <row r="155" spans="1:5">
      <c r="A155" s="236"/>
      <c r="B155" s="236" t="s">
        <v>189</v>
      </c>
      <c r="C155" s="240" t="s">
        <v>1011</v>
      </c>
      <c r="D155" s="237">
        <v>-2400</v>
      </c>
      <c r="E155" s="237">
        <v>-2400</v>
      </c>
    </row>
    <row r="156" spans="1:5" ht="33">
      <c r="A156" s="236"/>
      <c r="B156" s="236"/>
      <c r="C156" s="236" t="s">
        <v>190</v>
      </c>
      <c r="D156" s="236"/>
      <c r="E156" s="236"/>
    </row>
    <row r="157" spans="1:5" ht="16.5" customHeight="1">
      <c r="A157" s="236"/>
      <c r="B157" s="236"/>
      <c r="C157" s="240" t="s">
        <v>1012</v>
      </c>
      <c r="D157" s="236"/>
      <c r="E157" s="236"/>
    </row>
    <row r="158" spans="1:5" ht="33">
      <c r="A158" s="236"/>
      <c r="B158" s="236"/>
      <c r="C158" s="236" t="s">
        <v>1046</v>
      </c>
      <c r="D158" s="236"/>
      <c r="E158" s="236"/>
    </row>
    <row r="159" spans="1:5">
      <c r="A159" s="236"/>
      <c r="B159" s="236"/>
      <c r="C159" s="240" t="s">
        <v>1014</v>
      </c>
      <c r="D159" s="236"/>
      <c r="E159" s="236"/>
    </row>
    <row r="160" spans="1:5">
      <c r="A160" s="236"/>
      <c r="B160" s="236"/>
      <c r="C160" s="236" t="s">
        <v>1029</v>
      </c>
      <c r="D160" s="236"/>
      <c r="E160" s="236"/>
    </row>
    <row r="161" spans="1:5">
      <c r="A161" s="236" t="s">
        <v>191</v>
      </c>
      <c r="B161" s="236"/>
      <c r="C161" s="240" t="s">
        <v>1005</v>
      </c>
      <c r="D161" s="237">
        <v>-51789.4</v>
      </c>
      <c r="E161" s="237">
        <v>-51789.4</v>
      </c>
    </row>
    <row r="162" spans="1:5" ht="33">
      <c r="A162" s="236"/>
      <c r="B162" s="236"/>
      <c r="C162" s="236" t="s">
        <v>192</v>
      </c>
      <c r="D162" s="236"/>
      <c r="E162" s="236"/>
    </row>
    <row r="163" spans="1:5">
      <c r="A163" s="236"/>
      <c r="B163" s="236"/>
      <c r="C163" s="240" t="s">
        <v>1006</v>
      </c>
      <c r="D163" s="236"/>
      <c r="E163" s="236"/>
    </row>
    <row r="164" spans="1:5" ht="49.5">
      <c r="A164" s="236"/>
      <c r="B164" s="236"/>
      <c r="C164" s="236" t="s">
        <v>1047</v>
      </c>
      <c r="D164" s="236"/>
      <c r="E164" s="236"/>
    </row>
    <row r="165" spans="1:5">
      <c r="A165" s="236"/>
      <c r="B165" s="236"/>
      <c r="C165" s="240" t="s">
        <v>1008</v>
      </c>
      <c r="D165" s="236"/>
      <c r="E165" s="236"/>
    </row>
    <row r="166" spans="1:5" ht="16.5" customHeight="1">
      <c r="A166" s="236"/>
      <c r="B166" s="236"/>
      <c r="C166" s="236" t="s">
        <v>1048</v>
      </c>
      <c r="D166" s="236"/>
      <c r="E166" s="236"/>
    </row>
    <row r="167" spans="1:5" ht="16.5" customHeight="1">
      <c r="A167" s="409" t="s">
        <v>1010</v>
      </c>
      <c r="B167" s="409"/>
      <c r="C167" s="409"/>
      <c r="D167" s="409"/>
      <c r="E167" s="409"/>
    </row>
    <row r="168" spans="1:5">
      <c r="A168" s="236"/>
      <c r="B168" s="236" t="s">
        <v>29</v>
      </c>
      <c r="C168" s="240" t="s">
        <v>1011</v>
      </c>
      <c r="D168" s="237">
        <v>-51789.4</v>
      </c>
      <c r="E168" s="237">
        <v>-51789.4</v>
      </c>
    </row>
    <row r="169" spans="1:5" ht="49.5">
      <c r="A169" s="236"/>
      <c r="B169" s="236"/>
      <c r="C169" s="236" t="s">
        <v>193</v>
      </c>
      <c r="D169" s="236"/>
      <c r="E169" s="236"/>
    </row>
    <row r="170" spans="1:5">
      <c r="A170" s="236"/>
      <c r="B170" s="236"/>
      <c r="C170" s="240" t="s">
        <v>1012</v>
      </c>
      <c r="D170" s="236"/>
      <c r="E170" s="236"/>
    </row>
    <row r="171" spans="1:5" ht="16.5" customHeight="1">
      <c r="A171" s="236"/>
      <c r="B171" s="236"/>
      <c r="C171" s="236" t="s">
        <v>1049</v>
      </c>
      <c r="D171" s="236"/>
      <c r="E171" s="236"/>
    </row>
    <row r="172" spans="1:5">
      <c r="A172" s="236"/>
      <c r="B172" s="236"/>
      <c r="C172" s="240" t="s">
        <v>1014</v>
      </c>
      <c r="D172" s="236"/>
      <c r="E172" s="236"/>
    </row>
    <row r="173" spans="1:5">
      <c r="A173" s="236"/>
      <c r="B173" s="236"/>
      <c r="C173" s="236" t="s">
        <v>1015</v>
      </c>
      <c r="D173" s="236"/>
      <c r="E173" s="236"/>
    </row>
    <row r="174" spans="1:5">
      <c r="A174" s="236"/>
      <c r="B174" s="236"/>
      <c r="C174" s="238" t="s">
        <v>194</v>
      </c>
      <c r="D174" s="239">
        <v>-138991.20000000001</v>
      </c>
      <c r="E174" s="239">
        <v>-195653.7</v>
      </c>
    </row>
    <row r="175" spans="1:5">
      <c r="A175" s="236" t="s">
        <v>195</v>
      </c>
      <c r="B175" s="236"/>
      <c r="C175" s="240" t="s">
        <v>1005</v>
      </c>
      <c r="D175" s="237">
        <v>-138991.20000000001</v>
      </c>
      <c r="E175" s="237">
        <v>-195653.7</v>
      </c>
    </row>
    <row r="176" spans="1:5" ht="33">
      <c r="A176" s="236"/>
      <c r="B176" s="236"/>
      <c r="C176" s="236" t="s">
        <v>196</v>
      </c>
      <c r="D176" s="236"/>
      <c r="E176" s="236"/>
    </row>
    <row r="177" spans="1:5">
      <c r="A177" s="236"/>
      <c r="B177" s="236"/>
      <c r="C177" s="240" t="s">
        <v>1006</v>
      </c>
      <c r="D177" s="236"/>
      <c r="E177" s="236"/>
    </row>
    <row r="178" spans="1:5" ht="33">
      <c r="A178" s="236"/>
      <c r="B178" s="236"/>
      <c r="C178" s="236" t="s">
        <v>1050</v>
      </c>
      <c r="D178" s="236"/>
      <c r="E178" s="236"/>
    </row>
    <row r="179" spans="1:5">
      <c r="A179" s="236"/>
      <c r="B179" s="236"/>
      <c r="C179" s="240" t="s">
        <v>1008</v>
      </c>
      <c r="D179" s="236"/>
      <c r="E179" s="236"/>
    </row>
    <row r="180" spans="1:5" ht="16.5" customHeight="1">
      <c r="A180" s="236"/>
      <c r="B180" s="236"/>
      <c r="C180" s="236" t="s">
        <v>1051</v>
      </c>
      <c r="D180" s="236"/>
      <c r="E180" s="236"/>
    </row>
    <row r="181" spans="1:5" ht="16.5" customHeight="1">
      <c r="A181" s="409" t="s">
        <v>1010</v>
      </c>
      <c r="B181" s="409"/>
      <c r="C181" s="409"/>
      <c r="D181" s="409"/>
      <c r="E181" s="409"/>
    </row>
    <row r="182" spans="1:5">
      <c r="A182" s="236"/>
      <c r="B182" s="236" t="s">
        <v>197</v>
      </c>
      <c r="C182" s="240" t="s">
        <v>1011</v>
      </c>
      <c r="D182" s="237">
        <v>-138991.20000000001</v>
      </c>
      <c r="E182" s="237">
        <v>-195653.7</v>
      </c>
    </row>
    <row r="183" spans="1:5">
      <c r="A183" s="236"/>
      <c r="B183" s="236"/>
      <c r="C183" s="236" t="s">
        <v>198</v>
      </c>
      <c r="D183" s="236"/>
      <c r="E183" s="236"/>
    </row>
    <row r="184" spans="1:5">
      <c r="A184" s="236"/>
      <c r="B184" s="236"/>
      <c r="C184" s="240" t="s">
        <v>1012</v>
      </c>
      <c r="D184" s="236"/>
      <c r="E184" s="236"/>
    </row>
    <row r="185" spans="1:5" ht="16.5" customHeight="1">
      <c r="A185" s="236"/>
      <c r="B185" s="236"/>
      <c r="C185" s="236" t="s">
        <v>1052</v>
      </c>
      <c r="D185" s="236"/>
      <c r="E185" s="236"/>
    </row>
    <row r="186" spans="1:5">
      <c r="A186" s="236"/>
      <c r="B186" s="236"/>
      <c r="C186" s="240" t="s">
        <v>1014</v>
      </c>
      <c r="D186" s="236"/>
      <c r="E186" s="236"/>
    </row>
    <row r="187" spans="1:5">
      <c r="A187" s="236"/>
      <c r="B187" s="236"/>
      <c r="C187" s="236" t="s">
        <v>1015</v>
      </c>
      <c r="D187" s="236"/>
      <c r="E187" s="236"/>
    </row>
    <row r="188" spans="1:5">
      <c r="A188" s="236"/>
      <c r="B188" s="236"/>
      <c r="C188" s="238" t="s">
        <v>199</v>
      </c>
      <c r="D188" s="239">
        <v>-576102.9</v>
      </c>
      <c r="E188" s="239">
        <v>-1231750.7</v>
      </c>
    </row>
    <row r="189" spans="1:5">
      <c r="A189" s="236" t="s">
        <v>200</v>
      </c>
      <c r="B189" s="236"/>
      <c r="C189" s="240" t="s">
        <v>1005</v>
      </c>
      <c r="D189" s="237">
        <v>-462139.7</v>
      </c>
      <c r="E189" s="237">
        <v>-1117787.5</v>
      </c>
    </row>
    <row r="190" spans="1:5">
      <c r="A190" s="236"/>
      <c r="B190" s="236"/>
      <c r="C190" s="236" t="s">
        <v>201</v>
      </c>
      <c r="D190" s="236"/>
      <c r="E190" s="236"/>
    </row>
    <row r="191" spans="1:5">
      <c r="A191" s="236"/>
      <c r="B191" s="236"/>
      <c r="C191" s="240" t="s">
        <v>1006</v>
      </c>
      <c r="D191" s="236"/>
      <c r="E191" s="236"/>
    </row>
    <row r="192" spans="1:5">
      <c r="A192" s="236"/>
      <c r="B192" s="236"/>
      <c r="C192" s="236" t="s">
        <v>1053</v>
      </c>
      <c r="D192" s="236"/>
      <c r="E192" s="236"/>
    </row>
    <row r="193" spans="1:5">
      <c r="A193" s="236"/>
      <c r="B193" s="236"/>
      <c r="C193" s="240" t="s">
        <v>1008</v>
      </c>
      <c r="D193" s="236"/>
      <c r="E193" s="236"/>
    </row>
    <row r="194" spans="1:5" ht="16.5" customHeight="1">
      <c r="A194" s="236"/>
      <c r="B194" s="236"/>
      <c r="C194" s="236" t="s">
        <v>1054</v>
      </c>
      <c r="D194" s="236"/>
      <c r="E194" s="236"/>
    </row>
    <row r="195" spans="1:5" ht="16.5" customHeight="1">
      <c r="A195" s="409" t="s">
        <v>1010</v>
      </c>
      <c r="B195" s="409"/>
      <c r="C195" s="409"/>
      <c r="D195" s="409"/>
      <c r="E195" s="409"/>
    </row>
    <row r="196" spans="1:5">
      <c r="A196" s="236"/>
      <c r="B196" s="236" t="s">
        <v>369</v>
      </c>
      <c r="C196" s="240" t="s">
        <v>1011</v>
      </c>
      <c r="D196" s="237">
        <v>-462139.7</v>
      </c>
      <c r="E196" s="237">
        <v>-1099725</v>
      </c>
    </row>
    <row r="197" spans="1:5" ht="33">
      <c r="A197" s="236"/>
      <c r="B197" s="236"/>
      <c r="C197" s="236" t="s">
        <v>370</v>
      </c>
      <c r="D197" s="236"/>
      <c r="E197" s="236"/>
    </row>
    <row r="198" spans="1:5">
      <c r="A198" s="236"/>
      <c r="B198" s="236"/>
      <c r="C198" s="240" t="s">
        <v>1012</v>
      </c>
      <c r="D198" s="236"/>
      <c r="E198" s="236"/>
    </row>
    <row r="199" spans="1:5" ht="66">
      <c r="A199" s="236"/>
      <c r="B199" s="236"/>
      <c r="C199" s="236" t="s">
        <v>1055</v>
      </c>
      <c r="D199" s="236"/>
      <c r="E199" s="236"/>
    </row>
    <row r="200" spans="1:5">
      <c r="A200" s="236"/>
      <c r="B200" s="236"/>
      <c r="C200" s="240" t="s">
        <v>1014</v>
      </c>
      <c r="D200" s="236"/>
      <c r="E200" s="236"/>
    </row>
    <row r="201" spans="1:5">
      <c r="A201" s="236"/>
      <c r="B201" s="236"/>
      <c r="C201" s="236" t="s">
        <v>1029</v>
      </c>
      <c r="D201" s="236"/>
      <c r="E201" s="236"/>
    </row>
    <row r="202" spans="1:5">
      <c r="A202" s="236"/>
      <c r="B202" s="236" t="s">
        <v>202</v>
      </c>
      <c r="C202" s="240" t="s">
        <v>1011</v>
      </c>
      <c r="D202" s="237">
        <v>0</v>
      </c>
      <c r="E202" s="237">
        <v>-18062.5</v>
      </c>
    </row>
    <row r="203" spans="1:5" ht="33">
      <c r="A203" s="236"/>
      <c r="B203" s="236"/>
      <c r="C203" s="236" t="s">
        <v>203</v>
      </c>
      <c r="D203" s="236"/>
      <c r="E203" s="236"/>
    </row>
    <row r="204" spans="1:5" ht="16.5" customHeight="1">
      <c r="A204" s="236"/>
      <c r="B204" s="236"/>
      <c r="C204" s="240" t="s">
        <v>1012</v>
      </c>
      <c r="D204" s="236"/>
      <c r="E204" s="236"/>
    </row>
    <row r="205" spans="1:5" ht="33">
      <c r="A205" s="236"/>
      <c r="B205" s="236"/>
      <c r="C205" s="236" t="s">
        <v>1056</v>
      </c>
      <c r="D205" s="236"/>
      <c r="E205" s="236"/>
    </row>
    <row r="206" spans="1:5">
      <c r="A206" s="236"/>
      <c r="B206" s="236"/>
      <c r="C206" s="240" t="s">
        <v>1014</v>
      </c>
      <c r="D206" s="236"/>
      <c r="E206" s="236"/>
    </row>
    <row r="207" spans="1:5">
      <c r="A207" s="236"/>
      <c r="B207" s="236"/>
      <c r="C207" s="236" t="s">
        <v>1029</v>
      </c>
      <c r="D207" s="236"/>
      <c r="E207" s="236"/>
    </row>
    <row r="208" spans="1:5">
      <c r="A208" s="236" t="s">
        <v>204</v>
      </c>
      <c r="B208" s="236"/>
      <c r="C208" s="240" t="s">
        <v>1005</v>
      </c>
      <c r="D208" s="237">
        <v>-113963.2</v>
      </c>
      <c r="E208" s="237">
        <v>-113963.2</v>
      </c>
    </row>
    <row r="209" spans="1:5">
      <c r="A209" s="236"/>
      <c r="B209" s="236"/>
      <c r="C209" s="236" t="s">
        <v>205</v>
      </c>
      <c r="D209" s="236"/>
      <c r="E209" s="236"/>
    </row>
    <row r="210" spans="1:5">
      <c r="A210" s="236"/>
      <c r="B210" s="236"/>
      <c r="C210" s="240" t="s">
        <v>1006</v>
      </c>
      <c r="D210" s="236"/>
      <c r="E210" s="236"/>
    </row>
    <row r="211" spans="1:5" ht="49.5">
      <c r="A211" s="236"/>
      <c r="B211" s="236"/>
      <c r="C211" s="236" t="s">
        <v>1057</v>
      </c>
      <c r="D211" s="236"/>
      <c r="E211" s="236"/>
    </row>
    <row r="212" spans="1:5">
      <c r="A212" s="236"/>
      <c r="B212" s="236"/>
      <c r="C212" s="240" t="s">
        <v>1008</v>
      </c>
      <c r="D212" s="236"/>
      <c r="E212" s="236"/>
    </row>
    <row r="213" spans="1:5" ht="16.5" customHeight="1">
      <c r="A213" s="236"/>
      <c r="B213" s="236"/>
      <c r="C213" s="236" t="s">
        <v>1058</v>
      </c>
      <c r="D213" s="236"/>
      <c r="E213" s="236"/>
    </row>
    <row r="214" spans="1:5" ht="16.5" customHeight="1">
      <c r="A214" s="409" t="s">
        <v>1010</v>
      </c>
      <c r="B214" s="409"/>
      <c r="C214" s="409"/>
      <c r="D214" s="409"/>
      <c r="E214" s="409"/>
    </row>
    <row r="215" spans="1:5">
      <c r="A215" s="236"/>
      <c r="B215" s="236" t="s">
        <v>206</v>
      </c>
      <c r="C215" s="240" t="s">
        <v>1011</v>
      </c>
      <c r="D215" s="237">
        <v>-113963.2</v>
      </c>
      <c r="E215" s="237">
        <v>-113963.2</v>
      </c>
    </row>
    <row r="216" spans="1:5" ht="49.5">
      <c r="A216" s="236"/>
      <c r="B216" s="236"/>
      <c r="C216" s="236" t="s">
        <v>207</v>
      </c>
      <c r="D216" s="236"/>
      <c r="E216" s="236"/>
    </row>
    <row r="217" spans="1:5">
      <c r="A217" s="236"/>
      <c r="B217" s="236"/>
      <c r="C217" s="240" t="s">
        <v>1012</v>
      </c>
      <c r="D217" s="236"/>
      <c r="E217" s="236"/>
    </row>
    <row r="218" spans="1:5" ht="16.5" customHeight="1">
      <c r="A218" s="236"/>
      <c r="B218" s="236"/>
      <c r="C218" s="236" t="s">
        <v>1059</v>
      </c>
      <c r="D218" s="236"/>
      <c r="E218" s="236"/>
    </row>
    <row r="219" spans="1:5">
      <c r="A219" s="236"/>
      <c r="B219" s="236"/>
      <c r="C219" s="240" t="s">
        <v>1014</v>
      </c>
      <c r="D219" s="236"/>
      <c r="E219" s="236"/>
    </row>
    <row r="220" spans="1:5">
      <c r="A220" s="236"/>
      <c r="B220" s="236"/>
      <c r="C220" s="236" t="s">
        <v>1015</v>
      </c>
      <c r="D220" s="236"/>
      <c r="E220" s="236"/>
    </row>
    <row r="221" spans="1:5">
      <c r="A221" s="236"/>
      <c r="B221" s="236"/>
      <c r="C221" s="238" t="s">
        <v>208</v>
      </c>
      <c r="D221" s="239">
        <v>-2000000</v>
      </c>
      <c r="E221" s="239">
        <v>-2000000</v>
      </c>
    </row>
    <row r="222" spans="1:5">
      <c r="A222" s="236" t="s">
        <v>209</v>
      </c>
      <c r="B222" s="236"/>
      <c r="C222" s="240" t="s">
        <v>1005</v>
      </c>
      <c r="D222" s="237">
        <v>-2000000</v>
      </c>
      <c r="E222" s="237">
        <v>-2000000</v>
      </c>
    </row>
    <row r="223" spans="1:5" ht="33">
      <c r="A223" s="236"/>
      <c r="B223" s="236"/>
      <c r="C223" s="236" t="s">
        <v>210</v>
      </c>
      <c r="D223" s="236"/>
      <c r="E223" s="236"/>
    </row>
    <row r="224" spans="1:5">
      <c r="A224" s="236"/>
      <c r="B224" s="236"/>
      <c r="C224" s="240" t="s">
        <v>1006</v>
      </c>
      <c r="D224" s="236"/>
      <c r="E224" s="236"/>
    </row>
    <row r="225" spans="1:5" ht="33">
      <c r="A225" s="236"/>
      <c r="B225" s="236"/>
      <c r="C225" s="236" t="s">
        <v>1060</v>
      </c>
      <c r="D225" s="236"/>
      <c r="E225" s="236"/>
    </row>
    <row r="226" spans="1:5">
      <c r="A226" s="236"/>
      <c r="B226" s="236"/>
      <c r="C226" s="240" t="s">
        <v>1008</v>
      </c>
      <c r="D226" s="236"/>
      <c r="E226" s="236"/>
    </row>
    <row r="227" spans="1:5" ht="16.5" customHeight="1">
      <c r="A227" s="236"/>
      <c r="B227" s="236"/>
      <c r="C227" s="236" t="s">
        <v>1061</v>
      </c>
      <c r="D227" s="236"/>
      <c r="E227" s="236"/>
    </row>
    <row r="228" spans="1:5" ht="16.5" customHeight="1">
      <c r="A228" s="409" t="s">
        <v>1010</v>
      </c>
      <c r="B228" s="409"/>
      <c r="C228" s="409"/>
      <c r="D228" s="409"/>
      <c r="E228" s="409"/>
    </row>
    <row r="229" spans="1:5">
      <c r="A229" s="236"/>
      <c r="B229" s="236" t="s">
        <v>29</v>
      </c>
      <c r="C229" s="240" t="s">
        <v>1011</v>
      </c>
      <c r="D229" s="237">
        <v>-2000000</v>
      </c>
      <c r="E229" s="237">
        <v>-2000000</v>
      </c>
    </row>
    <row r="230" spans="1:5" ht="49.5">
      <c r="A230" s="236"/>
      <c r="B230" s="236"/>
      <c r="C230" s="236" t="s">
        <v>211</v>
      </c>
      <c r="D230" s="236"/>
      <c r="E230" s="236"/>
    </row>
    <row r="231" spans="1:5" ht="16.5" customHeight="1">
      <c r="A231" s="236"/>
      <c r="B231" s="236"/>
      <c r="C231" s="240" t="s">
        <v>1012</v>
      </c>
      <c r="D231" s="236"/>
      <c r="E231" s="236"/>
    </row>
    <row r="232" spans="1:5" ht="33">
      <c r="A232" s="236"/>
      <c r="B232" s="236"/>
      <c r="C232" s="236" t="s">
        <v>1062</v>
      </c>
      <c r="D232" s="236"/>
      <c r="E232" s="236"/>
    </row>
    <row r="233" spans="1:5">
      <c r="A233" s="236"/>
      <c r="B233" s="236"/>
      <c r="C233" s="240" t="s">
        <v>1014</v>
      </c>
      <c r="D233" s="236"/>
      <c r="E233" s="236"/>
    </row>
    <row r="234" spans="1:5">
      <c r="A234" s="236"/>
      <c r="B234" s="236"/>
      <c r="C234" s="236" t="s">
        <v>1015</v>
      </c>
      <c r="D234" s="236"/>
      <c r="E234" s="236"/>
    </row>
    <row r="235" spans="1:5">
      <c r="A235" s="236"/>
      <c r="B235" s="236"/>
      <c r="C235" s="238" t="s">
        <v>212</v>
      </c>
      <c r="D235" s="239">
        <v>-2132.4</v>
      </c>
      <c r="E235" s="239">
        <v>-2132.4</v>
      </c>
    </row>
    <row r="236" spans="1:5">
      <c r="A236" s="236" t="s">
        <v>213</v>
      </c>
      <c r="B236" s="236"/>
      <c r="C236" s="240" t="s">
        <v>1005</v>
      </c>
      <c r="D236" s="237">
        <v>-2132.4</v>
      </c>
      <c r="E236" s="237">
        <v>-2132.4</v>
      </c>
    </row>
    <row r="237" spans="1:5">
      <c r="A237" s="236"/>
      <c r="B237" s="236"/>
      <c r="C237" s="236" t="s">
        <v>214</v>
      </c>
      <c r="D237" s="236"/>
      <c r="E237" s="236"/>
    </row>
    <row r="238" spans="1:5">
      <c r="A238" s="236"/>
      <c r="B238" s="236"/>
      <c r="C238" s="240" t="s">
        <v>1006</v>
      </c>
      <c r="D238" s="236"/>
      <c r="E238" s="236"/>
    </row>
    <row r="239" spans="1:5" ht="33">
      <c r="A239" s="236"/>
      <c r="B239" s="236"/>
      <c r="C239" s="236" t="s">
        <v>1063</v>
      </c>
      <c r="D239" s="236"/>
      <c r="E239" s="236"/>
    </row>
    <row r="240" spans="1:5" ht="16.5" customHeight="1">
      <c r="A240" s="236"/>
      <c r="B240" s="236"/>
      <c r="C240" s="240" t="s">
        <v>1008</v>
      </c>
      <c r="D240" s="236"/>
      <c r="E240" s="236"/>
    </row>
    <row r="241" spans="1:5" ht="16.5" customHeight="1">
      <c r="A241" s="236"/>
      <c r="B241" s="236"/>
      <c r="C241" s="236" t="s">
        <v>1064</v>
      </c>
      <c r="D241" s="236"/>
      <c r="E241" s="236"/>
    </row>
    <row r="242" spans="1:5">
      <c r="A242" s="409" t="s">
        <v>1010</v>
      </c>
      <c r="B242" s="409"/>
      <c r="C242" s="409"/>
      <c r="D242" s="409"/>
      <c r="E242" s="409"/>
    </row>
    <row r="243" spans="1:5">
      <c r="A243" s="236"/>
      <c r="B243" s="236" t="s">
        <v>159</v>
      </c>
      <c r="C243" s="240" t="s">
        <v>1011</v>
      </c>
      <c r="D243" s="237">
        <v>-2132.4</v>
      </c>
      <c r="E243" s="237">
        <v>-2132.4</v>
      </c>
    </row>
    <row r="244" spans="1:5">
      <c r="A244" s="236"/>
      <c r="B244" s="236"/>
      <c r="C244" s="236" t="s">
        <v>215</v>
      </c>
      <c r="D244" s="236"/>
      <c r="E244" s="236"/>
    </row>
    <row r="245" spans="1:5" ht="16.5" customHeight="1">
      <c r="A245" s="236"/>
      <c r="B245" s="236"/>
      <c r="C245" s="240" t="s">
        <v>1012</v>
      </c>
      <c r="D245" s="236"/>
      <c r="E245" s="236"/>
    </row>
    <row r="246" spans="1:5" ht="33">
      <c r="A246" s="236"/>
      <c r="B246" s="236"/>
      <c r="C246" s="236" t="s">
        <v>1065</v>
      </c>
      <c r="D246" s="236"/>
      <c r="E246" s="236"/>
    </row>
    <row r="247" spans="1:5">
      <c r="A247" s="236"/>
      <c r="B247" s="236"/>
      <c r="C247" s="240" t="s">
        <v>1014</v>
      </c>
      <c r="D247" s="236"/>
      <c r="E247" s="236"/>
    </row>
    <row r="248" spans="1:5" ht="33">
      <c r="A248" s="236"/>
      <c r="B248" s="236"/>
      <c r="C248" s="236" t="s">
        <v>1019</v>
      </c>
      <c r="D248" s="236"/>
      <c r="E248" s="236"/>
    </row>
    <row r="249" spans="1:5">
      <c r="A249" s="236"/>
      <c r="B249" s="236"/>
      <c r="C249" s="238" t="s">
        <v>216</v>
      </c>
      <c r="D249" s="239">
        <v>-2314.6</v>
      </c>
      <c r="E249" s="239">
        <v>-2314.6</v>
      </c>
    </row>
    <row r="250" spans="1:5">
      <c r="A250" s="236" t="s">
        <v>217</v>
      </c>
      <c r="B250" s="236"/>
      <c r="C250" s="240" t="s">
        <v>1005</v>
      </c>
      <c r="D250" s="237">
        <v>-2314.6</v>
      </c>
      <c r="E250" s="237">
        <v>-2314.6</v>
      </c>
    </row>
    <row r="251" spans="1:5">
      <c r="A251" s="236"/>
      <c r="B251" s="236"/>
      <c r="C251" s="236" t="s">
        <v>218</v>
      </c>
      <c r="D251" s="236"/>
      <c r="E251" s="236"/>
    </row>
    <row r="252" spans="1:5">
      <c r="A252" s="236"/>
      <c r="B252" s="236"/>
      <c r="C252" s="240" t="s">
        <v>1006</v>
      </c>
      <c r="D252" s="236"/>
      <c r="E252" s="236"/>
    </row>
    <row r="253" spans="1:5" ht="49.5">
      <c r="A253" s="236"/>
      <c r="B253" s="236"/>
      <c r="C253" s="236" t="s">
        <v>1066</v>
      </c>
      <c r="D253" s="236"/>
      <c r="E253" s="236"/>
    </row>
    <row r="254" spans="1:5" ht="16.5" customHeight="1">
      <c r="A254" s="236"/>
      <c r="B254" s="236"/>
      <c r="C254" s="240" t="s">
        <v>1008</v>
      </c>
      <c r="D254" s="236"/>
      <c r="E254" s="236"/>
    </row>
    <row r="255" spans="1:5" ht="16.5" customHeight="1">
      <c r="A255" s="236"/>
      <c r="B255" s="236"/>
      <c r="C255" s="236" t="s">
        <v>1067</v>
      </c>
      <c r="D255" s="236"/>
      <c r="E255" s="236"/>
    </row>
    <row r="256" spans="1:5">
      <c r="A256" s="409" t="s">
        <v>1010</v>
      </c>
      <c r="B256" s="409"/>
      <c r="C256" s="409"/>
      <c r="D256" s="409"/>
      <c r="E256" s="409"/>
    </row>
    <row r="257" spans="1:5">
      <c r="A257" s="236"/>
      <c r="B257" s="236" t="s">
        <v>29</v>
      </c>
      <c r="C257" s="240" t="s">
        <v>1011</v>
      </c>
      <c r="D257" s="237">
        <v>-1145</v>
      </c>
      <c r="E257" s="237">
        <v>-1145</v>
      </c>
    </row>
    <row r="258" spans="1:5">
      <c r="A258" s="236"/>
      <c r="B258" s="236"/>
      <c r="C258" s="236" t="s">
        <v>219</v>
      </c>
      <c r="D258" s="236"/>
      <c r="E258" s="236"/>
    </row>
    <row r="259" spans="1:5" ht="16.5" customHeight="1">
      <c r="A259" s="236"/>
      <c r="B259" s="236"/>
      <c r="C259" s="240" t="s">
        <v>1012</v>
      </c>
      <c r="D259" s="236"/>
      <c r="E259" s="236"/>
    </row>
    <row r="260" spans="1:5" ht="82.5">
      <c r="A260" s="236"/>
      <c r="B260" s="236"/>
      <c r="C260" s="236" t="s">
        <v>1068</v>
      </c>
      <c r="D260" s="236"/>
      <c r="E260" s="236"/>
    </row>
    <row r="261" spans="1:5">
      <c r="A261" s="236"/>
      <c r="B261" s="236"/>
      <c r="C261" s="240" t="s">
        <v>1014</v>
      </c>
      <c r="D261" s="236"/>
      <c r="E261" s="236"/>
    </row>
    <row r="262" spans="1:5">
      <c r="A262" s="236"/>
      <c r="B262" s="236"/>
      <c r="C262" s="236" t="s">
        <v>1015</v>
      </c>
      <c r="D262" s="236"/>
      <c r="E262" s="236"/>
    </row>
    <row r="263" spans="1:5">
      <c r="A263" s="236"/>
      <c r="B263" s="236" t="s">
        <v>178</v>
      </c>
      <c r="C263" s="240" t="s">
        <v>1011</v>
      </c>
      <c r="D263" s="237">
        <v>-1169.5999999999999</v>
      </c>
      <c r="E263" s="237">
        <v>-1169.5999999999999</v>
      </c>
    </row>
    <row r="264" spans="1:5" ht="33">
      <c r="A264" s="236"/>
      <c r="B264" s="236"/>
      <c r="C264" s="236" t="s">
        <v>220</v>
      </c>
      <c r="D264" s="236"/>
      <c r="E264" s="236"/>
    </row>
    <row r="265" spans="1:5">
      <c r="A265" s="236"/>
      <c r="B265" s="236"/>
      <c r="C265" s="240" t="s">
        <v>1012</v>
      </c>
      <c r="D265" s="236"/>
      <c r="E265" s="236"/>
    </row>
    <row r="266" spans="1:5" ht="33">
      <c r="A266" s="236"/>
      <c r="B266" s="236"/>
      <c r="C266" s="236" t="s">
        <v>1069</v>
      </c>
      <c r="D266" s="236"/>
      <c r="E266" s="236"/>
    </row>
    <row r="267" spans="1:5">
      <c r="A267" s="236"/>
      <c r="B267" s="236"/>
      <c r="C267" s="240" t="s">
        <v>1014</v>
      </c>
      <c r="D267" s="236"/>
      <c r="E267" s="236"/>
    </row>
    <row r="268" spans="1:5" ht="16.5" customHeight="1">
      <c r="A268" s="236"/>
      <c r="B268" s="236"/>
      <c r="C268" s="236" t="s">
        <v>1019</v>
      </c>
      <c r="D268" s="236"/>
      <c r="E268" s="236"/>
    </row>
    <row r="269" spans="1:5" ht="16.5" customHeight="1">
      <c r="A269" s="236"/>
      <c r="B269" s="236"/>
      <c r="C269" s="238" t="s">
        <v>221</v>
      </c>
      <c r="D269" s="239">
        <v>-271773.8</v>
      </c>
      <c r="E269" s="239">
        <v>-271773.8</v>
      </c>
    </row>
    <row r="270" spans="1:5">
      <c r="A270" s="236" t="s">
        <v>222</v>
      </c>
      <c r="B270" s="236"/>
      <c r="C270" s="240" t="s">
        <v>1005</v>
      </c>
      <c r="D270" s="237">
        <v>-36885.4</v>
      </c>
      <c r="E270" s="237">
        <v>-36885.4</v>
      </c>
    </row>
    <row r="271" spans="1:5">
      <c r="A271" s="236"/>
      <c r="B271" s="236"/>
      <c r="C271" s="236" t="s">
        <v>223</v>
      </c>
      <c r="D271" s="236"/>
      <c r="E271" s="236"/>
    </row>
    <row r="272" spans="1:5">
      <c r="A272" s="236"/>
      <c r="B272" s="236"/>
      <c r="C272" s="240" t="s">
        <v>1006</v>
      </c>
      <c r="D272" s="236"/>
      <c r="E272" s="236"/>
    </row>
    <row r="273" spans="1:5" ht="33">
      <c r="A273" s="236"/>
      <c r="B273" s="236"/>
      <c r="C273" s="236" t="s">
        <v>1070</v>
      </c>
      <c r="D273" s="236"/>
      <c r="E273" s="236"/>
    </row>
    <row r="274" spans="1:5">
      <c r="A274" s="236"/>
      <c r="B274" s="236"/>
      <c r="C274" s="240" t="s">
        <v>1008</v>
      </c>
      <c r="D274" s="236"/>
      <c r="E274" s="236"/>
    </row>
    <row r="275" spans="1:5" ht="33">
      <c r="A275" s="236"/>
      <c r="B275" s="236"/>
      <c r="C275" s="236" t="s">
        <v>1071</v>
      </c>
      <c r="D275" s="236"/>
      <c r="E275" s="236"/>
    </row>
    <row r="276" spans="1:5">
      <c r="A276" s="409" t="s">
        <v>1010</v>
      </c>
      <c r="B276" s="409"/>
      <c r="C276" s="409"/>
      <c r="D276" s="409"/>
      <c r="E276" s="409"/>
    </row>
    <row r="277" spans="1:5">
      <c r="A277" s="236"/>
      <c r="B277" s="236" t="s">
        <v>29</v>
      </c>
      <c r="C277" s="240" t="s">
        <v>1011</v>
      </c>
      <c r="D277" s="237">
        <v>-31362.799999999999</v>
      </c>
      <c r="E277" s="237">
        <v>-31362.799999999999</v>
      </c>
    </row>
    <row r="278" spans="1:5">
      <c r="A278" s="236"/>
      <c r="B278" s="236"/>
      <c r="C278" s="236" t="s">
        <v>224</v>
      </c>
      <c r="D278" s="236"/>
      <c r="E278" s="236"/>
    </row>
    <row r="279" spans="1:5" ht="16.5" customHeight="1">
      <c r="A279" s="236"/>
      <c r="B279" s="236"/>
      <c r="C279" s="240" t="s">
        <v>1012</v>
      </c>
      <c r="D279" s="236"/>
      <c r="E279" s="236"/>
    </row>
    <row r="280" spans="1:5" ht="33">
      <c r="A280" s="236"/>
      <c r="B280" s="236"/>
      <c r="C280" s="236" t="s">
        <v>1072</v>
      </c>
      <c r="D280" s="236"/>
      <c r="E280" s="236"/>
    </row>
    <row r="281" spans="1:5">
      <c r="A281" s="236"/>
      <c r="B281" s="236"/>
      <c r="C281" s="240" t="s">
        <v>1014</v>
      </c>
      <c r="D281" s="236"/>
      <c r="E281" s="236"/>
    </row>
    <row r="282" spans="1:5">
      <c r="A282" s="236"/>
      <c r="B282" s="236"/>
      <c r="C282" s="236" t="s">
        <v>1015</v>
      </c>
      <c r="D282" s="236"/>
      <c r="E282" s="236"/>
    </row>
    <row r="283" spans="1:5">
      <c r="A283" s="236"/>
      <c r="B283" s="236" t="s">
        <v>170</v>
      </c>
      <c r="C283" s="240" t="s">
        <v>1011</v>
      </c>
      <c r="D283" s="237">
        <v>-5522.6</v>
      </c>
      <c r="E283" s="237">
        <v>-5522.6</v>
      </c>
    </row>
    <row r="284" spans="1:5">
      <c r="A284" s="236"/>
      <c r="B284" s="236"/>
      <c r="C284" s="236" t="s">
        <v>225</v>
      </c>
      <c r="D284" s="236"/>
      <c r="E284" s="236"/>
    </row>
    <row r="285" spans="1:5">
      <c r="A285" s="236"/>
      <c r="B285" s="236"/>
      <c r="C285" s="240" t="s">
        <v>1012</v>
      </c>
      <c r="D285" s="236"/>
      <c r="E285" s="236"/>
    </row>
    <row r="286" spans="1:5">
      <c r="A286" s="236"/>
      <c r="B286" s="236"/>
      <c r="C286" s="236" t="s">
        <v>1073</v>
      </c>
      <c r="D286" s="236"/>
      <c r="E286" s="236"/>
    </row>
    <row r="287" spans="1:5">
      <c r="A287" s="236"/>
      <c r="B287" s="236"/>
      <c r="C287" s="240" t="s">
        <v>1014</v>
      </c>
      <c r="D287" s="236"/>
      <c r="E287" s="236"/>
    </row>
    <row r="288" spans="1:5" ht="16.5" customHeight="1">
      <c r="A288" s="236"/>
      <c r="B288" s="236"/>
      <c r="C288" s="236" t="s">
        <v>1019</v>
      </c>
      <c r="D288" s="236"/>
      <c r="E288" s="236"/>
    </row>
    <row r="289" spans="1:5" ht="16.5" customHeight="1">
      <c r="A289" s="236" t="s">
        <v>226</v>
      </c>
      <c r="B289" s="236"/>
      <c r="C289" s="240" t="s">
        <v>1005</v>
      </c>
      <c r="D289" s="237">
        <v>-234888.4</v>
      </c>
      <c r="E289" s="237">
        <v>-234888.4</v>
      </c>
    </row>
    <row r="290" spans="1:5">
      <c r="A290" s="236"/>
      <c r="B290" s="236"/>
      <c r="C290" s="236" t="s">
        <v>227</v>
      </c>
      <c r="D290" s="236"/>
      <c r="E290" s="236"/>
    </row>
    <row r="291" spans="1:5">
      <c r="A291" s="236"/>
      <c r="B291" s="236"/>
      <c r="C291" s="240" t="s">
        <v>1006</v>
      </c>
      <c r="D291" s="236"/>
      <c r="E291" s="236"/>
    </row>
    <row r="292" spans="1:5" ht="33">
      <c r="A292" s="236"/>
      <c r="B292" s="236"/>
      <c r="C292" s="236" t="s">
        <v>1074</v>
      </c>
      <c r="D292" s="236"/>
      <c r="E292" s="236"/>
    </row>
    <row r="293" spans="1:5">
      <c r="A293" s="236"/>
      <c r="B293" s="236"/>
      <c r="C293" s="240" t="s">
        <v>1008</v>
      </c>
      <c r="D293" s="236"/>
      <c r="E293" s="236"/>
    </row>
    <row r="294" spans="1:5" ht="49.5">
      <c r="A294" s="236"/>
      <c r="B294" s="236"/>
      <c r="C294" s="236" t="s">
        <v>1075</v>
      </c>
      <c r="D294" s="236"/>
      <c r="E294" s="236"/>
    </row>
    <row r="295" spans="1:5">
      <c r="A295" s="409" t="s">
        <v>1010</v>
      </c>
      <c r="B295" s="409"/>
      <c r="C295" s="409"/>
      <c r="D295" s="409"/>
      <c r="E295" s="409"/>
    </row>
    <row r="296" spans="1:5">
      <c r="A296" s="236"/>
      <c r="B296" s="236" t="s">
        <v>178</v>
      </c>
      <c r="C296" s="240" t="s">
        <v>1011</v>
      </c>
      <c r="D296" s="237">
        <v>-234888.4</v>
      </c>
      <c r="E296" s="237">
        <v>-234888.4</v>
      </c>
    </row>
    <row r="297" spans="1:5" ht="33">
      <c r="A297" s="236"/>
      <c r="B297" s="236"/>
      <c r="C297" s="236" t="s">
        <v>228</v>
      </c>
      <c r="D297" s="236"/>
      <c r="E297" s="236"/>
    </row>
    <row r="298" spans="1:5" ht="16.5" customHeight="1">
      <c r="A298" s="236"/>
      <c r="B298" s="236"/>
      <c r="C298" s="240" t="s">
        <v>1012</v>
      </c>
      <c r="D298" s="236"/>
      <c r="E298" s="236"/>
    </row>
    <row r="299" spans="1:5" ht="33">
      <c r="A299" s="236"/>
      <c r="B299" s="236"/>
      <c r="C299" s="236" t="s">
        <v>1076</v>
      </c>
      <c r="D299" s="236"/>
      <c r="E299" s="236"/>
    </row>
    <row r="300" spans="1:5">
      <c r="A300" s="236"/>
      <c r="B300" s="236"/>
      <c r="C300" s="240" t="s">
        <v>1014</v>
      </c>
      <c r="D300" s="236"/>
      <c r="E300" s="236"/>
    </row>
    <row r="301" spans="1:5" ht="33">
      <c r="A301" s="236"/>
      <c r="B301" s="236"/>
      <c r="C301" s="236" t="s">
        <v>1019</v>
      </c>
      <c r="D301" s="236"/>
      <c r="E301" s="236"/>
    </row>
    <row r="302" spans="1:5">
      <c r="A302" s="236"/>
      <c r="B302" s="236"/>
      <c r="C302" s="238" t="s">
        <v>229</v>
      </c>
      <c r="D302" s="239">
        <v>-18407.900000000001</v>
      </c>
      <c r="E302" s="239">
        <v>-21477.3</v>
      </c>
    </row>
    <row r="303" spans="1:5">
      <c r="A303" s="236" t="s">
        <v>230</v>
      </c>
      <c r="B303" s="236"/>
      <c r="C303" s="240" t="s">
        <v>1005</v>
      </c>
      <c r="D303" s="237">
        <v>-18407.900000000001</v>
      </c>
      <c r="E303" s="237">
        <v>-21477.3</v>
      </c>
    </row>
    <row r="304" spans="1:5">
      <c r="A304" s="236"/>
      <c r="B304" s="236"/>
      <c r="C304" s="236" t="s">
        <v>231</v>
      </c>
      <c r="D304" s="236"/>
      <c r="E304" s="236"/>
    </row>
    <row r="305" spans="1:5">
      <c r="A305" s="236"/>
      <c r="B305" s="236"/>
      <c r="C305" s="240" t="s">
        <v>1006</v>
      </c>
      <c r="D305" s="236"/>
      <c r="E305" s="236"/>
    </row>
    <row r="306" spans="1:5">
      <c r="A306" s="236"/>
      <c r="B306" s="236"/>
      <c r="C306" s="236" t="s">
        <v>1077</v>
      </c>
      <c r="D306" s="236"/>
      <c r="E306" s="236"/>
    </row>
    <row r="307" spans="1:5" ht="16.5" customHeight="1">
      <c r="A307" s="236"/>
      <c r="B307" s="236"/>
      <c r="C307" s="240" t="s">
        <v>1008</v>
      </c>
      <c r="D307" s="236"/>
      <c r="E307" s="236"/>
    </row>
    <row r="308" spans="1:5" ht="16.5" customHeight="1">
      <c r="A308" s="236"/>
      <c r="B308" s="236"/>
      <c r="C308" s="236" t="s">
        <v>1078</v>
      </c>
      <c r="D308" s="236"/>
      <c r="E308" s="236"/>
    </row>
    <row r="309" spans="1:5">
      <c r="A309" s="409" t="s">
        <v>1010</v>
      </c>
      <c r="B309" s="409"/>
      <c r="C309" s="409"/>
      <c r="D309" s="409"/>
      <c r="E309" s="409"/>
    </row>
    <row r="310" spans="1:5">
      <c r="A310" s="236"/>
      <c r="B310" s="236" t="s">
        <v>29</v>
      </c>
      <c r="C310" s="240" t="s">
        <v>1011</v>
      </c>
      <c r="D310" s="237">
        <v>-3000</v>
      </c>
      <c r="E310" s="237">
        <v>-4000</v>
      </c>
    </row>
    <row r="311" spans="1:5" ht="33">
      <c r="A311" s="236"/>
      <c r="B311" s="236"/>
      <c r="C311" s="236" t="s">
        <v>232</v>
      </c>
      <c r="D311" s="236"/>
      <c r="E311" s="236"/>
    </row>
    <row r="312" spans="1:5" ht="16.5" customHeight="1">
      <c r="A312" s="236"/>
      <c r="B312" s="236"/>
      <c r="C312" s="240" t="s">
        <v>1012</v>
      </c>
      <c r="D312" s="236"/>
      <c r="E312" s="236"/>
    </row>
    <row r="313" spans="1:5" ht="66">
      <c r="A313" s="236"/>
      <c r="B313" s="236"/>
      <c r="C313" s="236" t="s">
        <v>1079</v>
      </c>
      <c r="D313" s="236"/>
      <c r="E313" s="236"/>
    </row>
    <row r="314" spans="1:5">
      <c r="A314" s="236"/>
      <c r="B314" s="236"/>
      <c r="C314" s="240" t="s">
        <v>1014</v>
      </c>
      <c r="D314" s="236"/>
      <c r="E314" s="236"/>
    </row>
    <row r="315" spans="1:5">
      <c r="A315" s="236"/>
      <c r="B315" s="236"/>
      <c r="C315" s="236" t="s">
        <v>1015</v>
      </c>
      <c r="D315" s="236"/>
      <c r="E315" s="236"/>
    </row>
    <row r="316" spans="1:5">
      <c r="A316" s="236"/>
      <c r="B316" s="236" t="s">
        <v>159</v>
      </c>
      <c r="C316" s="240" t="s">
        <v>1011</v>
      </c>
      <c r="D316" s="237">
        <v>-15407.9</v>
      </c>
      <c r="E316" s="237">
        <v>-17477.3</v>
      </c>
    </row>
    <row r="317" spans="1:5" ht="33">
      <c r="A317" s="236"/>
      <c r="B317" s="236"/>
      <c r="C317" s="236" t="s">
        <v>962</v>
      </c>
      <c r="D317" s="236"/>
      <c r="E317" s="236"/>
    </row>
    <row r="318" spans="1:5">
      <c r="A318" s="236"/>
      <c r="B318" s="236"/>
      <c r="C318" s="240" t="s">
        <v>1012</v>
      </c>
      <c r="D318" s="236"/>
      <c r="E318" s="236"/>
    </row>
    <row r="319" spans="1:5" ht="33">
      <c r="A319" s="236"/>
      <c r="B319" s="236"/>
      <c r="C319" s="236" t="s">
        <v>1080</v>
      </c>
      <c r="D319" s="236"/>
      <c r="E319" s="236"/>
    </row>
    <row r="320" spans="1:5">
      <c r="A320" s="236"/>
      <c r="B320" s="236"/>
      <c r="C320" s="240" t="s">
        <v>1014</v>
      </c>
      <c r="D320" s="236"/>
      <c r="E320" s="236"/>
    </row>
    <row r="321" spans="1:5" ht="16.5" customHeight="1">
      <c r="A321" s="236"/>
      <c r="B321" s="236"/>
      <c r="C321" s="236" t="s">
        <v>1019</v>
      </c>
      <c r="D321" s="236"/>
      <c r="E321" s="236"/>
    </row>
    <row r="322" spans="1:5" ht="16.5" customHeight="1">
      <c r="A322" s="236"/>
      <c r="B322" s="236"/>
      <c r="C322" s="238" t="s">
        <v>233</v>
      </c>
      <c r="D322" s="239">
        <v>-152477.6</v>
      </c>
      <c r="E322" s="239">
        <v>-162006.39999999999</v>
      </c>
    </row>
    <row r="323" spans="1:5">
      <c r="A323" s="236" t="s">
        <v>234</v>
      </c>
      <c r="B323" s="236"/>
      <c r="C323" s="240" t="s">
        <v>1005</v>
      </c>
      <c r="D323" s="237">
        <v>-152477.6</v>
      </c>
      <c r="E323" s="237">
        <v>-162006.39999999999</v>
      </c>
    </row>
    <row r="324" spans="1:5" ht="33">
      <c r="A324" s="236"/>
      <c r="B324" s="236"/>
      <c r="C324" s="236" t="s">
        <v>235</v>
      </c>
      <c r="D324" s="236"/>
      <c r="E324" s="236"/>
    </row>
    <row r="325" spans="1:5">
      <c r="A325" s="236"/>
      <c r="B325" s="236"/>
      <c r="C325" s="240" t="s">
        <v>1006</v>
      </c>
      <c r="D325" s="236"/>
      <c r="E325" s="236"/>
    </row>
    <row r="326" spans="1:5" ht="16.5" customHeight="1">
      <c r="A326" s="236"/>
      <c r="B326" s="236"/>
      <c r="C326" s="236" t="s">
        <v>1081</v>
      </c>
      <c r="D326" s="236"/>
      <c r="E326" s="236"/>
    </row>
    <row r="327" spans="1:5">
      <c r="A327" s="236"/>
      <c r="B327" s="236"/>
      <c r="C327" s="240" t="s">
        <v>1008</v>
      </c>
      <c r="D327" s="236"/>
      <c r="E327" s="236"/>
    </row>
    <row r="328" spans="1:5" ht="49.5">
      <c r="A328" s="236"/>
      <c r="B328" s="236"/>
      <c r="C328" s="236" t="s">
        <v>1082</v>
      </c>
      <c r="D328" s="236"/>
      <c r="E328" s="236"/>
    </row>
    <row r="329" spans="1:5">
      <c r="A329" s="409" t="s">
        <v>1010</v>
      </c>
      <c r="B329" s="409"/>
      <c r="C329" s="409"/>
      <c r="D329" s="409"/>
      <c r="E329" s="409"/>
    </row>
    <row r="330" spans="1:5">
      <c r="A330" s="236"/>
      <c r="B330" s="236" t="s">
        <v>171</v>
      </c>
      <c r="C330" s="240" t="s">
        <v>1011</v>
      </c>
      <c r="D330" s="237">
        <v>-152477.6</v>
      </c>
      <c r="E330" s="237">
        <v>-162006.39999999999</v>
      </c>
    </row>
    <row r="331" spans="1:5" ht="33">
      <c r="A331" s="236"/>
      <c r="B331" s="236"/>
      <c r="C331" s="236" t="s">
        <v>236</v>
      </c>
      <c r="D331" s="236"/>
      <c r="E331" s="236"/>
    </row>
    <row r="332" spans="1:5">
      <c r="A332" s="236"/>
      <c r="B332" s="236"/>
      <c r="C332" s="240" t="s">
        <v>1012</v>
      </c>
      <c r="D332" s="236"/>
      <c r="E332" s="236"/>
    </row>
    <row r="333" spans="1:5" ht="33">
      <c r="A333" s="236"/>
      <c r="B333" s="236"/>
      <c r="C333" s="236" t="s">
        <v>1083</v>
      </c>
      <c r="D333" s="236"/>
      <c r="E333" s="236"/>
    </row>
    <row r="334" spans="1:5">
      <c r="A334" s="236"/>
      <c r="B334" s="236"/>
      <c r="C334" s="240" t="s">
        <v>1014</v>
      </c>
      <c r="D334" s="236"/>
      <c r="E334" s="236"/>
    </row>
    <row r="335" spans="1:5" ht="33">
      <c r="A335" s="236"/>
      <c r="B335" s="236"/>
      <c r="C335" s="236" t="s">
        <v>1084</v>
      </c>
      <c r="D335" s="236"/>
      <c r="E335" s="236"/>
    </row>
    <row r="336" spans="1:5">
      <c r="A336" s="236"/>
      <c r="B336" s="236"/>
      <c r="C336" s="238" t="s">
        <v>237</v>
      </c>
      <c r="D336" s="239">
        <v>-5028.1000000000004</v>
      </c>
      <c r="E336" s="239">
        <v>-37639.1</v>
      </c>
    </row>
    <row r="337" spans="1:5">
      <c r="A337" s="236" t="s">
        <v>238</v>
      </c>
      <c r="B337" s="236"/>
      <c r="C337" s="240" t="s">
        <v>1005</v>
      </c>
      <c r="D337" s="237">
        <v>-5028.1000000000004</v>
      </c>
      <c r="E337" s="237">
        <v>-37639.1</v>
      </c>
    </row>
    <row r="338" spans="1:5" ht="33">
      <c r="A338" s="236"/>
      <c r="B338" s="236"/>
      <c r="C338" s="236" t="s">
        <v>239</v>
      </c>
      <c r="D338" s="236"/>
      <c r="E338" s="236"/>
    </row>
    <row r="339" spans="1:5">
      <c r="A339" s="236"/>
      <c r="B339" s="236"/>
      <c r="C339" s="240" t="s">
        <v>1006</v>
      </c>
      <c r="D339" s="236"/>
      <c r="E339" s="236"/>
    </row>
    <row r="340" spans="1:5" ht="16.5" customHeight="1">
      <c r="A340" s="236"/>
      <c r="B340" s="236"/>
      <c r="C340" s="236" t="s">
        <v>1085</v>
      </c>
      <c r="D340" s="236"/>
      <c r="E340" s="236"/>
    </row>
    <row r="341" spans="1:5" ht="16.5" customHeight="1">
      <c r="A341" s="236"/>
      <c r="B341" s="236"/>
      <c r="C341" s="240" t="s">
        <v>1008</v>
      </c>
      <c r="D341" s="236"/>
      <c r="E341" s="236"/>
    </row>
    <row r="342" spans="1:5" ht="16.5" customHeight="1">
      <c r="A342" s="236"/>
      <c r="B342" s="236"/>
      <c r="C342" s="236" t="s">
        <v>1086</v>
      </c>
      <c r="D342" s="236"/>
      <c r="E342" s="236"/>
    </row>
    <row r="343" spans="1:5">
      <c r="A343" s="409" t="s">
        <v>1010</v>
      </c>
      <c r="B343" s="409"/>
      <c r="C343" s="409"/>
      <c r="D343" s="409"/>
      <c r="E343" s="409"/>
    </row>
    <row r="344" spans="1:5">
      <c r="A344" s="236"/>
      <c r="B344" s="236" t="s">
        <v>29</v>
      </c>
      <c r="C344" s="240" t="s">
        <v>1011</v>
      </c>
      <c r="D344" s="237">
        <v>0</v>
      </c>
      <c r="E344" s="237">
        <v>-32611</v>
      </c>
    </row>
    <row r="345" spans="1:5">
      <c r="A345" s="236"/>
      <c r="B345" s="236"/>
      <c r="C345" s="236" t="s">
        <v>240</v>
      </c>
      <c r="D345" s="236"/>
      <c r="E345" s="236"/>
    </row>
    <row r="346" spans="1:5">
      <c r="A346" s="236"/>
      <c r="B346" s="236"/>
      <c r="C346" s="240" t="s">
        <v>1012</v>
      </c>
      <c r="D346" s="236"/>
      <c r="E346" s="236"/>
    </row>
    <row r="347" spans="1:5" ht="33">
      <c r="A347" s="236"/>
      <c r="B347" s="236"/>
      <c r="C347" s="236" t="s">
        <v>1087</v>
      </c>
      <c r="D347" s="236"/>
      <c r="E347" s="236"/>
    </row>
    <row r="348" spans="1:5">
      <c r="A348" s="236"/>
      <c r="B348" s="236"/>
      <c r="C348" s="240" t="s">
        <v>1014</v>
      </c>
      <c r="D348" s="236"/>
      <c r="E348" s="236"/>
    </row>
    <row r="349" spans="1:5">
      <c r="A349" s="236"/>
      <c r="B349" s="236"/>
      <c r="C349" s="236" t="s">
        <v>1015</v>
      </c>
      <c r="D349" s="236"/>
      <c r="E349" s="236"/>
    </row>
    <row r="350" spans="1:5">
      <c r="A350" s="236"/>
      <c r="B350" s="236" t="s">
        <v>178</v>
      </c>
      <c r="C350" s="240" t="s">
        <v>1011</v>
      </c>
      <c r="D350" s="237">
        <v>-5028.1000000000004</v>
      </c>
      <c r="E350" s="237">
        <v>-5028.1000000000004</v>
      </c>
    </row>
    <row r="351" spans="1:5" ht="33">
      <c r="A351" s="236"/>
      <c r="B351" s="236"/>
      <c r="C351" s="236" t="s">
        <v>241</v>
      </c>
      <c r="D351" s="236"/>
      <c r="E351" s="236"/>
    </row>
    <row r="352" spans="1:5">
      <c r="A352" s="236"/>
      <c r="B352" s="236"/>
      <c r="C352" s="240" t="s">
        <v>1012</v>
      </c>
      <c r="D352" s="236"/>
      <c r="E352" s="236"/>
    </row>
    <row r="353" spans="1:5" ht="33">
      <c r="A353" s="236"/>
      <c r="B353" s="236"/>
      <c r="C353" s="236" t="s">
        <v>1088</v>
      </c>
      <c r="D353" s="236"/>
      <c r="E353" s="236"/>
    </row>
    <row r="354" spans="1:5">
      <c r="A354" s="236"/>
      <c r="B354" s="236"/>
      <c r="C354" s="240" t="s">
        <v>1014</v>
      </c>
      <c r="D354" s="236"/>
      <c r="E354" s="236"/>
    </row>
    <row r="355" spans="1:5" ht="16.5" customHeight="1">
      <c r="A355" s="236"/>
      <c r="B355" s="236"/>
      <c r="C355" s="236" t="s">
        <v>1019</v>
      </c>
      <c r="D355" s="236"/>
      <c r="E355" s="236"/>
    </row>
    <row r="356" spans="1:5" ht="16.5" customHeight="1">
      <c r="A356" s="236"/>
      <c r="B356" s="236"/>
      <c r="C356" s="238" t="s">
        <v>242</v>
      </c>
      <c r="D356" s="239">
        <v>-15000</v>
      </c>
      <c r="E356" s="239">
        <v>-15000</v>
      </c>
    </row>
    <row r="357" spans="1:5">
      <c r="A357" s="236" t="s">
        <v>243</v>
      </c>
      <c r="B357" s="236"/>
      <c r="C357" s="240" t="s">
        <v>1005</v>
      </c>
      <c r="D357" s="237">
        <v>-15000</v>
      </c>
      <c r="E357" s="237">
        <v>-15000</v>
      </c>
    </row>
    <row r="358" spans="1:5">
      <c r="A358" s="236"/>
      <c r="B358" s="236"/>
      <c r="C358" s="236" t="s">
        <v>244</v>
      </c>
      <c r="D358" s="236"/>
      <c r="E358" s="236"/>
    </row>
    <row r="359" spans="1:5">
      <c r="A359" s="236"/>
      <c r="B359" s="236"/>
      <c r="C359" s="240" t="s">
        <v>1006</v>
      </c>
      <c r="D359" s="236"/>
      <c r="E359" s="236"/>
    </row>
    <row r="360" spans="1:5" ht="16.5" customHeight="1">
      <c r="A360" s="236"/>
      <c r="B360" s="236"/>
      <c r="C360" s="236" t="s">
        <v>1089</v>
      </c>
      <c r="D360" s="236"/>
      <c r="E360" s="236"/>
    </row>
    <row r="361" spans="1:5">
      <c r="A361" s="236"/>
      <c r="B361" s="236"/>
      <c r="C361" s="240" t="s">
        <v>1008</v>
      </c>
      <c r="D361" s="236"/>
      <c r="E361" s="236"/>
    </row>
    <row r="362" spans="1:5" ht="49.5">
      <c r="A362" s="236"/>
      <c r="B362" s="236"/>
      <c r="C362" s="236" t="s">
        <v>1090</v>
      </c>
      <c r="D362" s="236"/>
      <c r="E362" s="236"/>
    </row>
    <row r="363" spans="1:5">
      <c r="A363" s="409" t="s">
        <v>1010</v>
      </c>
      <c r="B363" s="409"/>
      <c r="C363" s="409"/>
      <c r="D363" s="409"/>
      <c r="E363" s="409"/>
    </row>
    <row r="364" spans="1:5">
      <c r="A364" s="236"/>
      <c r="B364" s="236" t="s">
        <v>29</v>
      </c>
      <c r="C364" s="240" t="s">
        <v>1011</v>
      </c>
      <c r="D364" s="237">
        <v>-15000</v>
      </c>
      <c r="E364" s="237">
        <v>-15000</v>
      </c>
    </row>
    <row r="365" spans="1:5" ht="33">
      <c r="A365" s="236"/>
      <c r="B365" s="236"/>
      <c r="C365" s="236" t="s">
        <v>245</v>
      </c>
      <c r="D365" s="236"/>
      <c r="E365" s="236"/>
    </row>
    <row r="366" spans="1:5">
      <c r="A366" s="236"/>
      <c r="B366" s="236"/>
      <c r="C366" s="240" t="s">
        <v>1012</v>
      </c>
      <c r="D366" s="236"/>
      <c r="E366" s="236"/>
    </row>
    <row r="367" spans="1:5" ht="66">
      <c r="A367" s="236"/>
      <c r="B367" s="236"/>
      <c r="C367" s="236" t="s">
        <v>1091</v>
      </c>
      <c r="D367" s="236"/>
      <c r="E367" s="236"/>
    </row>
    <row r="368" spans="1:5">
      <c r="A368" s="236"/>
      <c r="B368" s="236"/>
      <c r="C368" s="240" t="s">
        <v>1014</v>
      </c>
      <c r="D368" s="236"/>
      <c r="E368" s="236"/>
    </row>
    <row r="369" spans="1:5">
      <c r="A369" s="236"/>
      <c r="B369" s="236"/>
      <c r="C369" s="236" t="s">
        <v>1015</v>
      </c>
      <c r="D369" s="236"/>
      <c r="E369" s="236"/>
    </row>
    <row r="370" spans="1:5">
      <c r="A370" s="236"/>
      <c r="B370" s="236"/>
      <c r="C370" s="238" t="s">
        <v>246</v>
      </c>
      <c r="D370" s="239">
        <v>-1700</v>
      </c>
      <c r="E370" s="239">
        <v>-1700</v>
      </c>
    </row>
    <row r="371" spans="1:5">
      <c r="A371" s="236" t="s">
        <v>247</v>
      </c>
      <c r="B371" s="236"/>
      <c r="C371" s="240" t="s">
        <v>1005</v>
      </c>
      <c r="D371" s="237">
        <v>-1700</v>
      </c>
      <c r="E371" s="237">
        <v>-1700</v>
      </c>
    </row>
    <row r="372" spans="1:5">
      <c r="A372" s="236"/>
      <c r="B372" s="236"/>
      <c r="C372" s="236" t="s">
        <v>248</v>
      </c>
      <c r="D372" s="236"/>
      <c r="E372" s="236"/>
    </row>
    <row r="373" spans="1:5">
      <c r="A373" s="236"/>
      <c r="B373" s="236"/>
      <c r="C373" s="240" t="s">
        <v>1006</v>
      </c>
      <c r="D373" s="236"/>
      <c r="E373" s="236"/>
    </row>
    <row r="374" spans="1:5" ht="16.5" customHeight="1">
      <c r="A374" s="236"/>
      <c r="B374" s="236"/>
      <c r="C374" s="236" t="s">
        <v>1092</v>
      </c>
      <c r="D374" s="236"/>
      <c r="E374" s="236"/>
    </row>
    <row r="375" spans="1:5" ht="16.5" customHeight="1">
      <c r="A375" s="236"/>
      <c r="B375" s="236"/>
      <c r="C375" s="240" t="s">
        <v>1008</v>
      </c>
      <c r="D375" s="236"/>
      <c r="E375" s="236"/>
    </row>
    <row r="376" spans="1:5" ht="16.5" customHeight="1">
      <c r="A376" s="236"/>
      <c r="B376" s="236"/>
      <c r="C376" s="236" t="s">
        <v>1093</v>
      </c>
      <c r="D376" s="236"/>
      <c r="E376" s="236"/>
    </row>
    <row r="377" spans="1:5">
      <c r="A377" s="409" t="s">
        <v>1010</v>
      </c>
      <c r="B377" s="409"/>
      <c r="C377" s="409"/>
      <c r="D377" s="409"/>
      <c r="E377" s="409"/>
    </row>
    <row r="378" spans="1:5">
      <c r="A378" s="236"/>
      <c r="B378" s="236" t="s">
        <v>29</v>
      </c>
      <c r="C378" s="240" t="s">
        <v>1011</v>
      </c>
      <c r="D378" s="237">
        <v>-1700</v>
      </c>
      <c r="E378" s="237">
        <v>-1700</v>
      </c>
    </row>
    <row r="379" spans="1:5" ht="33">
      <c r="A379" s="236"/>
      <c r="B379" s="236"/>
      <c r="C379" s="236" t="s">
        <v>249</v>
      </c>
      <c r="D379" s="236"/>
      <c r="E379" s="236"/>
    </row>
    <row r="380" spans="1:5">
      <c r="A380" s="236"/>
      <c r="B380" s="236"/>
      <c r="C380" s="240" t="s">
        <v>1012</v>
      </c>
      <c r="D380" s="236"/>
      <c r="E380" s="236"/>
    </row>
    <row r="381" spans="1:5" ht="66">
      <c r="A381" s="236"/>
      <c r="B381" s="236"/>
      <c r="C381" s="236" t="s">
        <v>1091</v>
      </c>
      <c r="D381" s="236"/>
      <c r="E381" s="236"/>
    </row>
    <row r="382" spans="1:5">
      <c r="A382" s="236"/>
      <c r="B382" s="236"/>
      <c r="C382" s="240" t="s">
        <v>1014</v>
      </c>
      <c r="D382" s="236"/>
      <c r="E382" s="236"/>
    </row>
    <row r="383" spans="1:5">
      <c r="A383" s="236"/>
      <c r="B383" s="236"/>
      <c r="C383" s="236" t="s">
        <v>1015</v>
      </c>
      <c r="D383" s="236"/>
      <c r="E383" s="236"/>
    </row>
    <row r="384" spans="1:5">
      <c r="A384" s="236"/>
      <c r="B384" s="236"/>
      <c r="C384" s="238" t="s">
        <v>250</v>
      </c>
      <c r="D384" s="239">
        <v>-25000</v>
      </c>
      <c r="E384" s="239">
        <v>-25000</v>
      </c>
    </row>
    <row r="385" spans="1:6">
      <c r="A385" s="236" t="s">
        <v>251</v>
      </c>
      <c r="B385" s="236"/>
      <c r="C385" s="240" t="s">
        <v>1005</v>
      </c>
      <c r="D385" s="237">
        <v>-25000</v>
      </c>
      <c r="E385" s="237">
        <v>-25000</v>
      </c>
    </row>
    <row r="386" spans="1:6">
      <c r="A386" s="236"/>
      <c r="B386" s="236"/>
      <c r="C386" s="236" t="s">
        <v>252</v>
      </c>
      <c r="D386" s="236"/>
      <c r="E386" s="236"/>
    </row>
    <row r="387" spans="1:6">
      <c r="A387" s="236"/>
      <c r="B387" s="236"/>
      <c r="C387" s="240" t="s">
        <v>1006</v>
      </c>
      <c r="D387" s="236"/>
      <c r="E387" s="236"/>
    </row>
    <row r="388" spans="1:6" ht="16.5" customHeight="1">
      <c r="A388" s="236"/>
      <c r="B388" s="236"/>
      <c r="C388" s="236" t="s">
        <v>1094</v>
      </c>
      <c r="D388" s="236"/>
      <c r="E388" s="236"/>
    </row>
    <row r="389" spans="1:6" ht="16.5" customHeight="1">
      <c r="A389" s="236"/>
      <c r="B389" s="236"/>
      <c r="C389" s="240" t="s">
        <v>1008</v>
      </c>
      <c r="D389" s="236"/>
      <c r="E389" s="236"/>
    </row>
    <row r="390" spans="1:6" ht="16.5" customHeight="1">
      <c r="A390" s="236"/>
      <c r="B390" s="236"/>
      <c r="C390" s="236" t="s">
        <v>1095</v>
      </c>
      <c r="D390" s="236"/>
      <c r="E390" s="236"/>
    </row>
    <row r="391" spans="1:6">
      <c r="A391" s="409" t="s">
        <v>1010</v>
      </c>
      <c r="B391" s="409"/>
      <c r="C391" s="409"/>
      <c r="D391" s="409"/>
      <c r="E391" s="409"/>
    </row>
    <row r="392" spans="1:6">
      <c r="A392" s="236"/>
      <c r="B392" s="236" t="s">
        <v>29</v>
      </c>
      <c r="C392" s="240" t="s">
        <v>1011</v>
      </c>
      <c r="D392" s="237">
        <v>-25000</v>
      </c>
      <c r="E392" s="237">
        <v>-25000</v>
      </c>
    </row>
    <row r="393" spans="1:6" ht="33">
      <c r="A393" s="236"/>
      <c r="B393" s="236"/>
      <c r="C393" s="236" t="s">
        <v>253</v>
      </c>
      <c r="D393" s="236"/>
      <c r="E393" s="236"/>
    </row>
    <row r="394" spans="1:6">
      <c r="A394" s="236"/>
      <c r="B394" s="236"/>
      <c r="C394" s="240" t="s">
        <v>1012</v>
      </c>
      <c r="D394" s="236"/>
      <c r="E394" s="236"/>
    </row>
    <row r="395" spans="1:6" ht="66">
      <c r="A395" s="236"/>
      <c r="B395" s="236"/>
      <c r="C395" s="236" t="s">
        <v>1091</v>
      </c>
      <c r="D395" s="236"/>
      <c r="E395" s="236"/>
      <c r="F395" s="234"/>
    </row>
    <row r="396" spans="1:6">
      <c r="A396" s="236"/>
      <c r="B396" s="236"/>
      <c r="C396" s="240" t="s">
        <v>1014</v>
      </c>
      <c r="D396" s="236"/>
      <c r="E396" s="236"/>
    </row>
    <row r="397" spans="1:6">
      <c r="A397" s="236"/>
      <c r="B397" s="236"/>
      <c r="C397" s="236" t="s">
        <v>1015</v>
      </c>
      <c r="D397" s="236"/>
      <c r="E397" s="236"/>
    </row>
    <row r="398" spans="1:6">
      <c r="A398" s="236"/>
      <c r="B398" s="236"/>
      <c r="C398" s="238" t="s">
        <v>254</v>
      </c>
      <c r="D398" s="239">
        <v>-1747</v>
      </c>
      <c r="E398" s="239">
        <v>-1747</v>
      </c>
    </row>
    <row r="399" spans="1:6">
      <c r="A399" s="236" t="s">
        <v>255</v>
      </c>
      <c r="B399" s="236"/>
      <c r="C399" s="240" t="s">
        <v>1005</v>
      </c>
      <c r="D399" s="237">
        <v>-1747</v>
      </c>
      <c r="E399" s="237">
        <v>-1747</v>
      </c>
    </row>
    <row r="400" spans="1:6">
      <c r="A400" s="236"/>
      <c r="B400" s="236"/>
      <c r="C400" s="236" t="s">
        <v>256</v>
      </c>
      <c r="D400" s="236"/>
      <c r="E400" s="236"/>
    </row>
    <row r="401" spans="1:5">
      <c r="A401" s="236"/>
      <c r="B401" s="236"/>
      <c r="C401" s="240" t="s">
        <v>1006</v>
      </c>
      <c r="D401" s="236"/>
      <c r="E401" s="236"/>
    </row>
    <row r="402" spans="1:5" ht="16.5" customHeight="1">
      <c r="A402" s="236"/>
      <c r="B402" s="236"/>
      <c r="C402" s="236" t="s">
        <v>1096</v>
      </c>
      <c r="D402" s="236"/>
      <c r="E402" s="236"/>
    </row>
    <row r="403" spans="1:5" ht="16.5" customHeight="1">
      <c r="A403" s="236"/>
      <c r="B403" s="236"/>
      <c r="C403" s="240" t="s">
        <v>1008</v>
      </c>
      <c r="D403" s="236"/>
      <c r="E403" s="236"/>
    </row>
    <row r="404" spans="1:5" ht="16.5" customHeight="1">
      <c r="A404" s="236"/>
      <c r="B404" s="236"/>
      <c r="C404" s="236" t="s">
        <v>1097</v>
      </c>
      <c r="D404" s="236"/>
      <c r="E404" s="236"/>
    </row>
    <row r="405" spans="1:5">
      <c r="A405" s="409" t="s">
        <v>1010</v>
      </c>
      <c r="B405" s="409"/>
      <c r="C405" s="409"/>
      <c r="D405" s="409"/>
      <c r="E405" s="409"/>
    </row>
    <row r="406" spans="1:5">
      <c r="A406" s="236"/>
      <c r="B406" s="236" t="s">
        <v>29</v>
      </c>
      <c r="C406" s="240" t="s">
        <v>1011</v>
      </c>
      <c r="D406" s="237">
        <v>-1747</v>
      </c>
      <c r="E406" s="237">
        <v>-1747</v>
      </c>
    </row>
    <row r="407" spans="1:5" ht="33">
      <c r="A407" s="236"/>
      <c r="B407" s="236"/>
      <c r="C407" s="236" t="s">
        <v>257</v>
      </c>
      <c r="D407" s="236"/>
      <c r="E407" s="236"/>
    </row>
    <row r="408" spans="1:5">
      <c r="A408" s="236"/>
      <c r="B408" s="236"/>
      <c r="C408" s="240" t="s">
        <v>1012</v>
      </c>
      <c r="D408" s="236"/>
      <c r="E408" s="236"/>
    </row>
    <row r="409" spans="1:5" ht="66">
      <c r="A409" s="236"/>
      <c r="B409" s="236"/>
      <c r="C409" s="236" t="s">
        <v>1091</v>
      </c>
      <c r="D409" s="236"/>
      <c r="E409" s="236"/>
    </row>
    <row r="410" spans="1:5">
      <c r="A410" s="236"/>
      <c r="B410" s="236"/>
      <c r="C410" s="240" t="s">
        <v>1014</v>
      </c>
      <c r="D410" s="236"/>
      <c r="E410" s="236"/>
    </row>
    <row r="411" spans="1:5">
      <c r="A411" s="236"/>
      <c r="B411" s="236"/>
      <c r="C411" s="236" t="s">
        <v>1015</v>
      </c>
      <c r="D411" s="236"/>
      <c r="E411" s="236"/>
    </row>
    <row r="412" spans="1:5">
      <c r="A412" s="236"/>
      <c r="B412" s="236"/>
      <c r="C412" s="238" t="s">
        <v>27</v>
      </c>
      <c r="D412" s="239">
        <v>7011711.5</v>
      </c>
      <c r="E412" s="239">
        <v>8794410.5</v>
      </c>
    </row>
    <row r="413" spans="1:5">
      <c r="A413" s="236" t="s">
        <v>258</v>
      </c>
      <c r="B413" s="236"/>
      <c r="C413" s="240" t="s">
        <v>1005</v>
      </c>
      <c r="D413" s="237">
        <v>7011711.5</v>
      </c>
      <c r="E413" s="237">
        <v>8794410.5</v>
      </c>
    </row>
    <row r="414" spans="1:5">
      <c r="A414" s="236"/>
      <c r="B414" s="236"/>
      <c r="C414" s="236" t="s">
        <v>28</v>
      </c>
      <c r="D414" s="236"/>
      <c r="E414" s="236"/>
    </row>
    <row r="415" spans="1:5">
      <c r="A415" s="236"/>
      <c r="B415" s="236"/>
      <c r="C415" s="240" t="s">
        <v>1006</v>
      </c>
      <c r="D415" s="236"/>
      <c r="E415" s="236"/>
    </row>
    <row r="416" spans="1:5" ht="16.5" customHeight="1">
      <c r="A416" s="236"/>
      <c r="B416" s="236"/>
      <c r="C416" s="236" t="s">
        <v>1098</v>
      </c>
      <c r="D416" s="236"/>
      <c r="E416" s="236"/>
    </row>
    <row r="417" spans="1:5" ht="16.5" customHeight="1">
      <c r="A417" s="236"/>
      <c r="B417" s="236"/>
      <c r="C417" s="240" t="s">
        <v>1008</v>
      </c>
      <c r="D417" s="236"/>
      <c r="E417" s="236"/>
    </row>
    <row r="418" spans="1:5" ht="16.5" customHeight="1">
      <c r="A418" s="236"/>
      <c r="B418" s="236"/>
      <c r="C418" s="236" t="s">
        <v>1099</v>
      </c>
      <c r="D418" s="236"/>
      <c r="E418" s="236"/>
    </row>
    <row r="419" spans="1:5">
      <c r="A419" s="409" t="s">
        <v>1010</v>
      </c>
      <c r="B419" s="409"/>
      <c r="C419" s="409"/>
      <c r="D419" s="409"/>
      <c r="E419" s="409"/>
    </row>
    <row r="420" spans="1:5">
      <c r="A420" s="236"/>
      <c r="B420" s="236" t="s">
        <v>29</v>
      </c>
      <c r="C420" s="240" t="s">
        <v>1011</v>
      </c>
      <c r="D420" s="237">
        <v>7011711.5</v>
      </c>
      <c r="E420" s="237">
        <v>8794410.5</v>
      </c>
    </row>
    <row r="421" spans="1:5">
      <c r="A421" s="236"/>
      <c r="B421" s="236"/>
      <c r="C421" s="236" t="s">
        <v>28</v>
      </c>
      <c r="D421" s="236"/>
      <c r="E421" s="236"/>
    </row>
    <row r="422" spans="1:5">
      <c r="A422" s="236"/>
      <c r="B422" s="236"/>
      <c r="C422" s="240" t="s">
        <v>1012</v>
      </c>
      <c r="D422" s="236"/>
      <c r="E422" s="236"/>
    </row>
    <row r="423" spans="1:5" ht="49.5">
      <c r="A423" s="236"/>
      <c r="B423" s="236"/>
      <c r="C423" s="236" t="s">
        <v>1100</v>
      </c>
      <c r="D423" s="236"/>
      <c r="E423" s="236"/>
    </row>
    <row r="424" spans="1:5">
      <c r="A424" s="236"/>
      <c r="B424" s="236"/>
      <c r="C424" s="240" t="s">
        <v>1014</v>
      </c>
      <c r="D424" s="236"/>
      <c r="E424" s="236"/>
    </row>
    <row r="425" spans="1:5">
      <c r="A425" s="236"/>
      <c r="B425" s="236"/>
      <c r="C425" s="236" t="s">
        <v>1015</v>
      </c>
      <c r="D425" s="236"/>
      <c r="E425" s="236"/>
    </row>
  </sheetData>
  <mergeCells count="32">
    <mergeCell ref="A419:E419"/>
    <mergeCell ref="A181:E181"/>
    <mergeCell ref="A195:E195"/>
    <mergeCell ref="A214:E214"/>
    <mergeCell ref="A228:E228"/>
    <mergeCell ref="A405:E405"/>
    <mergeCell ref="A90:E90"/>
    <mergeCell ref="A115:E115"/>
    <mergeCell ref="A141:E141"/>
    <mergeCell ref="A154:E154"/>
    <mergeCell ref="A167:E167"/>
    <mergeCell ref="A15:E15"/>
    <mergeCell ref="A29:E29"/>
    <mergeCell ref="A43:E43"/>
    <mergeCell ref="A57:E57"/>
    <mergeCell ref="A71:E71"/>
    <mergeCell ref="A1:E1"/>
    <mergeCell ref="A3:E3"/>
    <mergeCell ref="A5:B5"/>
    <mergeCell ref="C5:C6"/>
    <mergeCell ref="D5:E5"/>
    <mergeCell ref="D4:E4"/>
    <mergeCell ref="A242:E242"/>
    <mergeCell ref="A256:E256"/>
    <mergeCell ref="A276:E276"/>
    <mergeCell ref="A295:E295"/>
    <mergeCell ref="A309:E309"/>
    <mergeCell ref="A329:E329"/>
    <mergeCell ref="A343:E343"/>
    <mergeCell ref="A363:E363"/>
    <mergeCell ref="A377:E377"/>
    <mergeCell ref="A391:E391"/>
  </mergeCells>
  <pageMargins left="0" right="0" top="0" bottom="0" header="0" footer="0"/>
  <pageSetup paperSize="9" scale="72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1"/>
  <sheetViews>
    <sheetView workbookViewId="0">
      <selection activeCell="C11" sqref="C11"/>
    </sheetView>
  </sheetViews>
  <sheetFormatPr defaultColWidth="9.140625" defaultRowHeight="16.5"/>
  <cols>
    <col min="1" max="1" width="10" style="228" customWidth="1"/>
    <col min="2" max="2" width="9.7109375" style="228" customWidth="1"/>
    <col min="3" max="3" width="89.28515625" style="228" customWidth="1"/>
    <col min="4" max="4" width="20.85546875" style="228" customWidth="1"/>
    <col min="5" max="5" width="20.85546875" style="259" customWidth="1"/>
    <col min="6" max="6" width="9.28515625" style="228" customWidth="1"/>
    <col min="7" max="7" width="10.42578125" style="228" customWidth="1"/>
    <col min="8" max="8" width="16.42578125" style="228" bestFit="1" customWidth="1"/>
    <col min="9" max="10" width="16.7109375" style="228" bestFit="1" customWidth="1"/>
    <col min="11" max="11" width="16.85546875" style="228" customWidth="1"/>
    <col min="12" max="12" width="18.140625" style="228" bestFit="1" customWidth="1"/>
    <col min="13" max="13" width="14.28515625" style="228" customWidth="1"/>
    <col min="14" max="14" width="13.140625" style="228" customWidth="1"/>
    <col min="15" max="15" width="15" style="228" customWidth="1"/>
    <col min="16" max="16" width="14.140625" style="228" customWidth="1"/>
    <col min="17" max="18" width="9.140625" style="228"/>
    <col min="19" max="19" width="17.85546875" style="228" customWidth="1"/>
    <col min="20" max="16384" width="9.140625" style="228"/>
  </cols>
  <sheetData>
    <row r="1" spans="1:19" ht="56.25" customHeight="1">
      <c r="A1" s="416" t="s">
        <v>107</v>
      </c>
      <c r="B1" s="416"/>
      <c r="C1" s="416"/>
      <c r="D1" s="416"/>
      <c r="E1" s="416"/>
      <c r="J1" s="241"/>
      <c r="K1" s="241"/>
    </row>
    <row r="2" spans="1:19">
      <c r="A2" s="398"/>
      <c r="B2" s="398"/>
      <c r="C2" s="398"/>
      <c r="D2" s="398"/>
      <c r="E2" s="398"/>
      <c r="I2" s="242"/>
      <c r="J2" s="242"/>
      <c r="K2" s="242"/>
      <c r="L2" s="243"/>
    </row>
    <row r="3" spans="1:19" ht="37.5" customHeight="1">
      <c r="A3" s="411" t="s">
        <v>323</v>
      </c>
      <c r="B3" s="411"/>
      <c r="C3" s="411"/>
      <c r="D3" s="411"/>
      <c r="E3" s="411"/>
    </row>
    <row r="4" spans="1:19">
      <c r="D4" s="415" t="s">
        <v>26</v>
      </c>
      <c r="E4" s="415"/>
      <c r="I4" s="243"/>
      <c r="K4" s="241"/>
      <c r="L4" s="241"/>
    </row>
    <row r="5" spans="1:19" ht="72.75" customHeight="1">
      <c r="A5" s="417" t="s">
        <v>6</v>
      </c>
      <c r="B5" s="417"/>
      <c r="C5" s="418" t="s">
        <v>7</v>
      </c>
      <c r="D5" s="413" t="s">
        <v>38</v>
      </c>
      <c r="E5" s="414"/>
      <c r="H5" s="241"/>
      <c r="K5" s="241"/>
      <c r="L5" s="241"/>
    </row>
    <row r="6" spans="1:19" ht="33">
      <c r="A6" s="244" t="s">
        <v>260</v>
      </c>
      <c r="B6" s="244" t="s">
        <v>322</v>
      </c>
      <c r="C6" s="418"/>
      <c r="D6" s="245" t="s">
        <v>25</v>
      </c>
      <c r="E6" s="245" t="s">
        <v>4</v>
      </c>
      <c r="I6" s="246"/>
    </row>
    <row r="7" spans="1:19">
      <c r="A7" s="236"/>
      <c r="B7" s="236"/>
      <c r="C7" s="238" t="s">
        <v>155</v>
      </c>
      <c r="D7" s="239">
        <v>-280460.5</v>
      </c>
      <c r="E7" s="239">
        <v>-477820.7</v>
      </c>
      <c r="F7" s="229"/>
      <c r="G7" s="247"/>
      <c r="H7" s="247"/>
      <c r="I7" s="247"/>
      <c r="J7" s="247"/>
      <c r="K7" s="247"/>
      <c r="L7" s="247"/>
      <c r="M7" s="243"/>
      <c r="O7" s="242"/>
      <c r="P7" s="242"/>
    </row>
    <row r="8" spans="1:19">
      <c r="A8" s="236"/>
      <c r="B8" s="236"/>
      <c r="C8" s="236" t="s">
        <v>5</v>
      </c>
      <c r="D8" s="236"/>
      <c r="E8" s="236"/>
      <c r="F8" s="229"/>
      <c r="G8" s="247"/>
      <c r="H8" s="247"/>
      <c r="I8" s="247"/>
      <c r="J8" s="247"/>
      <c r="K8" s="247"/>
      <c r="L8" s="247"/>
      <c r="M8" s="243"/>
      <c r="O8" s="242"/>
      <c r="P8" s="242"/>
    </row>
    <row r="9" spans="1:19">
      <c r="A9" s="236"/>
      <c r="B9" s="236"/>
      <c r="C9" s="238" t="s">
        <v>958</v>
      </c>
      <c r="D9" s="239">
        <v>-40000</v>
      </c>
      <c r="E9" s="239">
        <v>-40000</v>
      </c>
      <c r="F9" s="246"/>
      <c r="G9" s="248"/>
      <c r="H9" s="243"/>
      <c r="I9" s="242"/>
      <c r="J9" s="242"/>
      <c r="K9" s="242"/>
      <c r="L9" s="247"/>
      <c r="S9" s="249"/>
    </row>
    <row r="10" spans="1:19">
      <c r="A10" s="236"/>
      <c r="B10" s="236"/>
      <c r="C10" s="236" t="s">
        <v>5</v>
      </c>
      <c r="D10" s="236"/>
      <c r="E10" s="236"/>
      <c r="F10" s="229"/>
      <c r="G10" s="229"/>
      <c r="H10" s="247"/>
      <c r="I10" s="247"/>
      <c r="J10" s="247"/>
      <c r="K10" s="247"/>
      <c r="L10" s="247"/>
      <c r="O10" s="242"/>
      <c r="P10" s="242"/>
      <c r="S10" s="241"/>
    </row>
    <row r="11" spans="1:19">
      <c r="A11" s="236" t="s">
        <v>959</v>
      </c>
      <c r="B11" s="236"/>
      <c r="C11" s="236" t="s">
        <v>960</v>
      </c>
      <c r="D11" s="237">
        <v>-40000</v>
      </c>
      <c r="E11" s="237">
        <v>-40000</v>
      </c>
      <c r="G11" s="248"/>
      <c r="H11" s="243"/>
      <c r="I11" s="242"/>
      <c r="J11" s="242"/>
      <c r="K11" s="242"/>
      <c r="L11" s="247"/>
      <c r="S11" s="249"/>
    </row>
    <row r="12" spans="1:19">
      <c r="A12" s="236"/>
      <c r="B12" s="236"/>
      <c r="C12" s="236" t="s">
        <v>5</v>
      </c>
      <c r="D12" s="236"/>
      <c r="E12" s="236"/>
      <c r="H12" s="250"/>
      <c r="I12" s="251"/>
      <c r="J12" s="242"/>
      <c r="S12" s="252"/>
    </row>
    <row r="13" spans="1:19" ht="33">
      <c r="A13" s="236"/>
      <c r="B13" s="236" t="s">
        <v>29</v>
      </c>
      <c r="C13" s="236" t="s">
        <v>961</v>
      </c>
      <c r="D13" s="237">
        <v>-40000</v>
      </c>
      <c r="E13" s="237">
        <v>-40000</v>
      </c>
      <c r="F13" s="229"/>
      <c r="J13" s="242"/>
      <c r="K13" s="255"/>
      <c r="L13" s="255"/>
    </row>
    <row r="14" spans="1:19">
      <c r="A14" s="236"/>
      <c r="B14" s="236"/>
      <c r="C14" s="236" t="s">
        <v>12</v>
      </c>
      <c r="D14" s="236"/>
      <c r="E14" s="236"/>
      <c r="G14" s="243"/>
      <c r="J14" s="242"/>
    </row>
    <row r="15" spans="1:19">
      <c r="A15" s="236"/>
      <c r="B15" s="236"/>
      <c r="C15" s="240" t="s">
        <v>958</v>
      </c>
      <c r="D15" s="260">
        <v>-40000</v>
      </c>
      <c r="E15" s="260">
        <v>-40000</v>
      </c>
    </row>
    <row r="16" spans="1:19">
      <c r="A16" s="236"/>
      <c r="B16" s="236"/>
      <c r="C16" s="236" t="s">
        <v>13</v>
      </c>
      <c r="D16" s="236"/>
      <c r="E16" s="236"/>
      <c r="F16" s="246"/>
      <c r="G16" s="243"/>
      <c r="K16" s="249"/>
      <c r="L16" s="241"/>
    </row>
    <row r="17" spans="1:15">
      <c r="A17" s="236"/>
      <c r="B17" s="236"/>
      <c r="C17" s="236" t="s">
        <v>11</v>
      </c>
      <c r="D17" s="237">
        <v>-40000</v>
      </c>
      <c r="E17" s="237">
        <v>-40000</v>
      </c>
      <c r="F17" s="246"/>
      <c r="G17" s="243"/>
    </row>
    <row r="18" spans="1:15">
      <c r="A18" s="236"/>
      <c r="B18" s="236"/>
      <c r="C18" s="236" t="s">
        <v>23</v>
      </c>
      <c r="D18" s="237">
        <v>-40000</v>
      </c>
      <c r="E18" s="237">
        <v>-40000</v>
      </c>
    </row>
    <row r="19" spans="1:15">
      <c r="A19" s="236"/>
      <c r="B19" s="236"/>
      <c r="C19" s="236" t="s">
        <v>52</v>
      </c>
      <c r="D19" s="237">
        <v>-13500</v>
      </c>
      <c r="E19" s="237">
        <v>-13500</v>
      </c>
      <c r="I19" s="241"/>
      <c r="J19" s="242"/>
      <c r="K19" s="247"/>
      <c r="L19" s="247"/>
    </row>
    <row r="20" spans="1:15">
      <c r="A20" s="236"/>
      <c r="B20" s="236"/>
      <c r="C20" s="236" t="s">
        <v>310</v>
      </c>
      <c r="D20" s="237">
        <v>-11500</v>
      </c>
      <c r="E20" s="237">
        <v>-11500</v>
      </c>
      <c r="J20" s="242"/>
    </row>
    <row r="21" spans="1:15">
      <c r="A21" s="236"/>
      <c r="B21" s="236"/>
      <c r="C21" s="236" t="s">
        <v>963</v>
      </c>
      <c r="D21" s="237">
        <v>-10000</v>
      </c>
      <c r="E21" s="237">
        <v>-10000</v>
      </c>
      <c r="H21" s="256"/>
      <c r="J21" s="242"/>
    </row>
    <row r="22" spans="1:15">
      <c r="A22" s="236"/>
      <c r="B22" s="236"/>
      <c r="C22" s="236" t="s">
        <v>964</v>
      </c>
      <c r="D22" s="237">
        <v>-1500</v>
      </c>
      <c r="E22" s="237">
        <v>-1500</v>
      </c>
      <c r="F22" s="229"/>
      <c r="J22" s="242"/>
      <c r="K22" s="255"/>
      <c r="L22" s="255"/>
    </row>
    <row r="23" spans="1:15">
      <c r="A23" s="236"/>
      <c r="B23" s="236"/>
      <c r="C23" s="236" t="s">
        <v>304</v>
      </c>
      <c r="D23" s="237">
        <v>-2000</v>
      </c>
      <c r="E23" s="237">
        <v>-2000</v>
      </c>
      <c r="G23" s="243"/>
      <c r="J23" s="242"/>
    </row>
    <row r="24" spans="1:15">
      <c r="A24" s="236"/>
      <c r="B24" s="236"/>
      <c r="C24" s="236" t="s">
        <v>306</v>
      </c>
      <c r="D24" s="237">
        <v>-2000</v>
      </c>
      <c r="E24" s="237">
        <v>-2000</v>
      </c>
      <c r="I24" s="257"/>
    </row>
    <row r="25" spans="1:15">
      <c r="A25" s="236"/>
      <c r="B25" s="236"/>
      <c r="C25" s="236" t="s">
        <v>30</v>
      </c>
      <c r="D25" s="237">
        <v>-26500</v>
      </c>
      <c r="E25" s="237">
        <v>-26500</v>
      </c>
      <c r="F25" s="246"/>
      <c r="G25" s="243"/>
      <c r="H25" s="256"/>
      <c r="K25" s="249"/>
      <c r="L25" s="241"/>
    </row>
    <row r="26" spans="1:15">
      <c r="A26" s="236"/>
      <c r="B26" s="236"/>
      <c r="C26" s="236" t="s">
        <v>55</v>
      </c>
      <c r="D26" s="237">
        <v>-26500</v>
      </c>
      <c r="E26" s="237">
        <v>-26500</v>
      </c>
      <c r="F26" s="246"/>
      <c r="G26" s="243"/>
      <c r="I26" s="257"/>
    </row>
    <row r="27" spans="1:15">
      <c r="A27" s="236"/>
      <c r="B27" s="236"/>
      <c r="C27" s="238" t="s">
        <v>156</v>
      </c>
      <c r="D27" s="239">
        <v>-29000</v>
      </c>
      <c r="E27" s="239">
        <v>-29000</v>
      </c>
      <c r="H27" s="258"/>
    </row>
    <row r="28" spans="1:15">
      <c r="A28" s="236"/>
      <c r="B28" s="236"/>
      <c r="C28" s="236" t="s">
        <v>5</v>
      </c>
      <c r="D28" s="236"/>
      <c r="E28" s="236"/>
      <c r="F28" s="246"/>
      <c r="G28" s="243"/>
      <c r="K28" s="249"/>
      <c r="L28" s="241"/>
    </row>
    <row r="29" spans="1:15">
      <c r="A29" s="236" t="s">
        <v>157</v>
      </c>
      <c r="B29" s="236"/>
      <c r="C29" s="236" t="s">
        <v>158</v>
      </c>
      <c r="D29" s="237">
        <v>-29000</v>
      </c>
      <c r="E29" s="237">
        <v>-29000</v>
      </c>
      <c r="F29" s="246"/>
      <c r="G29" s="243"/>
      <c r="H29" s="257"/>
    </row>
    <row r="30" spans="1:15">
      <c r="A30" s="236"/>
      <c r="B30" s="236"/>
      <c r="C30" s="236" t="s">
        <v>5</v>
      </c>
      <c r="D30" s="236"/>
      <c r="E30" s="236"/>
      <c r="F30" s="246"/>
      <c r="G30" s="243"/>
      <c r="I30" s="257"/>
    </row>
    <row r="31" spans="1:15">
      <c r="A31" s="236"/>
      <c r="B31" s="236" t="s">
        <v>159</v>
      </c>
      <c r="C31" s="236" t="s">
        <v>160</v>
      </c>
      <c r="D31" s="237">
        <v>-29000</v>
      </c>
      <c r="E31" s="237">
        <v>-29000</v>
      </c>
      <c r="I31" s="253"/>
      <c r="J31" s="242"/>
      <c r="K31" s="241"/>
      <c r="L31" s="241"/>
      <c r="O31" s="241"/>
    </row>
    <row r="32" spans="1:15">
      <c r="A32" s="236"/>
      <c r="B32" s="236"/>
      <c r="C32" s="236" t="s">
        <v>12</v>
      </c>
      <c r="D32" s="236"/>
      <c r="E32" s="236"/>
      <c r="I32" s="254"/>
      <c r="J32" s="242"/>
    </row>
    <row r="33" spans="1:12">
      <c r="A33" s="236"/>
      <c r="B33" s="236"/>
      <c r="C33" s="240" t="s">
        <v>156</v>
      </c>
      <c r="D33" s="260">
        <v>-29000</v>
      </c>
      <c r="E33" s="260">
        <v>-29000</v>
      </c>
      <c r="I33" s="241"/>
      <c r="J33" s="242"/>
      <c r="K33" s="247"/>
      <c r="L33" s="247"/>
    </row>
    <row r="34" spans="1:12">
      <c r="A34" s="236"/>
      <c r="B34" s="236"/>
      <c r="C34" s="236" t="s">
        <v>13</v>
      </c>
      <c r="D34" s="236"/>
      <c r="E34" s="236"/>
      <c r="J34" s="242"/>
    </row>
    <row r="35" spans="1:12">
      <c r="A35" s="236"/>
      <c r="B35" s="236"/>
      <c r="C35" s="236" t="s">
        <v>11</v>
      </c>
      <c r="D35" s="237">
        <v>-29000</v>
      </c>
      <c r="E35" s="237">
        <v>-29000</v>
      </c>
      <c r="J35" s="242"/>
    </row>
    <row r="36" spans="1:12">
      <c r="A36" s="236"/>
      <c r="B36" s="236"/>
      <c r="C36" s="236" t="s">
        <v>41</v>
      </c>
      <c r="D36" s="237">
        <v>-29000</v>
      </c>
      <c r="E36" s="237">
        <v>-29000</v>
      </c>
      <c r="F36" s="229"/>
      <c r="J36" s="242"/>
      <c r="K36" s="255"/>
      <c r="L36" s="255"/>
    </row>
    <row r="37" spans="1:12">
      <c r="A37" s="236"/>
      <c r="B37" s="236"/>
      <c r="C37" s="236" t="s">
        <v>42</v>
      </c>
      <c r="D37" s="237">
        <v>-29000</v>
      </c>
      <c r="E37" s="237">
        <v>-29000</v>
      </c>
      <c r="G37" s="243"/>
      <c r="J37" s="242"/>
    </row>
    <row r="38" spans="1:12">
      <c r="A38" s="236"/>
      <c r="B38" s="236"/>
      <c r="C38" s="236" t="s">
        <v>307</v>
      </c>
      <c r="D38" s="237">
        <v>-18000</v>
      </c>
      <c r="E38" s="237">
        <v>-18000</v>
      </c>
    </row>
    <row r="39" spans="1:12">
      <c r="A39" s="236"/>
      <c r="B39" s="236"/>
      <c r="C39" s="236" t="s">
        <v>965</v>
      </c>
      <c r="D39" s="237">
        <v>-18000</v>
      </c>
      <c r="E39" s="237">
        <v>-18000</v>
      </c>
      <c r="F39" s="246"/>
      <c r="G39" s="243"/>
      <c r="K39" s="249"/>
      <c r="L39" s="241"/>
    </row>
    <row r="40" spans="1:12">
      <c r="A40" s="236"/>
      <c r="B40" s="236"/>
      <c r="C40" s="236" t="s">
        <v>59</v>
      </c>
      <c r="D40" s="237">
        <v>-11000</v>
      </c>
      <c r="E40" s="237">
        <v>-11000</v>
      </c>
      <c r="F40" s="246"/>
      <c r="G40" s="243"/>
    </row>
    <row r="41" spans="1:12">
      <c r="A41" s="236"/>
      <c r="B41" s="236"/>
      <c r="C41" s="236" t="s">
        <v>301</v>
      </c>
      <c r="D41" s="237">
        <v>-11000</v>
      </c>
      <c r="E41" s="237">
        <v>-11000</v>
      </c>
    </row>
    <row r="42" spans="1:12">
      <c r="A42" s="236"/>
      <c r="B42" s="236"/>
      <c r="C42" s="238" t="s">
        <v>161</v>
      </c>
      <c r="D42" s="239">
        <v>-2000</v>
      </c>
      <c r="E42" s="239">
        <v>-2000</v>
      </c>
      <c r="F42" s="246"/>
      <c r="G42" s="243"/>
      <c r="K42" s="249"/>
      <c r="L42" s="241"/>
    </row>
    <row r="43" spans="1:12">
      <c r="A43" s="236"/>
      <c r="B43" s="236"/>
      <c r="C43" s="236" t="s">
        <v>5</v>
      </c>
      <c r="D43" s="236"/>
      <c r="E43" s="236"/>
      <c r="F43" s="246"/>
      <c r="G43" s="243"/>
    </row>
    <row r="44" spans="1:12">
      <c r="A44" s="236" t="s">
        <v>162</v>
      </c>
      <c r="B44" s="236"/>
      <c r="C44" s="236" t="s">
        <v>163</v>
      </c>
      <c r="D44" s="237">
        <v>-2000</v>
      </c>
      <c r="E44" s="237">
        <v>-2000</v>
      </c>
      <c r="I44" s="241"/>
      <c r="J44" s="242"/>
      <c r="K44" s="247"/>
      <c r="L44" s="247"/>
    </row>
    <row r="45" spans="1:12">
      <c r="A45" s="236"/>
      <c r="B45" s="236"/>
      <c r="C45" s="236" t="s">
        <v>5</v>
      </c>
      <c r="D45" s="236"/>
      <c r="E45" s="236"/>
      <c r="J45" s="242"/>
    </row>
    <row r="46" spans="1:12" ht="33">
      <c r="A46" s="236"/>
      <c r="B46" s="236" t="s">
        <v>29</v>
      </c>
      <c r="C46" s="236" t="s">
        <v>164</v>
      </c>
      <c r="D46" s="237">
        <v>-2000</v>
      </c>
      <c r="E46" s="237">
        <v>-2000</v>
      </c>
      <c r="J46" s="242"/>
    </row>
    <row r="47" spans="1:12">
      <c r="A47" s="236"/>
      <c r="B47" s="236"/>
      <c r="C47" s="236" t="s">
        <v>12</v>
      </c>
      <c r="D47" s="236"/>
      <c r="E47" s="236"/>
      <c r="F47" s="229"/>
      <c r="J47" s="242"/>
      <c r="K47" s="255"/>
      <c r="L47" s="255"/>
    </row>
    <row r="48" spans="1:12">
      <c r="A48" s="236"/>
      <c r="B48" s="236"/>
      <c r="C48" s="240" t="s">
        <v>161</v>
      </c>
      <c r="D48" s="260">
        <v>-2000</v>
      </c>
      <c r="E48" s="260">
        <v>-2000</v>
      </c>
      <c r="G48" s="243"/>
      <c r="J48" s="242"/>
    </row>
    <row r="49" spans="1:12">
      <c r="A49" s="236"/>
      <c r="B49" s="236"/>
      <c r="C49" s="236" t="s">
        <v>13</v>
      </c>
      <c r="D49" s="236"/>
      <c r="E49" s="236"/>
    </row>
    <row r="50" spans="1:12">
      <c r="A50" s="236"/>
      <c r="B50" s="236"/>
      <c r="C50" s="236" t="s">
        <v>11</v>
      </c>
      <c r="D50" s="237">
        <v>-2000</v>
      </c>
      <c r="E50" s="237">
        <v>-2000</v>
      </c>
      <c r="F50" s="246"/>
      <c r="G50" s="243"/>
      <c r="K50" s="249"/>
      <c r="L50" s="241"/>
    </row>
    <row r="51" spans="1:12">
      <c r="A51" s="236"/>
      <c r="B51" s="236"/>
      <c r="C51" s="236" t="s">
        <v>23</v>
      </c>
      <c r="D51" s="237">
        <v>-2000</v>
      </c>
      <c r="E51" s="237">
        <v>-2000</v>
      </c>
      <c r="F51" s="246"/>
      <c r="G51" s="243"/>
    </row>
    <row r="52" spans="1:12">
      <c r="A52" s="236"/>
      <c r="B52" s="236"/>
      <c r="C52" s="236" t="s">
        <v>52</v>
      </c>
      <c r="D52" s="237">
        <v>-2000</v>
      </c>
      <c r="E52" s="237">
        <v>-2000</v>
      </c>
    </row>
    <row r="53" spans="1:12">
      <c r="A53" s="236"/>
      <c r="B53" s="236"/>
      <c r="C53" s="236" t="s">
        <v>302</v>
      </c>
      <c r="D53" s="237">
        <v>-2000</v>
      </c>
      <c r="E53" s="237">
        <v>-2000</v>
      </c>
      <c r="I53" s="241"/>
      <c r="J53" s="242"/>
      <c r="K53" s="247"/>
      <c r="L53" s="247"/>
    </row>
    <row r="54" spans="1:12">
      <c r="A54" s="236"/>
      <c r="B54" s="236"/>
      <c r="C54" s="236" t="s">
        <v>303</v>
      </c>
      <c r="D54" s="237">
        <v>-2000</v>
      </c>
      <c r="E54" s="237">
        <v>-2000</v>
      </c>
    </row>
    <row r="55" spans="1:12">
      <c r="A55" s="236"/>
      <c r="B55" s="236"/>
      <c r="C55" s="238" t="s">
        <v>165</v>
      </c>
      <c r="D55" s="239">
        <v>-3714.5</v>
      </c>
      <c r="E55" s="239">
        <v>-15588.9</v>
      </c>
    </row>
    <row r="56" spans="1:12">
      <c r="A56" s="236"/>
      <c r="B56" s="236"/>
      <c r="C56" s="236" t="s">
        <v>5</v>
      </c>
      <c r="D56" s="236"/>
      <c r="E56" s="236"/>
    </row>
    <row r="57" spans="1:12">
      <c r="A57" s="236" t="s">
        <v>166</v>
      </c>
      <c r="B57" s="236"/>
      <c r="C57" s="236" t="s">
        <v>167</v>
      </c>
      <c r="D57" s="237">
        <v>-3714.5</v>
      </c>
      <c r="E57" s="237">
        <v>-15588.9</v>
      </c>
    </row>
    <row r="58" spans="1:12">
      <c r="A58" s="236"/>
      <c r="B58" s="236"/>
      <c r="C58" s="236" t="s">
        <v>5</v>
      </c>
      <c r="D58" s="236"/>
      <c r="E58" s="236"/>
    </row>
    <row r="59" spans="1:12" ht="33">
      <c r="A59" s="236"/>
      <c r="B59" s="236" t="s">
        <v>29</v>
      </c>
      <c r="C59" s="236" t="s">
        <v>168</v>
      </c>
      <c r="D59" s="237">
        <v>-3714.5</v>
      </c>
      <c r="E59" s="237">
        <v>-15588.9</v>
      </c>
    </row>
    <row r="60" spans="1:12">
      <c r="A60" s="236"/>
      <c r="B60" s="236"/>
      <c r="C60" s="236" t="s">
        <v>12</v>
      </c>
      <c r="D60" s="236"/>
      <c r="E60" s="236"/>
    </row>
    <row r="61" spans="1:12">
      <c r="A61" s="236"/>
      <c r="B61" s="236"/>
      <c r="C61" s="240" t="s">
        <v>165</v>
      </c>
      <c r="D61" s="260">
        <v>-3714.5</v>
      </c>
      <c r="E61" s="260">
        <v>-15588.9</v>
      </c>
    </row>
    <row r="62" spans="1:12">
      <c r="A62" s="236"/>
      <c r="B62" s="236"/>
      <c r="C62" s="236" t="s">
        <v>13</v>
      </c>
      <c r="D62" s="236"/>
      <c r="E62" s="236"/>
    </row>
    <row r="63" spans="1:12">
      <c r="A63" s="236"/>
      <c r="B63" s="236"/>
      <c r="C63" s="236" t="s">
        <v>11</v>
      </c>
      <c r="D63" s="237">
        <v>-3714.5</v>
      </c>
      <c r="E63" s="237">
        <v>-15588.9</v>
      </c>
    </row>
    <row r="64" spans="1:12">
      <c r="A64" s="236"/>
      <c r="B64" s="236"/>
      <c r="C64" s="236" t="s">
        <v>23</v>
      </c>
      <c r="D64" s="237">
        <v>-3714.5</v>
      </c>
      <c r="E64" s="237">
        <v>-15588.9</v>
      </c>
    </row>
    <row r="65" spans="1:5">
      <c r="A65" s="236"/>
      <c r="B65" s="236"/>
      <c r="C65" s="236" t="s">
        <v>52</v>
      </c>
      <c r="D65" s="237">
        <v>-3714.5</v>
      </c>
      <c r="E65" s="237">
        <v>-15588.9</v>
      </c>
    </row>
    <row r="66" spans="1:5">
      <c r="A66" s="236"/>
      <c r="B66" s="236"/>
      <c r="C66" s="236" t="s">
        <v>304</v>
      </c>
      <c r="D66" s="237">
        <v>-3714.5</v>
      </c>
      <c r="E66" s="237">
        <v>-15588.9</v>
      </c>
    </row>
    <row r="67" spans="1:5">
      <c r="A67" s="236"/>
      <c r="B67" s="236"/>
      <c r="C67" s="236" t="s">
        <v>305</v>
      </c>
      <c r="D67" s="237">
        <v>-3714.5</v>
      </c>
      <c r="E67" s="237">
        <v>-3714.5</v>
      </c>
    </row>
    <row r="68" spans="1:5">
      <c r="A68" s="236"/>
      <c r="B68" s="236"/>
      <c r="C68" s="236" t="s">
        <v>306</v>
      </c>
      <c r="D68" s="237">
        <v>0</v>
      </c>
      <c r="E68" s="237">
        <v>-11874.4</v>
      </c>
    </row>
    <row r="69" spans="1:5">
      <c r="A69" s="236"/>
      <c r="B69" s="236"/>
      <c r="C69" s="238" t="s">
        <v>40</v>
      </c>
      <c r="D69" s="239">
        <v>-3950348</v>
      </c>
      <c r="E69" s="239">
        <v>-5161013.3</v>
      </c>
    </row>
    <row r="70" spans="1:5">
      <c r="A70" s="236"/>
      <c r="B70" s="236"/>
      <c r="C70" s="236" t="s">
        <v>5</v>
      </c>
      <c r="D70" s="236"/>
      <c r="E70" s="236"/>
    </row>
    <row r="71" spans="1:5">
      <c r="A71" s="236" t="s">
        <v>172</v>
      </c>
      <c r="B71" s="236"/>
      <c r="C71" s="236" t="s">
        <v>108</v>
      </c>
      <c r="D71" s="237">
        <v>-3482150.3</v>
      </c>
      <c r="E71" s="237">
        <v>-4451615.0999999996</v>
      </c>
    </row>
    <row r="72" spans="1:5">
      <c r="A72" s="236"/>
      <c r="B72" s="236"/>
      <c r="C72" s="236" t="s">
        <v>5</v>
      </c>
      <c r="D72" s="236"/>
      <c r="E72" s="236"/>
    </row>
    <row r="73" spans="1:5">
      <c r="A73" s="236"/>
      <c r="B73" s="236" t="s">
        <v>173</v>
      </c>
      <c r="C73" s="236" t="s">
        <v>109</v>
      </c>
      <c r="D73" s="237">
        <v>-2800000</v>
      </c>
      <c r="E73" s="237">
        <v>-3500000</v>
      </c>
    </row>
    <row r="74" spans="1:5">
      <c r="A74" s="236"/>
      <c r="B74" s="236"/>
      <c r="C74" s="236" t="s">
        <v>12</v>
      </c>
      <c r="D74" s="236"/>
      <c r="E74" s="236"/>
    </row>
    <row r="75" spans="1:5">
      <c r="A75" s="236"/>
      <c r="B75" s="236"/>
      <c r="C75" s="240" t="s">
        <v>40</v>
      </c>
      <c r="D75" s="260">
        <v>-2800000</v>
      </c>
      <c r="E75" s="260">
        <v>-3500000</v>
      </c>
    </row>
    <row r="76" spans="1:5">
      <c r="A76" s="236"/>
      <c r="B76" s="236"/>
      <c r="C76" s="236" t="s">
        <v>13</v>
      </c>
      <c r="D76" s="236"/>
      <c r="E76" s="236"/>
    </row>
    <row r="77" spans="1:5">
      <c r="A77" s="236"/>
      <c r="B77" s="236"/>
      <c r="C77" s="236" t="s">
        <v>11</v>
      </c>
      <c r="D77" s="237">
        <v>-2800000</v>
      </c>
      <c r="E77" s="237">
        <v>-3500000</v>
      </c>
    </row>
    <row r="78" spans="1:5">
      <c r="A78" s="236"/>
      <c r="B78" s="236"/>
      <c r="C78" s="236" t="s">
        <v>23</v>
      </c>
      <c r="D78" s="237">
        <v>-2800000</v>
      </c>
      <c r="E78" s="237">
        <v>-3500000</v>
      </c>
    </row>
    <row r="79" spans="1:5">
      <c r="A79" s="236"/>
      <c r="B79" s="236"/>
      <c r="C79" s="236" t="s">
        <v>56</v>
      </c>
      <c r="D79" s="237">
        <v>-2800000</v>
      </c>
      <c r="E79" s="237">
        <v>-3500000</v>
      </c>
    </row>
    <row r="80" spans="1:5">
      <c r="A80" s="236"/>
      <c r="B80" s="236"/>
      <c r="C80" s="236" t="s">
        <v>57</v>
      </c>
      <c r="D80" s="237">
        <v>-2800000</v>
      </c>
      <c r="E80" s="237">
        <v>-3500000</v>
      </c>
    </row>
    <row r="81" spans="1:5">
      <c r="A81" s="236"/>
      <c r="B81" s="236"/>
      <c r="C81" s="236" t="s">
        <v>58</v>
      </c>
      <c r="D81" s="237">
        <v>-2800000</v>
      </c>
      <c r="E81" s="237">
        <v>-3500000</v>
      </c>
    </row>
    <row r="82" spans="1:5" ht="33">
      <c r="A82" s="236"/>
      <c r="B82" s="236" t="s">
        <v>174</v>
      </c>
      <c r="C82" s="236" t="s">
        <v>110</v>
      </c>
      <c r="D82" s="237">
        <v>-682150.3</v>
      </c>
      <c r="E82" s="237">
        <v>-951615.1</v>
      </c>
    </row>
    <row r="83" spans="1:5">
      <c r="A83" s="236"/>
      <c r="B83" s="236"/>
      <c r="C83" s="236" t="s">
        <v>12</v>
      </c>
      <c r="D83" s="236"/>
      <c r="E83" s="236"/>
    </row>
    <row r="84" spans="1:5">
      <c r="A84" s="236"/>
      <c r="B84" s="236"/>
      <c r="C84" s="240" t="s">
        <v>40</v>
      </c>
      <c r="D84" s="260">
        <v>-682150.3</v>
      </c>
      <c r="E84" s="260">
        <v>-951615.1</v>
      </c>
    </row>
    <row r="85" spans="1:5">
      <c r="A85" s="236"/>
      <c r="B85" s="236"/>
      <c r="C85" s="236" t="s">
        <v>13</v>
      </c>
      <c r="D85" s="236"/>
      <c r="E85" s="236"/>
    </row>
    <row r="86" spans="1:5">
      <c r="A86" s="236"/>
      <c r="B86" s="236"/>
      <c r="C86" s="236" t="s">
        <v>11</v>
      </c>
      <c r="D86" s="237">
        <v>-682150.3</v>
      </c>
      <c r="E86" s="237">
        <v>-951615.1</v>
      </c>
    </row>
    <row r="87" spans="1:5">
      <c r="A87" s="236"/>
      <c r="B87" s="236"/>
      <c r="C87" s="236" t="s">
        <v>23</v>
      </c>
      <c r="D87" s="237">
        <v>-682150.3</v>
      </c>
      <c r="E87" s="237">
        <v>-951615.1</v>
      </c>
    </row>
    <row r="88" spans="1:5">
      <c r="A88" s="236"/>
      <c r="B88" s="236"/>
      <c r="C88" s="236" t="s">
        <v>56</v>
      </c>
      <c r="D88" s="237">
        <v>-438704.8</v>
      </c>
      <c r="E88" s="237">
        <v>-569804.80000000005</v>
      </c>
    </row>
    <row r="89" spans="1:5">
      <c r="A89" s="236"/>
      <c r="B89" s="236"/>
      <c r="C89" s="236" t="s">
        <v>57</v>
      </c>
      <c r="D89" s="237">
        <v>-438704.8</v>
      </c>
      <c r="E89" s="237">
        <v>-569804.80000000005</v>
      </c>
    </row>
    <row r="90" spans="1:5">
      <c r="A90" s="236"/>
      <c r="B90" s="236"/>
      <c r="C90" s="236" t="s">
        <v>58</v>
      </c>
      <c r="D90" s="237">
        <v>-438704.8</v>
      </c>
      <c r="E90" s="237">
        <v>-569804.80000000005</v>
      </c>
    </row>
    <row r="91" spans="1:5">
      <c r="A91" s="236"/>
      <c r="B91" s="236"/>
      <c r="C91" s="236" t="s">
        <v>113</v>
      </c>
      <c r="D91" s="237">
        <v>-243445.5</v>
      </c>
      <c r="E91" s="237">
        <v>-381810.3</v>
      </c>
    </row>
    <row r="92" spans="1:5">
      <c r="A92" s="236"/>
      <c r="B92" s="236"/>
      <c r="C92" s="236" t="s">
        <v>114</v>
      </c>
      <c r="D92" s="237">
        <v>-243445.5</v>
      </c>
      <c r="E92" s="237">
        <v>-381810.3</v>
      </c>
    </row>
    <row r="93" spans="1:5">
      <c r="A93" s="236"/>
      <c r="B93" s="236"/>
      <c r="C93" s="236" t="s">
        <v>115</v>
      </c>
      <c r="D93" s="237">
        <v>-243445.5</v>
      </c>
      <c r="E93" s="237">
        <v>-381810.3</v>
      </c>
    </row>
    <row r="94" spans="1:5">
      <c r="A94" s="236" t="s">
        <v>175</v>
      </c>
      <c r="B94" s="236"/>
      <c r="C94" s="236" t="s">
        <v>46</v>
      </c>
      <c r="D94" s="237">
        <v>-338197.7</v>
      </c>
      <c r="E94" s="237">
        <v>-559398.19999999995</v>
      </c>
    </row>
    <row r="95" spans="1:5">
      <c r="A95" s="236"/>
      <c r="B95" s="236"/>
      <c r="C95" s="236" t="s">
        <v>5</v>
      </c>
      <c r="D95" s="236"/>
      <c r="E95" s="236"/>
    </row>
    <row r="96" spans="1:5" ht="49.5">
      <c r="A96" s="236"/>
      <c r="B96" s="236" t="s">
        <v>176</v>
      </c>
      <c r="C96" s="236" t="s">
        <v>47</v>
      </c>
      <c r="D96" s="237">
        <v>-138885.4</v>
      </c>
      <c r="E96" s="237">
        <v>-189096</v>
      </c>
    </row>
    <row r="97" spans="1:5">
      <c r="A97" s="236"/>
      <c r="B97" s="236"/>
      <c r="C97" s="236" t="s">
        <v>12</v>
      </c>
      <c r="D97" s="236"/>
      <c r="E97" s="236"/>
    </row>
    <row r="98" spans="1:5">
      <c r="A98" s="236"/>
      <c r="B98" s="236"/>
      <c r="C98" s="240" t="s">
        <v>40</v>
      </c>
      <c r="D98" s="260">
        <v>-138885.4</v>
      </c>
      <c r="E98" s="260">
        <v>-189096</v>
      </c>
    </row>
    <row r="99" spans="1:5">
      <c r="A99" s="236"/>
      <c r="B99" s="236"/>
      <c r="C99" s="236" t="s">
        <v>13</v>
      </c>
      <c r="D99" s="236"/>
      <c r="E99" s="236"/>
    </row>
    <row r="100" spans="1:5">
      <c r="A100" s="236"/>
      <c r="B100" s="236"/>
      <c r="C100" s="236" t="s">
        <v>11</v>
      </c>
      <c r="D100" s="237">
        <v>-138885.4</v>
      </c>
      <c r="E100" s="237">
        <v>-189096</v>
      </c>
    </row>
    <row r="101" spans="1:5">
      <c r="A101" s="236"/>
      <c r="B101" s="236"/>
      <c r="C101" s="236" t="s">
        <v>23</v>
      </c>
      <c r="D101" s="237">
        <v>-138885.4</v>
      </c>
      <c r="E101" s="237">
        <v>-189096</v>
      </c>
    </row>
    <row r="102" spans="1:5">
      <c r="A102" s="236"/>
      <c r="B102" s="236"/>
      <c r="C102" s="236" t="s">
        <v>52</v>
      </c>
      <c r="D102" s="237">
        <v>-21900</v>
      </c>
      <c r="E102" s="237">
        <v>-25200</v>
      </c>
    </row>
    <row r="103" spans="1:5">
      <c r="A103" s="236"/>
      <c r="B103" s="236"/>
      <c r="C103" s="236" t="s">
        <v>53</v>
      </c>
      <c r="D103" s="237">
        <v>-21900</v>
      </c>
      <c r="E103" s="237">
        <v>-25200</v>
      </c>
    </row>
    <row r="104" spans="1:5">
      <c r="A104" s="236"/>
      <c r="B104" s="236"/>
      <c r="C104" s="236" t="s">
        <v>54</v>
      </c>
      <c r="D104" s="237">
        <v>-21900</v>
      </c>
      <c r="E104" s="237">
        <v>-25200</v>
      </c>
    </row>
    <row r="105" spans="1:5">
      <c r="A105" s="236"/>
      <c r="B105" s="236"/>
      <c r="C105" s="236" t="s">
        <v>30</v>
      </c>
      <c r="D105" s="237">
        <v>-116985.4</v>
      </c>
      <c r="E105" s="237">
        <v>-163896</v>
      </c>
    </row>
    <row r="106" spans="1:5">
      <c r="A106" s="236"/>
      <c r="B106" s="236"/>
      <c r="C106" s="236" t="s">
        <v>55</v>
      </c>
      <c r="D106" s="237">
        <v>-116985.4</v>
      </c>
      <c r="E106" s="237">
        <v>-163896</v>
      </c>
    </row>
    <row r="107" spans="1:5" ht="49.5">
      <c r="A107" s="236"/>
      <c r="B107" s="236" t="s">
        <v>177</v>
      </c>
      <c r="C107" s="236" t="s">
        <v>48</v>
      </c>
      <c r="D107" s="237">
        <v>-184312.3</v>
      </c>
      <c r="E107" s="237">
        <v>-255008.3</v>
      </c>
    </row>
    <row r="108" spans="1:5">
      <c r="A108" s="236"/>
      <c r="B108" s="236"/>
      <c r="C108" s="236" t="s">
        <v>12</v>
      </c>
      <c r="D108" s="236"/>
      <c r="E108" s="236"/>
    </row>
    <row r="109" spans="1:5">
      <c r="A109" s="236"/>
      <c r="B109" s="236"/>
      <c r="C109" s="240" t="s">
        <v>40</v>
      </c>
      <c r="D109" s="260">
        <v>-184312.3</v>
      </c>
      <c r="E109" s="260">
        <v>-255008.3</v>
      </c>
    </row>
    <row r="110" spans="1:5">
      <c r="A110" s="236"/>
      <c r="B110" s="236"/>
      <c r="C110" s="236" t="s">
        <v>13</v>
      </c>
      <c r="D110" s="236"/>
      <c r="E110" s="236"/>
    </row>
    <row r="111" spans="1:5">
      <c r="A111" s="236"/>
      <c r="B111" s="236"/>
      <c r="C111" s="236" t="s">
        <v>11</v>
      </c>
      <c r="D111" s="237">
        <v>-184312.3</v>
      </c>
      <c r="E111" s="237">
        <v>-255008.3</v>
      </c>
    </row>
    <row r="112" spans="1:5">
      <c r="A112" s="236"/>
      <c r="B112" s="236"/>
      <c r="C112" s="236" t="s">
        <v>23</v>
      </c>
      <c r="D112" s="237">
        <v>-184312.3</v>
      </c>
      <c r="E112" s="237">
        <v>-255008.3</v>
      </c>
    </row>
    <row r="113" spans="1:5">
      <c r="A113" s="236"/>
      <c r="B113" s="236"/>
      <c r="C113" s="236" t="s">
        <v>56</v>
      </c>
      <c r="D113" s="237">
        <v>-184312.3</v>
      </c>
      <c r="E113" s="237">
        <v>-255008.3</v>
      </c>
    </row>
    <row r="114" spans="1:5">
      <c r="A114" s="236"/>
      <c r="B114" s="236"/>
      <c r="C114" s="236" t="s">
        <v>57</v>
      </c>
      <c r="D114" s="237">
        <v>-184312.3</v>
      </c>
      <c r="E114" s="237">
        <v>-255008.3</v>
      </c>
    </row>
    <row r="115" spans="1:5">
      <c r="A115" s="236"/>
      <c r="B115" s="236"/>
      <c r="C115" s="236" t="s">
        <v>58</v>
      </c>
      <c r="D115" s="237">
        <v>-184312.3</v>
      </c>
      <c r="E115" s="237">
        <v>-255008.3</v>
      </c>
    </row>
    <row r="116" spans="1:5" ht="49.5">
      <c r="A116" s="236"/>
      <c r="B116" s="236" t="s">
        <v>178</v>
      </c>
      <c r="C116" s="236" t="s">
        <v>49</v>
      </c>
      <c r="D116" s="237">
        <v>-15000</v>
      </c>
      <c r="E116" s="237">
        <v>-115293.9</v>
      </c>
    </row>
    <row r="117" spans="1:5">
      <c r="A117" s="236"/>
      <c r="B117" s="236"/>
      <c r="C117" s="236" t="s">
        <v>12</v>
      </c>
      <c r="D117" s="236"/>
      <c r="E117" s="236"/>
    </row>
    <row r="118" spans="1:5">
      <c r="A118" s="236"/>
      <c r="B118" s="236"/>
      <c r="C118" s="240" t="s">
        <v>40</v>
      </c>
      <c r="D118" s="260">
        <v>-15000</v>
      </c>
      <c r="E118" s="260">
        <v>-115293.9</v>
      </c>
    </row>
    <row r="119" spans="1:5">
      <c r="A119" s="236"/>
      <c r="B119" s="236"/>
      <c r="C119" s="236" t="s">
        <v>13</v>
      </c>
      <c r="D119" s="236"/>
      <c r="E119" s="236"/>
    </row>
    <row r="120" spans="1:5">
      <c r="A120" s="236"/>
      <c r="B120" s="236"/>
      <c r="C120" s="236" t="s">
        <v>11</v>
      </c>
      <c r="D120" s="237">
        <v>-15000</v>
      </c>
      <c r="E120" s="237">
        <v>-115293.9</v>
      </c>
    </row>
    <row r="121" spans="1:5">
      <c r="A121" s="236"/>
      <c r="B121" s="236"/>
      <c r="C121" s="236" t="s">
        <v>41</v>
      </c>
      <c r="D121" s="237">
        <v>-15000</v>
      </c>
      <c r="E121" s="237">
        <v>-115293.9</v>
      </c>
    </row>
    <row r="122" spans="1:5">
      <c r="A122" s="236"/>
      <c r="B122" s="236"/>
      <c r="C122" s="236" t="s">
        <v>42</v>
      </c>
      <c r="D122" s="237">
        <v>-15000</v>
      </c>
      <c r="E122" s="237">
        <v>-115293.9</v>
      </c>
    </row>
    <row r="123" spans="1:5">
      <c r="A123" s="236"/>
      <c r="B123" s="236"/>
      <c r="C123" s="236" t="s">
        <v>59</v>
      </c>
      <c r="D123" s="237">
        <v>-15000</v>
      </c>
      <c r="E123" s="237">
        <v>-115293.9</v>
      </c>
    </row>
    <row r="124" spans="1:5">
      <c r="A124" s="236"/>
      <c r="B124" s="236"/>
      <c r="C124" s="236" t="s">
        <v>60</v>
      </c>
      <c r="D124" s="237">
        <v>-15000</v>
      </c>
      <c r="E124" s="237">
        <v>-115293.9</v>
      </c>
    </row>
    <row r="125" spans="1:5">
      <c r="A125" s="236" t="s">
        <v>179</v>
      </c>
      <c r="B125" s="236"/>
      <c r="C125" s="236" t="s">
        <v>50</v>
      </c>
      <c r="D125" s="237">
        <v>-130000</v>
      </c>
      <c r="E125" s="237">
        <v>-150000</v>
      </c>
    </row>
    <row r="126" spans="1:5">
      <c r="A126" s="236"/>
      <c r="B126" s="236"/>
      <c r="C126" s="236" t="s">
        <v>5</v>
      </c>
      <c r="D126" s="236"/>
      <c r="E126" s="236"/>
    </row>
    <row r="127" spans="1:5" ht="33">
      <c r="A127" s="236"/>
      <c r="B127" s="236" t="s">
        <v>180</v>
      </c>
      <c r="C127" s="236" t="s">
        <v>111</v>
      </c>
      <c r="D127" s="237">
        <v>-10000</v>
      </c>
      <c r="E127" s="237">
        <v>-30000</v>
      </c>
    </row>
    <row r="128" spans="1:5">
      <c r="A128" s="236"/>
      <c r="B128" s="236"/>
      <c r="C128" s="236" t="s">
        <v>12</v>
      </c>
      <c r="D128" s="236"/>
      <c r="E128" s="236"/>
    </row>
    <row r="129" spans="1:5">
      <c r="A129" s="236"/>
      <c r="B129" s="236"/>
      <c r="C129" s="240" t="s">
        <v>40</v>
      </c>
      <c r="D129" s="260">
        <v>-10000</v>
      </c>
      <c r="E129" s="260">
        <v>-30000</v>
      </c>
    </row>
    <row r="130" spans="1:5">
      <c r="A130" s="236"/>
      <c r="B130" s="236"/>
      <c r="C130" s="236" t="s">
        <v>13</v>
      </c>
      <c r="D130" s="236"/>
      <c r="E130" s="236"/>
    </row>
    <row r="131" spans="1:5">
      <c r="A131" s="236"/>
      <c r="B131" s="236"/>
      <c r="C131" s="236" t="s">
        <v>11</v>
      </c>
      <c r="D131" s="237">
        <v>-10000</v>
      </c>
      <c r="E131" s="237">
        <v>-30000</v>
      </c>
    </row>
    <row r="132" spans="1:5">
      <c r="A132" s="236"/>
      <c r="B132" s="236"/>
      <c r="C132" s="236" t="s">
        <v>23</v>
      </c>
      <c r="D132" s="237">
        <v>-10000</v>
      </c>
      <c r="E132" s="237">
        <v>-30000</v>
      </c>
    </row>
    <row r="133" spans="1:5">
      <c r="A133" s="236"/>
      <c r="B133" s="236"/>
      <c r="C133" s="236" t="s">
        <v>61</v>
      </c>
      <c r="D133" s="237">
        <v>-10000</v>
      </c>
      <c r="E133" s="237">
        <v>-30000</v>
      </c>
    </row>
    <row r="134" spans="1:5">
      <c r="A134" s="236"/>
      <c r="B134" s="236"/>
      <c r="C134" s="236" t="s">
        <v>62</v>
      </c>
      <c r="D134" s="237">
        <v>-10000</v>
      </c>
      <c r="E134" s="237">
        <v>-30000</v>
      </c>
    </row>
    <row r="135" spans="1:5">
      <c r="A135" s="236"/>
      <c r="B135" s="236"/>
      <c r="C135" s="236" t="s">
        <v>63</v>
      </c>
      <c r="D135" s="237">
        <v>-10000</v>
      </c>
      <c r="E135" s="237">
        <v>-30000</v>
      </c>
    </row>
    <row r="136" spans="1:5" ht="33">
      <c r="A136" s="236"/>
      <c r="B136" s="236" t="s">
        <v>181</v>
      </c>
      <c r="C136" s="236" t="s">
        <v>112</v>
      </c>
      <c r="D136" s="237">
        <v>-100000</v>
      </c>
      <c r="E136" s="237">
        <v>-100000</v>
      </c>
    </row>
    <row r="137" spans="1:5">
      <c r="A137" s="236"/>
      <c r="B137" s="236"/>
      <c r="C137" s="236" t="s">
        <v>12</v>
      </c>
      <c r="D137" s="236"/>
      <c r="E137" s="236"/>
    </row>
    <row r="138" spans="1:5">
      <c r="A138" s="236"/>
      <c r="B138" s="236"/>
      <c r="C138" s="240" t="s">
        <v>40</v>
      </c>
      <c r="D138" s="260">
        <v>-100000</v>
      </c>
      <c r="E138" s="260">
        <v>-100000</v>
      </c>
    </row>
    <row r="139" spans="1:5">
      <c r="A139" s="236"/>
      <c r="B139" s="236"/>
      <c r="C139" s="236" t="s">
        <v>13</v>
      </c>
      <c r="D139" s="236"/>
      <c r="E139" s="236"/>
    </row>
    <row r="140" spans="1:5">
      <c r="A140" s="236"/>
      <c r="B140" s="236"/>
      <c r="C140" s="236" t="s">
        <v>11</v>
      </c>
      <c r="D140" s="237">
        <v>-100000</v>
      </c>
      <c r="E140" s="237">
        <v>-100000</v>
      </c>
    </row>
    <row r="141" spans="1:5">
      <c r="A141" s="236"/>
      <c r="B141" s="236"/>
      <c r="C141" s="236" t="s">
        <v>23</v>
      </c>
      <c r="D141" s="237">
        <v>-100000</v>
      </c>
      <c r="E141" s="237">
        <v>-100000</v>
      </c>
    </row>
    <row r="142" spans="1:5">
      <c r="A142" s="236"/>
      <c r="B142" s="236"/>
      <c r="C142" s="236" t="s">
        <v>56</v>
      </c>
      <c r="D142" s="237">
        <v>-17238</v>
      </c>
      <c r="E142" s="237">
        <v>-17238</v>
      </c>
    </row>
    <row r="143" spans="1:5">
      <c r="A143" s="236"/>
      <c r="B143" s="236"/>
      <c r="C143" s="236" t="s">
        <v>57</v>
      </c>
      <c r="D143" s="237">
        <v>-17238</v>
      </c>
      <c r="E143" s="237">
        <v>-17238</v>
      </c>
    </row>
    <row r="144" spans="1:5">
      <c r="A144" s="236"/>
      <c r="B144" s="236"/>
      <c r="C144" s="236" t="s">
        <v>58</v>
      </c>
      <c r="D144" s="237">
        <v>-17238</v>
      </c>
      <c r="E144" s="237">
        <v>-17238</v>
      </c>
    </row>
    <row r="145" spans="1:5">
      <c r="A145" s="236"/>
      <c r="B145" s="236"/>
      <c r="C145" s="236" t="s">
        <v>113</v>
      </c>
      <c r="D145" s="237">
        <v>-82762</v>
      </c>
      <c r="E145" s="237">
        <v>-82762</v>
      </c>
    </row>
    <row r="146" spans="1:5">
      <c r="A146" s="236"/>
      <c r="B146" s="236"/>
      <c r="C146" s="236" t="s">
        <v>114</v>
      </c>
      <c r="D146" s="237">
        <v>-82762</v>
      </c>
      <c r="E146" s="237">
        <v>-82762</v>
      </c>
    </row>
    <row r="147" spans="1:5">
      <c r="A147" s="236"/>
      <c r="B147" s="236"/>
      <c r="C147" s="236" t="s">
        <v>115</v>
      </c>
      <c r="D147" s="237">
        <v>-82762</v>
      </c>
      <c r="E147" s="237">
        <v>-82762</v>
      </c>
    </row>
    <row r="148" spans="1:5" ht="33">
      <c r="A148" s="236"/>
      <c r="B148" s="236" t="s">
        <v>182</v>
      </c>
      <c r="C148" s="236" t="s">
        <v>51</v>
      </c>
      <c r="D148" s="237">
        <v>-20000</v>
      </c>
      <c r="E148" s="237">
        <v>-20000</v>
      </c>
    </row>
    <row r="149" spans="1:5">
      <c r="A149" s="236"/>
      <c r="B149" s="236"/>
      <c r="C149" s="236" t="s">
        <v>12</v>
      </c>
      <c r="D149" s="236"/>
      <c r="E149" s="236"/>
    </row>
    <row r="150" spans="1:5">
      <c r="A150" s="236"/>
      <c r="B150" s="236"/>
      <c r="C150" s="240" t="s">
        <v>40</v>
      </c>
      <c r="D150" s="260">
        <v>-20000</v>
      </c>
      <c r="E150" s="260">
        <v>-20000</v>
      </c>
    </row>
    <row r="151" spans="1:5">
      <c r="A151" s="236"/>
      <c r="B151" s="236"/>
      <c r="C151" s="236" t="s">
        <v>13</v>
      </c>
      <c r="D151" s="236"/>
      <c r="E151" s="236"/>
    </row>
    <row r="152" spans="1:5">
      <c r="A152" s="236"/>
      <c r="B152" s="236"/>
      <c r="C152" s="236" t="s">
        <v>11</v>
      </c>
      <c r="D152" s="237">
        <v>-20000</v>
      </c>
      <c r="E152" s="237">
        <v>-20000</v>
      </c>
    </row>
    <row r="153" spans="1:5">
      <c r="A153" s="236"/>
      <c r="B153" s="236"/>
      <c r="C153" s="236" t="s">
        <v>23</v>
      </c>
      <c r="D153" s="237">
        <v>-20000</v>
      </c>
      <c r="E153" s="237">
        <v>-20000</v>
      </c>
    </row>
    <row r="154" spans="1:5">
      <c r="A154" s="236"/>
      <c r="B154" s="236"/>
      <c r="C154" s="236" t="s">
        <v>61</v>
      </c>
      <c r="D154" s="237">
        <v>-20000</v>
      </c>
      <c r="E154" s="237">
        <v>-20000</v>
      </c>
    </row>
    <row r="155" spans="1:5">
      <c r="A155" s="236"/>
      <c r="B155" s="236"/>
      <c r="C155" s="236" t="s">
        <v>62</v>
      </c>
      <c r="D155" s="237">
        <v>-20000</v>
      </c>
      <c r="E155" s="237">
        <v>-20000</v>
      </c>
    </row>
    <row r="156" spans="1:5">
      <c r="A156" s="236"/>
      <c r="B156" s="236"/>
      <c r="C156" s="236" t="s">
        <v>63</v>
      </c>
      <c r="D156" s="237">
        <v>-20000</v>
      </c>
      <c r="E156" s="237">
        <v>-20000</v>
      </c>
    </row>
    <row r="157" spans="1:5">
      <c r="A157" s="236"/>
      <c r="B157" s="236"/>
      <c r="C157" s="238" t="s">
        <v>183</v>
      </c>
      <c r="D157" s="239">
        <v>-56434</v>
      </c>
      <c r="E157" s="239">
        <v>-56434</v>
      </c>
    </row>
    <row r="158" spans="1:5">
      <c r="A158" s="236"/>
      <c r="B158" s="236"/>
      <c r="C158" s="236" t="s">
        <v>5</v>
      </c>
      <c r="D158" s="236"/>
      <c r="E158" s="236"/>
    </row>
    <row r="159" spans="1:5" ht="33">
      <c r="A159" s="236" t="s">
        <v>184</v>
      </c>
      <c r="B159" s="236"/>
      <c r="C159" s="236" t="s">
        <v>185</v>
      </c>
      <c r="D159" s="237">
        <v>-2244.6</v>
      </c>
      <c r="E159" s="237">
        <v>-2244.6</v>
      </c>
    </row>
    <row r="160" spans="1:5">
      <c r="A160" s="236"/>
      <c r="B160" s="236"/>
      <c r="C160" s="236" t="s">
        <v>5</v>
      </c>
      <c r="D160" s="236"/>
      <c r="E160" s="236"/>
    </row>
    <row r="161" spans="1:5">
      <c r="A161" s="236"/>
      <c r="B161" s="236" t="s">
        <v>29</v>
      </c>
      <c r="C161" s="236" t="s">
        <v>186</v>
      </c>
      <c r="D161" s="237">
        <v>-2244.6</v>
      </c>
      <c r="E161" s="237">
        <v>-2244.6</v>
      </c>
    </row>
    <row r="162" spans="1:5">
      <c r="A162" s="236"/>
      <c r="B162" s="236"/>
      <c r="C162" s="236" t="s">
        <v>12</v>
      </c>
      <c r="D162" s="236"/>
      <c r="E162" s="236"/>
    </row>
    <row r="163" spans="1:5">
      <c r="A163" s="236"/>
      <c r="B163" s="236"/>
      <c r="C163" s="240" t="s">
        <v>183</v>
      </c>
      <c r="D163" s="260">
        <v>-2244.6</v>
      </c>
      <c r="E163" s="260">
        <v>-2244.6</v>
      </c>
    </row>
    <row r="164" spans="1:5">
      <c r="A164" s="236"/>
      <c r="B164" s="236"/>
      <c r="C164" s="236" t="s">
        <v>13</v>
      </c>
      <c r="D164" s="236"/>
      <c r="E164" s="236"/>
    </row>
    <row r="165" spans="1:5">
      <c r="A165" s="236"/>
      <c r="B165" s="236"/>
      <c r="C165" s="236" t="s">
        <v>11</v>
      </c>
      <c r="D165" s="237">
        <v>-2244.6</v>
      </c>
      <c r="E165" s="237">
        <v>-2244.6</v>
      </c>
    </row>
    <row r="166" spans="1:5">
      <c r="A166" s="236"/>
      <c r="B166" s="236"/>
      <c r="C166" s="236" t="s">
        <v>23</v>
      </c>
      <c r="D166" s="237">
        <v>-2244.6</v>
      </c>
      <c r="E166" s="237">
        <v>-2244.6</v>
      </c>
    </row>
    <row r="167" spans="1:5">
      <c r="A167" s="236"/>
      <c r="B167" s="236"/>
      <c r="C167" s="236" t="s">
        <v>52</v>
      </c>
      <c r="D167" s="237">
        <v>-2244.6</v>
      </c>
      <c r="E167" s="237">
        <v>-2244.6</v>
      </c>
    </row>
    <row r="168" spans="1:5">
      <c r="A168" s="236"/>
      <c r="B168" s="236"/>
      <c r="C168" s="236" t="s">
        <v>304</v>
      </c>
      <c r="D168" s="237">
        <v>-2244.6</v>
      </c>
      <c r="E168" s="237">
        <v>-2244.6</v>
      </c>
    </row>
    <row r="169" spans="1:5">
      <c r="A169" s="236"/>
      <c r="B169" s="236"/>
      <c r="C169" s="236" t="s">
        <v>306</v>
      </c>
      <c r="D169" s="237">
        <v>-2244.6</v>
      </c>
      <c r="E169" s="237">
        <v>-2244.6</v>
      </c>
    </row>
    <row r="170" spans="1:5">
      <c r="A170" s="236" t="s">
        <v>187</v>
      </c>
      <c r="B170" s="236"/>
      <c r="C170" s="236" t="s">
        <v>188</v>
      </c>
      <c r="D170" s="237">
        <v>-2400</v>
      </c>
      <c r="E170" s="237">
        <v>-2400</v>
      </c>
    </row>
    <row r="171" spans="1:5">
      <c r="A171" s="236"/>
      <c r="B171" s="236"/>
      <c r="C171" s="236" t="s">
        <v>5</v>
      </c>
      <c r="D171" s="236"/>
      <c r="E171" s="236"/>
    </row>
    <row r="172" spans="1:5">
      <c r="A172" s="236"/>
      <c r="B172" s="236" t="s">
        <v>189</v>
      </c>
      <c r="C172" s="236" t="s">
        <v>190</v>
      </c>
      <c r="D172" s="237">
        <v>-2400</v>
      </c>
      <c r="E172" s="237">
        <v>-2400</v>
      </c>
    </row>
    <row r="173" spans="1:5">
      <c r="A173" s="236"/>
      <c r="B173" s="236"/>
      <c r="C173" s="236" t="s">
        <v>12</v>
      </c>
      <c r="D173" s="236"/>
      <c r="E173" s="236"/>
    </row>
    <row r="174" spans="1:5">
      <c r="A174" s="236"/>
      <c r="B174" s="236"/>
      <c r="C174" s="240" t="s">
        <v>183</v>
      </c>
      <c r="D174" s="260">
        <v>-2400</v>
      </c>
      <c r="E174" s="260">
        <v>-2400</v>
      </c>
    </row>
    <row r="175" spans="1:5">
      <c r="A175" s="236"/>
      <c r="B175" s="236"/>
      <c r="C175" s="236" t="s">
        <v>13</v>
      </c>
      <c r="D175" s="236"/>
      <c r="E175" s="236"/>
    </row>
    <row r="176" spans="1:5">
      <c r="A176" s="236"/>
      <c r="B176" s="236"/>
      <c r="C176" s="236" t="s">
        <v>11</v>
      </c>
      <c r="D176" s="237">
        <v>-2400</v>
      </c>
      <c r="E176" s="237">
        <v>-2400</v>
      </c>
    </row>
    <row r="177" spans="1:5">
      <c r="A177" s="236"/>
      <c r="B177" s="236"/>
      <c r="C177" s="236" t="s">
        <v>23</v>
      </c>
      <c r="D177" s="237">
        <v>-2400</v>
      </c>
      <c r="E177" s="237">
        <v>-2400</v>
      </c>
    </row>
    <row r="178" spans="1:5">
      <c r="A178" s="236"/>
      <c r="B178" s="236"/>
      <c r="C178" s="236" t="s">
        <v>52</v>
      </c>
      <c r="D178" s="237">
        <v>-2400</v>
      </c>
      <c r="E178" s="237">
        <v>-2400</v>
      </c>
    </row>
    <row r="179" spans="1:5">
      <c r="A179" s="236"/>
      <c r="B179" s="236"/>
      <c r="C179" s="236" t="s">
        <v>310</v>
      </c>
      <c r="D179" s="237">
        <v>-2400</v>
      </c>
      <c r="E179" s="237">
        <v>-2400</v>
      </c>
    </row>
    <row r="180" spans="1:5">
      <c r="A180" s="236"/>
      <c r="B180" s="236"/>
      <c r="C180" s="236" t="s">
        <v>311</v>
      </c>
      <c r="D180" s="237">
        <v>-2400</v>
      </c>
      <c r="E180" s="237">
        <v>-2400</v>
      </c>
    </row>
    <row r="181" spans="1:5" ht="33">
      <c r="A181" s="236" t="s">
        <v>191</v>
      </c>
      <c r="B181" s="236"/>
      <c r="C181" s="236" t="s">
        <v>192</v>
      </c>
      <c r="D181" s="237">
        <v>-51789.4</v>
      </c>
      <c r="E181" s="237">
        <v>-51789.4</v>
      </c>
    </row>
    <row r="182" spans="1:5">
      <c r="A182" s="236"/>
      <c r="B182" s="236"/>
      <c r="C182" s="236" t="s">
        <v>5</v>
      </c>
      <c r="D182" s="236"/>
      <c r="E182" s="236"/>
    </row>
    <row r="183" spans="1:5" ht="49.5">
      <c r="A183" s="236"/>
      <c r="B183" s="236" t="s">
        <v>29</v>
      </c>
      <c r="C183" s="236" t="s">
        <v>193</v>
      </c>
      <c r="D183" s="237">
        <v>-51789.4</v>
      </c>
      <c r="E183" s="237">
        <v>-51789.4</v>
      </c>
    </row>
    <row r="184" spans="1:5">
      <c r="A184" s="236"/>
      <c r="B184" s="236"/>
      <c r="C184" s="236" t="s">
        <v>12</v>
      </c>
      <c r="D184" s="236"/>
      <c r="E184" s="236"/>
    </row>
    <row r="185" spans="1:5">
      <c r="A185" s="236"/>
      <c r="B185" s="236"/>
      <c r="C185" s="240" t="s">
        <v>183</v>
      </c>
      <c r="D185" s="260">
        <v>-51789.4</v>
      </c>
      <c r="E185" s="260">
        <v>-51789.4</v>
      </c>
    </row>
    <row r="186" spans="1:5">
      <c r="A186" s="236"/>
      <c r="B186" s="236"/>
      <c r="C186" s="236" t="s">
        <v>13</v>
      </c>
      <c r="D186" s="236"/>
      <c r="E186" s="236"/>
    </row>
    <row r="187" spans="1:5">
      <c r="A187" s="236"/>
      <c r="B187" s="236"/>
      <c r="C187" s="236" t="s">
        <v>11</v>
      </c>
      <c r="D187" s="237">
        <v>-51789.4</v>
      </c>
      <c r="E187" s="237">
        <v>-51789.4</v>
      </c>
    </row>
    <row r="188" spans="1:5">
      <c r="A188" s="236"/>
      <c r="B188" s="236"/>
      <c r="C188" s="236" t="s">
        <v>23</v>
      </c>
      <c r="D188" s="237">
        <v>-51789.4</v>
      </c>
      <c r="E188" s="237">
        <v>-51789.4</v>
      </c>
    </row>
    <row r="189" spans="1:5">
      <c r="A189" s="236"/>
      <c r="B189" s="236"/>
      <c r="C189" s="236" t="s">
        <v>52</v>
      </c>
      <c r="D189" s="237">
        <v>-1789.4</v>
      </c>
      <c r="E189" s="237">
        <v>-1789.4</v>
      </c>
    </row>
    <row r="190" spans="1:5">
      <c r="A190" s="236"/>
      <c r="B190" s="236"/>
      <c r="C190" s="236" t="s">
        <v>310</v>
      </c>
      <c r="D190" s="237">
        <v>-1789.4</v>
      </c>
      <c r="E190" s="237">
        <v>-1789.4</v>
      </c>
    </row>
    <row r="191" spans="1:5">
      <c r="A191" s="236"/>
      <c r="B191" s="236"/>
      <c r="C191" s="236" t="s">
        <v>312</v>
      </c>
      <c r="D191" s="237">
        <v>-1789.4</v>
      </c>
      <c r="E191" s="237">
        <v>-1789.4</v>
      </c>
    </row>
    <row r="192" spans="1:5">
      <c r="A192" s="236"/>
      <c r="B192" s="236"/>
      <c r="C192" s="236" t="s">
        <v>30</v>
      </c>
      <c r="D192" s="237">
        <v>-50000</v>
      </c>
      <c r="E192" s="237">
        <v>-50000</v>
      </c>
    </row>
    <row r="193" spans="1:5">
      <c r="A193" s="236"/>
      <c r="B193" s="236"/>
      <c r="C193" s="236" t="s">
        <v>55</v>
      </c>
      <c r="D193" s="237">
        <v>-50000</v>
      </c>
      <c r="E193" s="237">
        <v>-50000</v>
      </c>
    </row>
    <row r="194" spans="1:5">
      <c r="A194" s="236"/>
      <c r="B194" s="236"/>
      <c r="C194" s="238" t="s">
        <v>194</v>
      </c>
      <c r="D194" s="239">
        <v>-138991.20000000001</v>
      </c>
      <c r="E194" s="239">
        <v>-195653.7</v>
      </c>
    </row>
    <row r="195" spans="1:5">
      <c r="A195" s="236"/>
      <c r="B195" s="236"/>
      <c r="C195" s="236" t="s">
        <v>5</v>
      </c>
      <c r="D195" s="236"/>
      <c r="E195" s="236"/>
    </row>
    <row r="196" spans="1:5" ht="33">
      <c r="A196" s="236" t="s">
        <v>195</v>
      </c>
      <c r="B196" s="236"/>
      <c r="C196" s="236" t="s">
        <v>196</v>
      </c>
      <c r="D196" s="237">
        <v>-138991.20000000001</v>
      </c>
      <c r="E196" s="237">
        <v>-195653.7</v>
      </c>
    </row>
    <row r="197" spans="1:5">
      <c r="A197" s="236"/>
      <c r="B197" s="236"/>
      <c r="C197" s="236" t="s">
        <v>5</v>
      </c>
      <c r="D197" s="236"/>
      <c r="E197" s="236"/>
    </row>
    <row r="198" spans="1:5">
      <c r="A198" s="236"/>
      <c r="B198" s="236" t="s">
        <v>197</v>
      </c>
      <c r="C198" s="236" t="s">
        <v>198</v>
      </c>
      <c r="D198" s="237">
        <v>-138991.20000000001</v>
      </c>
      <c r="E198" s="237">
        <v>-195653.7</v>
      </c>
    </row>
    <row r="199" spans="1:5">
      <c r="A199" s="236"/>
      <c r="B199" s="236"/>
      <c r="C199" s="236" t="s">
        <v>12</v>
      </c>
      <c r="D199" s="236"/>
      <c r="E199" s="236"/>
    </row>
    <row r="200" spans="1:5">
      <c r="A200" s="236"/>
      <c r="B200" s="236"/>
      <c r="C200" s="240" t="s">
        <v>194</v>
      </c>
      <c r="D200" s="260">
        <v>-138991.20000000001</v>
      </c>
      <c r="E200" s="260">
        <v>-195653.7</v>
      </c>
    </row>
    <row r="201" spans="1:5">
      <c r="A201" s="236"/>
      <c r="B201" s="236"/>
      <c r="C201" s="236" t="s">
        <v>13</v>
      </c>
      <c r="D201" s="236"/>
      <c r="E201" s="236"/>
    </row>
    <row r="202" spans="1:5">
      <c r="A202" s="236"/>
      <c r="B202" s="236"/>
      <c r="C202" s="236" t="s">
        <v>11</v>
      </c>
      <c r="D202" s="237">
        <v>-138991.20000000001</v>
      </c>
      <c r="E202" s="237">
        <v>-195653.7</v>
      </c>
    </row>
    <row r="203" spans="1:5">
      <c r="A203" s="236"/>
      <c r="B203" s="236"/>
      <c r="C203" s="236" t="s">
        <v>23</v>
      </c>
      <c r="D203" s="237">
        <v>-138991.20000000001</v>
      </c>
      <c r="E203" s="237">
        <v>-195653.7</v>
      </c>
    </row>
    <row r="204" spans="1:5">
      <c r="A204" s="236"/>
      <c r="B204" s="236"/>
      <c r="C204" s="236" t="s">
        <v>30</v>
      </c>
      <c r="D204" s="237">
        <v>-138991.20000000001</v>
      </c>
      <c r="E204" s="237">
        <v>-195653.7</v>
      </c>
    </row>
    <row r="205" spans="1:5">
      <c r="A205" s="236"/>
      <c r="B205" s="236"/>
      <c r="C205" s="236" t="s">
        <v>55</v>
      </c>
      <c r="D205" s="237">
        <v>-138991.20000000001</v>
      </c>
      <c r="E205" s="237">
        <v>-195653.7</v>
      </c>
    </row>
    <row r="206" spans="1:5">
      <c r="A206" s="236"/>
      <c r="B206" s="236"/>
      <c r="C206" s="238" t="s">
        <v>199</v>
      </c>
      <c r="D206" s="239">
        <v>-576102.9</v>
      </c>
      <c r="E206" s="239">
        <v>-1231750.7</v>
      </c>
    </row>
    <row r="207" spans="1:5">
      <c r="A207" s="236"/>
      <c r="B207" s="236"/>
      <c r="C207" s="236" t="s">
        <v>5</v>
      </c>
      <c r="D207" s="236"/>
      <c r="E207" s="236"/>
    </row>
    <row r="208" spans="1:5">
      <c r="A208" s="236" t="s">
        <v>200</v>
      </c>
      <c r="B208" s="236"/>
      <c r="C208" s="236" t="s">
        <v>201</v>
      </c>
      <c r="D208" s="237">
        <v>-462139.7</v>
      </c>
      <c r="E208" s="237">
        <v>-1117787.5</v>
      </c>
    </row>
    <row r="209" spans="1:5">
      <c r="A209" s="236"/>
      <c r="B209" s="236"/>
      <c r="C209" s="236" t="s">
        <v>5</v>
      </c>
      <c r="D209" s="236"/>
      <c r="E209" s="236"/>
    </row>
    <row r="210" spans="1:5" ht="33">
      <c r="A210" s="236"/>
      <c r="B210" s="236" t="s">
        <v>369</v>
      </c>
      <c r="C210" s="236" t="s">
        <v>370</v>
      </c>
      <c r="D210" s="237">
        <v>-462139.7</v>
      </c>
      <c r="E210" s="237">
        <v>-1099725</v>
      </c>
    </row>
    <row r="211" spans="1:5">
      <c r="A211" s="236"/>
      <c r="B211" s="236"/>
      <c r="C211" s="236" t="s">
        <v>12</v>
      </c>
      <c r="D211" s="236"/>
      <c r="E211" s="236"/>
    </row>
    <row r="212" spans="1:5">
      <c r="A212" s="236"/>
      <c r="B212" s="236"/>
      <c r="C212" s="240" t="s">
        <v>169</v>
      </c>
      <c r="D212" s="260">
        <v>-139785.1</v>
      </c>
      <c r="E212" s="260">
        <v>-297564.3</v>
      </c>
    </row>
    <row r="213" spans="1:5">
      <c r="A213" s="236"/>
      <c r="B213" s="236"/>
      <c r="C213" s="236" t="s">
        <v>13</v>
      </c>
      <c r="D213" s="236"/>
      <c r="E213" s="236"/>
    </row>
    <row r="214" spans="1:5">
      <c r="A214" s="236"/>
      <c r="B214" s="236"/>
      <c r="C214" s="236" t="s">
        <v>11</v>
      </c>
      <c r="D214" s="237">
        <v>-139785.1</v>
      </c>
      <c r="E214" s="237">
        <v>-297564.3</v>
      </c>
    </row>
    <row r="215" spans="1:5">
      <c r="A215" s="236"/>
      <c r="B215" s="236"/>
      <c r="C215" s="236" t="s">
        <v>23</v>
      </c>
      <c r="D215" s="237">
        <v>-139785.1</v>
      </c>
      <c r="E215" s="237">
        <v>-297564.3</v>
      </c>
    </row>
    <row r="216" spans="1:5">
      <c r="A216" s="236"/>
      <c r="B216" s="236"/>
      <c r="C216" s="236" t="s">
        <v>56</v>
      </c>
      <c r="D216" s="237">
        <v>-139785.1</v>
      </c>
      <c r="E216" s="237">
        <v>-297564.3</v>
      </c>
    </row>
    <row r="217" spans="1:5">
      <c r="A217" s="236"/>
      <c r="B217" s="236"/>
      <c r="C217" s="236" t="s">
        <v>57</v>
      </c>
      <c r="D217" s="237">
        <v>-139785.1</v>
      </c>
      <c r="E217" s="237">
        <v>-297564.3</v>
      </c>
    </row>
    <row r="218" spans="1:5" ht="33">
      <c r="A218" s="236"/>
      <c r="B218" s="236"/>
      <c r="C218" s="236" t="s">
        <v>313</v>
      </c>
      <c r="D218" s="237">
        <v>-139785.1</v>
      </c>
      <c r="E218" s="237">
        <v>-297564.3</v>
      </c>
    </row>
    <row r="219" spans="1:5">
      <c r="A219" s="236"/>
      <c r="B219" s="236"/>
      <c r="C219" s="240" t="s">
        <v>199</v>
      </c>
      <c r="D219" s="260">
        <v>-7104.2</v>
      </c>
      <c r="E219" s="260">
        <v>-21285</v>
      </c>
    </row>
    <row r="220" spans="1:5">
      <c r="A220" s="236"/>
      <c r="B220" s="236"/>
      <c r="C220" s="236" t="s">
        <v>13</v>
      </c>
      <c r="D220" s="236"/>
      <c r="E220" s="236"/>
    </row>
    <row r="221" spans="1:5">
      <c r="A221" s="236"/>
      <c r="B221" s="236"/>
      <c r="C221" s="236" t="s">
        <v>11</v>
      </c>
      <c r="D221" s="237">
        <v>-7104.2</v>
      </c>
      <c r="E221" s="237">
        <v>-21285</v>
      </c>
    </row>
    <row r="222" spans="1:5">
      <c r="A222" s="236"/>
      <c r="B222" s="236"/>
      <c r="C222" s="236" t="s">
        <v>23</v>
      </c>
      <c r="D222" s="237">
        <v>-7104.2</v>
      </c>
      <c r="E222" s="237">
        <v>-21285</v>
      </c>
    </row>
    <row r="223" spans="1:5">
      <c r="A223" s="236"/>
      <c r="B223" s="236"/>
      <c r="C223" s="236" t="s">
        <v>56</v>
      </c>
      <c r="D223" s="237">
        <v>-7104.2</v>
      </c>
      <c r="E223" s="237">
        <v>-21285</v>
      </c>
    </row>
    <row r="224" spans="1:5">
      <c r="A224" s="236"/>
      <c r="B224" s="236"/>
      <c r="C224" s="236" t="s">
        <v>57</v>
      </c>
      <c r="D224" s="237">
        <v>-7104.2</v>
      </c>
      <c r="E224" s="237">
        <v>-21285</v>
      </c>
    </row>
    <row r="225" spans="1:5" ht="33">
      <c r="A225" s="236"/>
      <c r="B225" s="236"/>
      <c r="C225" s="236" t="s">
        <v>313</v>
      </c>
      <c r="D225" s="237">
        <v>-7104.2</v>
      </c>
      <c r="E225" s="237">
        <v>-21285</v>
      </c>
    </row>
    <row r="226" spans="1:5">
      <c r="A226" s="236"/>
      <c r="B226" s="236"/>
      <c r="C226" s="240" t="s">
        <v>373</v>
      </c>
      <c r="D226" s="260">
        <v>-21099</v>
      </c>
      <c r="E226" s="260">
        <v>-52077.3</v>
      </c>
    </row>
    <row r="227" spans="1:5">
      <c r="A227" s="236"/>
      <c r="B227" s="236"/>
      <c r="C227" s="236" t="s">
        <v>13</v>
      </c>
      <c r="D227" s="236"/>
      <c r="E227" s="236"/>
    </row>
    <row r="228" spans="1:5">
      <c r="A228" s="236"/>
      <c r="B228" s="236"/>
      <c r="C228" s="236" t="s">
        <v>11</v>
      </c>
      <c r="D228" s="237">
        <v>-21099</v>
      </c>
      <c r="E228" s="237">
        <v>-52077.3</v>
      </c>
    </row>
    <row r="229" spans="1:5">
      <c r="A229" s="236"/>
      <c r="B229" s="236"/>
      <c r="C229" s="236" t="s">
        <v>23</v>
      </c>
      <c r="D229" s="237">
        <v>-21099</v>
      </c>
      <c r="E229" s="237">
        <v>-52077.3</v>
      </c>
    </row>
    <row r="230" spans="1:5">
      <c r="A230" s="236"/>
      <c r="B230" s="236"/>
      <c r="C230" s="236" t="s">
        <v>56</v>
      </c>
      <c r="D230" s="237">
        <v>-21099</v>
      </c>
      <c r="E230" s="237">
        <v>-52077.3</v>
      </c>
    </row>
    <row r="231" spans="1:5">
      <c r="A231" s="236"/>
      <c r="B231" s="236"/>
      <c r="C231" s="236" t="s">
        <v>57</v>
      </c>
      <c r="D231" s="237">
        <v>-21099</v>
      </c>
      <c r="E231" s="237">
        <v>-52077.3</v>
      </c>
    </row>
    <row r="232" spans="1:5" ht="33">
      <c r="A232" s="236"/>
      <c r="B232" s="236"/>
      <c r="C232" s="236" t="s">
        <v>313</v>
      </c>
      <c r="D232" s="237">
        <v>-21099</v>
      </c>
      <c r="E232" s="237">
        <v>-52077.3</v>
      </c>
    </row>
    <row r="233" spans="1:5">
      <c r="A233" s="236"/>
      <c r="B233" s="236"/>
      <c r="C233" s="240" t="s">
        <v>242</v>
      </c>
      <c r="D233" s="260">
        <v>-44696.6</v>
      </c>
      <c r="E233" s="260">
        <v>-119337.9</v>
      </c>
    </row>
    <row r="234" spans="1:5">
      <c r="A234" s="236"/>
      <c r="B234" s="236"/>
      <c r="C234" s="236" t="s">
        <v>13</v>
      </c>
      <c r="D234" s="236"/>
      <c r="E234" s="236"/>
    </row>
    <row r="235" spans="1:5">
      <c r="A235" s="236"/>
      <c r="B235" s="236"/>
      <c r="C235" s="236" t="s">
        <v>11</v>
      </c>
      <c r="D235" s="237">
        <v>-44696.6</v>
      </c>
      <c r="E235" s="237">
        <v>-119337.9</v>
      </c>
    </row>
    <row r="236" spans="1:5">
      <c r="A236" s="236"/>
      <c r="B236" s="236"/>
      <c r="C236" s="236" t="s">
        <v>23</v>
      </c>
      <c r="D236" s="237">
        <v>-44696.6</v>
      </c>
      <c r="E236" s="237">
        <v>-119337.9</v>
      </c>
    </row>
    <row r="237" spans="1:5">
      <c r="A237" s="236"/>
      <c r="B237" s="236"/>
      <c r="C237" s="236" t="s">
        <v>56</v>
      </c>
      <c r="D237" s="237">
        <v>-44696.6</v>
      </c>
      <c r="E237" s="237">
        <v>-119337.9</v>
      </c>
    </row>
    <row r="238" spans="1:5">
      <c r="A238" s="236"/>
      <c r="B238" s="236"/>
      <c r="C238" s="236" t="s">
        <v>57</v>
      </c>
      <c r="D238" s="237">
        <v>-44696.6</v>
      </c>
      <c r="E238" s="237">
        <v>-119337.9</v>
      </c>
    </row>
    <row r="239" spans="1:5" ht="33">
      <c r="A239" s="236"/>
      <c r="B239" s="236"/>
      <c r="C239" s="236" t="s">
        <v>313</v>
      </c>
      <c r="D239" s="237">
        <v>-44696.6</v>
      </c>
      <c r="E239" s="237">
        <v>-119337.9</v>
      </c>
    </row>
    <row r="240" spans="1:5">
      <c r="A240" s="236"/>
      <c r="B240" s="236"/>
      <c r="C240" s="240" t="s">
        <v>246</v>
      </c>
      <c r="D240" s="260">
        <v>-37928.1</v>
      </c>
      <c r="E240" s="260">
        <v>-94647.3</v>
      </c>
    </row>
    <row r="241" spans="1:5">
      <c r="A241" s="236"/>
      <c r="B241" s="236"/>
      <c r="C241" s="236" t="s">
        <v>13</v>
      </c>
      <c r="D241" s="236"/>
      <c r="E241" s="236"/>
    </row>
    <row r="242" spans="1:5">
      <c r="A242" s="236"/>
      <c r="B242" s="236"/>
      <c r="C242" s="236" t="s">
        <v>11</v>
      </c>
      <c r="D242" s="237">
        <v>-37928.1</v>
      </c>
      <c r="E242" s="237">
        <v>-94647.3</v>
      </c>
    </row>
    <row r="243" spans="1:5">
      <c r="A243" s="236"/>
      <c r="B243" s="236"/>
      <c r="C243" s="236" t="s">
        <v>23</v>
      </c>
      <c r="D243" s="237">
        <v>-37928.1</v>
      </c>
      <c r="E243" s="237">
        <v>-94647.3</v>
      </c>
    </row>
    <row r="244" spans="1:5">
      <c r="A244" s="236"/>
      <c r="B244" s="236"/>
      <c r="C244" s="236" t="s">
        <v>56</v>
      </c>
      <c r="D244" s="237">
        <v>-37928.1</v>
      </c>
      <c r="E244" s="237">
        <v>-94647.3</v>
      </c>
    </row>
    <row r="245" spans="1:5">
      <c r="A245" s="236"/>
      <c r="B245" s="236"/>
      <c r="C245" s="236" t="s">
        <v>57</v>
      </c>
      <c r="D245" s="237">
        <v>-37928.1</v>
      </c>
      <c r="E245" s="237">
        <v>-94647.3</v>
      </c>
    </row>
    <row r="246" spans="1:5" ht="33">
      <c r="A246" s="236"/>
      <c r="B246" s="236"/>
      <c r="C246" s="236" t="s">
        <v>313</v>
      </c>
      <c r="D246" s="237">
        <v>-37928.1</v>
      </c>
      <c r="E246" s="237">
        <v>-94647.3</v>
      </c>
    </row>
    <row r="247" spans="1:5">
      <c r="A247" s="236"/>
      <c r="B247" s="236"/>
      <c r="C247" s="240" t="s">
        <v>250</v>
      </c>
      <c r="D247" s="260">
        <v>-20238.5</v>
      </c>
      <c r="E247" s="260">
        <v>-38171.1</v>
      </c>
    </row>
    <row r="248" spans="1:5">
      <c r="A248" s="236"/>
      <c r="B248" s="236"/>
      <c r="C248" s="236" t="s">
        <v>13</v>
      </c>
      <c r="D248" s="236"/>
      <c r="E248" s="236"/>
    </row>
    <row r="249" spans="1:5">
      <c r="A249" s="236"/>
      <c r="B249" s="236"/>
      <c r="C249" s="236" t="s">
        <v>11</v>
      </c>
      <c r="D249" s="237">
        <v>-20238.5</v>
      </c>
      <c r="E249" s="237">
        <v>-38171.1</v>
      </c>
    </row>
    <row r="250" spans="1:5">
      <c r="A250" s="236"/>
      <c r="B250" s="236"/>
      <c r="C250" s="236" t="s">
        <v>23</v>
      </c>
      <c r="D250" s="237">
        <v>-20238.5</v>
      </c>
      <c r="E250" s="237">
        <v>-38171.1</v>
      </c>
    </row>
    <row r="251" spans="1:5">
      <c r="A251" s="236"/>
      <c r="B251" s="236"/>
      <c r="C251" s="236" t="s">
        <v>56</v>
      </c>
      <c r="D251" s="237">
        <v>-20238.5</v>
      </c>
      <c r="E251" s="237">
        <v>-38171.1</v>
      </c>
    </row>
    <row r="252" spans="1:5">
      <c r="A252" s="236"/>
      <c r="B252" s="236"/>
      <c r="C252" s="236" t="s">
        <v>57</v>
      </c>
      <c r="D252" s="237">
        <v>-20238.5</v>
      </c>
      <c r="E252" s="237">
        <v>-38171.1</v>
      </c>
    </row>
    <row r="253" spans="1:5" ht="33">
      <c r="A253" s="236"/>
      <c r="B253" s="236"/>
      <c r="C253" s="236" t="s">
        <v>313</v>
      </c>
      <c r="D253" s="237">
        <v>-20238.5</v>
      </c>
      <c r="E253" s="237">
        <v>-38171.1</v>
      </c>
    </row>
    <row r="254" spans="1:5">
      <c r="A254" s="236"/>
      <c r="B254" s="236"/>
      <c r="C254" s="240" t="s">
        <v>374</v>
      </c>
      <c r="D254" s="260">
        <v>-27734</v>
      </c>
      <c r="E254" s="260">
        <v>-61017</v>
      </c>
    </row>
    <row r="255" spans="1:5">
      <c r="A255" s="236"/>
      <c r="B255" s="236"/>
      <c r="C255" s="236" t="s">
        <v>13</v>
      </c>
      <c r="D255" s="236"/>
      <c r="E255" s="236"/>
    </row>
    <row r="256" spans="1:5">
      <c r="A256" s="236"/>
      <c r="B256" s="236"/>
      <c r="C256" s="236" t="s">
        <v>11</v>
      </c>
      <c r="D256" s="237">
        <v>-27734</v>
      </c>
      <c r="E256" s="237">
        <v>-61017</v>
      </c>
    </row>
    <row r="257" spans="1:5">
      <c r="A257" s="236"/>
      <c r="B257" s="236"/>
      <c r="C257" s="236" t="s">
        <v>23</v>
      </c>
      <c r="D257" s="237">
        <v>-27734</v>
      </c>
      <c r="E257" s="237">
        <v>-61017</v>
      </c>
    </row>
    <row r="258" spans="1:5">
      <c r="A258" s="236"/>
      <c r="B258" s="236"/>
      <c r="C258" s="236" t="s">
        <v>56</v>
      </c>
      <c r="D258" s="237">
        <v>-27734</v>
      </c>
      <c r="E258" s="237">
        <v>-61017</v>
      </c>
    </row>
    <row r="259" spans="1:5">
      <c r="A259" s="236"/>
      <c r="B259" s="236"/>
      <c r="C259" s="236" t="s">
        <v>57</v>
      </c>
      <c r="D259" s="237">
        <v>-27734</v>
      </c>
      <c r="E259" s="237">
        <v>-61017</v>
      </c>
    </row>
    <row r="260" spans="1:5" ht="33">
      <c r="A260" s="236"/>
      <c r="B260" s="236"/>
      <c r="C260" s="236" t="s">
        <v>313</v>
      </c>
      <c r="D260" s="237">
        <v>-27734</v>
      </c>
      <c r="E260" s="237">
        <v>-61017</v>
      </c>
    </row>
    <row r="261" spans="1:5">
      <c r="A261" s="236"/>
      <c r="B261" s="236"/>
      <c r="C261" s="240" t="s">
        <v>375</v>
      </c>
      <c r="D261" s="260">
        <v>-48031.6</v>
      </c>
      <c r="E261" s="260">
        <v>-121750.2</v>
      </c>
    </row>
    <row r="262" spans="1:5">
      <c r="A262" s="236"/>
      <c r="B262" s="236"/>
      <c r="C262" s="236" t="s">
        <v>13</v>
      </c>
      <c r="D262" s="236"/>
      <c r="E262" s="236"/>
    </row>
    <row r="263" spans="1:5">
      <c r="A263" s="236"/>
      <c r="B263" s="236"/>
      <c r="C263" s="236" t="s">
        <v>11</v>
      </c>
      <c r="D263" s="237">
        <v>-48031.6</v>
      </c>
      <c r="E263" s="237">
        <v>-121750.2</v>
      </c>
    </row>
    <row r="264" spans="1:5">
      <c r="A264" s="236"/>
      <c r="B264" s="236"/>
      <c r="C264" s="236" t="s">
        <v>23</v>
      </c>
      <c r="D264" s="237">
        <v>-48031.6</v>
      </c>
      <c r="E264" s="237">
        <v>-121750.2</v>
      </c>
    </row>
    <row r="265" spans="1:5">
      <c r="A265" s="236"/>
      <c r="B265" s="236"/>
      <c r="C265" s="236" t="s">
        <v>56</v>
      </c>
      <c r="D265" s="237">
        <v>-48031.6</v>
      </c>
      <c r="E265" s="237">
        <v>-121750.2</v>
      </c>
    </row>
    <row r="266" spans="1:5">
      <c r="A266" s="236"/>
      <c r="B266" s="236"/>
      <c r="C266" s="236" t="s">
        <v>57</v>
      </c>
      <c r="D266" s="237">
        <v>-48031.6</v>
      </c>
      <c r="E266" s="237">
        <v>-121750.2</v>
      </c>
    </row>
    <row r="267" spans="1:5" ht="33">
      <c r="A267" s="236"/>
      <c r="B267" s="236"/>
      <c r="C267" s="236" t="s">
        <v>313</v>
      </c>
      <c r="D267" s="237">
        <v>-48031.6</v>
      </c>
      <c r="E267" s="237">
        <v>-121750.2</v>
      </c>
    </row>
    <row r="268" spans="1:5">
      <c r="A268" s="236"/>
      <c r="B268" s="236"/>
      <c r="C268" s="240" t="s">
        <v>376</v>
      </c>
      <c r="D268" s="260">
        <v>-45040.6</v>
      </c>
      <c r="E268" s="260">
        <v>-130264.2</v>
      </c>
    </row>
    <row r="269" spans="1:5">
      <c r="A269" s="236"/>
      <c r="B269" s="236"/>
      <c r="C269" s="236" t="s">
        <v>13</v>
      </c>
      <c r="D269" s="236"/>
      <c r="E269" s="236"/>
    </row>
    <row r="270" spans="1:5">
      <c r="A270" s="236"/>
      <c r="B270" s="236"/>
      <c r="C270" s="236" t="s">
        <v>11</v>
      </c>
      <c r="D270" s="237">
        <v>-45040.6</v>
      </c>
      <c r="E270" s="237">
        <v>-130264.2</v>
      </c>
    </row>
    <row r="271" spans="1:5">
      <c r="A271" s="236"/>
      <c r="B271" s="236"/>
      <c r="C271" s="236" t="s">
        <v>23</v>
      </c>
      <c r="D271" s="237">
        <v>-45040.6</v>
      </c>
      <c r="E271" s="237">
        <v>-130264.2</v>
      </c>
    </row>
    <row r="272" spans="1:5">
      <c r="A272" s="236"/>
      <c r="B272" s="236"/>
      <c r="C272" s="236" t="s">
        <v>56</v>
      </c>
      <c r="D272" s="237">
        <v>-45040.6</v>
      </c>
      <c r="E272" s="237">
        <v>-130264.2</v>
      </c>
    </row>
    <row r="273" spans="1:5">
      <c r="A273" s="236"/>
      <c r="B273" s="236"/>
      <c r="C273" s="236" t="s">
        <v>57</v>
      </c>
      <c r="D273" s="237">
        <v>-45040.6</v>
      </c>
      <c r="E273" s="237">
        <v>-130264.2</v>
      </c>
    </row>
    <row r="274" spans="1:5" ht="33">
      <c r="A274" s="236"/>
      <c r="B274" s="236"/>
      <c r="C274" s="236" t="s">
        <v>313</v>
      </c>
      <c r="D274" s="237">
        <v>-45040.6</v>
      </c>
      <c r="E274" s="237">
        <v>-130264.2</v>
      </c>
    </row>
    <row r="275" spans="1:5">
      <c r="A275" s="236"/>
      <c r="B275" s="236"/>
      <c r="C275" s="240" t="s">
        <v>377</v>
      </c>
      <c r="D275" s="260">
        <v>-32644.9</v>
      </c>
      <c r="E275" s="260">
        <v>-68821.5</v>
      </c>
    </row>
    <row r="276" spans="1:5">
      <c r="A276" s="236"/>
      <c r="B276" s="236"/>
      <c r="C276" s="236" t="s">
        <v>13</v>
      </c>
      <c r="D276" s="236"/>
      <c r="E276" s="236"/>
    </row>
    <row r="277" spans="1:5">
      <c r="A277" s="236"/>
      <c r="B277" s="236"/>
      <c r="C277" s="236" t="s">
        <v>11</v>
      </c>
      <c r="D277" s="237">
        <v>-32644.9</v>
      </c>
      <c r="E277" s="237">
        <v>-68821.5</v>
      </c>
    </row>
    <row r="278" spans="1:5">
      <c r="A278" s="236"/>
      <c r="B278" s="236"/>
      <c r="C278" s="236" t="s">
        <v>23</v>
      </c>
      <c r="D278" s="237">
        <v>-32644.9</v>
      </c>
      <c r="E278" s="237">
        <v>-68821.5</v>
      </c>
    </row>
    <row r="279" spans="1:5">
      <c r="A279" s="236"/>
      <c r="B279" s="236"/>
      <c r="C279" s="236" t="s">
        <v>56</v>
      </c>
      <c r="D279" s="237">
        <v>-32644.9</v>
      </c>
      <c r="E279" s="237">
        <v>-68821.5</v>
      </c>
    </row>
    <row r="280" spans="1:5">
      <c r="A280" s="236"/>
      <c r="B280" s="236"/>
      <c r="C280" s="236" t="s">
        <v>57</v>
      </c>
      <c r="D280" s="237">
        <v>-32644.9</v>
      </c>
      <c r="E280" s="237">
        <v>-68821.5</v>
      </c>
    </row>
    <row r="281" spans="1:5" ht="33">
      <c r="A281" s="236"/>
      <c r="B281" s="236"/>
      <c r="C281" s="236" t="s">
        <v>313</v>
      </c>
      <c r="D281" s="237">
        <v>-32644.9</v>
      </c>
      <c r="E281" s="237">
        <v>-68821.5</v>
      </c>
    </row>
    <row r="282" spans="1:5">
      <c r="A282" s="236"/>
      <c r="B282" s="236"/>
      <c r="C282" s="240" t="s">
        <v>378</v>
      </c>
      <c r="D282" s="260">
        <v>-11157.6</v>
      </c>
      <c r="E282" s="260">
        <v>-27528.6</v>
      </c>
    </row>
    <row r="283" spans="1:5">
      <c r="A283" s="236"/>
      <c r="B283" s="236"/>
      <c r="C283" s="236" t="s">
        <v>13</v>
      </c>
      <c r="D283" s="236"/>
      <c r="E283" s="236"/>
    </row>
    <row r="284" spans="1:5">
      <c r="A284" s="236"/>
      <c r="B284" s="236"/>
      <c r="C284" s="236" t="s">
        <v>11</v>
      </c>
      <c r="D284" s="237">
        <v>-11157.6</v>
      </c>
      <c r="E284" s="237">
        <v>-27528.6</v>
      </c>
    </row>
    <row r="285" spans="1:5">
      <c r="A285" s="236"/>
      <c r="B285" s="236"/>
      <c r="C285" s="236" t="s">
        <v>23</v>
      </c>
      <c r="D285" s="237">
        <v>-11157.6</v>
      </c>
      <c r="E285" s="237">
        <v>-27528.6</v>
      </c>
    </row>
    <row r="286" spans="1:5">
      <c r="A286" s="236"/>
      <c r="B286" s="236"/>
      <c r="C286" s="236" t="s">
        <v>56</v>
      </c>
      <c r="D286" s="237">
        <v>-11157.6</v>
      </c>
      <c r="E286" s="237">
        <v>-27528.6</v>
      </c>
    </row>
    <row r="287" spans="1:5">
      <c r="A287" s="236"/>
      <c r="B287" s="236"/>
      <c r="C287" s="236" t="s">
        <v>57</v>
      </c>
      <c r="D287" s="237">
        <v>-11157.6</v>
      </c>
      <c r="E287" s="237">
        <v>-27528.6</v>
      </c>
    </row>
    <row r="288" spans="1:5" ht="33">
      <c r="A288" s="236"/>
      <c r="B288" s="236"/>
      <c r="C288" s="236" t="s">
        <v>313</v>
      </c>
      <c r="D288" s="237">
        <v>-11157.6</v>
      </c>
      <c r="E288" s="237">
        <v>-27528.6</v>
      </c>
    </row>
    <row r="289" spans="1:5">
      <c r="A289" s="236"/>
      <c r="B289" s="236"/>
      <c r="C289" s="240" t="s">
        <v>254</v>
      </c>
      <c r="D289" s="260">
        <v>-26679.5</v>
      </c>
      <c r="E289" s="260">
        <v>-67260.600000000006</v>
      </c>
    </row>
    <row r="290" spans="1:5">
      <c r="A290" s="236"/>
      <c r="B290" s="236"/>
      <c r="C290" s="236" t="s">
        <v>13</v>
      </c>
      <c r="D290" s="236"/>
      <c r="E290" s="236"/>
    </row>
    <row r="291" spans="1:5">
      <c r="A291" s="236"/>
      <c r="B291" s="236"/>
      <c r="C291" s="236" t="s">
        <v>11</v>
      </c>
      <c r="D291" s="237">
        <v>-26679.5</v>
      </c>
      <c r="E291" s="237">
        <v>-67260.600000000006</v>
      </c>
    </row>
    <row r="292" spans="1:5">
      <c r="A292" s="236"/>
      <c r="B292" s="236"/>
      <c r="C292" s="236" t="s">
        <v>23</v>
      </c>
      <c r="D292" s="237">
        <v>-26679.5</v>
      </c>
      <c r="E292" s="237">
        <v>-67260.600000000006</v>
      </c>
    </row>
    <row r="293" spans="1:5">
      <c r="A293" s="236"/>
      <c r="B293" s="236"/>
      <c r="C293" s="236" t="s">
        <v>56</v>
      </c>
      <c r="D293" s="237">
        <v>-26679.5</v>
      </c>
      <c r="E293" s="237">
        <v>-67260.600000000006</v>
      </c>
    </row>
    <row r="294" spans="1:5">
      <c r="A294" s="236"/>
      <c r="B294" s="236"/>
      <c r="C294" s="236" t="s">
        <v>57</v>
      </c>
      <c r="D294" s="237">
        <v>-26679.5</v>
      </c>
      <c r="E294" s="237">
        <v>-67260.600000000006</v>
      </c>
    </row>
    <row r="295" spans="1:5" ht="33">
      <c r="A295" s="236"/>
      <c r="B295" s="236"/>
      <c r="C295" s="236" t="s">
        <v>313</v>
      </c>
      <c r="D295" s="237">
        <v>-26679.5</v>
      </c>
      <c r="E295" s="237">
        <v>-67260.600000000006</v>
      </c>
    </row>
    <row r="296" spans="1:5" ht="33">
      <c r="A296" s="236"/>
      <c r="B296" s="236" t="s">
        <v>202</v>
      </c>
      <c r="C296" s="236" t="s">
        <v>203</v>
      </c>
      <c r="D296" s="237">
        <v>0</v>
      </c>
      <c r="E296" s="237">
        <v>-18062.5</v>
      </c>
    </row>
    <row r="297" spans="1:5">
      <c r="A297" s="236"/>
      <c r="B297" s="236"/>
      <c r="C297" s="236" t="s">
        <v>12</v>
      </c>
      <c r="D297" s="236"/>
      <c r="E297" s="236"/>
    </row>
    <row r="298" spans="1:5">
      <c r="A298" s="236"/>
      <c r="B298" s="236"/>
      <c r="C298" s="240" t="s">
        <v>199</v>
      </c>
      <c r="D298" s="260">
        <v>0</v>
      </c>
      <c r="E298" s="260">
        <v>-18062.5</v>
      </c>
    </row>
    <row r="299" spans="1:5">
      <c r="A299" s="236"/>
      <c r="B299" s="236"/>
      <c r="C299" s="236" t="s">
        <v>13</v>
      </c>
      <c r="D299" s="236"/>
      <c r="E299" s="236"/>
    </row>
    <row r="300" spans="1:5">
      <c r="A300" s="236"/>
      <c r="B300" s="236"/>
      <c r="C300" s="236" t="s">
        <v>11</v>
      </c>
      <c r="D300" s="237">
        <v>0</v>
      </c>
      <c r="E300" s="237">
        <v>-18062.5</v>
      </c>
    </row>
    <row r="301" spans="1:5">
      <c r="A301" s="236"/>
      <c r="B301" s="236"/>
      <c r="C301" s="236" t="s">
        <v>23</v>
      </c>
      <c r="D301" s="237">
        <v>0</v>
      </c>
      <c r="E301" s="237">
        <v>-18062.5</v>
      </c>
    </row>
    <row r="302" spans="1:5">
      <c r="A302" s="236"/>
      <c r="B302" s="236"/>
      <c r="C302" s="236" t="s">
        <v>113</v>
      </c>
      <c r="D302" s="237">
        <v>0</v>
      </c>
      <c r="E302" s="237">
        <v>-18062.5</v>
      </c>
    </row>
    <row r="303" spans="1:5">
      <c r="A303" s="236"/>
      <c r="B303" s="236"/>
      <c r="C303" s="236" t="s">
        <v>114</v>
      </c>
      <c r="D303" s="237">
        <v>0</v>
      </c>
      <c r="E303" s="237">
        <v>-18062.5</v>
      </c>
    </row>
    <row r="304" spans="1:5">
      <c r="A304" s="236"/>
      <c r="B304" s="236"/>
      <c r="C304" s="236" t="s">
        <v>115</v>
      </c>
      <c r="D304" s="237">
        <v>0</v>
      </c>
      <c r="E304" s="237">
        <v>-18062.5</v>
      </c>
    </row>
    <row r="305" spans="1:5">
      <c r="A305" s="236" t="s">
        <v>204</v>
      </c>
      <c r="B305" s="236"/>
      <c r="C305" s="236" t="s">
        <v>205</v>
      </c>
      <c r="D305" s="237">
        <v>-113963.2</v>
      </c>
      <c r="E305" s="237">
        <v>-113963.2</v>
      </c>
    </row>
    <row r="306" spans="1:5">
      <c r="A306" s="236"/>
      <c r="B306" s="236"/>
      <c r="C306" s="236" t="s">
        <v>5</v>
      </c>
      <c r="D306" s="236"/>
      <c r="E306" s="236"/>
    </row>
    <row r="307" spans="1:5" ht="33">
      <c r="A307" s="236"/>
      <c r="B307" s="236" t="s">
        <v>206</v>
      </c>
      <c r="C307" s="236" t="s">
        <v>207</v>
      </c>
      <c r="D307" s="237">
        <v>-113963.2</v>
      </c>
      <c r="E307" s="237">
        <v>-113963.2</v>
      </c>
    </row>
    <row r="308" spans="1:5">
      <c r="A308" s="236"/>
      <c r="B308" s="236"/>
      <c r="C308" s="236" t="s">
        <v>12</v>
      </c>
      <c r="D308" s="236"/>
      <c r="E308" s="236"/>
    </row>
    <row r="309" spans="1:5">
      <c r="A309" s="236"/>
      <c r="B309" s="236"/>
      <c r="C309" s="240" t="s">
        <v>199</v>
      </c>
      <c r="D309" s="260">
        <v>-113963.2</v>
      </c>
      <c r="E309" s="260">
        <v>-113963.2</v>
      </c>
    </row>
    <row r="310" spans="1:5">
      <c r="A310" s="236"/>
      <c r="B310" s="236"/>
      <c r="C310" s="236" t="s">
        <v>13</v>
      </c>
      <c r="D310" s="236"/>
      <c r="E310" s="236"/>
    </row>
    <row r="311" spans="1:5">
      <c r="A311" s="236"/>
      <c r="B311" s="236"/>
      <c r="C311" s="236" t="s">
        <v>11</v>
      </c>
      <c r="D311" s="237">
        <v>-113963.2</v>
      </c>
      <c r="E311" s="237">
        <v>-113963.2</v>
      </c>
    </row>
    <row r="312" spans="1:5">
      <c r="A312" s="236"/>
      <c r="B312" s="236"/>
      <c r="C312" s="236" t="s">
        <v>23</v>
      </c>
      <c r="D312" s="237">
        <v>-113963.2</v>
      </c>
      <c r="E312" s="237">
        <v>-113963.2</v>
      </c>
    </row>
    <row r="313" spans="1:5">
      <c r="A313" s="236"/>
      <c r="B313" s="236"/>
      <c r="C313" s="236" t="s">
        <v>56</v>
      </c>
      <c r="D313" s="237">
        <v>-113963.2</v>
      </c>
      <c r="E313" s="237">
        <v>-113963.2</v>
      </c>
    </row>
    <row r="314" spans="1:5">
      <c r="A314" s="236"/>
      <c r="B314" s="236"/>
      <c r="C314" s="236" t="s">
        <v>57</v>
      </c>
      <c r="D314" s="237">
        <v>-113963.2</v>
      </c>
      <c r="E314" s="237">
        <v>-113963.2</v>
      </c>
    </row>
    <row r="315" spans="1:5" ht="33">
      <c r="A315" s="236"/>
      <c r="B315" s="236"/>
      <c r="C315" s="236" t="s">
        <v>313</v>
      </c>
      <c r="D315" s="237">
        <v>-113963.2</v>
      </c>
      <c r="E315" s="237">
        <v>-113963.2</v>
      </c>
    </row>
    <row r="316" spans="1:5">
      <c r="A316" s="236"/>
      <c r="B316" s="236"/>
      <c r="C316" s="238" t="s">
        <v>208</v>
      </c>
      <c r="D316" s="239">
        <v>-2000000</v>
      </c>
      <c r="E316" s="239">
        <v>-2000000</v>
      </c>
    </row>
    <row r="317" spans="1:5">
      <c r="A317" s="236"/>
      <c r="B317" s="236"/>
      <c r="C317" s="236" t="s">
        <v>5</v>
      </c>
      <c r="D317" s="236"/>
      <c r="E317" s="236"/>
    </row>
    <row r="318" spans="1:5" ht="33">
      <c r="A318" s="236" t="s">
        <v>209</v>
      </c>
      <c r="B318" s="236"/>
      <c r="C318" s="236" t="s">
        <v>210</v>
      </c>
      <c r="D318" s="237">
        <v>-2000000</v>
      </c>
      <c r="E318" s="237">
        <v>-2000000</v>
      </c>
    </row>
    <row r="319" spans="1:5">
      <c r="A319" s="236"/>
      <c r="B319" s="236"/>
      <c r="C319" s="236" t="s">
        <v>5</v>
      </c>
      <c r="D319" s="236"/>
      <c r="E319" s="236"/>
    </row>
    <row r="320" spans="1:5" ht="49.5">
      <c r="A320" s="236"/>
      <c r="B320" s="236" t="s">
        <v>29</v>
      </c>
      <c r="C320" s="236" t="s">
        <v>211</v>
      </c>
      <c r="D320" s="237">
        <v>-2000000</v>
      </c>
      <c r="E320" s="237">
        <v>-2000000</v>
      </c>
    </row>
    <row r="321" spans="1:5">
      <c r="A321" s="236"/>
      <c r="B321" s="236"/>
      <c r="C321" s="236" t="s">
        <v>12</v>
      </c>
      <c r="D321" s="236"/>
      <c r="E321" s="236"/>
    </row>
    <row r="322" spans="1:5">
      <c r="A322" s="236"/>
      <c r="B322" s="236"/>
      <c r="C322" s="240" t="s">
        <v>208</v>
      </c>
      <c r="D322" s="260">
        <v>-2000000</v>
      </c>
      <c r="E322" s="260">
        <v>-2000000</v>
      </c>
    </row>
    <row r="323" spans="1:5">
      <c r="A323" s="236"/>
      <c r="B323" s="236"/>
      <c r="C323" s="236" t="s">
        <v>13</v>
      </c>
      <c r="D323" s="236"/>
      <c r="E323" s="236"/>
    </row>
    <row r="324" spans="1:5">
      <c r="A324" s="236"/>
      <c r="B324" s="236"/>
      <c r="C324" s="236" t="s">
        <v>11</v>
      </c>
      <c r="D324" s="237">
        <v>-2000000</v>
      </c>
      <c r="E324" s="237">
        <v>-2000000</v>
      </c>
    </row>
    <row r="325" spans="1:5">
      <c r="A325" s="236"/>
      <c r="B325" s="236"/>
      <c r="C325" s="236" t="s">
        <v>23</v>
      </c>
      <c r="D325" s="237">
        <v>-2000000</v>
      </c>
      <c r="E325" s="237">
        <v>-2000000</v>
      </c>
    </row>
    <row r="326" spans="1:5">
      <c r="A326" s="236"/>
      <c r="B326" s="236"/>
      <c r="C326" s="236" t="s">
        <v>30</v>
      </c>
      <c r="D326" s="237">
        <v>-2000000</v>
      </c>
      <c r="E326" s="237">
        <v>-2000000</v>
      </c>
    </row>
    <row r="327" spans="1:5">
      <c r="A327" s="236"/>
      <c r="B327" s="236"/>
      <c r="C327" s="236" t="s">
        <v>55</v>
      </c>
      <c r="D327" s="237">
        <v>-2000000</v>
      </c>
      <c r="E327" s="237">
        <v>-2000000</v>
      </c>
    </row>
    <row r="328" spans="1:5">
      <c r="A328" s="236"/>
      <c r="B328" s="236"/>
      <c r="C328" s="238" t="s">
        <v>212</v>
      </c>
      <c r="D328" s="239">
        <v>-2132.4</v>
      </c>
      <c r="E328" s="239">
        <v>-2132.4</v>
      </c>
    </row>
    <row r="329" spans="1:5">
      <c r="A329" s="236"/>
      <c r="B329" s="236"/>
      <c r="C329" s="236" t="s">
        <v>5</v>
      </c>
      <c r="D329" s="236"/>
      <c r="E329" s="236"/>
    </row>
    <row r="330" spans="1:5">
      <c r="A330" s="236" t="s">
        <v>213</v>
      </c>
      <c r="B330" s="236"/>
      <c r="C330" s="236" t="s">
        <v>214</v>
      </c>
      <c r="D330" s="237">
        <v>-2132.4</v>
      </c>
      <c r="E330" s="237">
        <v>-2132.4</v>
      </c>
    </row>
    <row r="331" spans="1:5">
      <c r="A331" s="236"/>
      <c r="B331" s="236"/>
      <c r="C331" s="236" t="s">
        <v>5</v>
      </c>
      <c r="D331" s="236"/>
      <c r="E331" s="236"/>
    </row>
    <row r="332" spans="1:5">
      <c r="A332" s="236"/>
      <c r="B332" s="236" t="s">
        <v>159</v>
      </c>
      <c r="C332" s="236" t="s">
        <v>215</v>
      </c>
      <c r="D332" s="237">
        <v>-2132.4</v>
      </c>
      <c r="E332" s="237">
        <v>-2132.4</v>
      </c>
    </row>
    <row r="333" spans="1:5">
      <c r="A333" s="236"/>
      <c r="B333" s="236"/>
      <c r="C333" s="236" t="s">
        <v>12</v>
      </c>
      <c r="D333" s="236"/>
      <c r="E333" s="236"/>
    </row>
    <row r="334" spans="1:5">
      <c r="A334" s="236"/>
      <c r="B334" s="236"/>
      <c r="C334" s="240" t="s">
        <v>212</v>
      </c>
      <c r="D334" s="260">
        <v>-2132.4</v>
      </c>
      <c r="E334" s="260">
        <v>-2132.4</v>
      </c>
    </row>
    <row r="335" spans="1:5">
      <c r="A335" s="236"/>
      <c r="B335" s="236"/>
      <c r="C335" s="236" t="s">
        <v>13</v>
      </c>
      <c r="D335" s="236"/>
      <c r="E335" s="236"/>
    </row>
    <row r="336" spans="1:5">
      <c r="A336" s="236"/>
      <c r="B336" s="236"/>
      <c r="C336" s="236" t="s">
        <v>11</v>
      </c>
      <c r="D336" s="237">
        <v>-2132.4</v>
      </c>
      <c r="E336" s="237">
        <v>-2132.4</v>
      </c>
    </row>
    <row r="337" spans="1:5">
      <c r="A337" s="236"/>
      <c r="B337" s="236"/>
      <c r="C337" s="236" t="s">
        <v>41</v>
      </c>
      <c r="D337" s="237">
        <v>-2132.4</v>
      </c>
      <c r="E337" s="237">
        <v>-2132.4</v>
      </c>
    </row>
    <row r="338" spans="1:5">
      <c r="A338" s="236"/>
      <c r="B338" s="236"/>
      <c r="C338" s="236" t="s">
        <v>42</v>
      </c>
      <c r="D338" s="237">
        <v>-2132.4</v>
      </c>
      <c r="E338" s="237">
        <v>-2132.4</v>
      </c>
    </row>
    <row r="339" spans="1:5">
      <c r="A339" s="236"/>
      <c r="B339" s="236"/>
      <c r="C339" s="236" t="s">
        <v>59</v>
      </c>
      <c r="D339" s="237">
        <v>-1082.4000000000001</v>
      </c>
      <c r="E339" s="237">
        <v>-1082.4000000000001</v>
      </c>
    </row>
    <row r="340" spans="1:5">
      <c r="A340" s="236"/>
      <c r="B340" s="236"/>
      <c r="C340" s="236" t="s">
        <v>60</v>
      </c>
      <c r="D340" s="237">
        <v>-1082.4000000000001</v>
      </c>
      <c r="E340" s="237">
        <v>-1082.4000000000001</v>
      </c>
    </row>
    <row r="341" spans="1:5">
      <c r="A341" s="236"/>
      <c r="B341" s="236"/>
      <c r="C341" s="236" t="s">
        <v>309</v>
      </c>
      <c r="D341" s="237">
        <v>-1050</v>
      </c>
      <c r="E341" s="237">
        <v>-1050</v>
      </c>
    </row>
    <row r="342" spans="1:5">
      <c r="A342" s="236"/>
      <c r="B342" s="236"/>
      <c r="C342" s="236" t="s">
        <v>314</v>
      </c>
      <c r="D342" s="237">
        <v>-1050</v>
      </c>
      <c r="E342" s="237">
        <v>-1050</v>
      </c>
    </row>
    <row r="343" spans="1:5">
      <c r="A343" s="236"/>
      <c r="B343" s="236"/>
      <c r="C343" s="238" t="s">
        <v>216</v>
      </c>
      <c r="D343" s="239">
        <v>-2314.6</v>
      </c>
      <c r="E343" s="239">
        <v>-2314.6</v>
      </c>
    </row>
    <row r="344" spans="1:5">
      <c r="A344" s="236"/>
      <c r="B344" s="236"/>
      <c r="C344" s="236" t="s">
        <v>5</v>
      </c>
      <c r="D344" s="236"/>
      <c r="E344" s="236"/>
    </row>
    <row r="345" spans="1:5">
      <c r="A345" s="236" t="s">
        <v>217</v>
      </c>
      <c r="B345" s="236"/>
      <c r="C345" s="236" t="s">
        <v>218</v>
      </c>
      <c r="D345" s="237">
        <v>-2314.6</v>
      </c>
      <c r="E345" s="237">
        <v>-2314.6</v>
      </c>
    </row>
    <row r="346" spans="1:5">
      <c r="A346" s="236"/>
      <c r="B346" s="236"/>
      <c r="C346" s="236" t="s">
        <v>5</v>
      </c>
      <c r="D346" s="236"/>
      <c r="E346" s="236"/>
    </row>
    <row r="347" spans="1:5">
      <c r="A347" s="236"/>
      <c r="B347" s="236" t="s">
        <v>29</v>
      </c>
      <c r="C347" s="236" t="s">
        <v>219</v>
      </c>
      <c r="D347" s="237">
        <v>-1145</v>
      </c>
      <c r="E347" s="237">
        <v>-1145</v>
      </c>
    </row>
    <row r="348" spans="1:5">
      <c r="A348" s="236"/>
      <c r="B348" s="236"/>
      <c r="C348" s="236" t="s">
        <v>12</v>
      </c>
      <c r="D348" s="236"/>
      <c r="E348" s="236"/>
    </row>
    <row r="349" spans="1:5">
      <c r="A349" s="236"/>
      <c r="B349" s="236"/>
      <c r="C349" s="240" t="s">
        <v>216</v>
      </c>
      <c r="D349" s="260">
        <v>-1145</v>
      </c>
      <c r="E349" s="260">
        <v>-1145</v>
      </c>
    </row>
    <row r="350" spans="1:5">
      <c r="A350" s="236"/>
      <c r="B350" s="236"/>
      <c r="C350" s="236" t="s">
        <v>13</v>
      </c>
      <c r="D350" s="236"/>
      <c r="E350" s="236"/>
    </row>
    <row r="351" spans="1:5">
      <c r="A351" s="236"/>
      <c r="B351" s="236"/>
      <c r="C351" s="236" t="s">
        <v>11</v>
      </c>
      <c r="D351" s="237">
        <v>-1145</v>
      </c>
      <c r="E351" s="237">
        <v>-1145</v>
      </c>
    </row>
    <row r="352" spans="1:5">
      <c r="A352" s="236"/>
      <c r="B352" s="236"/>
      <c r="C352" s="236" t="s">
        <v>23</v>
      </c>
      <c r="D352" s="237">
        <v>-1145</v>
      </c>
      <c r="E352" s="237">
        <v>-1145</v>
      </c>
    </row>
    <row r="353" spans="1:5">
      <c r="A353" s="236"/>
      <c r="B353" s="236"/>
      <c r="C353" s="236" t="s">
        <v>52</v>
      </c>
      <c r="D353" s="237">
        <v>-1145</v>
      </c>
      <c r="E353" s="237">
        <v>-1145</v>
      </c>
    </row>
    <row r="354" spans="1:5">
      <c r="A354" s="236"/>
      <c r="B354" s="236"/>
      <c r="C354" s="236" t="s">
        <v>53</v>
      </c>
      <c r="D354" s="237">
        <v>-1145</v>
      </c>
      <c r="E354" s="237">
        <v>-1145</v>
      </c>
    </row>
    <row r="355" spans="1:5">
      <c r="A355" s="236"/>
      <c r="B355" s="236"/>
      <c r="C355" s="236" t="s">
        <v>54</v>
      </c>
      <c r="D355" s="237">
        <v>-1145</v>
      </c>
      <c r="E355" s="237">
        <v>-1145</v>
      </c>
    </row>
    <row r="356" spans="1:5" ht="33">
      <c r="A356" s="236"/>
      <c r="B356" s="236" t="s">
        <v>178</v>
      </c>
      <c r="C356" s="236" t="s">
        <v>220</v>
      </c>
      <c r="D356" s="237">
        <v>-1169.5999999999999</v>
      </c>
      <c r="E356" s="237">
        <v>-1169.5999999999999</v>
      </c>
    </row>
    <row r="357" spans="1:5">
      <c r="A357" s="236"/>
      <c r="B357" s="236"/>
      <c r="C357" s="236" t="s">
        <v>12</v>
      </c>
      <c r="D357" s="236"/>
      <c r="E357" s="236"/>
    </row>
    <row r="358" spans="1:5">
      <c r="A358" s="236"/>
      <c r="B358" s="236"/>
      <c r="C358" s="240" t="s">
        <v>216</v>
      </c>
      <c r="D358" s="260">
        <v>-1169.5999999999999</v>
      </c>
      <c r="E358" s="260">
        <v>-1169.5999999999999</v>
      </c>
    </row>
    <row r="359" spans="1:5">
      <c r="A359" s="236"/>
      <c r="B359" s="236"/>
      <c r="C359" s="236" t="s">
        <v>13</v>
      </c>
      <c r="D359" s="236"/>
      <c r="E359" s="236"/>
    </row>
    <row r="360" spans="1:5">
      <c r="A360" s="236"/>
      <c r="B360" s="236"/>
      <c r="C360" s="236" t="s">
        <v>11</v>
      </c>
      <c r="D360" s="237">
        <v>-1169.5999999999999</v>
      </c>
      <c r="E360" s="237">
        <v>-1169.5999999999999</v>
      </c>
    </row>
    <row r="361" spans="1:5">
      <c r="A361" s="236"/>
      <c r="B361" s="236"/>
      <c r="C361" s="236" t="s">
        <v>41</v>
      </c>
      <c r="D361" s="237">
        <v>-1169.5999999999999</v>
      </c>
      <c r="E361" s="237">
        <v>-1169.5999999999999</v>
      </c>
    </row>
    <row r="362" spans="1:5">
      <c r="A362" s="236"/>
      <c r="B362" s="236"/>
      <c r="C362" s="236" t="s">
        <v>42</v>
      </c>
      <c r="D362" s="237">
        <v>-1169.5999999999999</v>
      </c>
      <c r="E362" s="237">
        <v>-1169.5999999999999</v>
      </c>
    </row>
    <row r="363" spans="1:5">
      <c r="A363" s="236"/>
      <c r="B363" s="236"/>
      <c r="C363" s="236" t="s">
        <v>59</v>
      </c>
      <c r="D363" s="237">
        <v>-1169.5999999999999</v>
      </c>
      <c r="E363" s="237">
        <v>-1169.5999999999999</v>
      </c>
    </row>
    <row r="364" spans="1:5">
      <c r="A364" s="236"/>
      <c r="B364" s="236"/>
      <c r="C364" s="236" t="s">
        <v>60</v>
      </c>
      <c r="D364" s="237">
        <v>-1169.5999999999999</v>
      </c>
      <c r="E364" s="237">
        <v>-1169.5999999999999</v>
      </c>
    </row>
    <row r="365" spans="1:5">
      <c r="A365" s="236"/>
      <c r="B365" s="236"/>
      <c r="C365" s="238" t="s">
        <v>221</v>
      </c>
      <c r="D365" s="239">
        <v>-271773.8</v>
      </c>
      <c r="E365" s="239">
        <v>-271773.8</v>
      </c>
    </row>
    <row r="366" spans="1:5">
      <c r="A366" s="236"/>
      <c r="B366" s="236"/>
      <c r="C366" s="236" t="s">
        <v>5</v>
      </c>
      <c r="D366" s="236"/>
      <c r="E366" s="236"/>
    </row>
    <row r="367" spans="1:5">
      <c r="A367" s="236" t="s">
        <v>222</v>
      </c>
      <c r="B367" s="236"/>
      <c r="C367" s="236" t="s">
        <v>223</v>
      </c>
      <c r="D367" s="237">
        <v>-36885.4</v>
      </c>
      <c r="E367" s="237">
        <v>-36885.4</v>
      </c>
    </row>
    <row r="368" spans="1:5">
      <c r="A368" s="236"/>
      <c r="B368" s="236"/>
      <c r="C368" s="236" t="s">
        <v>5</v>
      </c>
      <c r="D368" s="236"/>
      <c r="E368" s="236"/>
    </row>
    <row r="369" spans="1:5">
      <c r="A369" s="236"/>
      <c r="B369" s="236" t="s">
        <v>29</v>
      </c>
      <c r="C369" s="236" t="s">
        <v>224</v>
      </c>
      <c r="D369" s="237">
        <v>-31362.799999999999</v>
      </c>
      <c r="E369" s="237">
        <v>-31362.799999999999</v>
      </c>
    </row>
    <row r="370" spans="1:5">
      <c r="A370" s="236"/>
      <c r="B370" s="236"/>
      <c r="C370" s="236" t="s">
        <v>12</v>
      </c>
      <c r="D370" s="236"/>
      <c r="E370" s="236"/>
    </row>
    <row r="371" spans="1:5">
      <c r="A371" s="236"/>
      <c r="B371" s="236"/>
      <c r="C371" s="240" t="s">
        <v>315</v>
      </c>
      <c r="D371" s="260">
        <v>-31362.799999999999</v>
      </c>
      <c r="E371" s="260">
        <v>-31362.799999999999</v>
      </c>
    </row>
    <row r="372" spans="1:5">
      <c r="A372" s="236"/>
      <c r="B372" s="236"/>
      <c r="C372" s="236" t="s">
        <v>13</v>
      </c>
      <c r="D372" s="236"/>
      <c r="E372" s="236"/>
    </row>
    <row r="373" spans="1:5">
      <c r="A373" s="236"/>
      <c r="B373" s="236"/>
      <c r="C373" s="236" t="s">
        <v>11</v>
      </c>
      <c r="D373" s="237">
        <v>-31362.799999999999</v>
      </c>
      <c r="E373" s="237">
        <v>-31362.799999999999</v>
      </c>
    </row>
    <row r="374" spans="1:5">
      <c r="A374" s="236"/>
      <c r="B374" s="236"/>
      <c r="C374" s="236" t="s">
        <v>23</v>
      </c>
      <c r="D374" s="237">
        <v>-31362.799999999999</v>
      </c>
      <c r="E374" s="237">
        <v>-31362.799999999999</v>
      </c>
    </row>
    <row r="375" spans="1:5">
      <c r="A375" s="236"/>
      <c r="B375" s="236"/>
      <c r="C375" s="236" t="s">
        <v>52</v>
      </c>
      <c r="D375" s="237">
        <v>-31362.799999999999</v>
      </c>
      <c r="E375" s="237">
        <v>-31362.799999999999</v>
      </c>
    </row>
    <row r="376" spans="1:5">
      <c r="A376" s="236"/>
      <c r="B376" s="236"/>
      <c r="C376" s="236" t="s">
        <v>304</v>
      </c>
      <c r="D376" s="237">
        <v>-31362.799999999999</v>
      </c>
      <c r="E376" s="237">
        <v>-31362.799999999999</v>
      </c>
    </row>
    <row r="377" spans="1:5">
      <c r="A377" s="236"/>
      <c r="B377" s="236"/>
      <c r="C377" s="236" t="s">
        <v>305</v>
      </c>
      <c r="D377" s="237">
        <v>-7011.8</v>
      </c>
      <c r="E377" s="237">
        <v>-7011.8</v>
      </c>
    </row>
    <row r="378" spans="1:5">
      <c r="A378" s="236"/>
      <c r="B378" s="236"/>
      <c r="C378" s="236" t="s">
        <v>306</v>
      </c>
      <c r="D378" s="237">
        <v>-24351</v>
      </c>
      <c r="E378" s="237">
        <v>-24351</v>
      </c>
    </row>
    <row r="379" spans="1:5">
      <c r="A379" s="236"/>
      <c r="B379" s="236" t="s">
        <v>170</v>
      </c>
      <c r="C379" s="236" t="s">
        <v>225</v>
      </c>
      <c r="D379" s="237">
        <v>-5522.6</v>
      </c>
      <c r="E379" s="237">
        <v>-5522.6</v>
      </c>
    </row>
    <row r="380" spans="1:5">
      <c r="A380" s="236"/>
      <c r="B380" s="236"/>
      <c r="C380" s="236" t="s">
        <v>12</v>
      </c>
      <c r="D380" s="236"/>
      <c r="E380" s="236"/>
    </row>
    <row r="381" spans="1:5">
      <c r="A381" s="236"/>
      <c r="B381" s="236"/>
      <c r="C381" s="240" t="s">
        <v>315</v>
      </c>
      <c r="D381" s="260">
        <v>-5522.6</v>
      </c>
      <c r="E381" s="260">
        <v>-5522.6</v>
      </c>
    </row>
    <row r="382" spans="1:5">
      <c r="A382" s="236"/>
      <c r="B382" s="236"/>
      <c r="C382" s="236" t="s">
        <v>13</v>
      </c>
      <c r="D382" s="236"/>
      <c r="E382" s="236"/>
    </row>
    <row r="383" spans="1:5">
      <c r="A383" s="236"/>
      <c r="B383" s="236"/>
      <c r="C383" s="236" t="s">
        <v>11</v>
      </c>
      <c r="D383" s="237">
        <v>-5522.6</v>
      </c>
      <c r="E383" s="237">
        <v>-5522.6</v>
      </c>
    </row>
    <row r="384" spans="1:5">
      <c r="A384" s="236"/>
      <c r="B384" s="236"/>
      <c r="C384" s="236" t="s">
        <v>41</v>
      </c>
      <c r="D384" s="237">
        <v>-5522.6</v>
      </c>
      <c r="E384" s="237">
        <v>-5522.6</v>
      </c>
    </row>
    <row r="385" spans="1:5">
      <c r="A385" s="236"/>
      <c r="B385" s="236"/>
      <c r="C385" s="236" t="s">
        <v>42</v>
      </c>
      <c r="D385" s="237">
        <v>-5522.6</v>
      </c>
      <c r="E385" s="237">
        <v>-5522.6</v>
      </c>
    </row>
    <row r="386" spans="1:5">
      <c r="A386" s="236"/>
      <c r="B386" s="236"/>
      <c r="C386" s="236" t="s">
        <v>59</v>
      </c>
      <c r="D386" s="237">
        <v>-5522.6</v>
      </c>
      <c r="E386" s="237">
        <v>-5522.6</v>
      </c>
    </row>
    <row r="387" spans="1:5">
      <c r="A387" s="236"/>
      <c r="B387" s="236"/>
      <c r="C387" s="236" t="s">
        <v>60</v>
      </c>
      <c r="D387" s="237">
        <v>-3759.6</v>
      </c>
      <c r="E387" s="237">
        <v>-3759.6</v>
      </c>
    </row>
    <row r="388" spans="1:5">
      <c r="A388" s="236"/>
      <c r="B388" s="236"/>
      <c r="C388" s="236" t="s">
        <v>301</v>
      </c>
      <c r="D388" s="237">
        <v>-1763</v>
      </c>
      <c r="E388" s="237">
        <v>-1763</v>
      </c>
    </row>
    <row r="389" spans="1:5">
      <c r="A389" s="236" t="s">
        <v>226</v>
      </c>
      <c r="B389" s="236"/>
      <c r="C389" s="236" t="s">
        <v>227</v>
      </c>
      <c r="D389" s="237">
        <v>-234888.4</v>
      </c>
      <c r="E389" s="237">
        <v>-234888.4</v>
      </c>
    </row>
    <row r="390" spans="1:5">
      <c r="A390" s="236"/>
      <c r="B390" s="236"/>
      <c r="C390" s="236" t="s">
        <v>5</v>
      </c>
      <c r="D390" s="236"/>
      <c r="E390" s="236"/>
    </row>
    <row r="391" spans="1:5">
      <c r="A391" s="236"/>
      <c r="B391" s="236" t="s">
        <v>178</v>
      </c>
      <c r="C391" s="236" t="s">
        <v>228</v>
      </c>
      <c r="D391" s="237">
        <v>-234888.4</v>
      </c>
      <c r="E391" s="237">
        <v>-234888.4</v>
      </c>
    </row>
    <row r="392" spans="1:5">
      <c r="A392" s="236"/>
      <c r="B392" s="236"/>
      <c r="C392" s="236" t="s">
        <v>12</v>
      </c>
      <c r="D392" s="236"/>
      <c r="E392" s="236"/>
    </row>
    <row r="393" spans="1:5">
      <c r="A393" s="236"/>
      <c r="B393" s="236"/>
      <c r="C393" s="240" t="s">
        <v>221</v>
      </c>
      <c r="D393" s="260">
        <v>-234888.4</v>
      </c>
      <c r="E393" s="260">
        <v>-234888.4</v>
      </c>
    </row>
    <row r="394" spans="1:5">
      <c r="A394" s="236"/>
      <c r="B394" s="236"/>
      <c r="C394" s="236" t="s">
        <v>13</v>
      </c>
      <c r="D394" s="236"/>
      <c r="E394" s="236"/>
    </row>
    <row r="395" spans="1:5">
      <c r="A395" s="236"/>
      <c r="B395" s="236"/>
      <c r="C395" s="236" t="s">
        <v>11</v>
      </c>
      <c r="D395" s="237">
        <v>-234888.4</v>
      </c>
      <c r="E395" s="237">
        <v>-234888.4</v>
      </c>
    </row>
    <row r="396" spans="1:5">
      <c r="A396" s="236"/>
      <c r="B396" s="236"/>
      <c r="C396" s="236" t="s">
        <v>41</v>
      </c>
      <c r="D396" s="237">
        <v>-234888.4</v>
      </c>
      <c r="E396" s="237">
        <v>-234888.4</v>
      </c>
    </row>
    <row r="397" spans="1:5">
      <c r="A397" s="236"/>
      <c r="B397" s="236"/>
      <c r="C397" s="236" t="s">
        <v>42</v>
      </c>
      <c r="D397" s="237">
        <v>-234888.4</v>
      </c>
      <c r="E397" s="237">
        <v>-234888.4</v>
      </c>
    </row>
    <row r="398" spans="1:5">
      <c r="A398" s="236"/>
      <c r="B398" s="236"/>
      <c r="C398" s="236" t="s">
        <v>59</v>
      </c>
      <c r="D398" s="237">
        <v>-234888.4</v>
      </c>
      <c r="E398" s="237">
        <v>-234888.4</v>
      </c>
    </row>
    <row r="399" spans="1:5">
      <c r="A399" s="236"/>
      <c r="B399" s="236"/>
      <c r="C399" s="236" t="s">
        <v>60</v>
      </c>
      <c r="D399" s="237">
        <v>-234888.4</v>
      </c>
      <c r="E399" s="237">
        <v>-234888.4</v>
      </c>
    </row>
    <row r="400" spans="1:5">
      <c r="A400" s="236"/>
      <c r="B400" s="236"/>
      <c r="C400" s="238" t="s">
        <v>229</v>
      </c>
      <c r="D400" s="239">
        <v>-18407.900000000001</v>
      </c>
      <c r="E400" s="239">
        <v>-21477.3</v>
      </c>
    </row>
    <row r="401" spans="1:5">
      <c r="A401" s="236"/>
      <c r="B401" s="236"/>
      <c r="C401" s="236" t="s">
        <v>5</v>
      </c>
      <c r="D401" s="236"/>
      <c r="E401" s="236"/>
    </row>
    <row r="402" spans="1:5">
      <c r="A402" s="236" t="s">
        <v>230</v>
      </c>
      <c r="B402" s="236"/>
      <c r="C402" s="236" t="s">
        <v>231</v>
      </c>
      <c r="D402" s="237">
        <v>-18407.900000000001</v>
      </c>
      <c r="E402" s="237">
        <v>-21477.3</v>
      </c>
    </row>
    <row r="403" spans="1:5">
      <c r="A403" s="236"/>
      <c r="B403" s="236"/>
      <c r="C403" s="236" t="s">
        <v>5</v>
      </c>
      <c r="D403" s="236"/>
      <c r="E403" s="236"/>
    </row>
    <row r="404" spans="1:5" ht="33">
      <c r="A404" s="236"/>
      <c r="B404" s="236" t="s">
        <v>29</v>
      </c>
      <c r="C404" s="236" t="s">
        <v>232</v>
      </c>
      <c r="D404" s="237">
        <v>-3000</v>
      </c>
      <c r="E404" s="237">
        <v>-4000</v>
      </c>
    </row>
    <row r="405" spans="1:5">
      <c r="A405" s="236"/>
      <c r="B405" s="236"/>
      <c r="C405" s="236" t="s">
        <v>12</v>
      </c>
      <c r="D405" s="236"/>
      <c r="E405" s="236"/>
    </row>
    <row r="406" spans="1:5">
      <c r="A406" s="236"/>
      <c r="B406" s="236"/>
      <c r="C406" s="240" t="s">
        <v>229</v>
      </c>
      <c r="D406" s="260">
        <v>-3000</v>
      </c>
      <c r="E406" s="260">
        <v>-4000</v>
      </c>
    </row>
    <row r="407" spans="1:5">
      <c r="A407" s="236"/>
      <c r="B407" s="236"/>
      <c r="C407" s="236" t="s">
        <v>13</v>
      </c>
      <c r="D407" s="236"/>
      <c r="E407" s="236"/>
    </row>
    <row r="408" spans="1:5">
      <c r="A408" s="236"/>
      <c r="B408" s="236"/>
      <c r="C408" s="236" t="s">
        <v>11</v>
      </c>
      <c r="D408" s="237">
        <v>-3000</v>
      </c>
      <c r="E408" s="237">
        <v>-4000</v>
      </c>
    </row>
    <row r="409" spans="1:5">
      <c r="A409" s="236"/>
      <c r="B409" s="236"/>
      <c r="C409" s="236" t="s">
        <v>23</v>
      </c>
      <c r="D409" s="237">
        <v>-3000</v>
      </c>
      <c r="E409" s="237">
        <v>-4000</v>
      </c>
    </row>
    <row r="410" spans="1:5">
      <c r="A410" s="236"/>
      <c r="B410" s="236"/>
      <c r="C410" s="236" t="s">
        <v>52</v>
      </c>
      <c r="D410" s="237">
        <v>-3000</v>
      </c>
      <c r="E410" s="237">
        <v>-4000</v>
      </c>
    </row>
    <row r="411" spans="1:5">
      <c r="A411" s="236"/>
      <c r="B411" s="236"/>
      <c r="C411" s="236" t="s">
        <v>316</v>
      </c>
      <c r="D411" s="237">
        <v>-2000</v>
      </c>
      <c r="E411" s="237">
        <v>-2000</v>
      </c>
    </row>
    <row r="412" spans="1:5">
      <c r="A412" s="236"/>
      <c r="B412" s="236"/>
      <c r="C412" s="236" t="s">
        <v>317</v>
      </c>
      <c r="D412" s="237">
        <v>-2000</v>
      </c>
      <c r="E412" s="237">
        <v>-2000</v>
      </c>
    </row>
    <row r="413" spans="1:5">
      <c r="A413" s="236"/>
      <c r="B413" s="236"/>
      <c r="C413" s="236" t="s">
        <v>304</v>
      </c>
      <c r="D413" s="237">
        <v>-1000</v>
      </c>
      <c r="E413" s="237">
        <v>-2000</v>
      </c>
    </row>
    <row r="414" spans="1:5">
      <c r="A414" s="236"/>
      <c r="B414" s="236"/>
      <c r="C414" s="236" t="s">
        <v>306</v>
      </c>
      <c r="D414" s="237">
        <v>-1000</v>
      </c>
      <c r="E414" s="237">
        <v>-2000</v>
      </c>
    </row>
    <row r="415" spans="1:5" ht="33">
      <c r="A415" s="236"/>
      <c r="B415" s="236" t="s">
        <v>159</v>
      </c>
      <c r="C415" s="236" t="s">
        <v>962</v>
      </c>
      <c r="D415" s="237">
        <v>-15407.9</v>
      </c>
      <c r="E415" s="237">
        <v>-17477.3</v>
      </c>
    </row>
    <row r="416" spans="1:5">
      <c r="A416" s="236"/>
      <c r="B416" s="236"/>
      <c r="C416" s="236" t="s">
        <v>12</v>
      </c>
      <c r="D416" s="236"/>
      <c r="E416" s="236"/>
    </row>
    <row r="417" spans="1:5">
      <c r="A417" s="236"/>
      <c r="B417" s="236"/>
      <c r="C417" s="240" t="s">
        <v>229</v>
      </c>
      <c r="D417" s="260">
        <v>-15407.9</v>
      </c>
      <c r="E417" s="260">
        <v>-17477.3</v>
      </c>
    </row>
    <row r="418" spans="1:5">
      <c r="A418" s="236"/>
      <c r="B418" s="236"/>
      <c r="C418" s="236" t="s">
        <v>13</v>
      </c>
      <c r="D418" s="236"/>
      <c r="E418" s="236"/>
    </row>
    <row r="419" spans="1:5">
      <c r="A419" s="236"/>
      <c r="B419" s="236"/>
      <c r="C419" s="236" t="s">
        <v>11</v>
      </c>
      <c r="D419" s="237">
        <v>-15407.9</v>
      </c>
      <c r="E419" s="237">
        <v>-17477.3</v>
      </c>
    </row>
    <row r="420" spans="1:5">
      <c r="A420" s="236"/>
      <c r="B420" s="236"/>
      <c r="C420" s="236" t="s">
        <v>41</v>
      </c>
      <c r="D420" s="237">
        <v>-15407.9</v>
      </c>
      <c r="E420" s="237">
        <v>-17477.3</v>
      </c>
    </row>
    <row r="421" spans="1:5">
      <c r="A421" s="236"/>
      <c r="B421" s="236"/>
      <c r="C421" s="236" t="s">
        <v>42</v>
      </c>
      <c r="D421" s="237">
        <v>-15407.9</v>
      </c>
      <c r="E421" s="237">
        <v>-17477.3</v>
      </c>
    </row>
    <row r="422" spans="1:5">
      <c r="A422" s="236"/>
      <c r="B422" s="236"/>
      <c r="C422" s="236" t="s">
        <v>307</v>
      </c>
      <c r="D422" s="237">
        <v>-15407.9</v>
      </c>
      <c r="E422" s="237">
        <v>-17477.3</v>
      </c>
    </row>
    <row r="423" spans="1:5">
      <c r="A423" s="236"/>
      <c r="B423" s="236"/>
      <c r="C423" s="236" t="s">
        <v>965</v>
      </c>
      <c r="D423" s="237">
        <v>-15407.9</v>
      </c>
      <c r="E423" s="237">
        <v>-17477.3</v>
      </c>
    </row>
    <row r="424" spans="1:5">
      <c r="A424" s="236"/>
      <c r="B424" s="236"/>
      <c r="C424" s="238" t="s">
        <v>233</v>
      </c>
      <c r="D424" s="239">
        <v>-152477.6</v>
      </c>
      <c r="E424" s="239">
        <v>-162006.39999999999</v>
      </c>
    </row>
    <row r="425" spans="1:5">
      <c r="A425" s="236"/>
      <c r="B425" s="236"/>
      <c r="C425" s="236" t="s">
        <v>5</v>
      </c>
      <c r="D425" s="236"/>
      <c r="E425" s="236"/>
    </row>
    <row r="426" spans="1:5" ht="33">
      <c r="A426" s="236" t="s">
        <v>234</v>
      </c>
      <c r="B426" s="236"/>
      <c r="C426" s="236" t="s">
        <v>235</v>
      </c>
      <c r="D426" s="237">
        <v>-152477.6</v>
      </c>
      <c r="E426" s="237">
        <v>-162006.39999999999</v>
      </c>
    </row>
    <row r="427" spans="1:5">
      <c r="A427" s="236"/>
      <c r="B427" s="236"/>
      <c r="C427" s="236" t="s">
        <v>5</v>
      </c>
      <c r="D427" s="236"/>
      <c r="E427" s="236"/>
    </row>
    <row r="428" spans="1:5">
      <c r="A428" s="236"/>
      <c r="B428" s="236" t="s">
        <v>171</v>
      </c>
      <c r="C428" s="236" t="s">
        <v>236</v>
      </c>
      <c r="D428" s="237">
        <v>-152477.6</v>
      </c>
      <c r="E428" s="237">
        <v>-162006.39999999999</v>
      </c>
    </row>
    <row r="429" spans="1:5">
      <c r="A429" s="236"/>
      <c r="B429" s="236"/>
      <c r="C429" s="236" t="s">
        <v>12</v>
      </c>
      <c r="D429" s="236"/>
      <c r="E429" s="236"/>
    </row>
    <row r="430" spans="1:5">
      <c r="A430" s="236"/>
      <c r="B430" s="236"/>
      <c r="C430" s="240" t="s">
        <v>233</v>
      </c>
      <c r="D430" s="260">
        <v>-152477.6</v>
      </c>
      <c r="E430" s="260">
        <v>-162006.39999999999</v>
      </c>
    </row>
    <row r="431" spans="1:5">
      <c r="A431" s="236"/>
      <c r="B431" s="236"/>
      <c r="C431" s="236" t="s">
        <v>13</v>
      </c>
      <c r="D431" s="236"/>
      <c r="E431" s="236"/>
    </row>
    <row r="432" spans="1:5">
      <c r="A432" s="236"/>
      <c r="B432" s="236"/>
      <c r="C432" s="236" t="s">
        <v>11</v>
      </c>
      <c r="D432" s="237">
        <v>-152477.6</v>
      </c>
      <c r="E432" s="237">
        <v>-162006.39999999999</v>
      </c>
    </row>
    <row r="433" spans="1:5">
      <c r="A433" s="236"/>
      <c r="B433" s="236"/>
      <c r="C433" s="236" t="s">
        <v>41</v>
      </c>
      <c r="D433" s="237">
        <v>-152477.6</v>
      </c>
      <c r="E433" s="237">
        <v>-162006.39999999999</v>
      </c>
    </row>
    <row r="434" spans="1:5">
      <c r="A434" s="236"/>
      <c r="B434" s="236"/>
      <c r="C434" s="236" t="s">
        <v>42</v>
      </c>
      <c r="D434" s="237">
        <v>-152477.6</v>
      </c>
      <c r="E434" s="237">
        <v>-162006.39999999999</v>
      </c>
    </row>
    <row r="435" spans="1:5">
      <c r="A435" s="236"/>
      <c r="B435" s="236"/>
      <c r="C435" s="236" t="s">
        <v>307</v>
      </c>
      <c r="D435" s="237">
        <v>-152477.6</v>
      </c>
      <c r="E435" s="237">
        <v>-162006.39999999999</v>
      </c>
    </row>
    <row r="436" spans="1:5">
      <c r="A436" s="236"/>
      <c r="B436" s="236"/>
      <c r="C436" s="236" t="s">
        <v>308</v>
      </c>
      <c r="D436" s="237">
        <v>-152477.6</v>
      </c>
      <c r="E436" s="237">
        <v>-162006.39999999999</v>
      </c>
    </row>
    <row r="437" spans="1:5">
      <c r="A437" s="236"/>
      <c r="B437" s="236"/>
      <c r="C437" s="238" t="s">
        <v>237</v>
      </c>
      <c r="D437" s="239">
        <v>-5028.1000000000004</v>
      </c>
      <c r="E437" s="239">
        <v>-37639.1</v>
      </c>
    </row>
    <row r="438" spans="1:5">
      <c r="A438" s="236"/>
      <c r="B438" s="236"/>
      <c r="C438" s="236" t="s">
        <v>5</v>
      </c>
      <c r="D438" s="236"/>
      <c r="E438" s="236"/>
    </row>
    <row r="439" spans="1:5">
      <c r="A439" s="236" t="s">
        <v>238</v>
      </c>
      <c r="B439" s="236"/>
      <c r="C439" s="236" t="s">
        <v>239</v>
      </c>
      <c r="D439" s="237">
        <v>-5028.1000000000004</v>
      </c>
      <c r="E439" s="237">
        <v>-37639.1</v>
      </c>
    </row>
    <row r="440" spans="1:5">
      <c r="A440" s="236"/>
      <c r="B440" s="236"/>
      <c r="C440" s="236" t="s">
        <v>5</v>
      </c>
      <c r="D440" s="236"/>
      <c r="E440" s="236"/>
    </row>
    <row r="441" spans="1:5">
      <c r="A441" s="236"/>
      <c r="B441" s="236" t="s">
        <v>29</v>
      </c>
      <c r="C441" s="236" t="s">
        <v>240</v>
      </c>
      <c r="D441" s="237">
        <v>0</v>
      </c>
      <c r="E441" s="237">
        <v>-32611</v>
      </c>
    </row>
    <row r="442" spans="1:5">
      <c r="A442" s="236"/>
      <c r="B442" s="236"/>
      <c r="C442" s="236" t="s">
        <v>12</v>
      </c>
      <c r="D442" s="236"/>
      <c r="E442" s="236"/>
    </row>
    <row r="443" spans="1:5">
      <c r="A443" s="236"/>
      <c r="B443" s="236"/>
      <c r="C443" s="240" t="s">
        <v>237</v>
      </c>
      <c r="D443" s="260">
        <v>0</v>
      </c>
      <c r="E443" s="260">
        <v>-32611</v>
      </c>
    </row>
    <row r="444" spans="1:5">
      <c r="A444" s="236"/>
      <c r="B444" s="236"/>
      <c r="C444" s="236" t="s">
        <v>13</v>
      </c>
      <c r="D444" s="236"/>
      <c r="E444" s="236"/>
    </row>
    <row r="445" spans="1:5">
      <c r="A445" s="236"/>
      <c r="B445" s="236"/>
      <c r="C445" s="236" t="s">
        <v>11</v>
      </c>
      <c r="D445" s="237">
        <v>0</v>
      </c>
      <c r="E445" s="237">
        <v>-32611</v>
      </c>
    </row>
    <row r="446" spans="1:5">
      <c r="A446" s="236"/>
      <c r="B446" s="236"/>
      <c r="C446" s="236" t="s">
        <v>23</v>
      </c>
      <c r="D446" s="237">
        <v>0</v>
      </c>
      <c r="E446" s="237">
        <v>-32611</v>
      </c>
    </row>
    <row r="447" spans="1:5">
      <c r="A447" s="236"/>
      <c r="B447" s="236"/>
      <c r="C447" s="236" t="s">
        <v>52</v>
      </c>
      <c r="D447" s="237">
        <v>0</v>
      </c>
      <c r="E447" s="237">
        <v>-32611</v>
      </c>
    </row>
    <row r="448" spans="1:5">
      <c r="A448" s="236"/>
      <c r="B448" s="236"/>
      <c r="C448" s="236" t="s">
        <v>316</v>
      </c>
      <c r="D448" s="237">
        <v>0</v>
      </c>
      <c r="E448" s="237">
        <v>-10000</v>
      </c>
    </row>
    <row r="449" spans="1:5">
      <c r="A449" s="236"/>
      <c r="B449" s="236"/>
      <c r="C449" s="236" t="s">
        <v>318</v>
      </c>
      <c r="D449" s="237">
        <v>0</v>
      </c>
      <c r="E449" s="237">
        <v>-10000</v>
      </c>
    </row>
    <row r="450" spans="1:5">
      <c r="A450" s="236"/>
      <c r="B450" s="236"/>
      <c r="C450" s="236" t="s">
        <v>304</v>
      </c>
      <c r="D450" s="237">
        <v>0</v>
      </c>
      <c r="E450" s="237">
        <v>-22611</v>
      </c>
    </row>
    <row r="451" spans="1:5">
      <c r="A451" s="236"/>
      <c r="B451" s="236"/>
      <c r="C451" s="236" t="s">
        <v>306</v>
      </c>
      <c r="D451" s="237">
        <v>0</v>
      </c>
      <c r="E451" s="237">
        <v>-22611</v>
      </c>
    </row>
    <row r="452" spans="1:5">
      <c r="A452" s="236"/>
      <c r="B452" s="236" t="s">
        <v>178</v>
      </c>
      <c r="C452" s="236" t="s">
        <v>241</v>
      </c>
      <c r="D452" s="237">
        <v>-5028.1000000000004</v>
      </c>
      <c r="E452" s="237">
        <v>-5028.1000000000004</v>
      </c>
    </row>
    <row r="453" spans="1:5">
      <c r="A453" s="236"/>
      <c r="B453" s="236"/>
      <c r="C453" s="236" t="s">
        <v>12</v>
      </c>
      <c r="D453" s="236"/>
      <c r="E453" s="236"/>
    </row>
    <row r="454" spans="1:5">
      <c r="A454" s="236"/>
      <c r="B454" s="236"/>
      <c r="C454" s="240" t="s">
        <v>237</v>
      </c>
      <c r="D454" s="260">
        <v>-5028.1000000000004</v>
      </c>
      <c r="E454" s="260">
        <v>-5028.1000000000004</v>
      </c>
    </row>
    <row r="455" spans="1:5">
      <c r="A455" s="236"/>
      <c r="B455" s="236"/>
      <c r="C455" s="236" t="s">
        <v>13</v>
      </c>
      <c r="D455" s="236"/>
      <c r="E455" s="236"/>
    </row>
    <row r="456" spans="1:5">
      <c r="A456" s="236"/>
      <c r="B456" s="236"/>
      <c r="C456" s="236" t="s">
        <v>11</v>
      </c>
      <c r="D456" s="237">
        <v>-5028.1000000000004</v>
      </c>
      <c r="E456" s="237">
        <v>-5028.1000000000004</v>
      </c>
    </row>
    <row r="457" spans="1:5">
      <c r="A457" s="236"/>
      <c r="B457" s="236"/>
      <c r="C457" s="236" t="s">
        <v>41</v>
      </c>
      <c r="D457" s="237">
        <v>-5028.1000000000004</v>
      </c>
      <c r="E457" s="237">
        <v>-5028.1000000000004</v>
      </c>
    </row>
    <row r="458" spans="1:5">
      <c r="A458" s="236"/>
      <c r="B458" s="236"/>
      <c r="C458" s="236" t="s">
        <v>42</v>
      </c>
      <c r="D458" s="237">
        <v>-5028.1000000000004</v>
      </c>
      <c r="E458" s="237">
        <v>-5028.1000000000004</v>
      </c>
    </row>
    <row r="459" spans="1:5">
      <c r="A459" s="236"/>
      <c r="B459" s="236"/>
      <c r="C459" s="236" t="s">
        <v>59</v>
      </c>
      <c r="D459" s="237">
        <v>-5028.1000000000004</v>
      </c>
      <c r="E459" s="237">
        <v>-5028.1000000000004</v>
      </c>
    </row>
    <row r="460" spans="1:5">
      <c r="A460" s="236"/>
      <c r="B460" s="236"/>
      <c r="C460" s="236" t="s">
        <v>60</v>
      </c>
      <c r="D460" s="237">
        <v>-5028.1000000000004</v>
      </c>
      <c r="E460" s="237">
        <v>-5028.1000000000004</v>
      </c>
    </row>
    <row r="461" spans="1:5">
      <c r="A461" s="236"/>
      <c r="B461" s="236"/>
      <c r="C461" s="238" t="s">
        <v>242</v>
      </c>
      <c r="D461" s="239">
        <v>-15000</v>
      </c>
      <c r="E461" s="239">
        <v>-15000</v>
      </c>
    </row>
    <row r="462" spans="1:5">
      <c r="A462" s="236"/>
      <c r="B462" s="236"/>
      <c r="C462" s="236" t="s">
        <v>5</v>
      </c>
      <c r="D462" s="236"/>
      <c r="E462" s="236"/>
    </row>
    <row r="463" spans="1:5">
      <c r="A463" s="236" t="s">
        <v>243</v>
      </c>
      <c r="B463" s="236"/>
      <c r="C463" s="236" t="s">
        <v>244</v>
      </c>
      <c r="D463" s="237">
        <v>-15000</v>
      </c>
      <c r="E463" s="237">
        <v>-15000</v>
      </c>
    </row>
    <row r="464" spans="1:5">
      <c r="A464" s="236"/>
      <c r="B464" s="236"/>
      <c r="C464" s="236" t="s">
        <v>5</v>
      </c>
      <c r="D464" s="236"/>
      <c r="E464" s="236"/>
    </row>
    <row r="465" spans="1:5" ht="33">
      <c r="A465" s="236"/>
      <c r="B465" s="236" t="s">
        <v>29</v>
      </c>
      <c r="C465" s="236" t="s">
        <v>245</v>
      </c>
      <c r="D465" s="237">
        <v>-15000</v>
      </c>
      <c r="E465" s="237">
        <v>-15000</v>
      </c>
    </row>
    <row r="466" spans="1:5">
      <c r="A466" s="236"/>
      <c r="B466" s="236"/>
      <c r="C466" s="236" t="s">
        <v>12</v>
      </c>
      <c r="D466" s="236"/>
      <c r="E466" s="236"/>
    </row>
    <row r="467" spans="1:5">
      <c r="A467" s="236"/>
      <c r="B467" s="236"/>
      <c r="C467" s="240" t="s">
        <v>242</v>
      </c>
      <c r="D467" s="260">
        <v>-15000</v>
      </c>
      <c r="E467" s="260">
        <v>-15000</v>
      </c>
    </row>
    <row r="468" spans="1:5">
      <c r="A468" s="236"/>
      <c r="B468" s="236"/>
      <c r="C468" s="236" t="s">
        <v>13</v>
      </c>
      <c r="D468" s="236"/>
      <c r="E468" s="236"/>
    </row>
    <row r="469" spans="1:5">
      <c r="A469" s="236"/>
      <c r="B469" s="236"/>
      <c r="C469" s="236" t="s">
        <v>11</v>
      </c>
      <c r="D469" s="237">
        <v>-15000</v>
      </c>
      <c r="E469" s="237">
        <v>-15000</v>
      </c>
    </row>
    <row r="470" spans="1:5">
      <c r="A470" s="236"/>
      <c r="B470" s="236"/>
      <c r="C470" s="236" t="s">
        <v>23</v>
      </c>
      <c r="D470" s="237">
        <v>-15000</v>
      </c>
      <c r="E470" s="237">
        <v>-15000</v>
      </c>
    </row>
    <row r="471" spans="1:5">
      <c r="A471" s="236"/>
      <c r="B471" s="236"/>
      <c r="C471" s="236" t="s">
        <v>319</v>
      </c>
      <c r="D471" s="237">
        <v>-15000</v>
      </c>
      <c r="E471" s="237">
        <v>-15000</v>
      </c>
    </row>
    <row r="472" spans="1:5">
      <c r="A472" s="236"/>
      <c r="B472" s="236"/>
      <c r="C472" s="236" t="s">
        <v>320</v>
      </c>
      <c r="D472" s="237">
        <v>-15000</v>
      </c>
      <c r="E472" s="237">
        <v>-15000</v>
      </c>
    </row>
    <row r="473" spans="1:5">
      <c r="A473" s="236"/>
      <c r="B473" s="236"/>
      <c r="C473" s="236" t="s">
        <v>321</v>
      </c>
      <c r="D473" s="237">
        <v>-15000</v>
      </c>
      <c r="E473" s="237">
        <v>-15000</v>
      </c>
    </row>
    <row r="474" spans="1:5">
      <c r="A474" s="236"/>
      <c r="B474" s="236"/>
      <c r="C474" s="238" t="s">
        <v>246</v>
      </c>
      <c r="D474" s="239">
        <v>-1700</v>
      </c>
      <c r="E474" s="239">
        <v>-1700</v>
      </c>
    </row>
    <row r="475" spans="1:5">
      <c r="A475" s="236"/>
      <c r="B475" s="236"/>
      <c r="C475" s="236" t="s">
        <v>5</v>
      </c>
      <c r="D475" s="236"/>
      <c r="E475" s="236"/>
    </row>
    <row r="476" spans="1:5">
      <c r="A476" s="236" t="s">
        <v>247</v>
      </c>
      <c r="B476" s="236"/>
      <c r="C476" s="236" t="s">
        <v>248</v>
      </c>
      <c r="D476" s="237">
        <v>-1700</v>
      </c>
      <c r="E476" s="237">
        <v>-1700</v>
      </c>
    </row>
    <row r="477" spans="1:5">
      <c r="A477" s="236"/>
      <c r="B477" s="236"/>
      <c r="C477" s="236" t="s">
        <v>5</v>
      </c>
      <c r="D477" s="236"/>
      <c r="E477" s="236"/>
    </row>
    <row r="478" spans="1:5" ht="33">
      <c r="A478" s="236"/>
      <c r="B478" s="236" t="s">
        <v>29</v>
      </c>
      <c r="C478" s="236" t="s">
        <v>249</v>
      </c>
      <c r="D478" s="237">
        <v>-1700</v>
      </c>
      <c r="E478" s="237">
        <v>-1700</v>
      </c>
    </row>
    <row r="479" spans="1:5">
      <c r="A479" s="236"/>
      <c r="B479" s="236"/>
      <c r="C479" s="236" t="s">
        <v>12</v>
      </c>
      <c r="D479" s="236"/>
      <c r="E479" s="236"/>
    </row>
    <row r="480" spans="1:5">
      <c r="A480" s="236"/>
      <c r="B480" s="236"/>
      <c r="C480" s="240" t="s">
        <v>246</v>
      </c>
      <c r="D480" s="260">
        <v>-1700</v>
      </c>
      <c r="E480" s="260">
        <v>-1700</v>
      </c>
    </row>
    <row r="481" spans="1:5">
      <c r="A481" s="236"/>
      <c r="B481" s="236"/>
      <c r="C481" s="236" t="s">
        <v>13</v>
      </c>
      <c r="D481" s="236"/>
      <c r="E481" s="236"/>
    </row>
    <row r="482" spans="1:5">
      <c r="A482" s="236"/>
      <c r="B482" s="236"/>
      <c r="C482" s="236" t="s">
        <v>11</v>
      </c>
      <c r="D482" s="237">
        <v>-1700</v>
      </c>
      <c r="E482" s="237">
        <v>-1700</v>
      </c>
    </row>
    <row r="483" spans="1:5">
      <c r="A483" s="236"/>
      <c r="B483" s="236"/>
      <c r="C483" s="236" t="s">
        <v>23</v>
      </c>
      <c r="D483" s="237">
        <v>-1700</v>
      </c>
      <c r="E483" s="237">
        <v>-1700</v>
      </c>
    </row>
    <row r="484" spans="1:5">
      <c r="A484" s="236"/>
      <c r="B484" s="236"/>
      <c r="C484" s="236" t="s">
        <v>52</v>
      </c>
      <c r="D484" s="237">
        <v>-1700</v>
      </c>
      <c r="E484" s="237">
        <v>-1700</v>
      </c>
    </row>
    <row r="485" spans="1:5">
      <c r="A485" s="236"/>
      <c r="B485" s="236"/>
      <c r="C485" s="236" t="s">
        <v>53</v>
      </c>
      <c r="D485" s="237">
        <v>-1700</v>
      </c>
      <c r="E485" s="237">
        <v>-1700</v>
      </c>
    </row>
    <row r="486" spans="1:5">
      <c r="A486" s="236"/>
      <c r="B486" s="236"/>
      <c r="C486" s="236" t="s">
        <v>54</v>
      </c>
      <c r="D486" s="237">
        <v>-1700</v>
      </c>
      <c r="E486" s="237">
        <v>-1700</v>
      </c>
    </row>
    <row r="487" spans="1:5">
      <c r="A487" s="236"/>
      <c r="B487" s="236"/>
      <c r="C487" s="238" t="s">
        <v>250</v>
      </c>
      <c r="D487" s="239">
        <v>-25000</v>
      </c>
      <c r="E487" s="239">
        <v>-25000</v>
      </c>
    </row>
    <row r="488" spans="1:5">
      <c r="A488" s="236"/>
      <c r="B488" s="236"/>
      <c r="C488" s="236" t="s">
        <v>5</v>
      </c>
      <c r="D488" s="236"/>
      <c r="E488" s="236"/>
    </row>
    <row r="489" spans="1:5">
      <c r="A489" s="236" t="s">
        <v>251</v>
      </c>
      <c r="B489" s="236"/>
      <c r="C489" s="236" t="s">
        <v>252</v>
      </c>
      <c r="D489" s="237">
        <v>-25000</v>
      </c>
      <c r="E489" s="237">
        <v>-25000</v>
      </c>
    </row>
    <row r="490" spans="1:5">
      <c r="A490" s="236"/>
      <c r="B490" s="236"/>
      <c r="C490" s="236" t="s">
        <v>5</v>
      </c>
      <c r="D490" s="236"/>
      <c r="E490" s="236"/>
    </row>
    <row r="491" spans="1:5" ht="33">
      <c r="A491" s="236"/>
      <c r="B491" s="236" t="s">
        <v>29</v>
      </c>
      <c r="C491" s="236" t="s">
        <v>253</v>
      </c>
      <c r="D491" s="237">
        <v>-25000</v>
      </c>
      <c r="E491" s="237">
        <v>-25000</v>
      </c>
    </row>
    <row r="492" spans="1:5">
      <c r="A492" s="236"/>
      <c r="B492" s="236"/>
      <c r="C492" s="236" t="s">
        <v>12</v>
      </c>
      <c r="D492" s="236"/>
      <c r="E492" s="236"/>
    </row>
    <row r="493" spans="1:5">
      <c r="A493" s="236"/>
      <c r="B493" s="236"/>
      <c r="C493" s="240" t="s">
        <v>250</v>
      </c>
      <c r="D493" s="260">
        <v>-25000</v>
      </c>
      <c r="E493" s="260">
        <v>-25000</v>
      </c>
    </row>
    <row r="494" spans="1:5">
      <c r="A494" s="236"/>
      <c r="B494" s="236"/>
      <c r="C494" s="236" t="s">
        <v>13</v>
      </c>
      <c r="D494" s="236"/>
      <c r="E494" s="236"/>
    </row>
    <row r="495" spans="1:5">
      <c r="A495" s="236"/>
      <c r="B495" s="236"/>
      <c r="C495" s="236" t="s">
        <v>11</v>
      </c>
      <c r="D495" s="237">
        <v>-25000</v>
      </c>
      <c r="E495" s="237">
        <v>-25000</v>
      </c>
    </row>
    <row r="496" spans="1:5">
      <c r="A496" s="236"/>
      <c r="B496" s="236"/>
      <c r="C496" s="236" t="s">
        <v>23</v>
      </c>
      <c r="D496" s="237">
        <v>-25000</v>
      </c>
      <c r="E496" s="237">
        <v>-25000</v>
      </c>
    </row>
    <row r="497" spans="1:5">
      <c r="A497" s="236"/>
      <c r="B497" s="236"/>
      <c r="C497" s="236" t="s">
        <v>319</v>
      </c>
      <c r="D497" s="237">
        <v>-25000</v>
      </c>
      <c r="E497" s="237">
        <v>-25000</v>
      </c>
    </row>
    <row r="498" spans="1:5">
      <c r="A498" s="236"/>
      <c r="B498" s="236"/>
      <c r="C498" s="236" t="s">
        <v>320</v>
      </c>
      <c r="D498" s="237">
        <v>-25000</v>
      </c>
      <c r="E498" s="237">
        <v>-25000</v>
      </c>
    </row>
    <row r="499" spans="1:5">
      <c r="A499" s="236"/>
      <c r="B499" s="236"/>
      <c r="C499" s="236" t="s">
        <v>321</v>
      </c>
      <c r="D499" s="237">
        <v>-25000</v>
      </c>
      <c r="E499" s="237">
        <v>-25000</v>
      </c>
    </row>
    <row r="500" spans="1:5">
      <c r="A500" s="236"/>
      <c r="B500" s="236"/>
      <c r="C500" s="238" t="s">
        <v>254</v>
      </c>
      <c r="D500" s="239">
        <v>-1747</v>
      </c>
      <c r="E500" s="239">
        <v>-1747</v>
      </c>
    </row>
    <row r="501" spans="1:5">
      <c r="A501" s="236"/>
      <c r="B501" s="236"/>
      <c r="C501" s="236" t="s">
        <v>5</v>
      </c>
      <c r="D501" s="236"/>
      <c r="E501" s="236"/>
    </row>
    <row r="502" spans="1:5">
      <c r="A502" s="236" t="s">
        <v>255</v>
      </c>
      <c r="B502" s="236"/>
      <c r="C502" s="236" t="s">
        <v>256</v>
      </c>
      <c r="D502" s="237">
        <v>-1747</v>
      </c>
      <c r="E502" s="237">
        <v>-1747</v>
      </c>
    </row>
    <row r="503" spans="1:5">
      <c r="A503" s="236"/>
      <c r="B503" s="236"/>
      <c r="C503" s="236" t="s">
        <v>5</v>
      </c>
      <c r="D503" s="236"/>
      <c r="E503" s="236"/>
    </row>
    <row r="504" spans="1:5" ht="33">
      <c r="A504" s="236"/>
      <c r="B504" s="236" t="s">
        <v>29</v>
      </c>
      <c r="C504" s="236" t="s">
        <v>257</v>
      </c>
      <c r="D504" s="237">
        <v>-1747</v>
      </c>
      <c r="E504" s="237">
        <v>-1747</v>
      </c>
    </row>
    <row r="505" spans="1:5">
      <c r="A505" s="236"/>
      <c r="B505" s="236"/>
      <c r="C505" s="236" t="s">
        <v>12</v>
      </c>
      <c r="D505" s="236"/>
      <c r="E505" s="236"/>
    </row>
    <row r="506" spans="1:5">
      <c r="A506" s="236"/>
      <c r="B506" s="236"/>
      <c r="C506" s="240" t="s">
        <v>254</v>
      </c>
      <c r="D506" s="260">
        <v>-1747</v>
      </c>
      <c r="E506" s="260">
        <v>-1747</v>
      </c>
    </row>
    <row r="507" spans="1:5">
      <c r="A507" s="236"/>
      <c r="B507" s="236"/>
      <c r="C507" s="236" t="s">
        <v>13</v>
      </c>
      <c r="D507" s="236"/>
      <c r="E507" s="236"/>
    </row>
    <row r="508" spans="1:5">
      <c r="A508" s="236"/>
      <c r="B508" s="236"/>
      <c r="C508" s="236" t="s">
        <v>11</v>
      </c>
      <c r="D508" s="237">
        <v>-1747</v>
      </c>
      <c r="E508" s="237">
        <v>-1747</v>
      </c>
    </row>
    <row r="509" spans="1:5">
      <c r="A509" s="236"/>
      <c r="B509" s="236"/>
      <c r="C509" s="236" t="s">
        <v>23</v>
      </c>
      <c r="D509" s="237">
        <v>-1747</v>
      </c>
      <c r="E509" s="237">
        <v>-1747</v>
      </c>
    </row>
    <row r="510" spans="1:5">
      <c r="A510" s="236"/>
      <c r="B510" s="236"/>
      <c r="C510" s="236" t="s">
        <v>52</v>
      </c>
      <c r="D510" s="237">
        <v>-1747</v>
      </c>
      <c r="E510" s="237">
        <v>-1747</v>
      </c>
    </row>
    <row r="511" spans="1:5">
      <c r="A511" s="236"/>
      <c r="B511" s="236"/>
      <c r="C511" s="236" t="s">
        <v>53</v>
      </c>
      <c r="D511" s="237">
        <v>-1747</v>
      </c>
      <c r="E511" s="237">
        <v>-1747</v>
      </c>
    </row>
    <row r="512" spans="1:5">
      <c r="A512" s="236"/>
      <c r="B512" s="236"/>
      <c r="C512" s="236" t="s">
        <v>54</v>
      </c>
      <c r="D512" s="237">
        <v>-1747</v>
      </c>
      <c r="E512" s="237">
        <v>-1747</v>
      </c>
    </row>
    <row r="513" spans="1:5">
      <c r="A513" s="236"/>
      <c r="B513" s="236"/>
      <c r="C513" s="238" t="s">
        <v>27</v>
      </c>
      <c r="D513" s="239">
        <v>7011711.5</v>
      </c>
      <c r="E513" s="239">
        <v>8794410.5</v>
      </c>
    </row>
    <row r="514" spans="1:5">
      <c r="A514" s="236"/>
      <c r="B514" s="236"/>
      <c r="C514" s="236" t="s">
        <v>5</v>
      </c>
      <c r="D514" s="236"/>
      <c r="E514" s="236"/>
    </row>
    <row r="515" spans="1:5">
      <c r="A515" s="236" t="s">
        <v>258</v>
      </c>
      <c r="B515" s="236"/>
      <c r="C515" s="236" t="s">
        <v>28</v>
      </c>
      <c r="D515" s="237">
        <v>7011711.5</v>
      </c>
      <c r="E515" s="237">
        <v>8794410.5</v>
      </c>
    </row>
    <row r="516" spans="1:5">
      <c r="A516" s="236"/>
      <c r="B516" s="236"/>
      <c r="C516" s="236" t="s">
        <v>5</v>
      </c>
      <c r="D516" s="236"/>
      <c r="E516" s="236"/>
    </row>
    <row r="517" spans="1:5">
      <c r="A517" s="236"/>
      <c r="B517" s="236" t="s">
        <v>29</v>
      </c>
      <c r="C517" s="236" t="s">
        <v>28</v>
      </c>
      <c r="D517" s="237">
        <v>7011711.5</v>
      </c>
      <c r="E517" s="237">
        <v>8794410.5</v>
      </c>
    </row>
    <row r="518" spans="1:5">
      <c r="A518" s="236"/>
      <c r="B518" s="236"/>
      <c r="C518" s="236" t="s">
        <v>12</v>
      </c>
      <c r="D518" s="236"/>
      <c r="E518" s="236"/>
    </row>
    <row r="519" spans="1:5">
      <c r="A519" s="236"/>
      <c r="B519" s="236"/>
      <c r="C519" s="240" t="s">
        <v>27</v>
      </c>
      <c r="D519" s="260">
        <v>7011711.5</v>
      </c>
      <c r="E519" s="260">
        <v>8794410.5</v>
      </c>
    </row>
    <row r="520" spans="1:5">
      <c r="A520" s="236"/>
      <c r="B520" s="236"/>
      <c r="C520" s="236" t="s">
        <v>13</v>
      </c>
      <c r="D520" s="236"/>
      <c r="E520" s="236"/>
    </row>
    <row r="521" spans="1:5">
      <c r="A521" s="236"/>
      <c r="B521" s="236"/>
      <c r="C521" s="236" t="s">
        <v>11</v>
      </c>
      <c r="D521" s="237">
        <v>7011711.5</v>
      </c>
      <c r="E521" s="237">
        <v>8794410.5</v>
      </c>
    </row>
    <row r="522" spans="1:5">
      <c r="A522" s="236"/>
      <c r="B522" s="236"/>
      <c r="C522" s="236" t="s">
        <v>23</v>
      </c>
      <c r="D522" s="237">
        <v>7132666.5</v>
      </c>
      <c r="E522" s="237">
        <v>8909065.5</v>
      </c>
    </row>
    <row r="523" spans="1:5">
      <c r="A523" s="236"/>
      <c r="B523" s="236"/>
      <c r="C523" s="236" t="s">
        <v>30</v>
      </c>
      <c r="D523" s="237">
        <v>7132666.5</v>
      </c>
      <c r="E523" s="237">
        <v>8909065.5</v>
      </c>
    </row>
    <row r="524" spans="1:5">
      <c r="A524" s="236"/>
      <c r="B524" s="236"/>
      <c r="C524" s="236" t="s">
        <v>31</v>
      </c>
      <c r="D524" s="237">
        <v>7132666.5</v>
      </c>
      <c r="E524" s="237">
        <v>8909065.5</v>
      </c>
    </row>
    <row r="525" spans="1:5">
      <c r="A525" s="236"/>
      <c r="B525" s="236"/>
      <c r="C525" s="236" t="s">
        <v>41</v>
      </c>
      <c r="D525" s="237">
        <v>-120955</v>
      </c>
      <c r="E525" s="237">
        <v>-114655</v>
      </c>
    </row>
    <row r="526" spans="1:5">
      <c r="A526" s="236"/>
      <c r="B526" s="236"/>
      <c r="C526" s="236" t="s">
        <v>42</v>
      </c>
      <c r="D526" s="237">
        <v>-120955</v>
      </c>
      <c r="E526" s="237">
        <v>-114655</v>
      </c>
    </row>
    <row r="527" spans="1:5">
      <c r="A527" s="236"/>
      <c r="B527" s="236"/>
      <c r="C527" s="236" t="s">
        <v>307</v>
      </c>
      <c r="D527" s="237">
        <v>-120955</v>
      </c>
      <c r="E527" s="237">
        <v>-114655</v>
      </c>
    </row>
    <row r="528" spans="1:5">
      <c r="A528" s="236"/>
      <c r="B528" s="236"/>
      <c r="C528" s="236" t="s">
        <v>308</v>
      </c>
      <c r="D528" s="237">
        <v>-120955</v>
      </c>
      <c r="E528" s="237">
        <v>-114655</v>
      </c>
    </row>
    <row r="529" spans="1:5">
      <c r="A529" s="261"/>
      <c r="B529" s="261"/>
      <c r="C529" s="261"/>
      <c r="D529" s="261"/>
      <c r="E529" s="261"/>
    </row>
    <row r="530" spans="1:5">
      <c r="A530" s="261"/>
      <c r="B530" s="261"/>
      <c r="C530" s="261"/>
      <c r="D530" s="261"/>
      <c r="E530" s="261"/>
    </row>
    <row r="531" spans="1:5">
      <c r="A531" s="261"/>
      <c r="B531" s="261"/>
      <c r="C531" s="261"/>
      <c r="D531" s="261"/>
      <c r="E531" s="261"/>
    </row>
    <row r="532" spans="1:5">
      <c r="A532" s="261"/>
      <c r="B532" s="261"/>
      <c r="C532" s="261"/>
      <c r="D532" s="261"/>
      <c r="E532" s="261"/>
    </row>
    <row r="533" spans="1:5">
      <c r="A533" s="261"/>
      <c r="B533" s="261"/>
      <c r="C533" s="261"/>
      <c r="D533" s="261"/>
      <c r="E533" s="261"/>
    </row>
    <row r="534" spans="1:5">
      <c r="A534" s="261"/>
      <c r="B534" s="261"/>
      <c r="C534" s="261"/>
      <c r="D534" s="261"/>
      <c r="E534" s="261"/>
    </row>
    <row r="535" spans="1:5">
      <c r="A535" s="261"/>
      <c r="B535" s="261"/>
      <c r="C535" s="261"/>
      <c r="D535" s="261"/>
      <c r="E535" s="261"/>
    </row>
    <row r="536" spans="1:5">
      <c r="A536" s="261"/>
      <c r="B536" s="261"/>
      <c r="C536" s="261"/>
      <c r="D536" s="261"/>
      <c r="E536" s="261"/>
    </row>
    <row r="537" spans="1:5">
      <c r="A537" s="261"/>
      <c r="B537" s="261"/>
      <c r="C537" s="261"/>
      <c r="D537" s="261"/>
      <c r="E537" s="261"/>
    </row>
    <row r="538" spans="1:5">
      <c r="A538" s="261"/>
      <c r="B538" s="261"/>
      <c r="C538" s="261"/>
      <c r="D538" s="261"/>
      <c r="E538" s="261"/>
    </row>
    <row r="539" spans="1:5">
      <c r="A539" s="261"/>
      <c r="B539" s="261"/>
      <c r="C539" s="261"/>
      <c r="D539" s="261"/>
      <c r="E539" s="261"/>
    </row>
    <row r="540" spans="1:5">
      <c r="A540" s="261"/>
      <c r="B540" s="261"/>
      <c r="C540" s="261"/>
      <c r="D540" s="261"/>
      <c r="E540" s="261"/>
    </row>
    <row r="541" spans="1:5">
      <c r="A541" s="261"/>
      <c r="B541" s="261"/>
      <c r="C541" s="261"/>
      <c r="D541" s="261"/>
      <c r="E541" s="261"/>
    </row>
    <row r="542" spans="1:5">
      <c r="A542" s="261"/>
      <c r="B542" s="261"/>
      <c r="C542" s="261"/>
      <c r="D542" s="261"/>
      <c r="E542" s="261"/>
    </row>
    <row r="543" spans="1:5">
      <c r="A543" s="261"/>
      <c r="B543" s="261"/>
      <c r="C543" s="261"/>
      <c r="D543" s="261"/>
      <c r="E543" s="261"/>
    </row>
    <row r="544" spans="1:5">
      <c r="A544" s="261"/>
      <c r="B544" s="261"/>
      <c r="C544" s="261"/>
      <c r="D544" s="261"/>
      <c r="E544" s="261"/>
    </row>
    <row r="545" spans="1:5">
      <c r="A545" s="261"/>
      <c r="B545" s="261"/>
      <c r="C545" s="261"/>
      <c r="D545" s="261"/>
      <c r="E545" s="261"/>
    </row>
    <row r="546" spans="1:5">
      <c r="A546" s="261"/>
      <c r="B546" s="261"/>
      <c r="C546" s="261"/>
      <c r="D546" s="261"/>
      <c r="E546" s="261"/>
    </row>
    <row r="547" spans="1:5">
      <c r="A547" s="261"/>
      <c r="B547" s="261"/>
      <c r="C547" s="261"/>
      <c r="D547" s="261"/>
      <c r="E547" s="261"/>
    </row>
    <row r="548" spans="1:5">
      <c r="A548" s="261"/>
      <c r="B548" s="261"/>
      <c r="C548" s="261"/>
      <c r="D548" s="261"/>
      <c r="E548" s="261"/>
    </row>
    <row r="549" spans="1:5">
      <c r="A549" s="261"/>
      <c r="B549" s="261"/>
      <c r="C549" s="261"/>
      <c r="D549" s="261"/>
      <c r="E549" s="261"/>
    </row>
    <row r="550" spans="1:5">
      <c r="A550" s="261"/>
      <c r="B550" s="261"/>
      <c r="C550" s="261"/>
      <c r="D550" s="261"/>
      <c r="E550" s="261"/>
    </row>
    <row r="551" spans="1:5">
      <c r="A551" s="261"/>
      <c r="B551" s="261"/>
      <c r="C551" s="261"/>
      <c r="D551" s="261"/>
      <c r="E551" s="261"/>
    </row>
    <row r="552" spans="1:5">
      <c r="A552" s="261"/>
      <c r="B552" s="261"/>
      <c r="C552" s="261"/>
      <c r="D552" s="261"/>
      <c r="E552" s="261"/>
    </row>
    <row r="553" spans="1:5">
      <c r="A553" s="261"/>
      <c r="B553" s="261"/>
      <c r="C553" s="261"/>
      <c r="D553" s="261"/>
      <c r="E553" s="261"/>
    </row>
    <row r="554" spans="1:5">
      <c r="A554" s="261"/>
      <c r="B554" s="261"/>
      <c r="C554" s="261"/>
      <c r="D554" s="261"/>
      <c r="E554" s="261"/>
    </row>
    <row r="555" spans="1:5">
      <c r="A555" s="261"/>
      <c r="B555" s="261"/>
      <c r="C555" s="261"/>
      <c r="D555" s="261"/>
      <c r="E555" s="261"/>
    </row>
    <row r="556" spans="1:5">
      <c r="A556" s="261"/>
      <c r="B556" s="261"/>
      <c r="C556" s="261"/>
      <c r="D556" s="261"/>
      <c r="E556" s="261"/>
    </row>
    <row r="557" spans="1:5">
      <c r="A557" s="261"/>
      <c r="B557" s="261"/>
      <c r="C557" s="261"/>
      <c r="D557" s="261"/>
      <c r="E557" s="261"/>
    </row>
    <row r="558" spans="1:5">
      <c r="A558" s="261"/>
      <c r="B558" s="261"/>
      <c r="C558" s="261"/>
      <c r="D558" s="261"/>
      <c r="E558" s="261"/>
    </row>
    <row r="559" spans="1:5">
      <c r="A559" s="261"/>
      <c r="B559" s="261"/>
      <c r="C559" s="261"/>
      <c r="D559" s="261"/>
      <c r="E559" s="261"/>
    </row>
    <row r="560" spans="1:5">
      <c r="A560" s="261"/>
      <c r="B560" s="261"/>
      <c r="C560" s="261"/>
      <c r="D560" s="261"/>
      <c r="E560" s="261"/>
    </row>
    <row r="561" spans="1:5">
      <c r="A561" s="261"/>
      <c r="B561" s="261"/>
      <c r="C561" s="261"/>
      <c r="D561" s="261"/>
      <c r="E561" s="261"/>
    </row>
    <row r="562" spans="1:5">
      <c r="A562" s="261"/>
      <c r="B562" s="261"/>
      <c r="C562" s="261"/>
      <c r="D562" s="261"/>
      <c r="E562" s="261"/>
    </row>
    <row r="563" spans="1:5">
      <c r="A563" s="261"/>
      <c r="B563" s="261"/>
      <c r="C563" s="261"/>
      <c r="D563" s="261"/>
      <c r="E563" s="261"/>
    </row>
    <row r="564" spans="1:5">
      <c r="A564" s="261"/>
      <c r="B564" s="261"/>
      <c r="C564" s="261"/>
      <c r="D564" s="261"/>
      <c r="E564" s="261"/>
    </row>
    <row r="565" spans="1:5">
      <c r="A565" s="261"/>
      <c r="B565" s="261"/>
      <c r="C565" s="261"/>
      <c r="D565" s="261"/>
      <c r="E565" s="261"/>
    </row>
    <row r="566" spans="1:5">
      <c r="A566" s="261"/>
      <c r="B566" s="261"/>
      <c r="C566" s="261"/>
      <c r="D566" s="261"/>
      <c r="E566" s="261"/>
    </row>
    <row r="567" spans="1:5">
      <c r="A567" s="261"/>
      <c r="B567" s="261"/>
      <c r="C567" s="261"/>
      <c r="D567" s="261"/>
      <c r="E567" s="261"/>
    </row>
    <row r="568" spans="1:5">
      <c r="A568" s="261"/>
      <c r="B568" s="261"/>
      <c r="C568" s="261"/>
      <c r="D568" s="261"/>
      <c r="E568" s="261"/>
    </row>
    <row r="569" spans="1:5">
      <c r="A569" s="261"/>
      <c r="B569" s="261"/>
      <c r="C569" s="261"/>
      <c r="D569" s="261"/>
      <c r="E569" s="261"/>
    </row>
    <row r="570" spans="1:5">
      <c r="A570" s="261"/>
      <c r="B570" s="261"/>
      <c r="C570" s="261"/>
      <c r="D570" s="261"/>
      <c r="E570" s="261"/>
    </row>
    <row r="571" spans="1:5">
      <c r="A571" s="261"/>
      <c r="B571" s="261"/>
      <c r="C571" s="261"/>
      <c r="D571" s="261"/>
      <c r="E571" s="261"/>
    </row>
    <row r="572" spans="1:5">
      <c r="A572" s="261"/>
      <c r="B572" s="261"/>
      <c r="C572" s="261"/>
      <c r="D572" s="261"/>
      <c r="E572" s="261"/>
    </row>
    <row r="573" spans="1:5">
      <c r="A573" s="261"/>
      <c r="B573" s="261"/>
      <c r="C573" s="261"/>
      <c r="D573" s="261"/>
      <c r="E573" s="261"/>
    </row>
    <row r="574" spans="1:5">
      <c r="A574" s="261"/>
      <c r="B574" s="261"/>
      <c r="C574" s="261"/>
      <c r="D574" s="261"/>
      <c r="E574" s="261"/>
    </row>
    <row r="575" spans="1:5">
      <c r="A575" s="261"/>
      <c r="B575" s="261"/>
      <c r="C575" s="261"/>
      <c r="D575" s="261"/>
      <c r="E575" s="261"/>
    </row>
    <row r="576" spans="1:5">
      <c r="A576" s="261"/>
      <c r="B576" s="261"/>
      <c r="C576" s="261"/>
      <c r="D576" s="261"/>
      <c r="E576" s="261"/>
    </row>
    <row r="577" spans="1:5">
      <c r="A577" s="261"/>
      <c r="B577" s="261"/>
      <c r="C577" s="261"/>
      <c r="D577" s="261"/>
      <c r="E577" s="261"/>
    </row>
    <row r="578" spans="1:5">
      <c r="A578" s="261"/>
      <c r="B578" s="261"/>
      <c r="C578" s="261"/>
      <c r="D578" s="261"/>
      <c r="E578" s="261"/>
    </row>
    <row r="579" spans="1:5">
      <c r="A579" s="261"/>
      <c r="B579" s="261"/>
      <c r="C579" s="261"/>
      <c r="D579" s="261"/>
      <c r="E579" s="261"/>
    </row>
    <row r="580" spans="1:5">
      <c r="A580" s="261"/>
      <c r="B580" s="261"/>
      <c r="C580" s="261"/>
      <c r="D580" s="261"/>
      <c r="E580" s="261"/>
    </row>
    <row r="581" spans="1:5">
      <c r="A581" s="261"/>
      <c r="B581" s="261"/>
      <c r="C581" s="261"/>
      <c r="D581" s="261"/>
      <c r="E581" s="261"/>
    </row>
    <row r="582" spans="1:5">
      <c r="A582" s="261"/>
      <c r="B582" s="261"/>
      <c r="C582" s="261"/>
      <c r="D582" s="261"/>
      <c r="E582" s="261"/>
    </row>
    <row r="583" spans="1:5">
      <c r="A583" s="261"/>
      <c r="B583" s="261"/>
      <c r="C583" s="261"/>
      <c r="D583" s="261"/>
      <c r="E583" s="261"/>
    </row>
    <row r="584" spans="1:5">
      <c r="A584" s="261"/>
      <c r="B584" s="261"/>
      <c r="C584" s="261"/>
      <c r="D584" s="261"/>
      <c r="E584" s="261"/>
    </row>
    <row r="585" spans="1:5">
      <c r="A585" s="261"/>
      <c r="B585" s="261"/>
      <c r="C585" s="261"/>
      <c r="D585" s="261"/>
      <c r="E585" s="261"/>
    </row>
    <row r="586" spans="1:5">
      <c r="A586" s="261"/>
      <c r="B586" s="261"/>
      <c r="C586" s="261"/>
      <c r="D586" s="261"/>
      <c r="E586" s="261"/>
    </row>
    <row r="587" spans="1:5">
      <c r="A587" s="261"/>
      <c r="B587" s="261"/>
      <c r="C587" s="261"/>
      <c r="D587" s="261"/>
      <c r="E587" s="261"/>
    </row>
    <row r="588" spans="1:5">
      <c r="A588" s="261"/>
      <c r="B588" s="261"/>
      <c r="C588" s="261"/>
      <c r="D588" s="261"/>
      <c r="E588" s="261"/>
    </row>
    <row r="589" spans="1:5">
      <c r="A589" s="261"/>
      <c r="B589" s="261"/>
      <c r="C589" s="261"/>
      <c r="D589" s="261"/>
      <c r="E589" s="261"/>
    </row>
    <row r="590" spans="1:5">
      <c r="A590" s="261"/>
      <c r="B590" s="261"/>
      <c r="C590" s="261"/>
      <c r="D590" s="261"/>
      <c r="E590" s="261"/>
    </row>
    <row r="591" spans="1:5">
      <c r="A591" s="261"/>
      <c r="B591" s="261"/>
      <c r="C591" s="261"/>
      <c r="D591" s="261"/>
      <c r="E591" s="261"/>
    </row>
    <row r="592" spans="1:5">
      <c r="A592" s="261"/>
      <c r="B592" s="261"/>
      <c r="C592" s="261"/>
      <c r="D592" s="261"/>
      <c r="E592" s="261"/>
    </row>
    <row r="593" spans="1:5">
      <c r="A593" s="261"/>
      <c r="B593" s="261"/>
      <c r="C593" s="261"/>
      <c r="D593" s="261"/>
      <c r="E593" s="261"/>
    </row>
    <row r="594" spans="1:5">
      <c r="A594" s="261"/>
      <c r="B594" s="261"/>
      <c r="C594" s="261"/>
      <c r="D594" s="261"/>
      <c r="E594" s="261"/>
    </row>
    <row r="595" spans="1:5">
      <c r="A595" s="261"/>
      <c r="B595" s="261"/>
      <c r="C595" s="261"/>
      <c r="D595" s="261"/>
      <c r="E595" s="261"/>
    </row>
    <row r="596" spans="1:5">
      <c r="A596" s="261"/>
      <c r="B596" s="261"/>
      <c r="C596" s="261"/>
      <c r="D596" s="261"/>
      <c r="E596" s="261"/>
    </row>
    <row r="597" spans="1:5">
      <c r="A597" s="261"/>
      <c r="B597" s="261"/>
      <c r="C597" s="261"/>
      <c r="D597" s="261"/>
      <c r="E597" s="261"/>
    </row>
    <row r="598" spans="1:5">
      <c r="A598" s="261"/>
      <c r="B598" s="261"/>
      <c r="C598" s="261"/>
      <c r="D598" s="261"/>
      <c r="E598" s="261"/>
    </row>
    <row r="599" spans="1:5">
      <c r="A599" s="261"/>
      <c r="B599" s="261"/>
      <c r="C599" s="261"/>
      <c r="D599" s="261"/>
      <c r="E599" s="261"/>
    </row>
    <row r="600" spans="1:5">
      <c r="A600" s="261"/>
      <c r="B600" s="261"/>
      <c r="C600" s="261"/>
      <c r="D600" s="261"/>
      <c r="E600" s="261"/>
    </row>
    <row r="601" spans="1:5">
      <c r="A601" s="261"/>
      <c r="B601" s="261"/>
      <c r="C601" s="261"/>
      <c r="D601" s="261"/>
      <c r="E601" s="261"/>
    </row>
    <row r="602" spans="1:5">
      <c r="A602" s="261"/>
      <c r="B602" s="261"/>
      <c r="C602" s="261"/>
      <c r="D602" s="261"/>
      <c r="E602" s="261"/>
    </row>
    <row r="603" spans="1:5">
      <c r="A603" s="261"/>
      <c r="B603" s="261"/>
      <c r="C603" s="261"/>
      <c r="D603" s="261"/>
      <c r="E603" s="261"/>
    </row>
    <row r="604" spans="1:5">
      <c r="A604" s="261"/>
      <c r="B604" s="261"/>
      <c r="C604" s="261"/>
      <c r="D604" s="261"/>
      <c r="E604" s="261"/>
    </row>
    <row r="605" spans="1:5">
      <c r="A605" s="261"/>
      <c r="B605" s="261"/>
      <c r="C605" s="261"/>
      <c r="D605" s="261"/>
      <c r="E605" s="261"/>
    </row>
    <row r="606" spans="1:5">
      <c r="A606" s="261"/>
      <c r="B606" s="261"/>
      <c r="C606" s="261"/>
      <c r="D606" s="261"/>
      <c r="E606" s="261"/>
    </row>
    <row r="607" spans="1:5">
      <c r="A607" s="261"/>
      <c r="B607" s="261"/>
      <c r="C607" s="261"/>
      <c r="D607" s="261"/>
      <c r="E607" s="261"/>
    </row>
    <row r="608" spans="1:5">
      <c r="A608" s="261"/>
      <c r="B608" s="261"/>
      <c r="C608" s="261"/>
      <c r="D608" s="261"/>
      <c r="E608" s="261"/>
    </row>
    <row r="609" spans="1:5">
      <c r="A609" s="261"/>
      <c r="B609" s="261"/>
      <c r="C609" s="261"/>
      <c r="D609" s="261"/>
      <c r="E609" s="261"/>
    </row>
    <row r="610" spans="1:5">
      <c r="A610" s="261"/>
      <c r="B610" s="261"/>
      <c r="C610" s="261"/>
      <c r="D610" s="261"/>
      <c r="E610" s="261"/>
    </row>
    <row r="611" spans="1:5">
      <c r="A611" s="261"/>
      <c r="B611" s="261"/>
      <c r="C611" s="261"/>
      <c r="D611" s="261"/>
      <c r="E611" s="261"/>
    </row>
    <row r="612" spans="1:5">
      <c r="A612" s="261"/>
      <c r="B612" s="261"/>
      <c r="C612" s="261"/>
      <c r="D612" s="261"/>
      <c r="E612" s="261"/>
    </row>
    <row r="613" spans="1:5">
      <c r="A613" s="261"/>
      <c r="B613" s="261"/>
      <c r="C613" s="261"/>
      <c r="D613" s="261"/>
      <c r="E613" s="261"/>
    </row>
    <row r="614" spans="1:5">
      <c r="A614" s="261"/>
      <c r="B614" s="261"/>
      <c r="C614" s="261"/>
      <c r="D614" s="261"/>
      <c r="E614" s="261"/>
    </row>
    <row r="615" spans="1:5">
      <c r="A615" s="261"/>
      <c r="B615" s="261"/>
      <c r="C615" s="261"/>
      <c r="D615" s="261"/>
      <c r="E615" s="261"/>
    </row>
    <row r="616" spans="1:5">
      <c r="A616" s="261"/>
      <c r="B616" s="261"/>
      <c r="C616" s="261"/>
      <c r="D616" s="261"/>
      <c r="E616" s="261"/>
    </row>
    <row r="617" spans="1:5">
      <c r="A617" s="261"/>
      <c r="B617" s="261"/>
      <c r="C617" s="261"/>
      <c r="D617" s="261"/>
      <c r="E617" s="261"/>
    </row>
    <row r="618" spans="1:5">
      <c r="A618" s="261"/>
      <c r="B618" s="261"/>
      <c r="C618" s="261"/>
      <c r="D618" s="261"/>
      <c r="E618" s="261"/>
    </row>
    <row r="619" spans="1:5">
      <c r="A619" s="261"/>
      <c r="B619" s="261"/>
      <c r="C619" s="261"/>
      <c r="D619" s="261"/>
      <c r="E619" s="261"/>
    </row>
    <row r="620" spans="1:5">
      <c r="A620" s="261"/>
      <c r="B620" s="261"/>
      <c r="C620" s="261"/>
      <c r="D620" s="261"/>
      <c r="E620" s="261"/>
    </row>
    <row r="621" spans="1:5">
      <c r="A621" s="261"/>
      <c r="B621" s="261"/>
      <c r="C621" s="261"/>
      <c r="D621" s="261"/>
      <c r="E621" s="261"/>
    </row>
    <row r="622" spans="1:5">
      <c r="A622" s="261"/>
      <c r="B622" s="261"/>
      <c r="C622" s="261"/>
      <c r="D622" s="261"/>
      <c r="E622" s="261"/>
    </row>
    <row r="623" spans="1:5">
      <c r="A623" s="261"/>
      <c r="B623" s="261"/>
      <c r="C623" s="261"/>
      <c r="D623" s="261"/>
      <c r="E623" s="261"/>
    </row>
    <row r="624" spans="1:5">
      <c r="A624" s="261"/>
      <c r="B624" s="261"/>
      <c r="C624" s="261"/>
      <c r="D624" s="261"/>
      <c r="E624" s="261"/>
    </row>
    <row r="625" spans="1:5">
      <c r="A625" s="261"/>
      <c r="B625" s="261"/>
      <c r="C625" s="261"/>
      <c r="D625" s="261"/>
      <c r="E625" s="261"/>
    </row>
    <row r="626" spans="1:5">
      <c r="A626" s="261"/>
      <c r="B626" s="261"/>
      <c r="C626" s="261"/>
      <c r="D626" s="261"/>
      <c r="E626" s="261"/>
    </row>
    <row r="627" spans="1:5">
      <c r="A627" s="261"/>
      <c r="B627" s="261"/>
      <c r="C627" s="261"/>
      <c r="D627" s="261"/>
      <c r="E627" s="261"/>
    </row>
    <row r="628" spans="1:5">
      <c r="A628" s="261"/>
      <c r="B628" s="261"/>
      <c r="C628" s="261"/>
      <c r="D628" s="261"/>
      <c r="E628" s="261"/>
    </row>
    <row r="629" spans="1:5">
      <c r="A629" s="261"/>
      <c r="B629" s="261"/>
      <c r="C629" s="261"/>
      <c r="D629" s="261"/>
      <c r="E629" s="261"/>
    </row>
    <row r="630" spans="1:5">
      <c r="A630" s="261"/>
      <c r="B630" s="261"/>
      <c r="C630" s="261"/>
      <c r="D630" s="261"/>
      <c r="E630" s="261"/>
    </row>
    <row r="631" spans="1:5">
      <c r="A631" s="261"/>
      <c r="B631" s="261"/>
      <c r="C631" s="261"/>
      <c r="D631" s="261"/>
      <c r="E631" s="261"/>
    </row>
    <row r="632" spans="1:5">
      <c r="A632" s="261"/>
      <c r="B632" s="261"/>
      <c r="C632" s="261"/>
      <c r="D632" s="261"/>
      <c r="E632" s="261"/>
    </row>
    <row r="633" spans="1:5">
      <c r="A633" s="261"/>
      <c r="B633" s="261"/>
      <c r="C633" s="261"/>
      <c r="D633" s="261"/>
      <c r="E633" s="261"/>
    </row>
    <row r="634" spans="1:5">
      <c r="A634" s="261"/>
      <c r="B634" s="261"/>
      <c r="C634" s="261"/>
      <c r="D634" s="261"/>
      <c r="E634" s="261"/>
    </row>
    <row r="635" spans="1:5">
      <c r="A635" s="261"/>
      <c r="B635" s="261"/>
      <c r="C635" s="261"/>
      <c r="D635" s="261"/>
      <c r="E635" s="261"/>
    </row>
    <row r="636" spans="1:5">
      <c r="A636" s="261"/>
      <c r="B636" s="261"/>
      <c r="C636" s="261"/>
      <c r="D636" s="261"/>
      <c r="E636" s="261"/>
    </row>
    <row r="637" spans="1:5">
      <c r="A637" s="261"/>
      <c r="B637" s="261"/>
      <c r="C637" s="261"/>
      <c r="D637" s="261"/>
      <c r="E637" s="261"/>
    </row>
    <row r="638" spans="1:5">
      <c r="A638" s="261"/>
      <c r="B638" s="261"/>
      <c r="C638" s="261"/>
      <c r="D638" s="261"/>
      <c r="E638" s="261"/>
    </row>
    <row r="639" spans="1:5">
      <c r="A639" s="261"/>
      <c r="B639" s="261"/>
      <c r="C639" s="261"/>
      <c r="D639" s="261"/>
      <c r="E639" s="261"/>
    </row>
    <row r="640" spans="1:5">
      <c r="A640" s="261"/>
      <c r="B640" s="261"/>
      <c r="C640" s="261"/>
      <c r="D640" s="261"/>
      <c r="E640" s="261"/>
    </row>
    <row r="641" spans="1:5">
      <c r="A641" s="261"/>
      <c r="B641" s="261"/>
      <c r="C641" s="261"/>
      <c r="D641" s="261"/>
      <c r="E641" s="261"/>
    </row>
    <row r="642" spans="1:5">
      <c r="A642" s="261"/>
      <c r="B642" s="261"/>
      <c r="C642" s="261"/>
      <c r="D642" s="261"/>
      <c r="E642" s="261"/>
    </row>
    <row r="643" spans="1:5">
      <c r="A643" s="261"/>
      <c r="B643" s="261"/>
      <c r="C643" s="261"/>
      <c r="D643" s="261"/>
      <c r="E643" s="261"/>
    </row>
    <row r="644" spans="1:5">
      <c r="A644" s="261"/>
      <c r="B644" s="261"/>
      <c r="C644" s="261"/>
      <c r="D644" s="261"/>
      <c r="E644" s="261"/>
    </row>
    <row r="645" spans="1:5">
      <c r="A645" s="261"/>
      <c r="B645" s="261"/>
      <c r="C645" s="261"/>
      <c r="D645" s="261"/>
      <c r="E645" s="261"/>
    </row>
    <row r="646" spans="1:5">
      <c r="A646" s="261"/>
      <c r="B646" s="261"/>
      <c r="C646" s="261"/>
      <c r="D646" s="261"/>
      <c r="E646" s="261"/>
    </row>
    <row r="647" spans="1:5">
      <c r="A647" s="261"/>
      <c r="B647" s="261"/>
      <c r="C647" s="261"/>
      <c r="D647" s="261"/>
      <c r="E647" s="261"/>
    </row>
    <row r="648" spans="1:5">
      <c r="A648" s="261"/>
      <c r="B648" s="261"/>
      <c r="C648" s="261"/>
      <c r="D648" s="261"/>
      <c r="E648" s="261"/>
    </row>
    <row r="649" spans="1:5">
      <c r="A649" s="261"/>
      <c r="B649" s="261"/>
      <c r="C649" s="261"/>
      <c r="D649" s="261"/>
      <c r="E649" s="261"/>
    </row>
    <row r="650" spans="1:5">
      <c r="A650" s="261"/>
      <c r="B650" s="261"/>
      <c r="C650" s="261"/>
      <c r="D650" s="261"/>
      <c r="E650" s="261"/>
    </row>
    <row r="651" spans="1:5">
      <c r="A651" s="261"/>
      <c r="B651" s="261"/>
      <c r="C651" s="261"/>
      <c r="D651" s="261"/>
      <c r="E651" s="261"/>
    </row>
    <row r="652" spans="1:5">
      <c r="A652" s="261"/>
      <c r="B652" s="261"/>
      <c r="C652" s="261"/>
      <c r="D652" s="261"/>
      <c r="E652" s="261"/>
    </row>
    <row r="653" spans="1:5">
      <c r="A653" s="261"/>
      <c r="B653" s="261"/>
      <c r="C653" s="261"/>
      <c r="D653" s="261"/>
      <c r="E653" s="261"/>
    </row>
    <row r="654" spans="1:5">
      <c r="A654" s="261"/>
      <c r="B654" s="261"/>
      <c r="C654" s="261"/>
      <c r="D654" s="261"/>
      <c r="E654" s="261"/>
    </row>
    <row r="655" spans="1:5">
      <c r="A655" s="261"/>
      <c r="B655" s="261"/>
      <c r="C655" s="261"/>
      <c r="D655" s="261"/>
      <c r="E655" s="261"/>
    </row>
    <row r="656" spans="1:5">
      <c r="A656" s="261"/>
      <c r="B656" s="261"/>
      <c r="C656" s="261"/>
      <c r="D656" s="261"/>
      <c r="E656" s="261"/>
    </row>
    <row r="657" spans="1:5">
      <c r="A657" s="261"/>
      <c r="B657" s="261"/>
      <c r="C657" s="261"/>
      <c r="D657" s="261"/>
      <c r="E657" s="261"/>
    </row>
    <row r="658" spans="1:5">
      <c r="A658" s="261"/>
      <c r="B658" s="261"/>
      <c r="C658" s="261"/>
      <c r="D658" s="261"/>
      <c r="E658" s="261"/>
    </row>
    <row r="659" spans="1:5">
      <c r="A659" s="261"/>
      <c r="B659" s="261"/>
      <c r="C659" s="261"/>
      <c r="D659" s="261"/>
      <c r="E659" s="261"/>
    </row>
    <row r="660" spans="1:5">
      <c r="A660" s="261"/>
      <c r="B660" s="261"/>
      <c r="C660" s="261"/>
      <c r="D660" s="261"/>
      <c r="E660" s="261"/>
    </row>
    <row r="661" spans="1:5">
      <c r="A661" s="261"/>
      <c r="B661" s="261"/>
      <c r="C661" s="261"/>
      <c r="D661" s="261"/>
      <c r="E661" s="261"/>
    </row>
  </sheetData>
  <mergeCells count="6">
    <mergeCell ref="A1:E1"/>
    <mergeCell ref="A3:E3"/>
    <mergeCell ref="D4:E4"/>
    <mergeCell ref="A5:B5"/>
    <mergeCell ref="C5:C6"/>
    <mergeCell ref="D5:E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0"/>
  <sheetViews>
    <sheetView topLeftCell="A85" workbookViewId="0">
      <selection activeCell="F16" sqref="F16"/>
    </sheetView>
  </sheetViews>
  <sheetFormatPr defaultColWidth="9.140625" defaultRowHeight="16.5"/>
  <cols>
    <col min="1" max="1" width="11.42578125" style="228" customWidth="1"/>
    <col min="2" max="3" width="7.5703125" style="228" customWidth="1"/>
    <col min="4" max="4" width="10" style="228" customWidth="1"/>
    <col min="5" max="5" width="11.7109375" style="228" customWidth="1"/>
    <col min="6" max="6" width="81.5703125" style="228" customWidth="1"/>
    <col min="7" max="7" width="20.85546875" style="228" customWidth="1"/>
    <col min="8" max="8" width="20.85546875" style="259" customWidth="1"/>
    <col min="9" max="9" width="22.7109375" style="228" customWidth="1"/>
    <col min="10" max="10" width="17.140625" style="228" customWidth="1"/>
    <col min="11" max="11" width="16.42578125" style="228" bestFit="1" customWidth="1"/>
    <col min="12" max="13" width="16.7109375" style="228" bestFit="1" customWidth="1"/>
    <col min="14" max="14" width="16.85546875" style="228" customWidth="1"/>
    <col min="15" max="15" width="18.140625" style="228" bestFit="1" customWidth="1"/>
    <col min="16" max="16" width="14.28515625" style="228" customWidth="1"/>
    <col min="17" max="17" width="13.140625" style="228" customWidth="1"/>
    <col min="18" max="18" width="15" style="228" customWidth="1"/>
    <col min="19" max="19" width="14.140625" style="228" customWidth="1"/>
    <col min="20" max="21" width="9.140625" style="228"/>
    <col min="22" max="22" width="17.85546875" style="228" customWidth="1"/>
    <col min="23" max="16384" width="9.140625" style="228"/>
  </cols>
  <sheetData>
    <row r="1" spans="1:22" ht="56.25" customHeight="1">
      <c r="A1" s="416" t="s">
        <v>324</v>
      </c>
      <c r="B1" s="416"/>
      <c r="C1" s="416"/>
      <c r="D1" s="416"/>
      <c r="E1" s="416"/>
      <c r="F1" s="416"/>
      <c r="G1" s="416"/>
      <c r="H1" s="416"/>
      <c r="M1" s="241"/>
      <c r="N1" s="241"/>
    </row>
    <row r="2" spans="1:22">
      <c r="A2" s="398"/>
      <c r="B2" s="398"/>
      <c r="C2" s="398"/>
      <c r="D2" s="398"/>
      <c r="E2" s="398"/>
      <c r="F2" s="398"/>
      <c r="G2" s="398"/>
      <c r="H2" s="398"/>
      <c r="L2" s="242"/>
      <c r="M2" s="242"/>
      <c r="N2" s="242"/>
      <c r="O2" s="243"/>
    </row>
    <row r="3" spans="1:22" ht="37.5" customHeight="1">
      <c r="A3" s="411" t="s">
        <v>325</v>
      </c>
      <c r="B3" s="411"/>
      <c r="C3" s="411"/>
      <c r="D3" s="411"/>
      <c r="E3" s="411"/>
      <c r="F3" s="411"/>
      <c r="G3" s="411"/>
      <c r="H3" s="411"/>
    </row>
    <row r="4" spans="1:22">
      <c r="G4" s="415" t="s">
        <v>26</v>
      </c>
      <c r="H4" s="415"/>
      <c r="L4" s="243"/>
      <c r="N4" s="241"/>
      <c r="O4" s="241"/>
    </row>
    <row r="5" spans="1:22" ht="72.75" customHeight="1">
      <c r="A5" s="409" t="s">
        <v>259</v>
      </c>
      <c r="B5" s="409"/>
      <c r="C5" s="409"/>
      <c r="D5" s="409" t="s">
        <v>6</v>
      </c>
      <c r="E5" s="409"/>
      <c r="F5" s="419" t="s">
        <v>7</v>
      </c>
      <c r="G5" s="419" t="s">
        <v>38</v>
      </c>
      <c r="H5" s="419"/>
      <c r="K5" s="241"/>
      <c r="N5" s="241"/>
      <c r="O5" s="241"/>
    </row>
    <row r="6" spans="1:22" ht="33">
      <c r="A6" s="399" t="s">
        <v>8</v>
      </c>
      <c r="B6" s="399" t="s">
        <v>9</v>
      </c>
      <c r="C6" s="399" t="s">
        <v>10</v>
      </c>
      <c r="D6" s="399" t="s">
        <v>260</v>
      </c>
      <c r="E6" s="399" t="s">
        <v>261</v>
      </c>
      <c r="F6" s="419"/>
      <c r="G6" s="402" t="s">
        <v>25</v>
      </c>
      <c r="H6" s="402" t="s">
        <v>4</v>
      </c>
      <c r="L6" s="246"/>
    </row>
    <row r="7" spans="1:22" ht="27" customHeight="1">
      <c r="A7" s="236"/>
      <c r="B7" s="236"/>
      <c r="C7" s="236"/>
      <c r="D7" s="236"/>
      <c r="E7" s="236"/>
      <c r="F7" s="238" t="s">
        <v>11</v>
      </c>
      <c r="G7" s="239">
        <v>-280460.5</v>
      </c>
      <c r="H7" s="239">
        <v>-477820.7</v>
      </c>
      <c r="I7" s="243"/>
      <c r="J7" s="243"/>
      <c r="K7" s="247"/>
      <c r="L7" s="247"/>
      <c r="M7" s="247"/>
      <c r="N7" s="247"/>
      <c r="O7" s="247"/>
      <c r="P7" s="243"/>
      <c r="R7" s="242"/>
      <c r="S7" s="242"/>
    </row>
    <row r="8" spans="1:22" ht="27" customHeight="1">
      <c r="A8" s="236"/>
      <c r="B8" s="236"/>
      <c r="C8" s="236"/>
      <c r="D8" s="236"/>
      <c r="E8" s="236"/>
      <c r="F8" s="236" t="s">
        <v>5</v>
      </c>
      <c r="G8" s="236"/>
      <c r="H8" s="236"/>
      <c r="I8" s="229"/>
      <c r="J8" s="247"/>
      <c r="K8" s="247"/>
      <c r="L8" s="247"/>
      <c r="M8" s="247"/>
      <c r="N8" s="247"/>
      <c r="O8" s="247"/>
      <c r="P8" s="243"/>
      <c r="R8" s="242"/>
      <c r="S8" s="242"/>
    </row>
    <row r="9" spans="1:22" ht="27" customHeight="1">
      <c r="A9" s="238" t="s">
        <v>262</v>
      </c>
      <c r="B9" s="236"/>
      <c r="C9" s="236"/>
      <c r="D9" s="236"/>
      <c r="E9" s="236"/>
      <c r="F9" s="238" t="s">
        <v>263</v>
      </c>
      <c r="G9" s="239">
        <v>-168613.4</v>
      </c>
      <c r="H9" s="239">
        <v>-168613.4</v>
      </c>
      <c r="I9" s="246"/>
      <c r="J9" s="248"/>
      <c r="K9" s="243"/>
      <c r="L9" s="242"/>
      <c r="M9" s="242"/>
      <c r="N9" s="242"/>
      <c r="O9" s="247"/>
      <c r="V9" s="249"/>
    </row>
    <row r="10" spans="1:22" ht="30" customHeight="1">
      <c r="A10" s="236"/>
      <c r="B10" s="236"/>
      <c r="C10" s="236"/>
      <c r="D10" s="236"/>
      <c r="E10" s="236"/>
      <c r="F10" s="236" t="s">
        <v>5</v>
      </c>
      <c r="G10" s="236"/>
      <c r="H10" s="236"/>
      <c r="I10" s="229"/>
      <c r="J10" s="229"/>
      <c r="K10" s="247"/>
      <c r="L10" s="247"/>
      <c r="M10" s="247"/>
      <c r="N10" s="247"/>
      <c r="O10" s="247"/>
      <c r="R10" s="242"/>
      <c r="S10" s="242"/>
      <c r="V10" s="241"/>
    </row>
    <row r="11" spans="1:22" ht="62.25" customHeight="1">
      <c r="A11" s="236"/>
      <c r="B11" s="238" t="s">
        <v>262</v>
      </c>
      <c r="C11" s="236"/>
      <c r="D11" s="236"/>
      <c r="E11" s="236"/>
      <c r="F11" s="238" t="s">
        <v>264</v>
      </c>
      <c r="G11" s="239">
        <v>-166481</v>
      </c>
      <c r="H11" s="239">
        <v>-166481</v>
      </c>
      <c r="J11" s="248"/>
      <c r="K11" s="243"/>
      <c r="L11" s="242"/>
      <c r="M11" s="242"/>
      <c r="N11" s="242"/>
      <c r="O11" s="247"/>
      <c r="V11" s="249"/>
    </row>
    <row r="12" spans="1:22" ht="36.75" customHeight="1">
      <c r="A12" s="236"/>
      <c r="B12" s="236"/>
      <c r="C12" s="236"/>
      <c r="D12" s="236"/>
      <c r="E12" s="236"/>
      <c r="F12" s="236" t="s">
        <v>5</v>
      </c>
      <c r="G12" s="236"/>
      <c r="H12" s="236"/>
      <c r="K12" s="250"/>
      <c r="L12" s="251"/>
      <c r="M12" s="242"/>
      <c r="V12" s="252"/>
    </row>
    <row r="13" spans="1:22" ht="33.75" customHeight="1">
      <c r="A13" s="236"/>
      <c r="B13" s="236"/>
      <c r="C13" s="238" t="s">
        <v>262</v>
      </c>
      <c r="D13" s="236"/>
      <c r="E13" s="236"/>
      <c r="F13" s="238" t="s">
        <v>265</v>
      </c>
      <c r="G13" s="239">
        <v>-112447</v>
      </c>
      <c r="H13" s="239">
        <v>-112447</v>
      </c>
      <c r="I13" s="246"/>
      <c r="K13" s="242"/>
      <c r="L13" s="242"/>
      <c r="M13" s="242"/>
      <c r="N13" s="242"/>
      <c r="O13" s="242"/>
      <c r="R13" s="241"/>
    </row>
    <row r="14" spans="1:22" ht="19.5" customHeight="1">
      <c r="A14" s="236"/>
      <c r="B14" s="236"/>
      <c r="C14" s="236"/>
      <c r="D14" s="236"/>
      <c r="E14" s="236"/>
      <c r="F14" s="236" t="s">
        <v>5</v>
      </c>
      <c r="G14" s="236"/>
      <c r="H14" s="236"/>
      <c r="M14" s="242"/>
      <c r="N14" s="242"/>
      <c r="O14" s="242"/>
      <c r="R14" s="249"/>
    </row>
    <row r="15" spans="1:22" ht="19.5" customHeight="1">
      <c r="A15" s="236"/>
      <c r="B15" s="236"/>
      <c r="C15" s="236"/>
      <c r="D15" s="236" t="s">
        <v>243</v>
      </c>
      <c r="E15" s="236" t="s">
        <v>29</v>
      </c>
      <c r="F15" s="236" t="s">
        <v>245</v>
      </c>
      <c r="G15" s="237">
        <v>-15000</v>
      </c>
      <c r="H15" s="237">
        <v>-15000</v>
      </c>
      <c r="M15" s="242"/>
      <c r="S15" s="241"/>
    </row>
    <row r="16" spans="1:22" ht="19.5" customHeight="1">
      <c r="A16" s="236"/>
      <c r="B16" s="236"/>
      <c r="C16" s="236"/>
      <c r="D16" s="236"/>
      <c r="E16" s="236"/>
      <c r="F16" s="236" t="s">
        <v>242</v>
      </c>
      <c r="G16" s="237">
        <v>-15000</v>
      </c>
      <c r="H16" s="237">
        <v>-15000</v>
      </c>
      <c r="M16" s="242"/>
    </row>
    <row r="17" spans="1:19" ht="33">
      <c r="A17" s="236"/>
      <c r="B17" s="236"/>
      <c r="C17" s="236"/>
      <c r="D17" s="236" t="s">
        <v>247</v>
      </c>
      <c r="E17" s="236" t="s">
        <v>29</v>
      </c>
      <c r="F17" s="236" t="s">
        <v>249</v>
      </c>
      <c r="G17" s="237">
        <v>-1700</v>
      </c>
      <c r="H17" s="237">
        <v>-1700</v>
      </c>
      <c r="M17" s="242"/>
      <c r="S17" s="241"/>
    </row>
    <row r="18" spans="1:19">
      <c r="A18" s="236"/>
      <c r="B18" s="236"/>
      <c r="C18" s="236"/>
      <c r="D18" s="236"/>
      <c r="E18" s="236"/>
      <c r="F18" s="236" t="s">
        <v>246</v>
      </c>
      <c r="G18" s="237">
        <v>-1700</v>
      </c>
      <c r="H18" s="237">
        <v>-1700</v>
      </c>
      <c r="L18" s="253"/>
      <c r="M18" s="242"/>
      <c r="N18" s="241"/>
      <c r="O18" s="241"/>
      <c r="R18" s="241"/>
    </row>
    <row r="19" spans="1:19" ht="33">
      <c r="A19" s="236"/>
      <c r="B19" s="236"/>
      <c r="C19" s="236"/>
      <c r="D19" s="236" t="s">
        <v>157</v>
      </c>
      <c r="E19" s="236" t="s">
        <v>29</v>
      </c>
      <c r="F19" s="236" t="s">
        <v>1101</v>
      </c>
      <c r="G19" s="237">
        <v>0</v>
      </c>
      <c r="H19" s="237">
        <v>0</v>
      </c>
      <c r="L19" s="254"/>
      <c r="M19" s="242"/>
    </row>
    <row r="20" spans="1:19">
      <c r="A20" s="236"/>
      <c r="B20" s="236"/>
      <c r="C20" s="236"/>
      <c r="D20" s="236"/>
      <c r="E20" s="236"/>
      <c r="F20" s="236" t="s">
        <v>156</v>
      </c>
      <c r="G20" s="237">
        <v>0</v>
      </c>
      <c r="H20" s="237">
        <v>0</v>
      </c>
      <c r="L20" s="241"/>
      <c r="M20" s="242"/>
      <c r="N20" s="247"/>
      <c r="O20" s="247"/>
    </row>
    <row r="21" spans="1:19">
      <c r="A21" s="236"/>
      <c r="B21" s="236"/>
      <c r="C21" s="236"/>
      <c r="D21" s="236" t="s">
        <v>157</v>
      </c>
      <c r="E21" s="236" t="s">
        <v>159</v>
      </c>
      <c r="F21" s="236" t="s">
        <v>160</v>
      </c>
      <c r="G21" s="237">
        <v>-29000</v>
      </c>
      <c r="H21" s="237">
        <v>-29000</v>
      </c>
      <c r="M21" s="242"/>
    </row>
    <row r="22" spans="1:19">
      <c r="A22" s="236"/>
      <c r="B22" s="236"/>
      <c r="C22" s="236"/>
      <c r="D22" s="236"/>
      <c r="E22" s="236"/>
      <c r="F22" s="236" t="s">
        <v>156</v>
      </c>
      <c r="G22" s="237">
        <v>-29000</v>
      </c>
      <c r="H22" s="237">
        <v>-29000</v>
      </c>
      <c r="M22" s="242"/>
    </row>
    <row r="23" spans="1:19" ht="33">
      <c r="A23" s="236"/>
      <c r="B23" s="236"/>
      <c r="C23" s="236"/>
      <c r="D23" s="236" t="s">
        <v>251</v>
      </c>
      <c r="E23" s="236" t="s">
        <v>29</v>
      </c>
      <c r="F23" s="236" t="s">
        <v>253</v>
      </c>
      <c r="G23" s="237">
        <v>-25000</v>
      </c>
      <c r="H23" s="237">
        <v>-25000</v>
      </c>
      <c r="I23" s="229"/>
      <c r="M23" s="242"/>
      <c r="N23" s="255"/>
      <c r="O23" s="255"/>
    </row>
    <row r="24" spans="1:19">
      <c r="A24" s="236"/>
      <c r="B24" s="236"/>
      <c r="C24" s="236"/>
      <c r="D24" s="236"/>
      <c r="E24" s="236"/>
      <c r="F24" s="236" t="s">
        <v>250</v>
      </c>
      <c r="G24" s="237">
        <v>-25000</v>
      </c>
      <c r="H24" s="237">
        <v>-25000</v>
      </c>
      <c r="J24" s="243"/>
      <c r="M24" s="242"/>
    </row>
    <row r="25" spans="1:19" ht="33">
      <c r="A25" s="236"/>
      <c r="B25" s="236"/>
      <c r="C25" s="236"/>
      <c r="D25" s="236" t="s">
        <v>255</v>
      </c>
      <c r="E25" s="236" t="s">
        <v>29</v>
      </c>
      <c r="F25" s="236" t="s">
        <v>257</v>
      </c>
      <c r="G25" s="237">
        <v>-1747</v>
      </c>
      <c r="H25" s="237">
        <v>-1747</v>
      </c>
    </row>
    <row r="26" spans="1:19">
      <c r="A26" s="236"/>
      <c r="B26" s="236"/>
      <c r="C26" s="236"/>
      <c r="D26" s="236"/>
      <c r="E26" s="236"/>
      <c r="F26" s="236" t="s">
        <v>254</v>
      </c>
      <c r="G26" s="237">
        <v>-1747</v>
      </c>
      <c r="H26" s="237">
        <v>-1747</v>
      </c>
      <c r="I26" s="246"/>
      <c r="J26" s="243"/>
      <c r="N26" s="249"/>
      <c r="O26" s="241"/>
    </row>
    <row r="27" spans="1:19" ht="33">
      <c r="A27" s="236"/>
      <c r="B27" s="236"/>
      <c r="C27" s="236"/>
      <c r="D27" s="236" t="s">
        <v>959</v>
      </c>
      <c r="E27" s="236" t="s">
        <v>29</v>
      </c>
      <c r="F27" s="236" t="s">
        <v>961</v>
      </c>
      <c r="G27" s="237">
        <v>-40000</v>
      </c>
      <c r="H27" s="237">
        <v>-40000</v>
      </c>
      <c r="I27" s="246"/>
      <c r="J27" s="243"/>
    </row>
    <row r="28" spans="1:19">
      <c r="A28" s="236"/>
      <c r="B28" s="236"/>
      <c r="C28" s="236"/>
      <c r="D28" s="236"/>
      <c r="E28" s="236"/>
      <c r="F28" s="236" t="s">
        <v>958</v>
      </c>
      <c r="G28" s="237">
        <v>-40000</v>
      </c>
      <c r="H28" s="237">
        <v>-40000</v>
      </c>
    </row>
    <row r="29" spans="1:19">
      <c r="A29" s="236"/>
      <c r="B29" s="236"/>
      <c r="C29" s="238" t="s">
        <v>266</v>
      </c>
      <c r="D29" s="236"/>
      <c r="E29" s="236"/>
      <c r="F29" s="238" t="s">
        <v>267</v>
      </c>
      <c r="G29" s="239">
        <v>-54034</v>
      </c>
      <c r="H29" s="239">
        <v>-54034</v>
      </c>
      <c r="L29" s="241"/>
      <c r="M29" s="242"/>
      <c r="N29" s="247"/>
      <c r="O29" s="247"/>
    </row>
    <row r="30" spans="1:19">
      <c r="A30" s="236"/>
      <c r="B30" s="236"/>
      <c r="C30" s="236"/>
      <c r="D30" s="236"/>
      <c r="E30" s="236"/>
      <c r="F30" s="236" t="s">
        <v>5</v>
      </c>
      <c r="G30" s="236"/>
      <c r="H30" s="236"/>
      <c r="M30" s="242"/>
    </row>
    <row r="31" spans="1:19" ht="33">
      <c r="A31" s="236"/>
      <c r="B31" s="236"/>
      <c r="C31" s="236"/>
      <c r="D31" s="236" t="s">
        <v>184</v>
      </c>
      <c r="E31" s="236" t="s">
        <v>29</v>
      </c>
      <c r="F31" s="236" t="s">
        <v>186</v>
      </c>
      <c r="G31" s="237">
        <v>-2244.6</v>
      </c>
      <c r="H31" s="237">
        <v>-2244.6</v>
      </c>
      <c r="K31" s="256"/>
      <c r="M31" s="242"/>
    </row>
    <row r="32" spans="1:19">
      <c r="A32" s="236"/>
      <c r="B32" s="236"/>
      <c r="C32" s="236"/>
      <c r="D32" s="236"/>
      <c r="E32" s="236"/>
      <c r="F32" s="236" t="s">
        <v>183</v>
      </c>
      <c r="G32" s="237">
        <v>-2244.6</v>
      </c>
      <c r="H32" s="237">
        <v>-2244.6</v>
      </c>
      <c r="I32" s="229"/>
      <c r="M32" s="242"/>
      <c r="N32" s="255"/>
      <c r="O32" s="255"/>
    </row>
    <row r="33" spans="1:18" ht="49.5">
      <c r="A33" s="236"/>
      <c r="B33" s="236"/>
      <c r="C33" s="236"/>
      <c r="D33" s="236" t="s">
        <v>191</v>
      </c>
      <c r="E33" s="236" t="s">
        <v>29</v>
      </c>
      <c r="F33" s="236" t="s">
        <v>193</v>
      </c>
      <c r="G33" s="237">
        <v>-51789.4</v>
      </c>
      <c r="H33" s="237">
        <v>-51789.4</v>
      </c>
      <c r="J33" s="243"/>
      <c r="M33" s="242"/>
    </row>
    <row r="34" spans="1:18">
      <c r="A34" s="236"/>
      <c r="B34" s="236"/>
      <c r="C34" s="236"/>
      <c r="D34" s="236"/>
      <c r="E34" s="236"/>
      <c r="F34" s="236" t="s">
        <v>183</v>
      </c>
      <c r="G34" s="237">
        <v>-51789.4</v>
      </c>
      <c r="H34" s="237">
        <v>-51789.4</v>
      </c>
      <c r="L34" s="257"/>
    </row>
    <row r="35" spans="1:18">
      <c r="A35" s="236"/>
      <c r="B35" s="238" t="s">
        <v>266</v>
      </c>
      <c r="C35" s="236"/>
      <c r="D35" s="236"/>
      <c r="E35" s="236"/>
      <c r="F35" s="238" t="s">
        <v>268</v>
      </c>
      <c r="G35" s="239">
        <v>-2132.4</v>
      </c>
      <c r="H35" s="239">
        <v>-2132.4</v>
      </c>
      <c r="I35" s="246"/>
      <c r="J35" s="243"/>
      <c r="K35" s="256"/>
      <c r="N35" s="249"/>
      <c r="O35" s="241"/>
    </row>
    <row r="36" spans="1:18">
      <c r="A36" s="236"/>
      <c r="B36" s="236"/>
      <c r="C36" s="236"/>
      <c r="D36" s="236"/>
      <c r="E36" s="236"/>
      <c r="F36" s="236" t="s">
        <v>5</v>
      </c>
      <c r="G36" s="236"/>
      <c r="H36" s="236"/>
      <c r="I36" s="246"/>
      <c r="J36" s="243"/>
      <c r="L36" s="257"/>
    </row>
    <row r="37" spans="1:18">
      <c r="A37" s="236"/>
      <c r="B37" s="236"/>
      <c r="C37" s="238" t="s">
        <v>269</v>
      </c>
      <c r="D37" s="236"/>
      <c r="E37" s="236"/>
      <c r="F37" s="238" t="s">
        <v>270</v>
      </c>
      <c r="G37" s="239">
        <v>-2132.4</v>
      </c>
      <c r="H37" s="239">
        <v>-2132.4</v>
      </c>
      <c r="K37" s="258"/>
    </row>
    <row r="38" spans="1:18">
      <c r="A38" s="236"/>
      <c r="B38" s="236"/>
      <c r="C38" s="236"/>
      <c r="D38" s="236"/>
      <c r="E38" s="236"/>
      <c r="F38" s="236" t="s">
        <v>5</v>
      </c>
      <c r="G38" s="236"/>
      <c r="H38" s="236"/>
      <c r="I38" s="246"/>
      <c r="J38" s="243"/>
      <c r="N38" s="249"/>
      <c r="O38" s="241"/>
    </row>
    <row r="39" spans="1:18">
      <c r="A39" s="236"/>
      <c r="B39" s="236"/>
      <c r="C39" s="236"/>
      <c r="D39" s="236" t="s">
        <v>213</v>
      </c>
      <c r="E39" s="236" t="s">
        <v>159</v>
      </c>
      <c r="F39" s="236" t="s">
        <v>215</v>
      </c>
      <c r="G39" s="237">
        <v>-2132.4</v>
      </c>
      <c r="H39" s="237">
        <v>-2132.4</v>
      </c>
      <c r="I39" s="246"/>
      <c r="J39" s="243"/>
      <c r="K39" s="257"/>
    </row>
    <row r="40" spans="1:18">
      <c r="A40" s="236"/>
      <c r="B40" s="236"/>
      <c r="C40" s="236"/>
      <c r="D40" s="236"/>
      <c r="E40" s="236"/>
      <c r="F40" s="236" t="s">
        <v>212</v>
      </c>
      <c r="G40" s="237">
        <v>-2132.4</v>
      </c>
      <c r="H40" s="237">
        <v>-2132.4</v>
      </c>
      <c r="I40" s="246"/>
      <c r="J40" s="243"/>
      <c r="L40" s="257"/>
    </row>
    <row r="41" spans="1:18">
      <c r="A41" s="238" t="s">
        <v>269</v>
      </c>
      <c r="B41" s="236"/>
      <c r="C41" s="236"/>
      <c r="D41" s="236"/>
      <c r="E41" s="236"/>
      <c r="F41" s="238" t="s">
        <v>271</v>
      </c>
      <c r="G41" s="239">
        <v>-2002400</v>
      </c>
      <c r="H41" s="239">
        <v>-2002400</v>
      </c>
      <c r="L41" s="253"/>
      <c r="M41" s="242"/>
      <c r="N41" s="241"/>
      <c r="O41" s="241"/>
      <c r="R41" s="241"/>
    </row>
    <row r="42" spans="1:18">
      <c r="A42" s="236"/>
      <c r="B42" s="236"/>
      <c r="C42" s="236"/>
      <c r="D42" s="236"/>
      <c r="E42" s="236"/>
      <c r="F42" s="236" t="s">
        <v>5</v>
      </c>
      <c r="G42" s="236"/>
      <c r="H42" s="236"/>
      <c r="L42" s="254"/>
      <c r="M42" s="242"/>
    </row>
    <row r="43" spans="1:18">
      <c r="A43" s="236"/>
      <c r="B43" s="238" t="s">
        <v>266</v>
      </c>
      <c r="C43" s="236"/>
      <c r="D43" s="236"/>
      <c r="E43" s="236"/>
      <c r="F43" s="238" t="s">
        <v>272</v>
      </c>
      <c r="G43" s="239">
        <v>-2400</v>
      </c>
      <c r="H43" s="239">
        <v>-2400</v>
      </c>
      <c r="L43" s="241"/>
      <c r="M43" s="242"/>
      <c r="N43" s="247"/>
      <c r="O43" s="247"/>
    </row>
    <row r="44" spans="1:18">
      <c r="A44" s="236"/>
      <c r="B44" s="236"/>
      <c r="C44" s="236"/>
      <c r="D44" s="236"/>
      <c r="E44" s="236"/>
      <c r="F44" s="236" t="s">
        <v>5</v>
      </c>
      <c r="G44" s="236"/>
      <c r="H44" s="236"/>
      <c r="M44" s="242"/>
    </row>
    <row r="45" spans="1:18">
      <c r="A45" s="236"/>
      <c r="B45" s="236"/>
      <c r="C45" s="238" t="s">
        <v>262</v>
      </c>
      <c r="D45" s="236"/>
      <c r="E45" s="236"/>
      <c r="F45" s="238" t="s">
        <v>272</v>
      </c>
      <c r="G45" s="239">
        <v>-2400</v>
      </c>
      <c r="H45" s="239">
        <v>-2400</v>
      </c>
      <c r="M45" s="242"/>
    </row>
    <row r="46" spans="1:18">
      <c r="A46" s="236"/>
      <c r="B46" s="236"/>
      <c r="C46" s="236"/>
      <c r="D46" s="236"/>
      <c r="E46" s="236"/>
      <c r="F46" s="236" t="s">
        <v>5</v>
      </c>
      <c r="G46" s="236"/>
      <c r="H46" s="236"/>
      <c r="I46" s="229"/>
      <c r="M46" s="242"/>
      <c r="N46" s="255"/>
      <c r="O46" s="255"/>
    </row>
    <row r="47" spans="1:18" ht="33">
      <c r="A47" s="236"/>
      <c r="B47" s="236"/>
      <c r="C47" s="236"/>
      <c r="D47" s="236" t="s">
        <v>187</v>
      </c>
      <c r="E47" s="236" t="s">
        <v>189</v>
      </c>
      <c r="F47" s="236" t="s">
        <v>190</v>
      </c>
      <c r="G47" s="237">
        <v>-2400</v>
      </c>
      <c r="H47" s="237">
        <v>-2400</v>
      </c>
      <c r="J47" s="243"/>
      <c r="M47" s="242"/>
    </row>
    <row r="48" spans="1:18">
      <c r="A48" s="236"/>
      <c r="B48" s="236"/>
      <c r="C48" s="236"/>
      <c r="D48" s="236"/>
      <c r="E48" s="236"/>
      <c r="F48" s="236" t="s">
        <v>183</v>
      </c>
      <c r="G48" s="237">
        <v>-2400</v>
      </c>
      <c r="H48" s="237">
        <v>-2400</v>
      </c>
    </row>
    <row r="49" spans="1:15" ht="33">
      <c r="A49" s="236"/>
      <c r="B49" s="238" t="s">
        <v>273</v>
      </c>
      <c r="C49" s="236"/>
      <c r="D49" s="236"/>
      <c r="E49" s="236"/>
      <c r="F49" s="238" t="s">
        <v>274</v>
      </c>
      <c r="G49" s="239">
        <v>-2000000</v>
      </c>
      <c r="H49" s="239">
        <v>-2000000</v>
      </c>
      <c r="I49" s="246"/>
      <c r="J49" s="243"/>
      <c r="N49" s="249"/>
      <c r="O49" s="241"/>
    </row>
    <row r="50" spans="1:15">
      <c r="A50" s="236"/>
      <c r="B50" s="236"/>
      <c r="C50" s="236"/>
      <c r="D50" s="236"/>
      <c r="E50" s="236"/>
      <c r="F50" s="236" t="s">
        <v>5</v>
      </c>
      <c r="G50" s="236"/>
      <c r="H50" s="236"/>
      <c r="I50" s="246"/>
      <c r="J50" s="243"/>
    </row>
    <row r="51" spans="1:15" ht="33">
      <c r="A51" s="236"/>
      <c r="B51" s="236"/>
      <c r="C51" s="238" t="s">
        <v>262</v>
      </c>
      <c r="D51" s="236"/>
      <c r="E51" s="236"/>
      <c r="F51" s="238" t="s">
        <v>274</v>
      </c>
      <c r="G51" s="239">
        <v>-2000000</v>
      </c>
      <c r="H51" s="239">
        <v>-2000000</v>
      </c>
    </row>
    <row r="52" spans="1:15">
      <c r="A52" s="236"/>
      <c r="B52" s="236"/>
      <c r="C52" s="236"/>
      <c r="D52" s="236"/>
      <c r="E52" s="236"/>
      <c r="F52" s="236" t="s">
        <v>5</v>
      </c>
      <c r="G52" s="236"/>
      <c r="H52" s="236"/>
      <c r="I52" s="246"/>
      <c r="J52" s="243"/>
      <c r="N52" s="249"/>
      <c r="O52" s="241"/>
    </row>
    <row r="53" spans="1:15" ht="49.5">
      <c r="A53" s="236"/>
      <c r="B53" s="236"/>
      <c r="C53" s="236"/>
      <c r="D53" s="236" t="s">
        <v>209</v>
      </c>
      <c r="E53" s="236" t="s">
        <v>29</v>
      </c>
      <c r="F53" s="236" t="s">
        <v>211</v>
      </c>
      <c r="G53" s="237">
        <v>-2000000</v>
      </c>
      <c r="H53" s="237">
        <v>-2000000</v>
      </c>
      <c r="I53" s="246"/>
      <c r="J53" s="243"/>
    </row>
    <row r="54" spans="1:15">
      <c r="A54" s="236"/>
      <c r="B54" s="236"/>
      <c r="C54" s="236"/>
      <c r="D54" s="236"/>
      <c r="E54" s="236"/>
      <c r="F54" s="236" t="s">
        <v>208</v>
      </c>
      <c r="G54" s="237">
        <v>-2000000</v>
      </c>
      <c r="H54" s="237">
        <v>-2000000</v>
      </c>
      <c r="L54" s="241"/>
      <c r="M54" s="242"/>
      <c r="N54" s="247"/>
      <c r="O54" s="247"/>
    </row>
    <row r="55" spans="1:15" ht="33">
      <c r="A55" s="238" t="s">
        <v>266</v>
      </c>
      <c r="B55" s="236"/>
      <c r="C55" s="236"/>
      <c r="D55" s="236"/>
      <c r="E55" s="236"/>
      <c r="F55" s="238" t="s">
        <v>275</v>
      </c>
      <c r="G55" s="239">
        <v>-300924.3</v>
      </c>
      <c r="H55" s="239">
        <v>-348479.1</v>
      </c>
      <c r="M55" s="242"/>
    </row>
    <row r="56" spans="1:15">
      <c r="A56" s="236"/>
      <c r="B56" s="236"/>
      <c r="C56" s="236"/>
      <c r="D56" s="236"/>
      <c r="E56" s="236"/>
      <c r="F56" s="236" t="s">
        <v>5</v>
      </c>
      <c r="G56" s="236"/>
      <c r="H56" s="236"/>
      <c r="M56" s="242"/>
    </row>
    <row r="57" spans="1:15">
      <c r="A57" s="236"/>
      <c r="B57" s="238" t="s">
        <v>262</v>
      </c>
      <c r="C57" s="236"/>
      <c r="D57" s="236"/>
      <c r="E57" s="236"/>
      <c r="F57" s="238" t="s">
        <v>276</v>
      </c>
      <c r="G57" s="239">
        <v>-271773.8</v>
      </c>
      <c r="H57" s="239">
        <v>-271773.8</v>
      </c>
      <c r="I57" s="229"/>
      <c r="M57" s="242"/>
      <c r="N57" s="255"/>
      <c r="O57" s="255"/>
    </row>
    <row r="58" spans="1:15">
      <c r="A58" s="236"/>
      <c r="B58" s="236"/>
      <c r="C58" s="236"/>
      <c r="D58" s="236"/>
      <c r="E58" s="236"/>
      <c r="F58" s="236" t="s">
        <v>5</v>
      </c>
      <c r="G58" s="236"/>
      <c r="H58" s="236"/>
      <c r="J58" s="243"/>
      <c r="M58" s="242"/>
    </row>
    <row r="59" spans="1:15">
      <c r="A59" s="236"/>
      <c r="B59" s="236"/>
      <c r="C59" s="238" t="s">
        <v>269</v>
      </c>
      <c r="D59" s="236"/>
      <c r="E59" s="236"/>
      <c r="F59" s="238" t="s">
        <v>227</v>
      </c>
      <c r="G59" s="239">
        <v>-234888.4</v>
      </c>
      <c r="H59" s="239">
        <v>-234888.4</v>
      </c>
    </row>
    <row r="60" spans="1:15">
      <c r="A60" s="236"/>
      <c r="B60" s="236"/>
      <c r="C60" s="236"/>
      <c r="D60" s="236"/>
      <c r="E60" s="236"/>
      <c r="F60" s="236" t="s">
        <v>5</v>
      </c>
      <c r="G60" s="236"/>
      <c r="H60" s="236"/>
      <c r="I60" s="246"/>
      <c r="J60" s="243"/>
      <c r="N60" s="249"/>
      <c r="O60" s="241"/>
    </row>
    <row r="61" spans="1:15" ht="33">
      <c r="A61" s="236"/>
      <c r="B61" s="236"/>
      <c r="C61" s="236"/>
      <c r="D61" s="236" t="s">
        <v>226</v>
      </c>
      <c r="E61" s="236" t="s">
        <v>178</v>
      </c>
      <c r="F61" s="236" t="s">
        <v>228</v>
      </c>
      <c r="G61" s="237">
        <v>-234888.4</v>
      </c>
      <c r="H61" s="237">
        <v>-234888.4</v>
      </c>
      <c r="I61" s="246"/>
      <c r="J61" s="243"/>
    </row>
    <row r="62" spans="1:15">
      <c r="A62" s="236"/>
      <c r="B62" s="236"/>
      <c r="C62" s="236"/>
      <c r="D62" s="236"/>
      <c r="E62" s="236"/>
      <c r="F62" s="236" t="s">
        <v>221</v>
      </c>
      <c r="G62" s="237">
        <v>-234888.4</v>
      </c>
      <c r="H62" s="237">
        <v>-234888.4</v>
      </c>
    </row>
    <row r="63" spans="1:15">
      <c r="A63" s="236"/>
      <c r="B63" s="236"/>
      <c r="C63" s="238" t="s">
        <v>266</v>
      </c>
      <c r="D63" s="236"/>
      <c r="E63" s="236"/>
      <c r="F63" s="238" t="s">
        <v>277</v>
      </c>
      <c r="G63" s="239">
        <v>-36885.4</v>
      </c>
      <c r="H63" s="239">
        <v>-36885.4</v>
      </c>
      <c r="L63" s="241"/>
      <c r="M63" s="242"/>
      <c r="N63" s="247"/>
      <c r="O63" s="247"/>
    </row>
    <row r="64" spans="1:15">
      <c r="A64" s="236"/>
      <c r="B64" s="236"/>
      <c r="C64" s="236"/>
      <c r="D64" s="236"/>
      <c r="E64" s="236"/>
      <c r="F64" s="236" t="s">
        <v>5</v>
      </c>
      <c r="G64" s="236"/>
      <c r="H64" s="236"/>
      <c r="M64" s="242"/>
    </row>
    <row r="65" spans="1:18">
      <c r="A65" s="236"/>
      <c r="B65" s="236"/>
      <c r="C65" s="236"/>
      <c r="D65" s="236" t="s">
        <v>222</v>
      </c>
      <c r="E65" s="236" t="s">
        <v>29</v>
      </c>
      <c r="F65" s="236" t="s">
        <v>224</v>
      </c>
      <c r="G65" s="237">
        <v>-31362.799999999999</v>
      </c>
      <c r="H65" s="237">
        <v>-31362.799999999999</v>
      </c>
      <c r="M65" s="242"/>
    </row>
    <row r="66" spans="1:18">
      <c r="A66" s="236"/>
      <c r="B66" s="236"/>
      <c r="C66" s="236"/>
      <c r="D66" s="236"/>
      <c r="E66" s="236"/>
      <c r="F66" s="236" t="s">
        <v>221</v>
      </c>
      <c r="G66" s="237">
        <v>-31362.799999999999</v>
      </c>
      <c r="H66" s="237">
        <v>-31362.799999999999</v>
      </c>
      <c r="I66" s="229"/>
      <c r="M66" s="242"/>
      <c r="N66" s="255"/>
      <c r="O66" s="255"/>
    </row>
    <row r="67" spans="1:18">
      <c r="A67" s="236"/>
      <c r="B67" s="236"/>
      <c r="C67" s="236"/>
      <c r="D67" s="236" t="s">
        <v>222</v>
      </c>
      <c r="E67" s="236" t="s">
        <v>170</v>
      </c>
      <c r="F67" s="236" t="s">
        <v>225</v>
      </c>
      <c r="G67" s="237">
        <v>-5522.6</v>
      </c>
      <c r="H67" s="237">
        <v>-5522.6</v>
      </c>
      <c r="J67" s="243"/>
      <c r="M67" s="242"/>
    </row>
    <row r="68" spans="1:18">
      <c r="A68" s="236"/>
      <c r="B68" s="236"/>
      <c r="C68" s="236"/>
      <c r="D68" s="236"/>
      <c r="E68" s="236"/>
      <c r="F68" s="236" t="s">
        <v>221</v>
      </c>
      <c r="G68" s="237">
        <v>-5522.6</v>
      </c>
      <c r="H68" s="237">
        <v>-5522.6</v>
      </c>
    </row>
    <row r="69" spans="1:18">
      <c r="A69" s="236"/>
      <c r="B69" s="238" t="s">
        <v>266</v>
      </c>
      <c r="C69" s="236"/>
      <c r="D69" s="236"/>
      <c r="E69" s="236"/>
      <c r="F69" s="238" t="s">
        <v>278</v>
      </c>
      <c r="G69" s="239">
        <v>-20407.900000000001</v>
      </c>
      <c r="H69" s="239">
        <v>-23477.3</v>
      </c>
      <c r="I69" s="246"/>
      <c r="J69" s="243"/>
      <c r="N69" s="249"/>
      <c r="O69" s="241"/>
    </row>
    <row r="70" spans="1:18">
      <c r="A70" s="236"/>
      <c r="B70" s="236"/>
      <c r="C70" s="236"/>
      <c r="D70" s="236"/>
      <c r="E70" s="236"/>
      <c r="F70" s="236" t="s">
        <v>5</v>
      </c>
      <c r="G70" s="236"/>
      <c r="H70" s="236"/>
      <c r="I70" s="246"/>
      <c r="J70" s="243"/>
    </row>
    <row r="71" spans="1:18">
      <c r="A71" s="236"/>
      <c r="B71" s="236"/>
      <c r="C71" s="238" t="s">
        <v>262</v>
      </c>
      <c r="D71" s="236"/>
      <c r="E71" s="236"/>
      <c r="F71" s="238" t="s">
        <v>279</v>
      </c>
      <c r="G71" s="239">
        <v>-2000</v>
      </c>
      <c r="H71" s="239">
        <v>-2000</v>
      </c>
    </row>
    <row r="72" spans="1:18">
      <c r="A72" s="236"/>
      <c r="B72" s="236"/>
      <c r="C72" s="236"/>
      <c r="D72" s="236"/>
      <c r="E72" s="236"/>
      <c r="F72" s="236" t="s">
        <v>5</v>
      </c>
      <c r="G72" s="236"/>
      <c r="H72" s="236"/>
      <c r="L72" s="253"/>
      <c r="M72" s="242"/>
      <c r="N72" s="241"/>
      <c r="O72" s="241"/>
      <c r="R72" s="241"/>
    </row>
    <row r="73" spans="1:18" ht="33">
      <c r="A73" s="236"/>
      <c r="B73" s="236"/>
      <c r="C73" s="236"/>
      <c r="D73" s="236" t="s">
        <v>162</v>
      </c>
      <c r="E73" s="236" t="s">
        <v>29</v>
      </c>
      <c r="F73" s="236" t="s">
        <v>164</v>
      </c>
      <c r="G73" s="237">
        <v>-2000</v>
      </c>
      <c r="H73" s="237">
        <v>-2000</v>
      </c>
      <c r="L73" s="254"/>
      <c r="M73" s="242"/>
    </row>
    <row r="74" spans="1:18">
      <c r="A74" s="236"/>
      <c r="B74" s="236"/>
      <c r="C74" s="236"/>
      <c r="D74" s="236"/>
      <c r="E74" s="236"/>
      <c r="F74" s="236" t="s">
        <v>161</v>
      </c>
      <c r="G74" s="237">
        <v>-2000</v>
      </c>
      <c r="H74" s="237">
        <v>-2000</v>
      </c>
      <c r="L74" s="241"/>
      <c r="M74" s="242"/>
      <c r="N74" s="247"/>
      <c r="O74" s="247"/>
    </row>
    <row r="75" spans="1:18">
      <c r="A75" s="236"/>
      <c r="B75" s="236"/>
      <c r="C75" s="238" t="s">
        <v>269</v>
      </c>
      <c r="D75" s="236"/>
      <c r="E75" s="236"/>
      <c r="F75" s="238" t="s">
        <v>280</v>
      </c>
      <c r="G75" s="239">
        <v>-18407.900000000001</v>
      </c>
      <c r="H75" s="239">
        <v>-21477.3</v>
      </c>
      <c r="M75" s="242"/>
    </row>
    <row r="76" spans="1:18">
      <c r="A76" s="236"/>
      <c r="B76" s="236"/>
      <c r="C76" s="236"/>
      <c r="D76" s="236"/>
      <c r="E76" s="236"/>
      <c r="F76" s="236" t="s">
        <v>5</v>
      </c>
      <c r="G76" s="236"/>
      <c r="H76" s="236"/>
      <c r="M76" s="242"/>
    </row>
    <row r="77" spans="1:18" ht="33">
      <c r="A77" s="236"/>
      <c r="B77" s="236"/>
      <c r="C77" s="236"/>
      <c r="D77" s="236" t="s">
        <v>230</v>
      </c>
      <c r="E77" s="236" t="s">
        <v>29</v>
      </c>
      <c r="F77" s="236" t="s">
        <v>232</v>
      </c>
      <c r="G77" s="237">
        <v>-3000</v>
      </c>
      <c r="H77" s="237">
        <v>-4000</v>
      </c>
      <c r="I77" s="229"/>
      <c r="M77" s="242"/>
      <c r="N77" s="255"/>
      <c r="O77" s="255"/>
    </row>
    <row r="78" spans="1:18">
      <c r="A78" s="236"/>
      <c r="B78" s="236"/>
      <c r="C78" s="236"/>
      <c r="D78" s="236"/>
      <c r="E78" s="236"/>
      <c r="F78" s="236" t="s">
        <v>229</v>
      </c>
      <c r="G78" s="237">
        <v>-3000</v>
      </c>
      <c r="H78" s="237">
        <v>-4000</v>
      </c>
      <c r="J78" s="243"/>
      <c r="M78" s="242"/>
    </row>
    <row r="79" spans="1:18" ht="33">
      <c r="A79" s="236"/>
      <c r="B79" s="236"/>
      <c r="C79" s="236"/>
      <c r="D79" s="236" t="s">
        <v>230</v>
      </c>
      <c r="E79" s="236" t="s">
        <v>159</v>
      </c>
      <c r="F79" s="236" t="s">
        <v>962</v>
      </c>
      <c r="G79" s="237">
        <v>-15407.9</v>
      </c>
      <c r="H79" s="237">
        <v>-17477.3</v>
      </c>
    </row>
    <row r="80" spans="1:18">
      <c r="A80" s="236"/>
      <c r="B80" s="236"/>
      <c r="C80" s="236"/>
      <c r="D80" s="236"/>
      <c r="E80" s="236"/>
      <c r="F80" s="236" t="s">
        <v>229</v>
      </c>
      <c r="G80" s="237">
        <v>-15407.9</v>
      </c>
      <c r="H80" s="237">
        <v>-17477.3</v>
      </c>
      <c r="I80" s="246"/>
      <c r="J80" s="243"/>
      <c r="N80" s="249"/>
      <c r="O80" s="241"/>
    </row>
    <row r="81" spans="1:15">
      <c r="A81" s="236"/>
      <c r="B81" s="238" t="s">
        <v>273</v>
      </c>
      <c r="C81" s="236"/>
      <c r="D81" s="236"/>
      <c r="E81" s="236"/>
      <c r="F81" s="238" t="s">
        <v>281</v>
      </c>
      <c r="G81" s="239">
        <v>-3714.5</v>
      </c>
      <c r="H81" s="239">
        <v>-15588.9</v>
      </c>
      <c r="I81" s="246"/>
      <c r="J81" s="243"/>
    </row>
    <row r="82" spans="1:15">
      <c r="A82" s="236"/>
      <c r="B82" s="236"/>
      <c r="C82" s="236"/>
      <c r="D82" s="236"/>
      <c r="E82" s="236"/>
      <c r="F82" s="236" t="s">
        <v>5</v>
      </c>
      <c r="G82" s="236"/>
      <c r="H82" s="236"/>
    </row>
    <row r="83" spans="1:15">
      <c r="A83" s="236"/>
      <c r="B83" s="236"/>
      <c r="C83" s="238" t="s">
        <v>262</v>
      </c>
      <c r="D83" s="236"/>
      <c r="E83" s="236"/>
      <c r="F83" s="238" t="s">
        <v>281</v>
      </c>
      <c r="G83" s="239">
        <v>-3714.5</v>
      </c>
      <c r="H83" s="239">
        <v>-15588.9</v>
      </c>
      <c r="L83" s="241"/>
      <c r="M83" s="242"/>
      <c r="N83" s="247"/>
      <c r="O83" s="247"/>
    </row>
    <row r="84" spans="1:15">
      <c r="A84" s="236"/>
      <c r="B84" s="236"/>
      <c r="C84" s="236"/>
      <c r="D84" s="236"/>
      <c r="E84" s="236"/>
      <c r="F84" s="236" t="s">
        <v>5</v>
      </c>
      <c r="G84" s="236"/>
      <c r="H84" s="236"/>
      <c r="M84" s="242"/>
    </row>
    <row r="85" spans="1:15" ht="33">
      <c r="A85" s="236"/>
      <c r="B85" s="236"/>
      <c r="C85" s="236"/>
      <c r="D85" s="236" t="s">
        <v>166</v>
      </c>
      <c r="E85" s="236" t="s">
        <v>29</v>
      </c>
      <c r="F85" s="236" t="s">
        <v>168</v>
      </c>
      <c r="G85" s="237">
        <v>-3714.5</v>
      </c>
      <c r="H85" s="237">
        <v>-15588.9</v>
      </c>
      <c r="M85" s="242"/>
    </row>
    <row r="86" spans="1:15">
      <c r="A86" s="236"/>
      <c r="B86" s="236"/>
      <c r="C86" s="236"/>
      <c r="D86" s="236"/>
      <c r="E86" s="236"/>
      <c r="F86" s="236" t="s">
        <v>165</v>
      </c>
      <c r="G86" s="237">
        <v>-3714.5</v>
      </c>
      <c r="H86" s="237">
        <v>-15588.9</v>
      </c>
      <c r="I86" s="229"/>
      <c r="M86" s="242"/>
      <c r="N86" s="255"/>
      <c r="O86" s="255"/>
    </row>
    <row r="87" spans="1:15">
      <c r="A87" s="236"/>
      <c r="B87" s="238" t="s">
        <v>282</v>
      </c>
      <c r="C87" s="236"/>
      <c r="D87" s="236"/>
      <c r="E87" s="236"/>
      <c r="F87" s="238" t="s">
        <v>283</v>
      </c>
      <c r="G87" s="239">
        <v>-5028.1000000000004</v>
      </c>
      <c r="H87" s="239">
        <v>-37639.1</v>
      </c>
      <c r="J87" s="243"/>
      <c r="M87" s="242"/>
    </row>
    <row r="88" spans="1:15">
      <c r="A88" s="236"/>
      <c r="B88" s="236"/>
      <c r="C88" s="236"/>
      <c r="D88" s="236"/>
      <c r="E88" s="236"/>
      <c r="F88" s="236" t="s">
        <v>5</v>
      </c>
      <c r="G88" s="236"/>
      <c r="H88" s="236"/>
    </row>
    <row r="89" spans="1:15">
      <c r="A89" s="236"/>
      <c r="B89" s="236"/>
      <c r="C89" s="238" t="s">
        <v>262</v>
      </c>
      <c r="D89" s="236"/>
      <c r="E89" s="236"/>
      <c r="F89" s="238" t="s">
        <v>283</v>
      </c>
      <c r="G89" s="239">
        <v>-5028.1000000000004</v>
      </c>
      <c r="H89" s="239">
        <v>-37639.1</v>
      </c>
      <c r="I89" s="246"/>
      <c r="J89" s="243"/>
      <c r="N89" s="249"/>
      <c r="O89" s="241"/>
    </row>
    <row r="90" spans="1:15">
      <c r="A90" s="236"/>
      <c r="B90" s="236"/>
      <c r="C90" s="236"/>
      <c r="D90" s="236"/>
      <c r="E90" s="236"/>
      <c r="F90" s="236" t="s">
        <v>5</v>
      </c>
      <c r="G90" s="236"/>
      <c r="H90" s="236"/>
      <c r="I90" s="246"/>
      <c r="J90" s="243"/>
    </row>
    <row r="91" spans="1:15">
      <c r="A91" s="236"/>
      <c r="B91" s="236"/>
      <c r="C91" s="236"/>
      <c r="D91" s="236" t="s">
        <v>238</v>
      </c>
      <c r="E91" s="236" t="s">
        <v>29</v>
      </c>
      <c r="F91" s="236" t="s">
        <v>240</v>
      </c>
      <c r="G91" s="237">
        <v>0</v>
      </c>
      <c r="H91" s="237">
        <v>-32611</v>
      </c>
    </row>
    <row r="92" spans="1:15">
      <c r="A92" s="236"/>
      <c r="B92" s="236"/>
      <c r="C92" s="236"/>
      <c r="D92" s="236"/>
      <c r="E92" s="236"/>
      <c r="F92" s="236" t="s">
        <v>237</v>
      </c>
      <c r="G92" s="237">
        <v>0</v>
      </c>
      <c r="H92" s="237">
        <v>-32611</v>
      </c>
      <c r="I92" s="246"/>
      <c r="J92" s="243"/>
      <c r="N92" s="249"/>
      <c r="O92" s="241"/>
    </row>
    <row r="93" spans="1:15">
      <c r="A93" s="236"/>
      <c r="B93" s="236"/>
      <c r="C93" s="236"/>
      <c r="D93" s="236" t="s">
        <v>238</v>
      </c>
      <c r="E93" s="236" t="s">
        <v>178</v>
      </c>
      <c r="F93" s="236" t="s">
        <v>241</v>
      </c>
      <c r="G93" s="237">
        <v>-5028.1000000000004</v>
      </c>
      <c r="H93" s="237">
        <v>-5028.1000000000004</v>
      </c>
      <c r="I93" s="246"/>
      <c r="J93" s="243"/>
    </row>
    <row r="94" spans="1:15">
      <c r="A94" s="236"/>
      <c r="B94" s="236"/>
      <c r="C94" s="236"/>
      <c r="D94" s="236"/>
      <c r="E94" s="236"/>
      <c r="F94" s="236" t="s">
        <v>237</v>
      </c>
      <c r="G94" s="237">
        <v>-5028.1000000000004</v>
      </c>
      <c r="H94" s="237">
        <v>-5028.1000000000004</v>
      </c>
    </row>
    <row r="95" spans="1:15">
      <c r="A95" s="238" t="s">
        <v>273</v>
      </c>
      <c r="B95" s="236"/>
      <c r="C95" s="236"/>
      <c r="D95" s="236"/>
      <c r="E95" s="236"/>
      <c r="F95" s="238" t="s">
        <v>36</v>
      </c>
      <c r="G95" s="239">
        <v>-3950348</v>
      </c>
      <c r="H95" s="239">
        <v>-5161013.3</v>
      </c>
      <c r="K95" s="258"/>
      <c r="L95" s="241"/>
      <c r="M95" s="242"/>
      <c r="N95" s="247"/>
      <c r="O95" s="247"/>
    </row>
    <row r="96" spans="1:15">
      <c r="A96" s="236"/>
      <c r="B96" s="236"/>
      <c r="C96" s="236"/>
      <c r="D96" s="236"/>
      <c r="E96" s="236"/>
      <c r="F96" s="236" t="s">
        <v>5</v>
      </c>
      <c r="G96" s="236"/>
      <c r="H96" s="236"/>
      <c r="M96" s="242"/>
    </row>
    <row r="97" spans="1:22" ht="19.5" customHeight="1">
      <c r="A97" s="236"/>
      <c r="B97" s="238" t="s">
        <v>269</v>
      </c>
      <c r="C97" s="236"/>
      <c r="D97" s="236"/>
      <c r="E97" s="236"/>
      <c r="F97" s="238" t="s">
        <v>64</v>
      </c>
      <c r="G97" s="239">
        <v>-3950348</v>
      </c>
      <c r="H97" s="239">
        <v>-5161013.3</v>
      </c>
      <c r="M97" s="242"/>
    </row>
    <row r="98" spans="1:22" ht="19.5" customHeight="1">
      <c r="A98" s="236"/>
      <c r="B98" s="236"/>
      <c r="C98" s="236"/>
      <c r="D98" s="236"/>
      <c r="E98" s="236"/>
      <c r="F98" s="236" t="s">
        <v>5</v>
      </c>
      <c r="G98" s="236"/>
      <c r="H98" s="236"/>
      <c r="I98" s="229"/>
      <c r="M98" s="242"/>
      <c r="N98" s="255"/>
      <c r="O98" s="255"/>
    </row>
    <row r="99" spans="1:22" ht="38.25" customHeight="1">
      <c r="A99" s="236"/>
      <c r="B99" s="236"/>
      <c r="C99" s="238" t="s">
        <v>262</v>
      </c>
      <c r="D99" s="236"/>
      <c r="E99" s="236"/>
      <c r="F99" s="238" t="s">
        <v>65</v>
      </c>
      <c r="G99" s="239">
        <v>-3950348</v>
      </c>
      <c r="H99" s="239">
        <v>-5161013.3</v>
      </c>
      <c r="J99" s="243"/>
      <c r="M99" s="242"/>
    </row>
    <row r="100" spans="1:22" ht="25.5" customHeight="1">
      <c r="A100" s="236"/>
      <c r="B100" s="236"/>
      <c r="C100" s="236"/>
      <c r="D100" s="236"/>
      <c r="E100" s="236"/>
      <c r="F100" s="236" t="s">
        <v>5</v>
      </c>
      <c r="G100" s="236"/>
      <c r="H100" s="236"/>
    </row>
    <row r="101" spans="1:22" ht="19.5" customHeight="1">
      <c r="A101" s="236"/>
      <c r="B101" s="236"/>
      <c r="C101" s="236"/>
      <c r="D101" s="236" t="s">
        <v>172</v>
      </c>
      <c r="E101" s="236" t="s">
        <v>173</v>
      </c>
      <c r="F101" s="236" t="s">
        <v>109</v>
      </c>
      <c r="G101" s="237">
        <v>-2800000</v>
      </c>
      <c r="H101" s="237">
        <v>-3500000</v>
      </c>
      <c r="I101" s="246"/>
      <c r="J101" s="243"/>
      <c r="N101" s="249"/>
      <c r="O101" s="241"/>
    </row>
    <row r="102" spans="1:22" ht="24.75" customHeight="1">
      <c r="A102" s="236"/>
      <c r="B102" s="236"/>
      <c r="C102" s="236"/>
      <c r="D102" s="236"/>
      <c r="E102" s="236"/>
      <c r="F102" s="236" t="s">
        <v>40</v>
      </c>
      <c r="G102" s="237">
        <v>-2800000</v>
      </c>
      <c r="H102" s="237">
        <v>-3500000</v>
      </c>
      <c r="I102" s="246"/>
      <c r="J102" s="243"/>
    </row>
    <row r="103" spans="1:22" ht="38.25" customHeight="1">
      <c r="A103" s="236"/>
      <c r="B103" s="236"/>
      <c r="C103" s="236"/>
      <c r="D103" s="236" t="s">
        <v>172</v>
      </c>
      <c r="E103" s="236" t="s">
        <v>174</v>
      </c>
      <c r="F103" s="236" t="s">
        <v>110</v>
      </c>
      <c r="G103" s="237">
        <v>-682150.3</v>
      </c>
      <c r="H103" s="237">
        <v>-951615.1</v>
      </c>
    </row>
    <row r="104" spans="1:22" ht="30" customHeight="1">
      <c r="A104" s="236"/>
      <c r="B104" s="236"/>
      <c r="C104" s="236"/>
      <c r="D104" s="236"/>
      <c r="E104" s="236"/>
      <c r="F104" s="236" t="s">
        <v>40</v>
      </c>
      <c r="G104" s="237">
        <v>-682150.3</v>
      </c>
      <c r="H104" s="237">
        <v>-951615.1</v>
      </c>
      <c r="I104" s="229"/>
      <c r="J104" s="229"/>
      <c r="K104" s="247"/>
      <c r="L104" s="247"/>
      <c r="M104" s="247"/>
      <c r="N104" s="247"/>
      <c r="O104" s="247"/>
      <c r="R104" s="242"/>
      <c r="S104" s="242"/>
      <c r="V104" s="241"/>
    </row>
    <row r="105" spans="1:22" ht="49.5">
      <c r="A105" s="236"/>
      <c r="B105" s="236"/>
      <c r="C105" s="236"/>
      <c r="D105" s="236" t="s">
        <v>175</v>
      </c>
      <c r="E105" s="236" t="s">
        <v>176</v>
      </c>
      <c r="F105" s="236" t="s">
        <v>47</v>
      </c>
      <c r="G105" s="237">
        <v>-138885.4</v>
      </c>
      <c r="H105" s="237">
        <v>-189096</v>
      </c>
      <c r="I105" s="246"/>
      <c r="J105" s="248"/>
      <c r="K105" s="243"/>
      <c r="L105" s="242"/>
      <c r="M105" s="242"/>
      <c r="N105" s="242"/>
      <c r="O105" s="247"/>
      <c r="V105" s="249"/>
    </row>
    <row r="106" spans="1:22" ht="36.75" customHeight="1">
      <c r="A106" s="236"/>
      <c r="B106" s="236"/>
      <c r="C106" s="236"/>
      <c r="D106" s="236"/>
      <c r="E106" s="236"/>
      <c r="F106" s="236" t="s">
        <v>40</v>
      </c>
      <c r="G106" s="237">
        <v>-138885.4</v>
      </c>
      <c r="H106" s="237">
        <v>-189096</v>
      </c>
      <c r="K106" s="250"/>
      <c r="L106" s="251"/>
      <c r="M106" s="242"/>
      <c r="V106" s="252"/>
    </row>
    <row r="107" spans="1:22" ht="49.5">
      <c r="A107" s="236"/>
      <c r="B107" s="236"/>
      <c r="C107" s="236"/>
      <c r="D107" s="236" t="s">
        <v>175</v>
      </c>
      <c r="E107" s="236" t="s">
        <v>177</v>
      </c>
      <c r="F107" s="236" t="s">
        <v>48</v>
      </c>
      <c r="G107" s="237">
        <v>-184312.3</v>
      </c>
      <c r="H107" s="237">
        <v>-255008.3</v>
      </c>
      <c r="I107" s="246"/>
      <c r="K107" s="242"/>
      <c r="L107" s="242"/>
      <c r="M107" s="242"/>
      <c r="N107" s="242"/>
      <c r="O107" s="242"/>
      <c r="R107" s="241"/>
    </row>
    <row r="108" spans="1:22" ht="19.5" customHeight="1">
      <c r="A108" s="236"/>
      <c r="B108" s="236"/>
      <c r="C108" s="236"/>
      <c r="D108" s="236"/>
      <c r="E108" s="236"/>
      <c r="F108" s="236" t="s">
        <v>40</v>
      </c>
      <c r="G108" s="237">
        <v>-184312.3</v>
      </c>
      <c r="H108" s="237">
        <v>-255008.3</v>
      </c>
      <c r="M108" s="242"/>
      <c r="N108" s="242"/>
      <c r="O108" s="242"/>
      <c r="R108" s="249"/>
    </row>
    <row r="109" spans="1:22" ht="19.5" customHeight="1">
      <c r="A109" s="236"/>
      <c r="B109" s="236"/>
      <c r="C109" s="236"/>
      <c r="D109" s="236" t="s">
        <v>175</v>
      </c>
      <c r="E109" s="236" t="s">
        <v>178</v>
      </c>
      <c r="F109" s="236" t="s">
        <v>49</v>
      </c>
      <c r="G109" s="237">
        <v>-15000</v>
      </c>
      <c r="H109" s="237">
        <v>-115293.9</v>
      </c>
      <c r="M109" s="242"/>
      <c r="S109" s="241"/>
    </row>
    <row r="110" spans="1:22" ht="19.5" customHeight="1">
      <c r="A110" s="236"/>
      <c r="B110" s="236"/>
      <c r="C110" s="236"/>
      <c r="D110" s="236"/>
      <c r="E110" s="236"/>
      <c r="F110" s="236" t="s">
        <v>40</v>
      </c>
      <c r="G110" s="237">
        <v>-15000</v>
      </c>
      <c r="H110" s="237">
        <v>-115293.9</v>
      </c>
      <c r="M110" s="242"/>
    </row>
    <row r="111" spans="1:22" ht="19.5" customHeight="1">
      <c r="A111" s="236"/>
      <c r="B111" s="236"/>
      <c r="C111" s="236"/>
      <c r="D111" s="236" t="s">
        <v>179</v>
      </c>
      <c r="E111" s="236" t="s">
        <v>180</v>
      </c>
      <c r="F111" s="236" t="s">
        <v>111</v>
      </c>
      <c r="G111" s="237">
        <v>-10000</v>
      </c>
      <c r="H111" s="237">
        <v>-30000</v>
      </c>
      <c r="M111" s="242"/>
      <c r="S111" s="241"/>
    </row>
    <row r="112" spans="1:22" ht="27" customHeight="1">
      <c r="A112" s="236"/>
      <c r="B112" s="236"/>
      <c r="C112" s="236"/>
      <c r="D112" s="236"/>
      <c r="E112" s="236"/>
      <c r="F112" s="236" t="s">
        <v>40</v>
      </c>
      <c r="G112" s="237">
        <v>-10000</v>
      </c>
      <c r="H112" s="237">
        <v>-30000</v>
      </c>
      <c r="L112" s="253"/>
      <c r="M112" s="241"/>
      <c r="N112" s="241"/>
      <c r="O112" s="241"/>
      <c r="R112" s="241"/>
    </row>
    <row r="113" spans="1:12" ht="33">
      <c r="A113" s="236"/>
      <c r="B113" s="236"/>
      <c r="C113" s="236"/>
      <c r="D113" s="236" t="s">
        <v>179</v>
      </c>
      <c r="E113" s="236" t="s">
        <v>181</v>
      </c>
      <c r="F113" s="236" t="s">
        <v>112</v>
      </c>
      <c r="G113" s="237">
        <v>-100000</v>
      </c>
      <c r="H113" s="237">
        <v>-100000</v>
      </c>
      <c r="L113" s="252"/>
    </row>
    <row r="114" spans="1:12">
      <c r="A114" s="236"/>
      <c r="B114" s="236"/>
      <c r="C114" s="236"/>
      <c r="D114" s="236"/>
      <c r="E114" s="236"/>
      <c r="F114" s="236" t="s">
        <v>40</v>
      </c>
      <c r="G114" s="237">
        <v>-100000</v>
      </c>
      <c r="H114" s="237">
        <v>-100000</v>
      </c>
      <c r="I114" s="246"/>
      <c r="J114" s="243"/>
      <c r="K114" s="243"/>
    </row>
    <row r="115" spans="1:12" ht="33">
      <c r="A115" s="236"/>
      <c r="B115" s="236"/>
      <c r="C115" s="236"/>
      <c r="D115" s="236" t="s">
        <v>179</v>
      </c>
      <c r="E115" s="236" t="s">
        <v>182</v>
      </c>
      <c r="F115" s="236" t="s">
        <v>51</v>
      </c>
      <c r="G115" s="237">
        <v>-20000</v>
      </c>
      <c r="H115" s="237">
        <v>-20000</v>
      </c>
    </row>
    <row r="116" spans="1:12">
      <c r="A116" s="236"/>
      <c r="B116" s="236"/>
      <c r="C116" s="236"/>
      <c r="D116" s="236"/>
      <c r="E116" s="236"/>
      <c r="F116" s="236" t="s">
        <v>40</v>
      </c>
      <c r="G116" s="237">
        <v>-20000</v>
      </c>
      <c r="H116" s="237">
        <v>-20000</v>
      </c>
    </row>
    <row r="117" spans="1:12">
      <c r="A117" s="238" t="s">
        <v>284</v>
      </c>
      <c r="B117" s="236"/>
      <c r="C117" s="236"/>
      <c r="D117" s="236"/>
      <c r="E117" s="236"/>
      <c r="F117" s="238" t="s">
        <v>285</v>
      </c>
      <c r="G117" s="239">
        <v>-138991.20000000001</v>
      </c>
      <c r="H117" s="239">
        <v>-195653.7</v>
      </c>
    </row>
    <row r="118" spans="1:12">
      <c r="A118" s="236"/>
      <c r="B118" s="236"/>
      <c r="C118" s="236"/>
      <c r="D118" s="236"/>
      <c r="E118" s="236"/>
      <c r="F118" s="236" t="s">
        <v>5</v>
      </c>
      <c r="G118" s="236"/>
      <c r="H118" s="236"/>
    </row>
    <row r="119" spans="1:12">
      <c r="A119" s="236"/>
      <c r="B119" s="238" t="s">
        <v>273</v>
      </c>
      <c r="C119" s="236"/>
      <c r="D119" s="236"/>
      <c r="E119" s="236"/>
      <c r="F119" s="238" t="s">
        <v>286</v>
      </c>
      <c r="G119" s="239">
        <v>-138991.20000000001</v>
      </c>
      <c r="H119" s="239">
        <v>-195653.7</v>
      </c>
    </row>
    <row r="120" spans="1:12">
      <c r="A120" s="236"/>
      <c r="B120" s="236"/>
      <c r="C120" s="236"/>
      <c r="D120" s="236"/>
      <c r="E120" s="236"/>
      <c r="F120" s="236" t="s">
        <v>5</v>
      </c>
      <c r="G120" s="236"/>
      <c r="H120" s="236"/>
    </row>
    <row r="121" spans="1:12">
      <c r="A121" s="236"/>
      <c r="B121" s="236"/>
      <c r="C121" s="238" t="s">
        <v>262</v>
      </c>
      <c r="D121" s="236"/>
      <c r="E121" s="236"/>
      <c r="F121" s="238" t="s">
        <v>286</v>
      </c>
      <c r="G121" s="239">
        <v>-138991.20000000001</v>
      </c>
      <c r="H121" s="239">
        <v>-195653.7</v>
      </c>
    </row>
    <row r="122" spans="1:12">
      <c r="A122" s="236"/>
      <c r="B122" s="236"/>
      <c r="C122" s="236"/>
      <c r="D122" s="236"/>
      <c r="E122" s="236"/>
      <c r="F122" s="236" t="s">
        <v>5</v>
      </c>
      <c r="G122" s="236"/>
      <c r="H122" s="236"/>
    </row>
    <row r="123" spans="1:12">
      <c r="A123" s="236"/>
      <c r="B123" s="236"/>
      <c r="C123" s="236"/>
      <c r="D123" s="236" t="s">
        <v>195</v>
      </c>
      <c r="E123" s="236" t="s">
        <v>197</v>
      </c>
      <c r="F123" s="236" t="s">
        <v>198</v>
      </c>
      <c r="G123" s="237">
        <v>-138991.20000000001</v>
      </c>
      <c r="H123" s="237">
        <v>-195653.7</v>
      </c>
    </row>
    <row r="124" spans="1:12">
      <c r="A124" s="236"/>
      <c r="B124" s="236"/>
      <c r="C124" s="236"/>
      <c r="D124" s="236"/>
      <c r="E124" s="236"/>
      <c r="F124" s="236" t="s">
        <v>194</v>
      </c>
      <c r="G124" s="237">
        <v>-138991.20000000001</v>
      </c>
      <c r="H124" s="237">
        <v>-195653.7</v>
      </c>
    </row>
    <row r="125" spans="1:12" ht="33">
      <c r="A125" s="238" t="s">
        <v>287</v>
      </c>
      <c r="B125" s="236"/>
      <c r="C125" s="236"/>
      <c r="D125" s="236"/>
      <c r="E125" s="236"/>
      <c r="F125" s="238" t="s">
        <v>288</v>
      </c>
      <c r="G125" s="239">
        <v>-152477.6</v>
      </c>
      <c r="H125" s="239">
        <v>-162006.39999999999</v>
      </c>
    </row>
    <row r="126" spans="1:12">
      <c r="A126" s="236"/>
      <c r="B126" s="236"/>
      <c r="C126" s="236"/>
      <c r="D126" s="236"/>
      <c r="E126" s="236"/>
      <c r="F126" s="236" t="s">
        <v>5</v>
      </c>
      <c r="G126" s="236"/>
      <c r="H126" s="236"/>
    </row>
    <row r="127" spans="1:12">
      <c r="A127" s="236"/>
      <c r="B127" s="238" t="s">
        <v>262</v>
      </c>
      <c r="C127" s="236"/>
      <c r="D127" s="236"/>
      <c r="E127" s="236"/>
      <c r="F127" s="238" t="s">
        <v>289</v>
      </c>
      <c r="G127" s="239">
        <v>-152477.6</v>
      </c>
      <c r="H127" s="239">
        <v>-162006.39999999999</v>
      </c>
    </row>
    <row r="128" spans="1:12">
      <c r="A128" s="236"/>
      <c r="B128" s="236"/>
      <c r="C128" s="236"/>
      <c r="D128" s="236"/>
      <c r="E128" s="236"/>
      <c r="F128" s="236" t="s">
        <v>5</v>
      </c>
      <c r="G128" s="236"/>
      <c r="H128" s="236"/>
    </row>
    <row r="129" spans="1:8">
      <c r="A129" s="236"/>
      <c r="B129" s="236"/>
      <c r="C129" s="238" t="s">
        <v>262</v>
      </c>
      <c r="D129" s="236"/>
      <c r="E129" s="236"/>
      <c r="F129" s="238" t="s">
        <v>289</v>
      </c>
      <c r="G129" s="239">
        <v>-152477.6</v>
      </c>
      <c r="H129" s="239">
        <v>-162006.39999999999</v>
      </c>
    </row>
    <row r="130" spans="1:8">
      <c r="A130" s="236"/>
      <c r="B130" s="236"/>
      <c r="C130" s="236"/>
      <c r="D130" s="236"/>
      <c r="E130" s="236"/>
      <c r="F130" s="236" t="s">
        <v>5</v>
      </c>
      <c r="G130" s="236"/>
      <c r="H130" s="236"/>
    </row>
    <row r="131" spans="1:8" ht="33">
      <c r="A131" s="236"/>
      <c r="B131" s="236"/>
      <c r="C131" s="236"/>
      <c r="D131" s="236" t="s">
        <v>234</v>
      </c>
      <c r="E131" s="236" t="s">
        <v>171</v>
      </c>
      <c r="F131" s="236" t="s">
        <v>236</v>
      </c>
      <c r="G131" s="237">
        <v>-152477.6</v>
      </c>
      <c r="H131" s="237">
        <v>-162006.39999999999</v>
      </c>
    </row>
    <row r="132" spans="1:8">
      <c r="A132" s="236"/>
      <c r="B132" s="236"/>
      <c r="C132" s="236"/>
      <c r="D132" s="236"/>
      <c r="E132" s="236"/>
      <c r="F132" s="236" t="s">
        <v>233</v>
      </c>
      <c r="G132" s="237">
        <v>-152477.6</v>
      </c>
      <c r="H132" s="237">
        <v>-162006.39999999999</v>
      </c>
    </row>
    <row r="133" spans="1:8">
      <c r="A133" s="238" t="s">
        <v>290</v>
      </c>
      <c r="B133" s="236"/>
      <c r="C133" s="236"/>
      <c r="D133" s="236"/>
      <c r="E133" s="236"/>
      <c r="F133" s="238" t="s">
        <v>291</v>
      </c>
      <c r="G133" s="239">
        <v>-2314.6</v>
      </c>
      <c r="H133" s="239">
        <v>-2314.6</v>
      </c>
    </row>
    <row r="134" spans="1:8">
      <c r="A134" s="236"/>
      <c r="B134" s="236"/>
      <c r="C134" s="236"/>
      <c r="D134" s="236"/>
      <c r="E134" s="236"/>
      <c r="F134" s="236" t="s">
        <v>5</v>
      </c>
      <c r="G134" s="236"/>
      <c r="H134" s="236"/>
    </row>
    <row r="135" spans="1:8" ht="33">
      <c r="A135" s="236"/>
      <c r="B135" s="238" t="s">
        <v>266</v>
      </c>
      <c r="C135" s="236"/>
      <c r="D135" s="236"/>
      <c r="E135" s="236"/>
      <c r="F135" s="238" t="s">
        <v>292</v>
      </c>
      <c r="G135" s="239">
        <v>-2314.6</v>
      </c>
      <c r="H135" s="239">
        <v>-2314.6</v>
      </c>
    </row>
    <row r="136" spans="1:8">
      <c r="A136" s="236"/>
      <c r="B136" s="236"/>
      <c r="C136" s="236"/>
      <c r="D136" s="236"/>
      <c r="E136" s="236"/>
      <c r="F136" s="236" t="s">
        <v>5</v>
      </c>
      <c r="G136" s="236"/>
      <c r="H136" s="236"/>
    </row>
    <row r="137" spans="1:8">
      <c r="A137" s="236"/>
      <c r="B137" s="236"/>
      <c r="C137" s="238" t="s">
        <v>262</v>
      </c>
      <c r="D137" s="236"/>
      <c r="E137" s="236"/>
      <c r="F137" s="238" t="s">
        <v>293</v>
      </c>
      <c r="G137" s="239">
        <v>-2314.6</v>
      </c>
      <c r="H137" s="239">
        <v>-2314.6</v>
      </c>
    </row>
    <row r="138" spans="1:8">
      <c r="A138" s="236"/>
      <c r="B138" s="236"/>
      <c r="C138" s="236"/>
      <c r="D138" s="236"/>
      <c r="E138" s="236"/>
      <c r="F138" s="236" t="s">
        <v>5</v>
      </c>
      <c r="G138" s="236"/>
      <c r="H138" s="236"/>
    </row>
    <row r="139" spans="1:8">
      <c r="A139" s="236"/>
      <c r="B139" s="236"/>
      <c r="C139" s="236"/>
      <c r="D139" s="236" t="s">
        <v>217</v>
      </c>
      <c r="E139" s="236" t="s">
        <v>29</v>
      </c>
      <c r="F139" s="236" t="s">
        <v>219</v>
      </c>
      <c r="G139" s="237">
        <v>-1145</v>
      </c>
      <c r="H139" s="237">
        <v>-1145</v>
      </c>
    </row>
    <row r="140" spans="1:8">
      <c r="A140" s="236"/>
      <c r="B140" s="236"/>
      <c r="C140" s="236"/>
      <c r="D140" s="236"/>
      <c r="E140" s="236"/>
      <c r="F140" s="236" t="s">
        <v>216</v>
      </c>
      <c r="G140" s="237">
        <v>-1145</v>
      </c>
      <c r="H140" s="237">
        <v>-1145</v>
      </c>
    </row>
    <row r="141" spans="1:8" ht="33">
      <c r="A141" s="236"/>
      <c r="B141" s="236"/>
      <c r="C141" s="236"/>
      <c r="D141" s="236" t="s">
        <v>217</v>
      </c>
      <c r="E141" s="236" t="s">
        <v>178</v>
      </c>
      <c r="F141" s="236" t="s">
        <v>220</v>
      </c>
      <c r="G141" s="237">
        <v>-1169.5999999999999</v>
      </c>
      <c r="H141" s="237">
        <v>-1169.5999999999999</v>
      </c>
    </row>
    <row r="142" spans="1:8">
      <c r="A142" s="236"/>
      <c r="B142" s="236"/>
      <c r="C142" s="236"/>
      <c r="D142" s="236"/>
      <c r="E142" s="236"/>
      <c r="F142" s="236" t="s">
        <v>216</v>
      </c>
      <c r="G142" s="237">
        <v>-1169.5999999999999</v>
      </c>
      <c r="H142" s="237">
        <v>-1169.5999999999999</v>
      </c>
    </row>
    <row r="143" spans="1:8">
      <c r="A143" s="238" t="s">
        <v>294</v>
      </c>
      <c r="B143" s="236"/>
      <c r="C143" s="236"/>
      <c r="D143" s="236"/>
      <c r="E143" s="236"/>
      <c r="F143" s="238" t="s">
        <v>295</v>
      </c>
      <c r="G143" s="239">
        <v>-576102.9</v>
      </c>
      <c r="H143" s="239">
        <v>-1231750.7</v>
      </c>
    </row>
    <row r="144" spans="1:8">
      <c r="A144" s="236"/>
      <c r="B144" s="236"/>
      <c r="C144" s="236"/>
      <c r="D144" s="236"/>
      <c r="E144" s="236"/>
      <c r="F144" s="236" t="s">
        <v>5</v>
      </c>
      <c r="G144" s="236"/>
      <c r="H144" s="236"/>
    </row>
    <row r="145" spans="1:8">
      <c r="A145" s="236"/>
      <c r="B145" s="238" t="s">
        <v>262</v>
      </c>
      <c r="C145" s="236"/>
      <c r="D145" s="236"/>
      <c r="E145" s="236"/>
      <c r="F145" s="238" t="s">
        <v>371</v>
      </c>
      <c r="G145" s="239">
        <v>-462139.7</v>
      </c>
      <c r="H145" s="239">
        <v>-1099725</v>
      </c>
    </row>
    <row r="146" spans="1:8">
      <c r="A146" s="236"/>
      <c r="B146" s="236"/>
      <c r="C146" s="236"/>
      <c r="D146" s="236"/>
      <c r="E146" s="236"/>
      <c r="F146" s="236" t="s">
        <v>5</v>
      </c>
      <c r="G146" s="236"/>
      <c r="H146" s="236"/>
    </row>
    <row r="147" spans="1:8">
      <c r="A147" s="236"/>
      <c r="B147" s="236"/>
      <c r="C147" s="238" t="s">
        <v>262</v>
      </c>
      <c r="D147" s="236"/>
      <c r="E147" s="236"/>
      <c r="F147" s="238" t="s">
        <v>372</v>
      </c>
      <c r="G147" s="239">
        <v>-462139.7</v>
      </c>
      <c r="H147" s="239">
        <v>-1099725</v>
      </c>
    </row>
    <row r="148" spans="1:8">
      <c r="A148" s="236"/>
      <c r="B148" s="236"/>
      <c r="C148" s="236"/>
      <c r="D148" s="236"/>
      <c r="E148" s="236"/>
      <c r="F148" s="236" t="s">
        <v>5</v>
      </c>
      <c r="G148" s="236"/>
      <c r="H148" s="236"/>
    </row>
    <row r="149" spans="1:8" ht="33">
      <c r="A149" s="236"/>
      <c r="B149" s="236"/>
      <c r="C149" s="236"/>
      <c r="D149" s="236" t="s">
        <v>200</v>
      </c>
      <c r="E149" s="236" t="s">
        <v>369</v>
      </c>
      <c r="F149" s="236" t="s">
        <v>370</v>
      </c>
      <c r="G149" s="237">
        <v>-462139.7</v>
      </c>
      <c r="H149" s="237">
        <v>-1099725</v>
      </c>
    </row>
    <row r="150" spans="1:8">
      <c r="A150" s="236"/>
      <c r="B150" s="236"/>
      <c r="C150" s="236"/>
      <c r="D150" s="236"/>
      <c r="E150" s="236"/>
      <c r="F150" s="236" t="s">
        <v>199</v>
      </c>
      <c r="G150" s="237">
        <v>-462139.7</v>
      </c>
      <c r="H150" s="237">
        <v>-1099725</v>
      </c>
    </row>
    <row r="151" spans="1:8">
      <c r="A151" s="236"/>
      <c r="B151" s="238" t="s">
        <v>269</v>
      </c>
      <c r="C151" s="236"/>
      <c r="D151" s="236"/>
      <c r="E151" s="236"/>
      <c r="F151" s="238" t="s">
        <v>296</v>
      </c>
      <c r="G151" s="239">
        <v>0</v>
      </c>
      <c r="H151" s="239">
        <v>-18062.5</v>
      </c>
    </row>
    <row r="152" spans="1:8">
      <c r="A152" s="236"/>
      <c r="B152" s="236"/>
      <c r="C152" s="236"/>
      <c r="D152" s="236"/>
      <c r="E152" s="236"/>
      <c r="F152" s="236" t="s">
        <v>5</v>
      </c>
      <c r="G152" s="236"/>
      <c r="H152" s="236"/>
    </row>
    <row r="153" spans="1:8">
      <c r="A153" s="236"/>
      <c r="B153" s="236"/>
      <c r="C153" s="238" t="s">
        <v>262</v>
      </c>
      <c r="D153" s="236"/>
      <c r="E153" s="236"/>
      <c r="F153" s="238" t="s">
        <v>297</v>
      </c>
      <c r="G153" s="239">
        <v>0</v>
      </c>
      <c r="H153" s="239">
        <v>-18062.5</v>
      </c>
    </row>
    <row r="154" spans="1:8">
      <c r="A154" s="236"/>
      <c r="B154" s="236"/>
      <c r="C154" s="236"/>
      <c r="D154" s="236"/>
      <c r="E154" s="236"/>
      <c r="F154" s="236" t="s">
        <v>5</v>
      </c>
      <c r="G154" s="236"/>
      <c r="H154" s="236"/>
    </row>
    <row r="155" spans="1:8" ht="33">
      <c r="A155" s="236"/>
      <c r="B155" s="236"/>
      <c r="C155" s="236"/>
      <c r="D155" s="236" t="s">
        <v>200</v>
      </c>
      <c r="E155" s="236" t="s">
        <v>202</v>
      </c>
      <c r="F155" s="236" t="s">
        <v>203</v>
      </c>
      <c r="G155" s="237">
        <v>0</v>
      </c>
      <c r="H155" s="237">
        <v>-18062.5</v>
      </c>
    </row>
    <row r="156" spans="1:8">
      <c r="A156" s="236"/>
      <c r="B156" s="236"/>
      <c r="C156" s="236"/>
      <c r="D156" s="236"/>
      <c r="E156" s="236"/>
      <c r="F156" s="236" t="s">
        <v>199</v>
      </c>
      <c r="G156" s="237">
        <v>0</v>
      </c>
      <c r="H156" s="237">
        <v>-18062.5</v>
      </c>
    </row>
    <row r="157" spans="1:8">
      <c r="A157" s="236"/>
      <c r="B157" s="238" t="s">
        <v>284</v>
      </c>
      <c r="C157" s="236"/>
      <c r="D157" s="236"/>
      <c r="E157" s="236"/>
      <c r="F157" s="238" t="s">
        <v>298</v>
      </c>
      <c r="G157" s="239">
        <v>-113963.2</v>
      </c>
      <c r="H157" s="239">
        <v>-113963.2</v>
      </c>
    </row>
    <row r="158" spans="1:8">
      <c r="A158" s="236"/>
      <c r="B158" s="236"/>
      <c r="C158" s="236"/>
      <c r="D158" s="236"/>
      <c r="E158" s="236"/>
      <c r="F158" s="236" t="s">
        <v>5</v>
      </c>
      <c r="G158" s="236"/>
      <c r="H158" s="236"/>
    </row>
    <row r="159" spans="1:8">
      <c r="A159" s="236"/>
      <c r="B159" s="236"/>
      <c r="C159" s="238" t="s">
        <v>262</v>
      </c>
      <c r="D159" s="236"/>
      <c r="E159" s="236"/>
      <c r="F159" s="238" t="s">
        <v>299</v>
      </c>
      <c r="G159" s="239">
        <v>-113963.2</v>
      </c>
      <c r="H159" s="239">
        <v>-113963.2</v>
      </c>
    </row>
    <row r="160" spans="1:8">
      <c r="A160" s="236"/>
      <c r="B160" s="236"/>
      <c r="C160" s="236"/>
      <c r="D160" s="236"/>
      <c r="E160" s="236"/>
      <c r="F160" s="236" t="s">
        <v>5</v>
      </c>
      <c r="G160" s="236"/>
      <c r="H160" s="236"/>
    </row>
    <row r="161" spans="1:8" ht="49.5">
      <c r="A161" s="236"/>
      <c r="B161" s="236"/>
      <c r="C161" s="236"/>
      <c r="D161" s="236" t="s">
        <v>204</v>
      </c>
      <c r="E161" s="236" t="s">
        <v>206</v>
      </c>
      <c r="F161" s="236" t="s">
        <v>207</v>
      </c>
      <c r="G161" s="237">
        <v>-113963.2</v>
      </c>
      <c r="H161" s="237">
        <v>-113963.2</v>
      </c>
    </row>
    <row r="162" spans="1:8">
      <c r="A162" s="236"/>
      <c r="B162" s="236"/>
      <c r="C162" s="236"/>
      <c r="D162" s="236"/>
      <c r="E162" s="236"/>
      <c r="F162" s="236" t="s">
        <v>199</v>
      </c>
      <c r="G162" s="237">
        <v>-113963.2</v>
      </c>
      <c r="H162" s="237">
        <v>-113963.2</v>
      </c>
    </row>
    <row r="163" spans="1:8">
      <c r="A163" s="238" t="s">
        <v>300</v>
      </c>
      <c r="B163" s="236"/>
      <c r="C163" s="236"/>
      <c r="D163" s="236"/>
      <c r="E163" s="236"/>
      <c r="F163" s="238" t="s">
        <v>34</v>
      </c>
      <c r="G163" s="239">
        <v>7011711.5</v>
      </c>
      <c r="H163" s="239">
        <v>8794410.5</v>
      </c>
    </row>
    <row r="164" spans="1:8">
      <c r="A164" s="236"/>
      <c r="B164" s="236"/>
      <c r="C164" s="236"/>
      <c r="D164" s="236"/>
      <c r="E164" s="236"/>
      <c r="F164" s="236" t="s">
        <v>5</v>
      </c>
      <c r="G164" s="236"/>
      <c r="H164" s="236"/>
    </row>
    <row r="165" spans="1:8">
      <c r="A165" s="236"/>
      <c r="B165" s="238" t="s">
        <v>262</v>
      </c>
      <c r="C165" s="236"/>
      <c r="D165" s="236"/>
      <c r="E165" s="236"/>
      <c r="F165" s="238" t="s">
        <v>35</v>
      </c>
      <c r="G165" s="239">
        <v>7011711.5</v>
      </c>
      <c r="H165" s="239">
        <v>8794410.5</v>
      </c>
    </row>
    <row r="166" spans="1:8">
      <c r="A166" s="236"/>
      <c r="B166" s="236"/>
      <c r="C166" s="236"/>
      <c r="D166" s="236"/>
      <c r="E166" s="236"/>
      <c r="F166" s="236" t="s">
        <v>5</v>
      </c>
      <c r="G166" s="236"/>
      <c r="H166" s="236"/>
    </row>
    <row r="167" spans="1:8">
      <c r="A167" s="236"/>
      <c r="B167" s="236"/>
      <c r="C167" s="238" t="s">
        <v>262</v>
      </c>
      <c r="D167" s="236"/>
      <c r="E167" s="236"/>
      <c r="F167" s="238" t="s">
        <v>28</v>
      </c>
      <c r="G167" s="239">
        <v>7011711.5</v>
      </c>
      <c r="H167" s="239">
        <v>8794410.5</v>
      </c>
    </row>
    <row r="168" spans="1:8">
      <c r="A168" s="236"/>
      <c r="B168" s="236"/>
      <c r="C168" s="236"/>
      <c r="D168" s="236"/>
      <c r="E168" s="236"/>
      <c r="F168" s="236" t="s">
        <v>5</v>
      </c>
      <c r="G168" s="236"/>
      <c r="H168" s="236"/>
    </row>
    <row r="169" spans="1:8">
      <c r="A169" s="236"/>
      <c r="B169" s="236"/>
      <c r="C169" s="236"/>
      <c r="D169" s="236" t="s">
        <v>258</v>
      </c>
      <c r="E169" s="236" t="s">
        <v>29</v>
      </c>
      <c r="F169" s="236" t="s">
        <v>28</v>
      </c>
      <c r="G169" s="237">
        <v>7011711.5</v>
      </c>
      <c r="H169" s="237">
        <v>8794410.5</v>
      </c>
    </row>
    <row r="170" spans="1:8">
      <c r="A170" s="236"/>
      <c r="B170" s="236"/>
      <c r="C170" s="236"/>
      <c r="D170" s="236"/>
      <c r="E170" s="236"/>
      <c r="F170" s="236" t="s">
        <v>27</v>
      </c>
      <c r="G170" s="237">
        <v>7011711.5</v>
      </c>
      <c r="H170" s="237">
        <v>8794410.5</v>
      </c>
    </row>
  </sheetData>
  <mergeCells count="7">
    <mergeCell ref="A5:C5"/>
    <mergeCell ref="D5:E5"/>
    <mergeCell ref="A1:H1"/>
    <mergeCell ref="A3:H3"/>
    <mergeCell ref="G4:H4"/>
    <mergeCell ref="F5:F6"/>
    <mergeCell ref="G5:H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37" workbookViewId="0">
      <selection activeCell="H13" sqref="H13:I13"/>
    </sheetView>
  </sheetViews>
  <sheetFormatPr defaultRowHeight="13.5"/>
  <cols>
    <col min="1" max="1" width="13.7109375" style="19" customWidth="1"/>
    <col min="2" max="2" width="16.140625" style="19" customWidth="1"/>
    <col min="3" max="3" width="60.5703125" style="19" customWidth="1"/>
    <col min="4" max="9" width="16.140625" style="19" customWidth="1"/>
    <col min="10" max="10" width="11.5703125" style="19" hidden="1" customWidth="1"/>
    <col min="11" max="11" width="10.140625" style="19" hidden="1" customWidth="1"/>
    <col min="12" max="12" width="0" style="19" hidden="1" customWidth="1"/>
    <col min="13" max="13" width="9.5703125" style="19" hidden="1" customWidth="1"/>
    <col min="14" max="15" width="0" style="19" hidden="1" customWidth="1"/>
    <col min="16" max="16384" width="9.140625" style="19"/>
  </cols>
  <sheetData>
    <row r="1" spans="1:15" s="4" customFormat="1" ht="17.25">
      <c r="A1" s="6"/>
      <c r="B1" s="6"/>
      <c r="C1" s="36"/>
      <c r="D1" s="5"/>
      <c r="E1" s="5"/>
      <c r="F1" s="36"/>
      <c r="G1" s="5"/>
      <c r="H1" s="5"/>
      <c r="I1" s="36" t="s">
        <v>326</v>
      </c>
    </row>
    <row r="2" spans="1:15" s="4" customFormat="1" ht="17.25">
      <c r="A2" s="6"/>
      <c r="B2" s="6"/>
      <c r="C2" s="426" t="s">
        <v>66</v>
      </c>
      <c r="D2" s="426"/>
      <c r="E2" s="426"/>
      <c r="F2" s="426"/>
      <c r="G2" s="426"/>
      <c r="H2" s="426"/>
      <c r="I2" s="426"/>
    </row>
    <row r="3" spans="1:15" s="4" customFormat="1" ht="17.25">
      <c r="A3" s="6"/>
      <c r="B3" s="6"/>
      <c r="C3" s="426" t="s">
        <v>67</v>
      </c>
      <c r="D3" s="426"/>
      <c r="E3" s="426"/>
      <c r="F3" s="426"/>
      <c r="G3" s="426"/>
      <c r="H3" s="426"/>
      <c r="I3" s="426"/>
    </row>
    <row r="4" spans="1:15" s="8" customFormat="1" ht="17.25">
      <c r="A4" s="13"/>
      <c r="B4" s="13"/>
      <c r="C4" s="13"/>
    </row>
    <row r="5" spans="1:15" s="4" customFormat="1" ht="17.25">
      <c r="A5" s="6"/>
      <c r="B5" s="6"/>
      <c r="C5" s="10"/>
      <c r="D5" s="10"/>
      <c r="E5" s="6"/>
      <c r="F5" s="6"/>
      <c r="G5" s="10"/>
      <c r="H5" s="6"/>
      <c r="I5" s="6"/>
    </row>
    <row r="6" spans="1:15" s="4" customFormat="1" ht="17.25">
      <c r="A6" s="6"/>
      <c r="B6" s="6"/>
      <c r="C6" s="10"/>
      <c r="D6" s="10"/>
      <c r="E6" s="6"/>
      <c r="F6" s="6"/>
      <c r="G6" s="10"/>
      <c r="H6" s="6"/>
      <c r="I6" s="6"/>
    </row>
    <row r="7" spans="1:15" s="4" customFormat="1" ht="59.25" customHeight="1">
      <c r="A7" s="427" t="s">
        <v>68</v>
      </c>
      <c r="B7" s="427"/>
      <c r="C7" s="427"/>
      <c r="D7" s="427"/>
      <c r="E7" s="427"/>
      <c r="F7" s="427"/>
      <c r="G7" s="427"/>
      <c r="H7" s="427"/>
      <c r="I7" s="427"/>
    </row>
    <row r="8" spans="1:15" s="4" customFormat="1" ht="17.25">
      <c r="A8" s="14"/>
      <c r="B8" s="9"/>
      <c r="C8" s="12"/>
      <c r="D8" s="7"/>
      <c r="E8" s="7"/>
      <c r="F8" s="11"/>
      <c r="G8" s="7"/>
      <c r="H8" s="7"/>
      <c r="I8" s="11" t="s">
        <v>69</v>
      </c>
    </row>
    <row r="9" spans="1:15" s="4" customFormat="1" ht="59.25" customHeight="1">
      <c r="A9" s="428" t="s">
        <v>0</v>
      </c>
      <c r="B9" s="428"/>
      <c r="C9" s="428" t="s">
        <v>70</v>
      </c>
      <c r="D9" s="429" t="s">
        <v>39</v>
      </c>
      <c r="E9" s="429"/>
      <c r="F9" s="429"/>
      <c r="G9" s="429"/>
      <c r="H9" s="429"/>
      <c r="I9" s="430"/>
    </row>
    <row r="10" spans="1:15" s="4" customFormat="1" ht="17.25">
      <c r="A10" s="428"/>
      <c r="B10" s="428"/>
      <c r="C10" s="428"/>
      <c r="D10" s="431" t="s">
        <v>43</v>
      </c>
      <c r="E10" s="431"/>
      <c r="F10" s="431"/>
      <c r="G10" s="431" t="s">
        <v>71</v>
      </c>
      <c r="H10" s="431"/>
      <c r="I10" s="431"/>
    </row>
    <row r="11" spans="1:15" s="4" customFormat="1" ht="17.25">
      <c r="A11" s="428" t="s">
        <v>2</v>
      </c>
      <c r="B11" s="428" t="s">
        <v>72</v>
      </c>
      <c r="C11" s="428"/>
      <c r="D11" s="432" t="s">
        <v>73</v>
      </c>
      <c r="E11" s="432" t="s">
        <v>74</v>
      </c>
      <c r="F11" s="432"/>
      <c r="G11" s="432" t="s">
        <v>73</v>
      </c>
      <c r="H11" s="432" t="s">
        <v>74</v>
      </c>
      <c r="I11" s="432"/>
    </row>
    <row r="12" spans="1:15" s="4" customFormat="1" ht="69">
      <c r="A12" s="428"/>
      <c r="B12" s="428"/>
      <c r="C12" s="428"/>
      <c r="D12" s="432"/>
      <c r="E12" s="37" t="s">
        <v>75</v>
      </c>
      <c r="F12" s="37" t="s">
        <v>76</v>
      </c>
      <c r="G12" s="432"/>
      <c r="H12" s="37" t="s">
        <v>75</v>
      </c>
      <c r="I12" s="37" t="s">
        <v>76</v>
      </c>
    </row>
    <row r="13" spans="1:15" s="4" customFormat="1" ht="34.5">
      <c r="A13" s="15"/>
      <c r="B13" s="16"/>
      <c r="C13" s="17" t="s">
        <v>77</v>
      </c>
      <c r="D13" s="38">
        <f t="shared" ref="D13:D36" si="0">E13+F13</f>
        <v>-338197.7</v>
      </c>
      <c r="E13" s="21">
        <f t="shared" ref="E13:I13" si="1">+E14</f>
        <v>-280460.5</v>
      </c>
      <c r="F13" s="21">
        <f t="shared" si="1"/>
        <v>-57737.2</v>
      </c>
      <c r="G13" s="21">
        <f>H13+I13</f>
        <v>-559398.19999999995</v>
      </c>
      <c r="H13" s="21">
        <f t="shared" si="1"/>
        <v>-477820.7</v>
      </c>
      <c r="I13" s="21">
        <f t="shared" si="1"/>
        <v>-81577.5</v>
      </c>
      <c r="J13" s="4">
        <v>-338197.7</v>
      </c>
      <c r="K13" s="4">
        <v>-280460.5</v>
      </c>
      <c r="L13" s="4">
        <v>-57737.2</v>
      </c>
      <c r="M13" s="4">
        <v>-189096</v>
      </c>
      <c r="N13" s="4">
        <v>-152700</v>
      </c>
      <c r="O13" s="4">
        <v>-36396</v>
      </c>
    </row>
    <row r="14" spans="1:15" s="4" customFormat="1" ht="34.5">
      <c r="A14" s="18"/>
      <c r="B14" s="39"/>
      <c r="C14" s="40" t="s">
        <v>78</v>
      </c>
      <c r="D14" s="38">
        <f t="shared" si="0"/>
        <v>-338197.7</v>
      </c>
      <c r="E14" s="21">
        <f t="shared" ref="E14:H14" si="2">E15</f>
        <v>-280460.5</v>
      </c>
      <c r="F14" s="21">
        <f t="shared" si="2"/>
        <v>-57737.2</v>
      </c>
      <c r="G14" s="21">
        <f t="shared" ref="G14:G45" si="3">H14+I14</f>
        <v>-559398.19999999995</v>
      </c>
      <c r="H14" s="21">
        <f t="shared" si="2"/>
        <v>-477820.7</v>
      </c>
      <c r="I14" s="21">
        <f>I15</f>
        <v>-81577.5</v>
      </c>
      <c r="J14" s="4">
        <v>-338197.7</v>
      </c>
      <c r="K14" s="4">
        <v>-280460.5</v>
      </c>
      <c r="L14" s="4">
        <v>-57737.2</v>
      </c>
      <c r="M14" s="4">
        <v>-189096</v>
      </c>
      <c r="N14" s="4">
        <v>-152700</v>
      </c>
      <c r="O14" s="4">
        <v>-36396</v>
      </c>
    </row>
    <row r="15" spans="1:15" ht="17.25">
      <c r="A15" s="420" t="s">
        <v>80</v>
      </c>
      <c r="B15" s="41"/>
      <c r="C15" s="42" t="s">
        <v>79</v>
      </c>
      <c r="D15" s="38">
        <f t="shared" si="0"/>
        <v>-338197.7</v>
      </c>
      <c r="E15" s="21">
        <f t="shared" ref="E15:H15" si="4">E17+E28+E37</f>
        <v>-280460.5</v>
      </c>
      <c r="F15" s="21">
        <f t="shared" si="4"/>
        <v>-57737.2</v>
      </c>
      <c r="G15" s="21">
        <f t="shared" si="3"/>
        <v>-559398.19999999995</v>
      </c>
      <c r="H15" s="21">
        <f t="shared" si="4"/>
        <v>-477820.7</v>
      </c>
      <c r="I15" s="21">
        <f>I17+I28+I37</f>
        <v>-81577.5</v>
      </c>
      <c r="J15" s="19">
        <v>-338197.7</v>
      </c>
      <c r="K15" s="19">
        <v>-280460.5</v>
      </c>
      <c r="L15" s="19">
        <v>-57737.2</v>
      </c>
      <c r="M15" s="19">
        <v>-189096</v>
      </c>
      <c r="N15" s="19">
        <v>-152700</v>
      </c>
      <c r="O15" s="19">
        <v>-36396</v>
      </c>
    </row>
    <row r="16" spans="1:15" ht="17.25">
      <c r="A16" s="421"/>
      <c r="B16" s="41"/>
      <c r="C16" s="43" t="s">
        <v>44</v>
      </c>
      <c r="D16" s="38"/>
      <c r="E16" s="44"/>
      <c r="F16" s="44"/>
      <c r="G16" s="21"/>
      <c r="H16" s="21"/>
      <c r="I16" s="21"/>
      <c r="J16" s="19">
        <v>0</v>
      </c>
    </row>
    <row r="17" spans="1:15" ht="103.5">
      <c r="A17" s="421"/>
      <c r="B17" s="423" t="s">
        <v>81</v>
      </c>
      <c r="C17" s="45" t="s">
        <v>47</v>
      </c>
      <c r="D17" s="38">
        <f t="shared" si="0"/>
        <v>-138885.4</v>
      </c>
      <c r="E17" s="21">
        <f t="shared" ref="E17:H17" si="5">E19</f>
        <v>-114200</v>
      </c>
      <c r="F17" s="21">
        <f t="shared" si="5"/>
        <v>-24685.4</v>
      </c>
      <c r="G17" s="21">
        <f t="shared" si="3"/>
        <v>-189096</v>
      </c>
      <c r="H17" s="21">
        <f t="shared" si="5"/>
        <v>-152700</v>
      </c>
      <c r="I17" s="21">
        <f>I19</f>
        <v>-36396</v>
      </c>
      <c r="J17" s="19">
        <v>-138885.4</v>
      </c>
      <c r="K17" s="19">
        <v>-114200</v>
      </c>
      <c r="L17" s="19">
        <v>-24685.4</v>
      </c>
      <c r="M17" s="19">
        <v>-189096</v>
      </c>
      <c r="N17" s="19">
        <v>-152700</v>
      </c>
      <c r="O17" s="19">
        <v>-36396</v>
      </c>
    </row>
    <row r="18" spans="1:15" ht="17.25">
      <c r="A18" s="421"/>
      <c r="B18" s="424"/>
      <c r="C18" s="46" t="s">
        <v>12</v>
      </c>
      <c r="D18" s="38"/>
      <c r="E18" s="47"/>
      <c r="F18" s="47"/>
      <c r="G18" s="21"/>
      <c r="H18" s="21"/>
      <c r="I18" s="21"/>
      <c r="J18" s="19">
        <v>0</v>
      </c>
    </row>
    <row r="19" spans="1:15" ht="17.25">
      <c r="A19" s="421"/>
      <c r="B19" s="424"/>
      <c r="C19" s="48" t="s">
        <v>40</v>
      </c>
      <c r="D19" s="38">
        <f t="shared" si="0"/>
        <v>-138885.4</v>
      </c>
      <c r="E19" s="21">
        <f t="shared" ref="E19:I19" si="6">+E21</f>
        <v>-114200</v>
      </c>
      <c r="F19" s="21">
        <f t="shared" si="6"/>
        <v>-24685.4</v>
      </c>
      <c r="G19" s="21">
        <f t="shared" si="3"/>
        <v>-189096</v>
      </c>
      <c r="H19" s="21">
        <f t="shared" si="6"/>
        <v>-152700</v>
      </c>
      <c r="I19" s="21">
        <f t="shared" si="6"/>
        <v>-36396</v>
      </c>
      <c r="J19" s="19">
        <v>-138885.4</v>
      </c>
      <c r="K19" s="19">
        <v>-114200</v>
      </c>
      <c r="L19" s="19">
        <v>-24685.4</v>
      </c>
      <c r="M19" s="19">
        <v>-189096</v>
      </c>
      <c r="N19" s="19">
        <v>-152700</v>
      </c>
      <c r="O19" s="19">
        <v>-36396</v>
      </c>
    </row>
    <row r="20" spans="1:15" ht="34.5">
      <c r="A20" s="421"/>
      <c r="B20" s="424"/>
      <c r="C20" s="46" t="s">
        <v>13</v>
      </c>
      <c r="D20" s="38"/>
      <c r="E20" s="47"/>
      <c r="F20" s="47"/>
      <c r="G20" s="21"/>
      <c r="H20" s="21"/>
      <c r="I20" s="21"/>
      <c r="J20" s="19">
        <v>0</v>
      </c>
    </row>
    <row r="21" spans="1:15" ht="17.25">
      <c r="A21" s="421"/>
      <c r="B21" s="424"/>
      <c r="C21" s="46" t="s">
        <v>11</v>
      </c>
      <c r="D21" s="38">
        <f t="shared" si="0"/>
        <v>-138885.4</v>
      </c>
      <c r="E21" s="21">
        <f t="shared" ref="E21:H21" si="7">E22</f>
        <v>-114200</v>
      </c>
      <c r="F21" s="21">
        <f t="shared" si="7"/>
        <v>-24685.4</v>
      </c>
      <c r="G21" s="21">
        <f t="shared" si="3"/>
        <v>-189096</v>
      </c>
      <c r="H21" s="21">
        <f t="shared" si="7"/>
        <v>-152700</v>
      </c>
      <c r="I21" s="21">
        <f>I22</f>
        <v>-36396</v>
      </c>
      <c r="J21" s="19">
        <v>-138885.4</v>
      </c>
      <c r="K21" s="19">
        <v>-114200</v>
      </c>
      <c r="L21" s="19">
        <v>-24685.4</v>
      </c>
      <c r="M21" s="19">
        <v>-189096</v>
      </c>
      <c r="N21" s="19">
        <v>-152700</v>
      </c>
      <c r="O21" s="19">
        <v>-36396</v>
      </c>
    </row>
    <row r="22" spans="1:15" ht="17.25">
      <c r="A22" s="421"/>
      <c r="B22" s="424"/>
      <c r="C22" s="46" t="s">
        <v>23</v>
      </c>
      <c r="D22" s="38">
        <f t="shared" si="0"/>
        <v>-138885.4</v>
      </c>
      <c r="E22" s="21">
        <f t="shared" ref="E22:H22" si="8">E23+E26</f>
        <v>-114200</v>
      </c>
      <c r="F22" s="21">
        <f t="shared" si="8"/>
        <v>-24685.4</v>
      </c>
      <c r="G22" s="21">
        <f t="shared" si="3"/>
        <v>-189096</v>
      </c>
      <c r="H22" s="21">
        <f t="shared" si="8"/>
        <v>-152700</v>
      </c>
      <c r="I22" s="21">
        <f>I23+I26</f>
        <v>-36396</v>
      </c>
      <c r="J22" s="19">
        <v>-138885.4</v>
      </c>
      <c r="K22" s="19">
        <v>-114200</v>
      </c>
      <c r="L22" s="19">
        <v>-24685.4</v>
      </c>
      <c r="M22" s="19">
        <v>-189096</v>
      </c>
      <c r="N22" s="19">
        <v>-152700</v>
      </c>
      <c r="O22" s="19">
        <v>-36396</v>
      </c>
    </row>
    <row r="23" spans="1:15" ht="34.5">
      <c r="A23" s="421"/>
      <c r="B23" s="424"/>
      <c r="C23" s="46" t="s">
        <v>52</v>
      </c>
      <c r="D23" s="38">
        <f t="shared" si="0"/>
        <v>-21900</v>
      </c>
      <c r="E23" s="21">
        <f t="shared" ref="E23:H24" si="9">E24</f>
        <v>-16700</v>
      </c>
      <c r="F23" s="21">
        <f t="shared" si="9"/>
        <v>-5200</v>
      </c>
      <c r="G23" s="21">
        <f t="shared" si="3"/>
        <v>-25200</v>
      </c>
      <c r="H23" s="21">
        <f t="shared" si="9"/>
        <v>-20000</v>
      </c>
      <c r="I23" s="21">
        <f>I24</f>
        <v>-5200</v>
      </c>
      <c r="J23" s="19">
        <v>-21900</v>
      </c>
      <c r="K23" s="19">
        <v>-16700</v>
      </c>
      <c r="L23" s="19">
        <v>-5200</v>
      </c>
      <c r="M23" s="19">
        <v>-25200</v>
      </c>
      <c r="N23" s="19">
        <v>-20000</v>
      </c>
      <c r="O23" s="19">
        <v>-5200</v>
      </c>
    </row>
    <row r="24" spans="1:15" ht="34.5">
      <c r="A24" s="421"/>
      <c r="B24" s="424"/>
      <c r="C24" s="48" t="s">
        <v>53</v>
      </c>
      <c r="D24" s="38">
        <f t="shared" si="0"/>
        <v>-21900</v>
      </c>
      <c r="E24" s="21">
        <f t="shared" si="9"/>
        <v>-16700</v>
      </c>
      <c r="F24" s="21">
        <f t="shared" si="9"/>
        <v>-5200</v>
      </c>
      <c r="G24" s="21">
        <f t="shared" si="3"/>
        <v>-25200</v>
      </c>
      <c r="H24" s="21">
        <f t="shared" si="9"/>
        <v>-20000</v>
      </c>
      <c r="I24" s="21">
        <f>I25</f>
        <v>-5200</v>
      </c>
      <c r="J24" s="19">
        <v>-21900</v>
      </c>
      <c r="K24" s="19">
        <v>-16700</v>
      </c>
      <c r="L24" s="19">
        <v>-5200</v>
      </c>
      <c r="M24" s="19">
        <v>-25200</v>
      </c>
      <c r="N24" s="19">
        <v>-20000</v>
      </c>
      <c r="O24" s="19">
        <v>-5200</v>
      </c>
    </row>
    <row r="25" spans="1:15" ht="17.25">
      <c r="A25" s="421"/>
      <c r="B25" s="424"/>
      <c r="C25" s="46" t="s">
        <v>54</v>
      </c>
      <c r="D25" s="38">
        <f t="shared" si="0"/>
        <v>-21900</v>
      </c>
      <c r="E25" s="47">
        <v>-16700</v>
      </c>
      <c r="F25" s="34">
        <v>-5200</v>
      </c>
      <c r="G25" s="21">
        <f t="shared" si="3"/>
        <v>-25200</v>
      </c>
      <c r="H25" s="31">
        <v>-20000</v>
      </c>
      <c r="I25" s="31">
        <v>-5200</v>
      </c>
      <c r="J25" s="19">
        <v>-21900</v>
      </c>
      <c r="K25" s="19">
        <v>-16700</v>
      </c>
      <c r="L25" s="19">
        <v>-5200</v>
      </c>
      <c r="M25" s="19">
        <v>-25200</v>
      </c>
      <c r="N25" s="19">
        <v>-20000</v>
      </c>
      <c r="O25" s="19">
        <v>-5200</v>
      </c>
    </row>
    <row r="26" spans="1:15" ht="17.25">
      <c r="A26" s="421"/>
      <c r="B26" s="424"/>
      <c r="C26" s="46" t="s">
        <v>30</v>
      </c>
      <c r="D26" s="38">
        <f t="shared" si="0"/>
        <v>-116985.4</v>
      </c>
      <c r="E26" s="49">
        <f t="shared" ref="E26:H26" si="10">E27</f>
        <v>-97500</v>
      </c>
      <c r="F26" s="49">
        <f t="shared" si="10"/>
        <v>-19485.400000000001</v>
      </c>
      <c r="G26" s="21">
        <f t="shared" si="3"/>
        <v>-163896</v>
      </c>
      <c r="H26" s="49">
        <f t="shared" si="10"/>
        <v>-132700</v>
      </c>
      <c r="I26" s="49">
        <f>I27</f>
        <v>-31196</v>
      </c>
      <c r="J26" s="19">
        <v>-116985.4</v>
      </c>
      <c r="K26" s="19">
        <v>-97500</v>
      </c>
      <c r="L26" s="19">
        <v>-19485.400000000001</v>
      </c>
      <c r="M26" s="19">
        <v>-163896</v>
      </c>
      <c r="N26" s="19">
        <v>-132700</v>
      </c>
      <c r="O26" s="19">
        <v>-31196</v>
      </c>
    </row>
    <row r="27" spans="1:15" ht="17.25">
      <c r="A27" s="421"/>
      <c r="B27" s="425"/>
      <c r="C27" s="46" t="s">
        <v>55</v>
      </c>
      <c r="D27" s="38">
        <f t="shared" si="0"/>
        <v>-116985.4</v>
      </c>
      <c r="E27" s="44">
        <v>-97500</v>
      </c>
      <c r="F27" s="33">
        <v>-19485.400000000001</v>
      </c>
      <c r="G27" s="21">
        <f t="shared" si="3"/>
        <v>-163896</v>
      </c>
      <c r="H27" s="31">
        <v>-132700</v>
      </c>
      <c r="I27" s="31">
        <v>-31196</v>
      </c>
      <c r="J27" s="19">
        <v>-116985.4</v>
      </c>
      <c r="K27" s="19">
        <v>-97500</v>
      </c>
      <c r="L27" s="19">
        <v>-19485.400000000001</v>
      </c>
      <c r="M27" s="19">
        <v>-163896</v>
      </c>
      <c r="N27" s="19">
        <v>-132700</v>
      </c>
      <c r="O27" s="19">
        <v>-31196</v>
      </c>
    </row>
    <row r="28" spans="1:15" ht="86.25">
      <c r="A28" s="421"/>
      <c r="B28" s="423" t="s">
        <v>82</v>
      </c>
      <c r="C28" s="45" t="s">
        <v>48</v>
      </c>
      <c r="D28" s="38">
        <f t="shared" si="0"/>
        <v>-184312.3</v>
      </c>
      <c r="E28" s="32">
        <f t="shared" ref="E28:H28" si="11">E30</f>
        <v>-153593.5</v>
      </c>
      <c r="F28" s="32">
        <f t="shared" si="11"/>
        <v>-30718.799999999999</v>
      </c>
      <c r="G28" s="21">
        <f t="shared" si="3"/>
        <v>-255008.3</v>
      </c>
      <c r="H28" s="32">
        <f t="shared" si="11"/>
        <v>-220080.5</v>
      </c>
      <c r="I28" s="32">
        <f>I30</f>
        <v>-34927.800000000003</v>
      </c>
      <c r="J28" s="19">
        <v>-184312.3</v>
      </c>
      <c r="K28" s="19">
        <v>-153593.5</v>
      </c>
      <c r="L28" s="19">
        <v>-30718.799999999999</v>
      </c>
      <c r="M28" s="19">
        <v>-255008.3</v>
      </c>
      <c r="N28" s="19">
        <v>-220080.5</v>
      </c>
      <c r="O28" s="19">
        <v>-34927.800000000003</v>
      </c>
    </row>
    <row r="29" spans="1:15" ht="17.25">
      <c r="A29" s="421"/>
      <c r="B29" s="424"/>
      <c r="C29" s="46" t="s">
        <v>12</v>
      </c>
      <c r="D29" s="38"/>
      <c r="E29" s="47"/>
      <c r="F29" s="47"/>
      <c r="G29" s="21"/>
      <c r="H29" s="47"/>
      <c r="I29" s="47"/>
      <c r="J29" s="19">
        <v>0</v>
      </c>
      <c r="M29" s="19">
        <v>0</v>
      </c>
    </row>
    <row r="30" spans="1:15" ht="17.25">
      <c r="A30" s="421"/>
      <c r="B30" s="424"/>
      <c r="C30" s="48" t="s">
        <v>40</v>
      </c>
      <c r="D30" s="38">
        <f t="shared" si="0"/>
        <v>-184312.3</v>
      </c>
      <c r="E30" s="38">
        <f t="shared" ref="E30:H30" si="12">E32</f>
        <v>-153593.5</v>
      </c>
      <c r="F30" s="38">
        <f t="shared" si="12"/>
        <v>-30718.799999999999</v>
      </c>
      <c r="G30" s="21">
        <f t="shared" si="3"/>
        <v>-255008.3</v>
      </c>
      <c r="H30" s="38">
        <f t="shared" si="12"/>
        <v>-220080.5</v>
      </c>
      <c r="I30" s="38">
        <f>I32</f>
        <v>-34927.800000000003</v>
      </c>
      <c r="J30" s="19">
        <v>-184312.3</v>
      </c>
      <c r="K30" s="19">
        <v>-153593.5</v>
      </c>
      <c r="L30" s="19">
        <v>-30718.799999999999</v>
      </c>
      <c r="M30" s="19">
        <v>-255008.3</v>
      </c>
      <c r="N30" s="19">
        <v>-220080.5</v>
      </c>
      <c r="O30" s="19">
        <v>-34927.800000000003</v>
      </c>
    </row>
    <row r="31" spans="1:15" ht="34.5">
      <c r="A31" s="421"/>
      <c r="B31" s="424"/>
      <c r="C31" s="46" t="s">
        <v>13</v>
      </c>
      <c r="D31" s="38"/>
      <c r="E31" s="47"/>
      <c r="F31" s="47"/>
      <c r="G31" s="21"/>
      <c r="H31" s="47"/>
      <c r="I31" s="47"/>
      <c r="J31" s="19">
        <v>0</v>
      </c>
      <c r="M31" s="19">
        <v>0</v>
      </c>
    </row>
    <row r="32" spans="1:15" ht="17.25">
      <c r="A32" s="421"/>
      <c r="B32" s="424"/>
      <c r="C32" s="46" t="s">
        <v>11</v>
      </c>
      <c r="D32" s="38">
        <f t="shared" si="0"/>
        <v>-184312.3</v>
      </c>
      <c r="E32" s="49">
        <f t="shared" ref="E32:H35" si="13">E33</f>
        <v>-153593.5</v>
      </c>
      <c r="F32" s="49">
        <f t="shared" si="13"/>
        <v>-30718.799999999999</v>
      </c>
      <c r="G32" s="21">
        <f t="shared" si="3"/>
        <v>-255008.3</v>
      </c>
      <c r="H32" s="49">
        <f t="shared" si="13"/>
        <v>-220080.5</v>
      </c>
      <c r="I32" s="49">
        <f>I33</f>
        <v>-34927.800000000003</v>
      </c>
      <c r="J32" s="19">
        <v>-184312.3</v>
      </c>
      <c r="K32" s="19">
        <v>-153593.5</v>
      </c>
      <c r="L32" s="19">
        <v>-30718.799999999999</v>
      </c>
      <c r="M32" s="19">
        <v>-255008.3</v>
      </c>
      <c r="N32" s="19">
        <v>-220080.5</v>
      </c>
      <c r="O32" s="19">
        <v>-34927.800000000003</v>
      </c>
    </row>
    <row r="33" spans="1:15" ht="17.25">
      <c r="A33" s="421"/>
      <c r="B33" s="424"/>
      <c r="C33" s="46" t="s">
        <v>23</v>
      </c>
      <c r="D33" s="38">
        <f t="shared" si="0"/>
        <v>-184312.3</v>
      </c>
      <c r="E33" s="44">
        <f t="shared" si="13"/>
        <v>-153593.5</v>
      </c>
      <c r="F33" s="44">
        <f t="shared" si="13"/>
        <v>-30718.799999999999</v>
      </c>
      <c r="G33" s="21">
        <f t="shared" si="3"/>
        <v>-255008.3</v>
      </c>
      <c r="H33" s="44">
        <f t="shared" si="13"/>
        <v>-220080.5</v>
      </c>
      <c r="I33" s="44">
        <f>I34</f>
        <v>-34927.800000000003</v>
      </c>
      <c r="J33" s="19">
        <v>-184312.3</v>
      </c>
      <c r="K33" s="19">
        <v>-153593.5</v>
      </c>
      <c r="L33" s="19">
        <v>-30718.799999999999</v>
      </c>
      <c r="M33" s="19">
        <v>-255008.3</v>
      </c>
      <c r="N33" s="19">
        <v>-220080.5</v>
      </c>
      <c r="O33" s="19">
        <v>-34927.800000000003</v>
      </c>
    </row>
    <row r="34" spans="1:15" ht="17.25">
      <c r="A34" s="421"/>
      <c r="B34" s="424"/>
      <c r="C34" s="46" t="s">
        <v>56</v>
      </c>
      <c r="D34" s="38">
        <f t="shared" si="0"/>
        <v>-184312.3</v>
      </c>
      <c r="E34" s="47">
        <f t="shared" si="13"/>
        <v>-153593.5</v>
      </c>
      <c r="F34" s="47">
        <f t="shared" si="13"/>
        <v>-30718.799999999999</v>
      </c>
      <c r="G34" s="21">
        <f t="shared" si="3"/>
        <v>-255008.3</v>
      </c>
      <c r="H34" s="47">
        <f t="shared" si="13"/>
        <v>-220080.5</v>
      </c>
      <c r="I34" s="47">
        <f>I35</f>
        <v>-34927.800000000003</v>
      </c>
      <c r="J34" s="19">
        <v>-184312.3</v>
      </c>
      <c r="K34" s="19">
        <v>-153593.5</v>
      </c>
      <c r="L34" s="19">
        <v>-30718.799999999999</v>
      </c>
      <c r="M34" s="19">
        <v>-255008.3</v>
      </c>
      <c r="N34" s="19">
        <v>-220080.5</v>
      </c>
      <c r="O34" s="19">
        <v>-34927.800000000003</v>
      </c>
    </row>
    <row r="35" spans="1:15" ht="34.5">
      <c r="A35" s="421"/>
      <c r="B35" s="424"/>
      <c r="C35" s="46" t="s">
        <v>57</v>
      </c>
      <c r="D35" s="38">
        <f t="shared" si="0"/>
        <v>-184312.3</v>
      </c>
      <c r="E35" s="49">
        <f t="shared" si="13"/>
        <v>-153593.5</v>
      </c>
      <c r="F35" s="49">
        <f t="shared" si="13"/>
        <v>-30718.799999999999</v>
      </c>
      <c r="G35" s="21">
        <f t="shared" si="3"/>
        <v>-255008.3</v>
      </c>
      <c r="H35" s="49">
        <f t="shared" si="13"/>
        <v>-220080.5</v>
      </c>
      <c r="I35" s="49">
        <f>I36</f>
        <v>-34927.800000000003</v>
      </c>
      <c r="J35" s="19">
        <v>-184312.3</v>
      </c>
      <c r="K35" s="19">
        <v>-153593.5</v>
      </c>
      <c r="L35" s="19">
        <v>-30718.799999999999</v>
      </c>
      <c r="M35" s="19">
        <v>-255008.3</v>
      </c>
      <c r="N35" s="19">
        <v>-220080.5</v>
      </c>
      <c r="O35" s="19">
        <v>-34927.800000000003</v>
      </c>
    </row>
    <row r="36" spans="1:15" ht="17.25">
      <c r="A36" s="421"/>
      <c r="B36" s="425"/>
      <c r="C36" s="46" t="s">
        <v>58</v>
      </c>
      <c r="D36" s="38">
        <f t="shared" si="0"/>
        <v>-184312.3</v>
      </c>
      <c r="E36" s="44">
        <v>-153593.5</v>
      </c>
      <c r="F36" s="44">
        <v>-30718.799999999999</v>
      </c>
      <c r="G36" s="21">
        <f t="shared" si="3"/>
        <v>-255008.3</v>
      </c>
      <c r="H36" s="44">
        <v>-220080.5</v>
      </c>
      <c r="I36" s="44">
        <v>-34927.800000000003</v>
      </c>
      <c r="J36" s="19">
        <v>-184312.3</v>
      </c>
      <c r="K36" s="19">
        <v>-153593.5</v>
      </c>
      <c r="L36" s="19">
        <v>-30718.799999999999</v>
      </c>
      <c r="M36" s="19">
        <v>-255008.3</v>
      </c>
      <c r="N36" s="19">
        <v>-220080.5</v>
      </c>
      <c r="O36" s="19">
        <v>-34927.800000000003</v>
      </c>
    </row>
    <row r="37" spans="1:15" ht="86.25">
      <c r="A37" s="421"/>
      <c r="B37" s="423" t="s">
        <v>83</v>
      </c>
      <c r="C37" s="45" t="s">
        <v>49</v>
      </c>
      <c r="D37" s="38">
        <f>E37+F37</f>
        <v>-15000</v>
      </c>
      <c r="E37" s="38">
        <f t="shared" ref="E37:H37" si="14">E39</f>
        <v>-12667</v>
      </c>
      <c r="F37" s="38">
        <f t="shared" si="14"/>
        <v>-2333</v>
      </c>
      <c r="G37" s="21">
        <f t="shared" si="3"/>
        <v>-115293.9</v>
      </c>
      <c r="H37" s="38">
        <f t="shared" si="14"/>
        <v>-105040.2</v>
      </c>
      <c r="I37" s="38">
        <f>I39</f>
        <v>-10253.700000000001</v>
      </c>
      <c r="J37" s="19">
        <v>-15000</v>
      </c>
      <c r="K37" s="19">
        <v>-12667</v>
      </c>
      <c r="L37" s="19">
        <v>-2333</v>
      </c>
      <c r="M37" s="19">
        <v>-115293.9</v>
      </c>
      <c r="N37" s="19">
        <v>-105040.2</v>
      </c>
      <c r="O37" s="19">
        <v>-10253.700000000001</v>
      </c>
    </row>
    <row r="38" spans="1:15" ht="17.25">
      <c r="A38" s="421"/>
      <c r="B38" s="424"/>
      <c r="C38" s="46" t="s">
        <v>12</v>
      </c>
      <c r="D38" s="38"/>
      <c r="E38" s="47"/>
      <c r="F38" s="47"/>
      <c r="G38" s="21"/>
      <c r="H38" s="47"/>
      <c r="I38" s="47"/>
      <c r="J38" s="19">
        <v>0</v>
      </c>
      <c r="M38" s="19">
        <v>0</v>
      </c>
    </row>
    <row r="39" spans="1:15" ht="17.25">
      <c r="A39" s="421"/>
      <c r="B39" s="424"/>
      <c r="C39" s="48" t="s">
        <v>40</v>
      </c>
      <c r="D39" s="38">
        <f t="shared" ref="D39:D45" si="15">E39+F39</f>
        <v>-15000</v>
      </c>
      <c r="E39" s="38">
        <f t="shared" ref="E39:H39" si="16">E41</f>
        <v>-12667</v>
      </c>
      <c r="F39" s="38">
        <f t="shared" si="16"/>
        <v>-2333</v>
      </c>
      <c r="G39" s="21">
        <f t="shared" si="3"/>
        <v>-115293.9</v>
      </c>
      <c r="H39" s="38">
        <f t="shared" si="16"/>
        <v>-105040.2</v>
      </c>
      <c r="I39" s="38">
        <f>I41</f>
        <v>-10253.700000000001</v>
      </c>
      <c r="J39" s="19">
        <v>-15000</v>
      </c>
      <c r="K39" s="19">
        <v>-12667</v>
      </c>
      <c r="L39" s="19">
        <v>-2333</v>
      </c>
      <c r="M39" s="19">
        <v>-115293.9</v>
      </c>
      <c r="N39" s="19">
        <v>-105040.2</v>
      </c>
      <c r="O39" s="19">
        <v>-10253.700000000001</v>
      </c>
    </row>
    <row r="40" spans="1:15" ht="34.5">
      <c r="A40" s="421"/>
      <c r="B40" s="424"/>
      <c r="C40" s="46" t="s">
        <v>13</v>
      </c>
      <c r="D40" s="38"/>
      <c r="E40" s="47"/>
      <c r="F40" s="47"/>
      <c r="G40" s="21"/>
      <c r="H40" s="47"/>
      <c r="I40" s="47"/>
      <c r="J40" s="19">
        <v>0</v>
      </c>
      <c r="M40" s="19">
        <v>0</v>
      </c>
    </row>
    <row r="41" spans="1:15" ht="17.25">
      <c r="A41" s="421"/>
      <c r="B41" s="424"/>
      <c r="C41" s="46" t="s">
        <v>11</v>
      </c>
      <c r="D41" s="38">
        <f t="shared" si="15"/>
        <v>-15000</v>
      </c>
      <c r="E41" s="49">
        <f t="shared" ref="E41:H44" si="17">E42</f>
        <v>-12667</v>
      </c>
      <c r="F41" s="49">
        <f t="shared" si="17"/>
        <v>-2333</v>
      </c>
      <c r="G41" s="21">
        <f t="shared" si="3"/>
        <v>-115293.9</v>
      </c>
      <c r="H41" s="49">
        <f t="shared" si="17"/>
        <v>-105040.2</v>
      </c>
      <c r="I41" s="49">
        <f>I42</f>
        <v>-10253.700000000001</v>
      </c>
      <c r="J41" s="19">
        <v>-15000</v>
      </c>
      <c r="K41" s="19">
        <v>-12667</v>
      </c>
      <c r="L41" s="19">
        <v>-2333</v>
      </c>
      <c r="M41" s="19">
        <v>-115293.9</v>
      </c>
      <c r="N41" s="19">
        <v>-105040.2</v>
      </c>
      <c r="O41" s="19">
        <v>-10253.700000000001</v>
      </c>
    </row>
    <row r="42" spans="1:15" ht="17.25">
      <c r="A42" s="421"/>
      <c r="B42" s="424"/>
      <c r="C42" s="46" t="s">
        <v>41</v>
      </c>
      <c r="D42" s="38">
        <f t="shared" si="15"/>
        <v>-15000</v>
      </c>
      <c r="E42" s="44">
        <f t="shared" si="17"/>
        <v>-12667</v>
      </c>
      <c r="F42" s="44">
        <f t="shared" si="17"/>
        <v>-2333</v>
      </c>
      <c r="G42" s="21">
        <f t="shared" si="3"/>
        <v>-115293.9</v>
      </c>
      <c r="H42" s="44">
        <f t="shared" si="17"/>
        <v>-105040.2</v>
      </c>
      <c r="I42" s="44">
        <f>I43</f>
        <v>-10253.700000000001</v>
      </c>
      <c r="J42" s="19">
        <v>-15000</v>
      </c>
      <c r="K42" s="19">
        <v>-12667</v>
      </c>
      <c r="L42" s="19">
        <v>-2333</v>
      </c>
      <c r="M42" s="19">
        <v>-115293.9</v>
      </c>
      <c r="N42" s="19">
        <v>-105040.2</v>
      </c>
      <c r="O42" s="19">
        <v>-10253.700000000001</v>
      </c>
    </row>
    <row r="43" spans="1:15" ht="17.25">
      <c r="A43" s="421"/>
      <c r="B43" s="424"/>
      <c r="C43" s="46" t="s">
        <v>42</v>
      </c>
      <c r="D43" s="38">
        <f t="shared" si="15"/>
        <v>-15000</v>
      </c>
      <c r="E43" s="44">
        <f t="shared" si="17"/>
        <v>-12667</v>
      </c>
      <c r="F43" s="44">
        <f t="shared" si="17"/>
        <v>-2333</v>
      </c>
      <c r="G43" s="21">
        <f t="shared" si="3"/>
        <v>-115293.9</v>
      </c>
      <c r="H43" s="44">
        <f t="shared" si="17"/>
        <v>-105040.2</v>
      </c>
      <c r="I43" s="44">
        <f>I44</f>
        <v>-10253.700000000001</v>
      </c>
      <c r="J43" s="19">
        <v>-15000</v>
      </c>
      <c r="K43" s="19">
        <v>-12667</v>
      </c>
      <c r="L43" s="19">
        <v>-2333</v>
      </c>
      <c r="M43" s="19">
        <v>-115293.9</v>
      </c>
      <c r="N43" s="19">
        <v>-105040.2</v>
      </c>
      <c r="O43" s="19">
        <v>-10253.700000000001</v>
      </c>
    </row>
    <row r="44" spans="1:15" ht="17.25">
      <c r="A44" s="421"/>
      <c r="B44" s="424"/>
      <c r="C44" s="46" t="s">
        <v>59</v>
      </c>
      <c r="D44" s="38">
        <f t="shared" si="15"/>
        <v>-15000</v>
      </c>
      <c r="E44" s="49">
        <f t="shared" si="17"/>
        <v>-12667</v>
      </c>
      <c r="F44" s="49">
        <f t="shared" si="17"/>
        <v>-2333</v>
      </c>
      <c r="G44" s="21">
        <f t="shared" si="3"/>
        <v>-115293.9</v>
      </c>
      <c r="H44" s="49">
        <f t="shared" si="17"/>
        <v>-105040.2</v>
      </c>
      <c r="I44" s="49">
        <f>I45</f>
        <v>-10253.700000000001</v>
      </c>
      <c r="J44" s="19">
        <v>-15000</v>
      </c>
      <c r="K44" s="19">
        <v>-12667</v>
      </c>
      <c r="L44" s="19">
        <v>-2333</v>
      </c>
      <c r="M44" s="19">
        <v>-115293.9</v>
      </c>
      <c r="N44" s="19">
        <v>-105040.2</v>
      </c>
      <c r="O44" s="19">
        <v>-10253.700000000001</v>
      </c>
    </row>
    <row r="45" spans="1:15" ht="17.25">
      <c r="A45" s="422"/>
      <c r="B45" s="425"/>
      <c r="C45" s="46" t="s">
        <v>60</v>
      </c>
      <c r="D45" s="38">
        <f t="shared" si="15"/>
        <v>-15000</v>
      </c>
      <c r="E45" s="44">
        <v>-12667</v>
      </c>
      <c r="F45" s="44">
        <v>-2333</v>
      </c>
      <c r="G45" s="21">
        <f t="shared" si="3"/>
        <v>-115293.9</v>
      </c>
      <c r="H45" s="44">
        <v>-105040.2</v>
      </c>
      <c r="I45" s="44">
        <v>-10253.700000000001</v>
      </c>
      <c r="J45" s="19">
        <v>-15000</v>
      </c>
      <c r="K45" s="19">
        <v>-12667</v>
      </c>
      <c r="L45" s="19">
        <v>-2333</v>
      </c>
      <c r="M45" s="19">
        <v>-115293.9</v>
      </c>
      <c r="N45" s="19">
        <v>-105040.2</v>
      </c>
      <c r="O45" s="19">
        <v>-10253.700000000001</v>
      </c>
    </row>
  </sheetData>
  <mergeCells count="18">
    <mergeCell ref="H11:I11"/>
    <mergeCell ref="B11:B12"/>
    <mergeCell ref="A15:A45"/>
    <mergeCell ref="B17:B27"/>
    <mergeCell ref="B28:B36"/>
    <mergeCell ref="B37:B45"/>
    <mergeCell ref="C2:I2"/>
    <mergeCell ref="C3:I3"/>
    <mergeCell ref="A7:I7"/>
    <mergeCell ref="A9:B10"/>
    <mergeCell ref="C9:C12"/>
    <mergeCell ref="D9:I9"/>
    <mergeCell ref="D10:F10"/>
    <mergeCell ref="G10:I10"/>
    <mergeCell ref="A11:A12"/>
    <mergeCell ref="D11:D12"/>
    <mergeCell ref="E11:F11"/>
    <mergeCell ref="G11:G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40" workbookViewId="0">
      <selection activeCell="I12" sqref="I12:I13"/>
    </sheetView>
  </sheetViews>
  <sheetFormatPr defaultColWidth="8" defaultRowHeight="17.25"/>
  <cols>
    <col min="1" max="1" width="7.85546875" style="64" customWidth="1"/>
    <col min="2" max="2" width="8.7109375" style="64" customWidth="1"/>
    <col min="3" max="3" width="51.140625" style="64" customWidth="1"/>
    <col min="4" max="4" width="17.7109375" style="64" customWidth="1"/>
    <col min="5" max="5" width="20.7109375" style="64" bestFit="1" customWidth="1"/>
    <col min="6" max="6" width="17.85546875" style="64" customWidth="1"/>
    <col min="7" max="7" width="19.28515625" style="64" customWidth="1"/>
    <col min="8" max="8" width="16.5703125" style="64" customWidth="1"/>
    <col min="9" max="9" width="15.42578125" style="64" bestFit="1" customWidth="1"/>
    <col min="10" max="16384" width="8" style="64"/>
  </cols>
  <sheetData>
    <row r="1" spans="1:10" ht="18.75" customHeight="1">
      <c r="A1" s="433" t="s">
        <v>355</v>
      </c>
      <c r="B1" s="433"/>
      <c r="C1" s="433"/>
      <c r="D1" s="433"/>
      <c r="E1" s="433"/>
      <c r="F1" s="433"/>
      <c r="G1" s="433"/>
      <c r="H1" s="433"/>
    </row>
    <row r="2" spans="1:10" s="66" customFormat="1" ht="19.5" customHeight="1">
      <c r="A2" s="433" t="s">
        <v>328</v>
      </c>
      <c r="B2" s="433"/>
      <c r="C2" s="433"/>
      <c r="D2" s="433"/>
      <c r="E2" s="433"/>
      <c r="F2" s="433"/>
      <c r="G2" s="433"/>
      <c r="H2" s="433"/>
      <c r="I2" s="65"/>
    </row>
    <row r="3" spans="1:10" s="66" customFormat="1" ht="17.25" customHeight="1">
      <c r="A3" s="433" t="s">
        <v>329</v>
      </c>
      <c r="B3" s="433"/>
      <c r="C3" s="433"/>
      <c r="D3" s="433"/>
      <c r="E3" s="433"/>
      <c r="F3" s="433"/>
      <c r="G3" s="433"/>
      <c r="H3" s="433"/>
      <c r="I3" s="65"/>
    </row>
    <row r="4" spans="1:10" s="66" customFormat="1" ht="52.5" customHeight="1">
      <c r="A4" s="435" t="s">
        <v>330</v>
      </c>
      <c r="B4" s="435"/>
      <c r="C4" s="435"/>
      <c r="D4" s="435"/>
      <c r="E4" s="435"/>
      <c r="F4" s="435"/>
      <c r="G4" s="435"/>
      <c r="H4" s="435"/>
      <c r="I4" s="67"/>
    </row>
    <row r="5" spans="1:10" s="71" customFormat="1" ht="17.25" customHeight="1">
      <c r="A5" s="68"/>
      <c r="B5" s="68"/>
      <c r="C5" s="69"/>
      <c r="D5" s="70"/>
      <c r="E5" s="70"/>
      <c r="F5" s="70"/>
      <c r="G5" s="436" t="s">
        <v>331</v>
      </c>
      <c r="H5" s="436"/>
    </row>
    <row r="6" spans="1:10" s="71" customFormat="1" ht="32.25" customHeight="1">
      <c r="A6" s="437" t="s">
        <v>332</v>
      </c>
      <c r="B6" s="437"/>
      <c r="C6" s="438" t="s">
        <v>333</v>
      </c>
      <c r="D6" s="439" t="s">
        <v>334</v>
      </c>
      <c r="E6" s="439"/>
      <c r="F6" s="439"/>
      <c r="G6" s="439"/>
      <c r="H6" s="439"/>
    </row>
    <row r="7" spans="1:10" s="72" customFormat="1" ht="18" customHeight="1">
      <c r="A7" s="437"/>
      <c r="B7" s="437"/>
      <c r="C7" s="438"/>
      <c r="D7" s="439" t="s">
        <v>335</v>
      </c>
      <c r="E7" s="439" t="s">
        <v>336</v>
      </c>
      <c r="F7" s="439"/>
      <c r="G7" s="439"/>
      <c r="H7" s="439"/>
    </row>
    <row r="8" spans="1:10" s="72" customFormat="1" ht="119.25" customHeight="1">
      <c r="A8" s="73" t="s">
        <v>2</v>
      </c>
      <c r="B8" s="73" t="s">
        <v>3</v>
      </c>
      <c r="C8" s="438"/>
      <c r="D8" s="439"/>
      <c r="E8" s="74" t="s">
        <v>337</v>
      </c>
      <c r="F8" s="74" t="s">
        <v>338</v>
      </c>
      <c r="G8" s="74" t="s">
        <v>339</v>
      </c>
      <c r="H8" s="74" t="s">
        <v>340</v>
      </c>
    </row>
    <row r="9" spans="1:10" s="72" customFormat="1" ht="30.75" customHeight="1">
      <c r="A9" s="73"/>
      <c r="B9" s="73"/>
      <c r="C9" s="75" t="s">
        <v>341</v>
      </c>
      <c r="D9" s="74">
        <f>SUM(E9:H9)</f>
        <v>-571879.80000000005</v>
      </c>
      <c r="E9" s="269">
        <f>E12+E16+E22+E26+E30+E34+E38+E41</f>
        <v>-276661.40000000002</v>
      </c>
      <c r="F9" s="400">
        <f t="shared" ref="F9:H9" si="0">F12+F16+F22+F26+F30+F34+F38+F41</f>
        <v>-35477.300000000003</v>
      </c>
      <c r="G9" s="400">
        <f t="shared" si="0"/>
        <v>0</v>
      </c>
      <c r="H9" s="400">
        <f t="shared" si="0"/>
        <v>-259741.1</v>
      </c>
      <c r="I9" s="76"/>
    </row>
    <row r="10" spans="1:10" s="71" customFormat="1" ht="17.25" customHeight="1">
      <c r="A10" s="73"/>
      <c r="B10" s="73"/>
      <c r="C10" s="75" t="s">
        <v>342</v>
      </c>
      <c r="D10" s="74"/>
      <c r="E10" s="74"/>
      <c r="F10" s="74"/>
      <c r="G10" s="74"/>
      <c r="H10" s="74"/>
    </row>
    <row r="11" spans="1:10" s="77" customFormat="1" ht="24" customHeight="1">
      <c r="A11" s="434"/>
      <c r="B11" s="434"/>
      <c r="C11" s="434"/>
      <c r="D11" s="434"/>
      <c r="E11" s="434"/>
      <c r="F11" s="434"/>
      <c r="G11" s="434"/>
      <c r="H11" s="434"/>
      <c r="I11" s="78"/>
      <c r="J11" s="78"/>
    </row>
    <row r="12" spans="1:10" s="82" customFormat="1" ht="22.5" customHeight="1">
      <c r="A12" s="79"/>
      <c r="B12" s="80"/>
      <c r="C12" s="80" t="s">
        <v>343</v>
      </c>
      <c r="D12" s="81">
        <f>+D14</f>
        <v>-29000</v>
      </c>
      <c r="E12" s="81">
        <f t="shared" ref="E12:H12" si="1">+E14</f>
        <v>0</v>
      </c>
      <c r="F12" s="81">
        <f t="shared" si="1"/>
        <v>-18000</v>
      </c>
      <c r="G12" s="81">
        <f t="shared" si="1"/>
        <v>0</v>
      </c>
      <c r="H12" s="81">
        <f t="shared" si="1"/>
        <v>-11000</v>
      </c>
    </row>
    <row r="13" spans="1:10" s="82" customFormat="1" ht="17.25" customHeight="1">
      <c r="A13" s="79"/>
      <c r="B13" s="79"/>
      <c r="C13" s="83" t="s">
        <v>44</v>
      </c>
      <c r="D13" s="81"/>
      <c r="E13" s="81"/>
      <c r="F13" s="81"/>
      <c r="G13" s="81"/>
      <c r="H13" s="81"/>
    </row>
    <row r="14" spans="1:10" s="86" customFormat="1" ht="34.5">
      <c r="A14" s="84">
        <v>1024</v>
      </c>
      <c r="B14" s="84">
        <v>31003</v>
      </c>
      <c r="C14" s="85" t="s">
        <v>344</v>
      </c>
      <c r="D14" s="81">
        <f>SUM(E14:H14)</f>
        <v>-29000</v>
      </c>
      <c r="E14" s="81"/>
      <c r="F14" s="81">
        <v>-18000</v>
      </c>
      <c r="G14" s="81"/>
      <c r="H14" s="81">
        <v>-11000</v>
      </c>
    </row>
    <row r="15" spans="1:10" s="77" customFormat="1" ht="21" customHeight="1">
      <c r="A15" s="434"/>
      <c r="B15" s="434"/>
      <c r="C15" s="434"/>
      <c r="D15" s="434"/>
      <c r="E15" s="434"/>
      <c r="F15" s="434"/>
      <c r="G15" s="434"/>
      <c r="H15" s="434"/>
      <c r="I15" s="87"/>
    </row>
    <row r="16" spans="1:10" s="90" customFormat="1">
      <c r="A16" s="88"/>
      <c r="B16" s="89"/>
      <c r="C16" s="80" t="s">
        <v>345</v>
      </c>
      <c r="D16" s="81">
        <f>SUM(E16:H16)</f>
        <v>-162006.39999999999</v>
      </c>
      <c r="E16" s="81">
        <f>E18</f>
        <v>-162006.39999999999</v>
      </c>
      <c r="F16" s="81">
        <f t="shared" ref="F16:H16" si="2">F18</f>
        <v>0</v>
      </c>
      <c r="G16" s="81">
        <f t="shared" si="2"/>
        <v>0</v>
      </c>
      <c r="H16" s="81">
        <f t="shared" si="2"/>
        <v>0</v>
      </c>
    </row>
    <row r="17" spans="1:8" s="90" customFormat="1">
      <c r="A17" s="88"/>
      <c r="B17" s="88"/>
      <c r="C17" s="88" t="s">
        <v>44</v>
      </c>
      <c r="D17" s="81"/>
      <c r="E17" s="91"/>
      <c r="F17" s="91"/>
      <c r="G17" s="91"/>
      <c r="H17" s="91"/>
    </row>
    <row r="18" spans="1:8" s="86" customFormat="1" ht="51.75">
      <c r="A18" s="84">
        <v>1103</v>
      </c>
      <c r="B18" s="84">
        <v>21001</v>
      </c>
      <c r="C18" s="85" t="s">
        <v>346</v>
      </c>
      <c r="D18" s="81">
        <f>SUM(E18:H18)</f>
        <v>-162006.39999999999</v>
      </c>
      <c r="E18" s="81">
        <f>SUM(E20:E20)</f>
        <v>-162006.39999999999</v>
      </c>
      <c r="F18" s="92">
        <f>SUM(F20:F20)</f>
        <v>0</v>
      </c>
      <c r="G18" s="92">
        <f>SUM(G20:G20)</f>
        <v>0</v>
      </c>
      <c r="H18" s="92">
        <f>SUM(H20:H20)</f>
        <v>0</v>
      </c>
    </row>
    <row r="19" spans="1:8" s="86" customFormat="1">
      <c r="A19" s="84"/>
      <c r="B19" s="84"/>
      <c r="C19" s="83" t="s">
        <v>44</v>
      </c>
      <c r="D19" s="92"/>
      <c r="E19" s="92"/>
      <c r="F19" s="92"/>
      <c r="G19" s="92"/>
      <c r="H19" s="92"/>
    </row>
    <row r="20" spans="1:8" s="86" customFormat="1" ht="51.75">
      <c r="A20" s="79"/>
      <c r="B20" s="79"/>
      <c r="C20" s="83" t="s">
        <v>347</v>
      </c>
      <c r="D20" s="81">
        <f>SUM(E20:H20)</f>
        <v>-162006.39999999999</v>
      </c>
      <c r="E20" s="91">
        <v>-162006.39999999999</v>
      </c>
      <c r="F20" s="93"/>
      <c r="G20" s="92"/>
      <c r="H20" s="92"/>
    </row>
    <row r="21" spans="1:8" s="86" customFormat="1">
      <c r="A21" s="149"/>
      <c r="B21" s="149"/>
      <c r="C21" s="285"/>
      <c r="D21" s="283"/>
      <c r="E21" s="286"/>
      <c r="F21" s="287"/>
      <c r="G21" s="284"/>
      <c r="H21" s="284"/>
    </row>
    <row r="22" spans="1:8" s="298" customFormat="1" ht="42.75" customHeight="1">
      <c r="A22" s="295"/>
      <c r="B22" s="296"/>
      <c r="C22" s="296" t="s">
        <v>954</v>
      </c>
      <c r="D22" s="297">
        <f>SUM(D24:D24)</f>
        <v>-17477.3</v>
      </c>
      <c r="E22" s="297">
        <f>SUM(E24:E24)</f>
        <v>0</v>
      </c>
      <c r="F22" s="297">
        <f>SUM(F24:F24)</f>
        <v>-17477.3</v>
      </c>
      <c r="G22" s="297">
        <f>SUM(G24:G24)</f>
        <v>0</v>
      </c>
      <c r="H22" s="297">
        <f>SUM(H24:H24)</f>
        <v>0</v>
      </c>
    </row>
    <row r="23" spans="1:8" s="290" customFormat="1" ht="17.25" customHeight="1">
      <c r="A23" s="288"/>
      <c r="B23" s="288"/>
      <c r="C23" s="288" t="s">
        <v>44</v>
      </c>
      <c r="D23" s="289"/>
      <c r="E23" s="289"/>
      <c r="F23" s="289"/>
      <c r="G23" s="289"/>
      <c r="H23" s="289"/>
    </row>
    <row r="24" spans="1:8" s="294" customFormat="1" ht="63" customHeight="1">
      <c r="A24" s="291">
        <v>1060</v>
      </c>
      <c r="B24" s="291">
        <v>31003</v>
      </c>
      <c r="C24" s="292" t="s">
        <v>955</v>
      </c>
      <c r="D24" s="81">
        <f>SUM(E24:H24)</f>
        <v>-17477.3</v>
      </c>
      <c r="E24" s="293">
        <v>0</v>
      </c>
      <c r="F24" s="293">
        <v>-17477.3</v>
      </c>
      <c r="G24" s="293">
        <v>0</v>
      </c>
      <c r="H24" s="293">
        <v>0</v>
      </c>
    </row>
    <row r="25" spans="1:8" s="294" customFormat="1">
      <c r="A25" s="291"/>
      <c r="B25" s="291"/>
      <c r="C25" s="292"/>
      <c r="D25" s="293"/>
      <c r="E25" s="293"/>
      <c r="F25" s="293"/>
      <c r="G25" s="293"/>
      <c r="H25" s="293"/>
    </row>
    <row r="26" spans="1:8" s="82" customFormat="1">
      <c r="A26" s="79"/>
      <c r="B26" s="80"/>
      <c r="C26" s="80" t="s">
        <v>348</v>
      </c>
      <c r="D26" s="81">
        <f>D28</f>
        <v>-5028.1000000000004</v>
      </c>
      <c r="E26" s="92">
        <f t="shared" ref="E26:H26" si="3">E28</f>
        <v>0</v>
      </c>
      <c r="F26" s="92">
        <f t="shared" si="3"/>
        <v>0</v>
      </c>
      <c r="G26" s="92">
        <f t="shared" si="3"/>
        <v>0</v>
      </c>
      <c r="H26" s="81">
        <f t="shared" si="3"/>
        <v>-5028.1000000000004</v>
      </c>
    </row>
    <row r="27" spans="1:8" s="82" customFormat="1">
      <c r="A27" s="79"/>
      <c r="B27" s="79"/>
      <c r="C27" s="83" t="s">
        <v>44</v>
      </c>
      <c r="D27" s="93"/>
      <c r="E27" s="93"/>
      <c r="F27" s="93"/>
      <c r="G27" s="93"/>
      <c r="H27" s="93"/>
    </row>
    <row r="28" spans="1:8" s="86" customFormat="1" ht="34.5">
      <c r="A28" s="84">
        <v>1231</v>
      </c>
      <c r="B28" s="84">
        <v>31001</v>
      </c>
      <c r="C28" s="85" t="s">
        <v>349</v>
      </c>
      <c r="D28" s="81">
        <f>SUM(E28:H28)</f>
        <v>-5028.1000000000004</v>
      </c>
      <c r="E28" s="92"/>
      <c r="F28" s="92"/>
      <c r="G28" s="92"/>
      <c r="H28" s="81">
        <v>-5028.1000000000004</v>
      </c>
    </row>
    <row r="29" spans="1:8" s="86" customFormat="1">
      <c r="A29" s="281"/>
      <c r="B29" s="281"/>
      <c r="C29" s="282"/>
      <c r="D29" s="283"/>
      <c r="E29" s="284"/>
      <c r="F29" s="284"/>
      <c r="G29" s="284"/>
      <c r="H29" s="283"/>
    </row>
    <row r="30" spans="1:8" s="82" customFormat="1">
      <c r="A30" s="79"/>
      <c r="B30" s="80"/>
      <c r="C30" s="80" t="s">
        <v>350</v>
      </c>
      <c r="D30" s="81">
        <f>D32</f>
        <v>-2132.4</v>
      </c>
      <c r="E30" s="92">
        <f>E32</f>
        <v>0</v>
      </c>
      <c r="F30" s="92">
        <f t="shared" ref="F30:H30" si="4">F32</f>
        <v>0</v>
      </c>
      <c r="G30" s="92">
        <f t="shared" si="4"/>
        <v>0</v>
      </c>
      <c r="H30" s="81">
        <f t="shared" si="4"/>
        <v>-2132.4</v>
      </c>
    </row>
    <row r="31" spans="1:8" s="82" customFormat="1">
      <c r="A31" s="79"/>
      <c r="B31" s="79"/>
      <c r="C31" s="83" t="s">
        <v>44</v>
      </c>
      <c r="D31" s="81"/>
      <c r="E31" s="93"/>
      <c r="F31" s="93"/>
      <c r="G31" s="93"/>
      <c r="H31" s="93"/>
    </row>
    <row r="32" spans="1:8" s="86" customFormat="1" ht="51.75">
      <c r="A32" s="84">
        <v>1143</v>
      </c>
      <c r="B32" s="84">
        <v>31001</v>
      </c>
      <c r="C32" s="85" t="s">
        <v>351</v>
      </c>
      <c r="D32" s="81">
        <f t="shared" ref="D32" si="5">SUM(E32:H32)</f>
        <v>-2132.4</v>
      </c>
      <c r="E32" s="92"/>
      <c r="F32" s="92"/>
      <c r="G32" s="92"/>
      <c r="H32" s="81">
        <v>-2132.4</v>
      </c>
    </row>
    <row r="33" spans="1:8">
      <c r="A33" s="94"/>
      <c r="B33" s="94"/>
      <c r="C33" s="95"/>
      <c r="D33" s="96"/>
      <c r="E33" s="96"/>
      <c r="F33" s="96"/>
      <c r="G33" s="96"/>
      <c r="H33" s="96"/>
    </row>
    <row r="34" spans="1:8" s="82" customFormat="1" ht="34.5">
      <c r="A34" s="79"/>
      <c r="B34" s="80"/>
      <c r="C34" s="80" t="s">
        <v>352</v>
      </c>
      <c r="D34" s="81">
        <f>SUM(E34:H34)</f>
        <v>-240411</v>
      </c>
      <c r="E34" s="81">
        <f t="shared" ref="E34:G34" si="6">+E36+E37</f>
        <v>0</v>
      </c>
      <c r="F34" s="81">
        <f t="shared" si="6"/>
        <v>0</v>
      </c>
      <c r="G34" s="81">
        <f t="shared" si="6"/>
        <v>0</v>
      </c>
      <c r="H34" s="81">
        <f>+H36+H37</f>
        <v>-240411</v>
      </c>
    </row>
    <row r="35" spans="1:8" s="82" customFormat="1">
      <c r="A35" s="79"/>
      <c r="B35" s="79"/>
      <c r="C35" s="83" t="s">
        <v>44</v>
      </c>
      <c r="D35" s="81"/>
      <c r="E35" s="81"/>
      <c r="F35" s="81"/>
      <c r="G35" s="81"/>
      <c r="H35" s="81"/>
    </row>
    <row r="36" spans="1:8" s="86" customFormat="1" ht="34.5">
      <c r="A36" s="97">
        <v>1036</v>
      </c>
      <c r="B36" s="97">
        <v>31002</v>
      </c>
      <c r="C36" s="98" t="s">
        <v>353</v>
      </c>
      <c r="D36" s="91">
        <f>SUM(E36:H36)</f>
        <v>-5522.6</v>
      </c>
      <c r="E36" s="91"/>
      <c r="F36" s="91"/>
      <c r="G36" s="91"/>
      <c r="H36" s="91">
        <v>-5522.6</v>
      </c>
    </row>
    <row r="37" spans="1:8" s="86" customFormat="1" ht="51.75">
      <c r="A37" s="97">
        <v>1138</v>
      </c>
      <c r="B37" s="97">
        <v>31001</v>
      </c>
      <c r="C37" s="98" t="s">
        <v>354</v>
      </c>
      <c r="D37" s="91">
        <f>E37+F37+G37+H37</f>
        <v>-234888.4</v>
      </c>
      <c r="E37" s="91"/>
      <c r="F37" s="91"/>
      <c r="G37" s="91"/>
      <c r="H37" s="91">
        <v>-234888.4</v>
      </c>
    </row>
    <row r="38" spans="1:8" ht="34.5">
      <c r="A38" s="99"/>
      <c r="B38" s="99"/>
      <c r="C38" s="100" t="s">
        <v>216</v>
      </c>
      <c r="D38" s="101">
        <v>-1169.5999999999999</v>
      </c>
      <c r="E38" s="101">
        <v>0</v>
      </c>
      <c r="F38" s="101">
        <v>0</v>
      </c>
      <c r="G38" s="101">
        <v>0</v>
      </c>
      <c r="H38" s="101">
        <v>-1169.5999999999999</v>
      </c>
    </row>
    <row r="39" spans="1:8">
      <c r="A39" s="99"/>
      <c r="B39" s="99"/>
      <c r="C39" s="102" t="s">
        <v>327</v>
      </c>
      <c r="D39" s="99"/>
      <c r="E39" s="99"/>
      <c r="F39" s="99"/>
      <c r="G39" s="99"/>
      <c r="H39" s="99"/>
    </row>
    <row r="40" spans="1:8" ht="51.75">
      <c r="A40" s="102" t="s">
        <v>217</v>
      </c>
      <c r="B40" s="102" t="s">
        <v>178</v>
      </c>
      <c r="C40" s="99" t="s">
        <v>220</v>
      </c>
      <c r="D40" s="103">
        <v>-1169.5999999999999</v>
      </c>
      <c r="E40" s="103">
        <v>0</v>
      </c>
      <c r="F40" s="103">
        <v>0</v>
      </c>
      <c r="G40" s="103">
        <v>0</v>
      </c>
      <c r="H40" s="103"/>
    </row>
    <row r="41" spans="1:8">
      <c r="A41" s="99"/>
      <c r="B41" s="99"/>
      <c r="C41" s="100" t="s">
        <v>1102</v>
      </c>
      <c r="D41" s="103">
        <f>D43</f>
        <v>-114655</v>
      </c>
      <c r="E41" s="103">
        <f t="shared" ref="E41:H41" si="7">E43</f>
        <v>-114655</v>
      </c>
      <c r="F41" s="103">
        <f t="shared" si="7"/>
        <v>0</v>
      </c>
      <c r="G41" s="103">
        <f t="shared" si="7"/>
        <v>0</v>
      </c>
      <c r="H41" s="103">
        <f t="shared" si="7"/>
        <v>0</v>
      </c>
    </row>
    <row r="42" spans="1:8">
      <c r="A42" s="99"/>
      <c r="B42" s="99"/>
      <c r="C42" s="102" t="s">
        <v>44</v>
      </c>
      <c r="D42" s="103"/>
      <c r="E42" s="103">
        <v>0</v>
      </c>
      <c r="F42" s="103">
        <v>0</v>
      </c>
      <c r="G42" s="103">
        <v>0</v>
      </c>
      <c r="H42" s="103"/>
    </row>
    <row r="43" spans="1:8">
      <c r="A43" s="102">
        <v>1139</v>
      </c>
      <c r="B43" s="102">
        <v>11001</v>
      </c>
      <c r="C43" s="99" t="s">
        <v>1103</v>
      </c>
      <c r="D43" s="103">
        <f>E43</f>
        <v>-114655</v>
      </c>
      <c r="E43" s="103">
        <v>-114655</v>
      </c>
      <c r="F43" s="103">
        <v>0</v>
      </c>
      <c r="G43" s="103">
        <v>0</v>
      </c>
      <c r="H43" s="103"/>
    </row>
  </sheetData>
  <mergeCells count="12">
    <mergeCell ref="A1:H1"/>
    <mergeCell ref="A2:H2"/>
    <mergeCell ref="A11:H11"/>
    <mergeCell ref="A15:H15"/>
    <mergeCell ref="A3:H3"/>
    <mergeCell ref="A4:H4"/>
    <mergeCell ref="G5:H5"/>
    <mergeCell ref="A6:B7"/>
    <mergeCell ref="C6:C8"/>
    <mergeCell ref="D6:H6"/>
    <mergeCell ref="D7:D8"/>
    <mergeCell ref="E7:H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3" workbookViewId="0">
      <selection activeCell="F10" sqref="F10:H11"/>
    </sheetView>
  </sheetViews>
  <sheetFormatPr defaultColWidth="8" defaultRowHeight="39" customHeight="1"/>
  <cols>
    <col min="1" max="1" width="7.42578125" style="106" customWidth="1"/>
    <col min="2" max="2" width="8.7109375" style="106" customWidth="1"/>
    <col min="3" max="3" width="82.7109375" style="105" customWidth="1"/>
    <col min="4" max="4" width="25.5703125" style="105" customWidth="1"/>
    <col min="5" max="5" width="19.42578125" style="121" customWidth="1"/>
    <col min="6" max="6" width="15.7109375" style="105" bestFit="1" customWidth="1"/>
    <col min="7" max="16384" width="8" style="105"/>
  </cols>
  <sheetData>
    <row r="1" spans="1:6" ht="17.25">
      <c r="A1" s="440" t="s">
        <v>368</v>
      </c>
      <c r="B1" s="440"/>
      <c r="C1" s="440"/>
      <c r="D1" s="440"/>
      <c r="E1" s="440"/>
    </row>
    <row r="2" spans="1:6" s="122" customFormat="1" ht="17.25">
      <c r="A2" s="440" t="s">
        <v>328</v>
      </c>
      <c r="B2" s="440"/>
      <c r="C2" s="440"/>
      <c r="D2" s="440"/>
      <c r="E2" s="440"/>
    </row>
    <row r="3" spans="1:6" s="122" customFormat="1" ht="17.25">
      <c r="A3" s="440" t="s">
        <v>329</v>
      </c>
      <c r="B3" s="440"/>
      <c r="C3" s="440"/>
      <c r="D3" s="440"/>
      <c r="E3" s="440"/>
    </row>
    <row r="4" spans="1:6" s="122" customFormat="1" ht="17.25">
      <c r="A4" s="129"/>
      <c r="B4" s="129"/>
      <c r="C4" s="129"/>
      <c r="D4" s="129"/>
      <c r="E4" s="129"/>
    </row>
    <row r="5" spans="1:6" s="122" customFormat="1" ht="39" customHeight="1">
      <c r="A5" s="441" t="s">
        <v>356</v>
      </c>
      <c r="B5" s="441"/>
      <c r="C5" s="441"/>
      <c r="D5" s="441"/>
      <c r="E5" s="441"/>
    </row>
    <row r="6" spans="1:6" ht="39" customHeight="1">
      <c r="A6" s="123"/>
      <c r="B6" s="123"/>
      <c r="C6" s="124"/>
      <c r="D6" s="124"/>
      <c r="E6" s="125" t="s">
        <v>331</v>
      </c>
    </row>
    <row r="7" spans="1:6" ht="73.5" customHeight="1">
      <c r="A7" s="442" t="s">
        <v>332</v>
      </c>
      <c r="B7" s="443"/>
      <c r="C7" s="446" t="s">
        <v>357</v>
      </c>
      <c r="D7" s="448" t="s">
        <v>358</v>
      </c>
      <c r="E7" s="449"/>
    </row>
    <row r="8" spans="1:6" s="106" customFormat="1" ht="39" customHeight="1">
      <c r="A8" s="444"/>
      <c r="B8" s="445"/>
      <c r="C8" s="435"/>
      <c r="D8" s="450" t="s">
        <v>43</v>
      </c>
      <c r="E8" s="450" t="s">
        <v>359</v>
      </c>
    </row>
    <row r="9" spans="1:6" s="106" customFormat="1" ht="39" customHeight="1">
      <c r="A9" s="126" t="s">
        <v>2</v>
      </c>
      <c r="B9" s="126" t="s">
        <v>3</v>
      </c>
      <c r="C9" s="447"/>
      <c r="D9" s="450"/>
      <c r="E9" s="450"/>
    </row>
    <row r="10" spans="1:6" s="106" customFormat="1" ht="27" customHeight="1">
      <c r="A10" s="73"/>
      <c r="B10" s="73"/>
      <c r="C10" s="75" t="s">
        <v>341</v>
      </c>
      <c r="D10" s="127">
        <f>+D12+D17+D22+D29+D34+D39+D47+D50</f>
        <v>-560281.59999999998</v>
      </c>
      <c r="E10" s="127">
        <f>+E12+E17+E22+E29+E34+E39+E47+E50</f>
        <v>-571879.80000000005</v>
      </c>
      <c r="F10" s="490"/>
    </row>
    <row r="11" spans="1:6" ht="27" customHeight="1">
      <c r="A11" s="73"/>
      <c r="B11" s="73"/>
      <c r="C11" s="75" t="s">
        <v>342</v>
      </c>
      <c r="D11" s="75"/>
      <c r="E11" s="74"/>
    </row>
    <row r="12" spans="1:6" s="107" customFormat="1" ht="28.5" customHeight="1">
      <c r="A12" s="79"/>
      <c r="B12" s="80"/>
      <c r="C12" s="84" t="s">
        <v>343</v>
      </c>
      <c r="D12" s="128">
        <f>+D14</f>
        <v>-29000</v>
      </c>
      <c r="E12" s="128">
        <f>+E14</f>
        <v>-29000</v>
      </c>
    </row>
    <row r="13" spans="1:6" s="107" customFormat="1" ht="18" customHeight="1">
      <c r="A13" s="79"/>
      <c r="B13" s="79"/>
      <c r="C13" s="83" t="s">
        <v>44</v>
      </c>
      <c r="D13" s="108"/>
      <c r="E13" s="108"/>
    </row>
    <row r="14" spans="1:6" s="110" customFormat="1" ht="26.25" customHeight="1">
      <c r="A14" s="84">
        <v>1024</v>
      </c>
      <c r="B14" s="84">
        <v>31003</v>
      </c>
      <c r="C14" s="85" t="s">
        <v>344</v>
      </c>
      <c r="D14" s="109">
        <f t="shared" ref="D14:E14" si="0">D16</f>
        <v>-29000</v>
      </c>
      <c r="E14" s="109">
        <f t="shared" si="0"/>
        <v>-29000</v>
      </c>
    </row>
    <row r="15" spans="1:6" s="110" customFormat="1" ht="17.25">
      <c r="A15" s="84"/>
      <c r="B15" s="84"/>
      <c r="C15" s="111" t="s">
        <v>360</v>
      </c>
      <c r="D15" s="109"/>
      <c r="E15" s="109"/>
    </row>
    <row r="16" spans="1:6" s="110" customFormat="1" ht="24" customHeight="1">
      <c r="A16" s="84"/>
      <c r="B16" s="84"/>
      <c r="C16" s="104" t="s">
        <v>361</v>
      </c>
      <c r="D16" s="109">
        <v>-29000</v>
      </c>
      <c r="E16" s="109">
        <v>-29000</v>
      </c>
    </row>
    <row r="17" spans="1:5" s="290" customFormat="1" ht="52.5" customHeight="1">
      <c r="A17" s="288"/>
      <c r="B17" s="299"/>
      <c r="C17" s="300" t="s">
        <v>954</v>
      </c>
      <c r="D17" s="301">
        <f t="shared" ref="D17:E17" si="1">+D19</f>
        <v>-15407.9</v>
      </c>
      <c r="E17" s="301">
        <f t="shared" si="1"/>
        <v>-17477.3</v>
      </c>
    </row>
    <row r="18" spans="1:5" s="290" customFormat="1" ht="17.25">
      <c r="A18" s="288"/>
      <c r="B18" s="288"/>
      <c r="C18" s="148" t="s">
        <v>44</v>
      </c>
      <c r="D18" s="302"/>
      <c r="E18" s="302"/>
    </row>
    <row r="19" spans="1:5" s="294" customFormat="1" ht="42" customHeight="1">
      <c r="A19" s="291">
        <v>1060</v>
      </c>
      <c r="B19" s="291">
        <v>31003</v>
      </c>
      <c r="C19" s="292" t="s">
        <v>955</v>
      </c>
      <c r="D19" s="303">
        <f>+D21</f>
        <v>-15407.9</v>
      </c>
      <c r="E19" s="303">
        <f>+E21</f>
        <v>-17477.3</v>
      </c>
    </row>
    <row r="20" spans="1:5" s="294" customFormat="1" ht="17.25">
      <c r="A20" s="291"/>
      <c r="B20" s="291"/>
      <c r="C20" s="304" t="s">
        <v>360</v>
      </c>
      <c r="D20" s="303"/>
      <c r="E20" s="303"/>
    </row>
    <row r="21" spans="1:5" s="294" customFormat="1" ht="23.25" customHeight="1">
      <c r="A21" s="291"/>
      <c r="B21" s="291"/>
      <c r="C21" s="305" t="s">
        <v>956</v>
      </c>
      <c r="D21" s="306">
        <v>-15407.9</v>
      </c>
      <c r="E21" s="306">
        <v>-17477.3</v>
      </c>
    </row>
    <row r="22" spans="1:5" s="113" customFormat="1" ht="39" customHeight="1">
      <c r="A22" s="88"/>
      <c r="B22" s="89"/>
      <c r="C22" s="84" t="s">
        <v>345</v>
      </c>
      <c r="D22" s="112">
        <f>+D24</f>
        <v>-152477.6</v>
      </c>
      <c r="E22" s="112">
        <f>+E24</f>
        <v>-162006.39999999999</v>
      </c>
    </row>
    <row r="23" spans="1:5" s="113" customFormat="1" ht="39" customHeight="1">
      <c r="A23" s="88"/>
      <c r="B23" s="88"/>
      <c r="C23" s="88" t="s">
        <v>44</v>
      </c>
      <c r="D23" s="88"/>
      <c r="E23" s="91"/>
    </row>
    <row r="24" spans="1:5" s="110" customFormat="1" ht="39" customHeight="1">
      <c r="A24" s="84">
        <v>1103</v>
      </c>
      <c r="B24" s="84">
        <v>21001</v>
      </c>
      <c r="C24" s="85" t="s">
        <v>346</v>
      </c>
      <c r="D24" s="114">
        <f>D26</f>
        <v>-152477.6</v>
      </c>
      <c r="E24" s="114">
        <f>E26</f>
        <v>-162006.39999999999</v>
      </c>
    </row>
    <row r="25" spans="1:5" s="110" customFormat="1" ht="39" customHeight="1">
      <c r="A25" s="84"/>
      <c r="B25" s="84"/>
      <c r="C25" s="111" t="s">
        <v>360</v>
      </c>
      <c r="D25" s="114"/>
      <c r="E25" s="114"/>
    </row>
    <row r="26" spans="1:5" s="110" customFormat="1" ht="39" customHeight="1">
      <c r="A26" s="84"/>
      <c r="B26" s="84"/>
      <c r="C26" s="104" t="s">
        <v>362</v>
      </c>
      <c r="D26" s="115">
        <f>D28</f>
        <v>-152477.6</v>
      </c>
      <c r="E26" s="115">
        <f>E28</f>
        <v>-162006.39999999999</v>
      </c>
    </row>
    <row r="27" spans="1:5" s="110" customFormat="1" ht="39" customHeight="1">
      <c r="A27" s="84"/>
      <c r="B27" s="84"/>
      <c r="C27" s="111" t="s">
        <v>363</v>
      </c>
      <c r="D27" s="114"/>
      <c r="E27" s="114"/>
    </row>
    <row r="28" spans="1:5" s="110" customFormat="1" ht="39" customHeight="1">
      <c r="A28" s="79"/>
      <c r="B28" s="79"/>
      <c r="C28" s="83" t="s">
        <v>347</v>
      </c>
      <c r="D28" s="115">
        <v>-152477.6</v>
      </c>
      <c r="E28" s="115">
        <v>-162006.39999999999</v>
      </c>
    </row>
    <row r="29" spans="1:5" s="110" customFormat="1" ht="39" customHeight="1">
      <c r="A29" s="79"/>
      <c r="B29" s="80"/>
      <c r="C29" s="84" t="s">
        <v>348</v>
      </c>
      <c r="D29" s="109">
        <f>+D31</f>
        <v>-5028.1000000000004</v>
      </c>
      <c r="E29" s="109">
        <f t="shared" ref="E29" si="2">+E31</f>
        <v>-5028.1000000000004</v>
      </c>
    </row>
    <row r="30" spans="1:5" s="110" customFormat="1" ht="39" customHeight="1">
      <c r="A30" s="79"/>
      <c r="B30" s="79"/>
      <c r="C30" s="83" t="s">
        <v>44</v>
      </c>
      <c r="D30" s="109"/>
      <c r="E30" s="109"/>
    </row>
    <row r="31" spans="1:5" s="110" customFormat="1" ht="39" customHeight="1">
      <c r="A31" s="84">
        <v>1231</v>
      </c>
      <c r="B31" s="84">
        <v>31001</v>
      </c>
      <c r="C31" s="85" t="s">
        <v>349</v>
      </c>
      <c r="D31" s="109">
        <f>+D33</f>
        <v>-5028.1000000000004</v>
      </c>
      <c r="E31" s="109">
        <f t="shared" ref="E31" si="3">+E33</f>
        <v>-5028.1000000000004</v>
      </c>
    </row>
    <row r="32" spans="1:5" s="110" customFormat="1" ht="39" customHeight="1">
      <c r="A32" s="84"/>
      <c r="B32" s="84"/>
      <c r="C32" s="307" t="s">
        <v>360</v>
      </c>
      <c r="D32" s="109"/>
      <c r="E32" s="109"/>
    </row>
    <row r="33" spans="1:5" s="110" customFormat="1" ht="39" customHeight="1">
      <c r="A33" s="84"/>
      <c r="B33" s="84"/>
      <c r="C33" s="85" t="s">
        <v>364</v>
      </c>
      <c r="D33" s="116">
        <v>-5028.1000000000004</v>
      </c>
      <c r="E33" s="116">
        <v>-5028.1000000000004</v>
      </c>
    </row>
    <row r="34" spans="1:5" s="110" customFormat="1" ht="39" customHeight="1">
      <c r="A34" s="79"/>
      <c r="B34" s="80"/>
      <c r="C34" s="84" t="s">
        <v>350</v>
      </c>
      <c r="D34" s="109">
        <f>+D36</f>
        <v>-2132.4</v>
      </c>
      <c r="E34" s="109">
        <f t="shared" ref="E34" si="4">+E36</f>
        <v>-2132.4</v>
      </c>
    </row>
    <row r="35" spans="1:5" s="110" customFormat="1" ht="39" customHeight="1">
      <c r="A35" s="79"/>
      <c r="B35" s="79"/>
      <c r="C35" s="83" t="s">
        <v>44</v>
      </c>
      <c r="D35" s="109"/>
      <c r="E35" s="109"/>
    </row>
    <row r="36" spans="1:5" s="110" customFormat="1" ht="39" customHeight="1">
      <c r="A36" s="84">
        <v>1143</v>
      </c>
      <c r="B36" s="84">
        <v>31003</v>
      </c>
      <c r="C36" s="85" t="s">
        <v>365</v>
      </c>
      <c r="D36" s="109">
        <f>+D38</f>
        <v>-2132.4</v>
      </c>
      <c r="E36" s="109">
        <f t="shared" ref="E36" si="5">+E38</f>
        <v>-2132.4</v>
      </c>
    </row>
    <row r="37" spans="1:5" s="110" customFormat="1" ht="39" customHeight="1">
      <c r="A37" s="84"/>
      <c r="B37" s="84"/>
      <c r="C37" s="111" t="s">
        <v>360</v>
      </c>
      <c r="D37" s="116"/>
      <c r="E37" s="116"/>
    </row>
    <row r="38" spans="1:5" s="110" customFormat="1" ht="39" customHeight="1">
      <c r="A38" s="84"/>
      <c r="B38" s="84"/>
      <c r="C38" s="104" t="s">
        <v>212</v>
      </c>
      <c r="D38" s="116">
        <v>-2132.4</v>
      </c>
      <c r="E38" s="116">
        <v>-2132.4</v>
      </c>
    </row>
    <row r="39" spans="1:5" s="113" customFormat="1" ht="39" customHeight="1">
      <c r="A39" s="88"/>
      <c r="B39" s="89"/>
      <c r="C39" s="84" t="s">
        <v>352</v>
      </c>
      <c r="D39" s="112">
        <f>+D41+D44</f>
        <v>-240411</v>
      </c>
      <c r="E39" s="112">
        <f>+E41+E44</f>
        <v>-240411</v>
      </c>
    </row>
    <row r="40" spans="1:5" s="113" customFormat="1" ht="39" customHeight="1">
      <c r="A40" s="88"/>
      <c r="B40" s="88"/>
      <c r="C40" s="88" t="s">
        <v>44</v>
      </c>
      <c r="D40" s="88"/>
      <c r="E40" s="91"/>
    </row>
    <row r="41" spans="1:5" s="110" customFormat="1" ht="39" customHeight="1">
      <c r="A41" s="97">
        <v>1036</v>
      </c>
      <c r="B41" s="97">
        <v>31002</v>
      </c>
      <c r="C41" s="98" t="s">
        <v>353</v>
      </c>
      <c r="D41" s="114">
        <f>D43</f>
        <v>-5522.6</v>
      </c>
      <c r="E41" s="114">
        <f>E43</f>
        <v>-5522.6</v>
      </c>
    </row>
    <row r="42" spans="1:5" s="110" customFormat="1" ht="39" customHeight="1">
      <c r="A42" s="97"/>
      <c r="B42" s="97"/>
      <c r="C42" s="111" t="s">
        <v>360</v>
      </c>
      <c r="D42" s="114"/>
      <c r="E42" s="114"/>
    </row>
    <row r="43" spans="1:5" s="110" customFormat="1" ht="39" customHeight="1">
      <c r="A43" s="117"/>
      <c r="B43" s="117"/>
      <c r="C43" s="118" t="s">
        <v>366</v>
      </c>
      <c r="D43" s="115">
        <v>-5522.6</v>
      </c>
      <c r="E43" s="115">
        <v>-5522.6</v>
      </c>
    </row>
    <row r="44" spans="1:5" ht="39" customHeight="1">
      <c r="A44" s="119">
        <v>1138</v>
      </c>
      <c r="B44" s="84">
        <v>31001</v>
      </c>
      <c r="C44" s="85" t="s">
        <v>354</v>
      </c>
      <c r="D44" s="114">
        <f>D46</f>
        <v>-234888.4</v>
      </c>
      <c r="E44" s="114">
        <f>E46</f>
        <v>-234888.4</v>
      </c>
    </row>
    <row r="45" spans="1:5" ht="39" customHeight="1">
      <c r="A45" s="120"/>
      <c r="B45" s="79"/>
      <c r="C45" s="111" t="s">
        <v>360</v>
      </c>
      <c r="D45" s="114"/>
      <c r="E45" s="114"/>
    </row>
    <row r="46" spans="1:5" ht="39" customHeight="1">
      <c r="A46" s="120"/>
      <c r="B46" s="84"/>
      <c r="C46" s="104" t="s">
        <v>367</v>
      </c>
      <c r="D46" s="115">
        <v>-234888.4</v>
      </c>
      <c r="E46" s="115">
        <v>-234888.4</v>
      </c>
    </row>
    <row r="47" spans="1:5" ht="39" customHeight="1">
      <c r="A47" s="99"/>
      <c r="B47" s="99"/>
      <c r="C47" s="100" t="s">
        <v>216</v>
      </c>
      <c r="D47" s="101">
        <v>-1169.5999999999999</v>
      </c>
      <c r="E47" s="101">
        <v>-1169.5999999999999</v>
      </c>
    </row>
    <row r="48" spans="1:5" ht="39" customHeight="1">
      <c r="A48" s="99"/>
      <c r="B48" s="99"/>
      <c r="C48" s="102" t="s">
        <v>327</v>
      </c>
      <c r="D48" s="99"/>
      <c r="E48" s="99"/>
    </row>
    <row r="49" spans="1:5" ht="39" customHeight="1">
      <c r="A49" s="102" t="s">
        <v>217</v>
      </c>
      <c r="B49" s="102" t="s">
        <v>178</v>
      </c>
      <c r="C49" s="99" t="s">
        <v>220</v>
      </c>
      <c r="D49" s="103">
        <v>-1169.5999999999999</v>
      </c>
      <c r="E49" s="103">
        <v>-1169.5999999999999</v>
      </c>
    </row>
    <row r="50" spans="1:5" ht="17.25">
      <c r="A50" s="99"/>
      <c r="B50" s="99"/>
      <c r="C50" s="100" t="s">
        <v>1102</v>
      </c>
      <c r="D50" s="101">
        <f>D52</f>
        <v>-114655</v>
      </c>
      <c r="E50" s="101">
        <f>E52</f>
        <v>-114655</v>
      </c>
    </row>
    <row r="51" spans="1:5" ht="17.25">
      <c r="A51" s="99"/>
      <c r="B51" s="99"/>
      <c r="C51" s="102" t="s">
        <v>44</v>
      </c>
      <c r="D51" s="99"/>
      <c r="E51" s="99"/>
    </row>
    <row r="52" spans="1:5" ht="17.25">
      <c r="A52" s="102">
        <v>1139</v>
      </c>
      <c r="B52" s="102">
        <v>11001</v>
      </c>
      <c r="C52" s="99" t="s">
        <v>1103</v>
      </c>
      <c r="D52" s="103">
        <f>հավելված7!D43</f>
        <v>-114655</v>
      </c>
      <c r="E52" s="103">
        <f>հավելված7!E43</f>
        <v>-114655</v>
      </c>
    </row>
  </sheetData>
  <mergeCells count="9">
    <mergeCell ref="A1:E1"/>
    <mergeCell ref="A2:E2"/>
    <mergeCell ref="A3:E3"/>
    <mergeCell ref="A5:E5"/>
    <mergeCell ref="A7:B8"/>
    <mergeCell ref="C7:C9"/>
    <mergeCell ref="D7:E7"/>
    <mergeCell ref="D8:D9"/>
    <mergeCell ref="E8:E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6"/>
  <sheetViews>
    <sheetView topLeftCell="A563" zoomScaleNormal="100" zoomScaleSheetLayoutView="100" zoomScalePageLayoutView="120" workbookViewId="0">
      <selection activeCell="D586" sqref="D586"/>
    </sheetView>
  </sheetViews>
  <sheetFormatPr defaultColWidth="9.140625" defaultRowHeight="13.5"/>
  <cols>
    <col min="1" max="1" width="31.5703125" style="178" customWidth="1"/>
    <col min="2" max="2" width="61" style="178" customWidth="1"/>
    <col min="3" max="3" width="16.7109375" style="178" customWidth="1"/>
    <col min="4" max="4" width="18" style="178" customWidth="1"/>
    <col min="5" max="16384" width="9.140625" style="178"/>
  </cols>
  <sheetData>
    <row r="1" spans="1:10" s="196" customFormat="1" ht="18.75" customHeight="1">
      <c r="B1" s="189"/>
      <c r="C1" s="456" t="s">
        <v>928</v>
      </c>
      <c r="D1" s="456"/>
      <c r="E1" s="189"/>
      <c r="F1" s="189"/>
      <c r="G1" s="189"/>
      <c r="H1" s="189"/>
    </row>
    <row r="2" spans="1:10" s="197" customFormat="1" ht="19.5" customHeight="1">
      <c r="B2" s="189"/>
      <c r="C2" s="189" t="s">
        <v>328</v>
      </c>
      <c r="D2" s="189"/>
      <c r="E2" s="189"/>
      <c r="F2" s="189"/>
      <c r="G2" s="189"/>
      <c r="H2" s="189"/>
      <c r="I2" s="189"/>
      <c r="J2" s="189"/>
    </row>
    <row r="3" spans="1:10" s="197" customFormat="1" ht="17.25" customHeight="1">
      <c r="B3" s="189"/>
      <c r="C3" s="189" t="s">
        <v>329</v>
      </c>
      <c r="D3" s="189"/>
      <c r="E3" s="189"/>
      <c r="F3" s="189"/>
      <c r="G3" s="189"/>
      <c r="H3" s="189"/>
      <c r="I3" s="189"/>
      <c r="J3" s="189"/>
    </row>
    <row r="5" spans="1:10" ht="49.5" customHeight="1">
      <c r="A5" s="457" t="s">
        <v>941</v>
      </c>
      <c r="B5" s="457"/>
      <c r="C5" s="457"/>
      <c r="D5" s="457"/>
    </row>
    <row r="7" spans="1:10">
      <c r="A7" s="190"/>
      <c r="B7" s="190"/>
      <c r="C7" s="191"/>
      <c r="D7" s="191"/>
    </row>
    <row r="8" spans="1:10" s="265" customFormat="1">
      <c r="A8" s="267"/>
      <c r="B8" s="267"/>
      <c r="C8" s="267" t="s">
        <v>949</v>
      </c>
      <c r="D8" s="195"/>
    </row>
    <row r="9" spans="1:10" s="265" customFormat="1" ht="35.25" customHeight="1">
      <c r="A9" s="451" t="s">
        <v>943</v>
      </c>
      <c r="B9" s="451"/>
      <c r="C9" s="451"/>
      <c r="D9" s="451"/>
    </row>
    <row r="10" spans="1:10" s="265" customFormat="1" ht="13.5" customHeight="1">
      <c r="A10" s="452" t="s">
        <v>727</v>
      </c>
      <c r="B10" s="452"/>
      <c r="C10" s="452"/>
      <c r="D10" s="452"/>
    </row>
    <row r="11" spans="1:10" s="265" customFormat="1" ht="14.25">
      <c r="A11" s="263"/>
      <c r="B11" s="452"/>
      <c r="C11" s="452"/>
      <c r="D11" s="452"/>
    </row>
    <row r="12" spans="1:10" s="265" customFormat="1">
      <c r="A12" s="264" t="s">
        <v>14</v>
      </c>
      <c r="B12" s="454" t="s">
        <v>15</v>
      </c>
      <c r="C12" s="454"/>
      <c r="D12" s="454"/>
    </row>
    <row r="13" spans="1:10" s="265" customFormat="1">
      <c r="A13" s="264">
        <v>1154</v>
      </c>
      <c r="B13" s="454" t="s">
        <v>944</v>
      </c>
      <c r="C13" s="454"/>
      <c r="D13" s="454"/>
    </row>
    <row r="14" spans="1:10" s="265" customFormat="1" ht="14.25">
      <c r="A14" s="452"/>
      <c r="B14" s="452"/>
      <c r="C14" s="452"/>
      <c r="D14" s="452"/>
    </row>
    <row r="15" spans="1:10" s="265" customFormat="1" ht="14.25">
      <c r="A15" s="452" t="s">
        <v>730</v>
      </c>
      <c r="B15" s="452"/>
      <c r="C15" s="452"/>
      <c r="D15" s="452"/>
    </row>
    <row r="16" spans="1:10" s="265" customFormat="1">
      <c r="A16" s="267"/>
      <c r="B16" s="267"/>
      <c r="C16" s="195"/>
      <c r="D16" s="195"/>
    </row>
    <row r="17" spans="1:4" s="265" customFormat="1" ht="72" customHeight="1">
      <c r="A17" s="267"/>
      <c r="B17" s="267"/>
      <c r="C17" s="458" t="s">
        <v>38</v>
      </c>
      <c r="D17" s="458"/>
    </row>
    <row r="18" spans="1:4" s="265" customFormat="1">
      <c r="A18" s="265" t="s">
        <v>16</v>
      </c>
      <c r="B18" s="264">
        <v>1154</v>
      </c>
      <c r="C18" s="453"/>
      <c r="D18" s="453"/>
    </row>
    <row r="19" spans="1:4" s="265" customFormat="1">
      <c r="A19" s="265" t="s">
        <v>17</v>
      </c>
      <c r="B19" s="264">
        <v>11001</v>
      </c>
      <c r="C19" s="262" t="s">
        <v>732</v>
      </c>
      <c r="D19" s="262" t="s">
        <v>733</v>
      </c>
    </row>
    <row r="20" spans="1:4" s="265" customFormat="1" ht="27">
      <c r="A20" s="265" t="s">
        <v>18</v>
      </c>
      <c r="B20" s="264" t="s">
        <v>945</v>
      </c>
      <c r="C20" s="191"/>
      <c r="D20" s="191"/>
    </row>
    <row r="21" spans="1:4" s="265" customFormat="1" ht="40.5">
      <c r="A21" s="265" t="s">
        <v>19</v>
      </c>
      <c r="B21" s="264" t="s">
        <v>946</v>
      </c>
      <c r="C21" s="191"/>
      <c r="D21" s="191"/>
    </row>
    <row r="22" spans="1:4" s="265" customFormat="1">
      <c r="A22" s="265" t="s">
        <v>20</v>
      </c>
      <c r="B22" s="264" t="s">
        <v>24</v>
      </c>
      <c r="C22" s="191"/>
      <c r="D22" s="191"/>
    </row>
    <row r="23" spans="1:4" s="265" customFormat="1" ht="27">
      <c r="A23" s="265" t="s">
        <v>736</v>
      </c>
      <c r="B23" s="264" t="s">
        <v>947</v>
      </c>
      <c r="C23" s="191"/>
      <c r="D23" s="191"/>
    </row>
    <row r="24" spans="1:4" s="265" customFormat="1">
      <c r="A24" s="453" t="s">
        <v>21</v>
      </c>
      <c r="B24" s="453"/>
      <c r="C24" s="191"/>
      <c r="D24" s="191"/>
    </row>
    <row r="25" spans="1:4" s="265" customFormat="1" ht="13.5" customHeight="1">
      <c r="A25" s="455" t="s">
        <v>22</v>
      </c>
      <c r="B25" s="455"/>
      <c r="C25" s="200">
        <v>-40000</v>
      </c>
      <c r="D25" s="200">
        <v>-40000</v>
      </c>
    </row>
    <row r="26" spans="1:4" s="265" customFormat="1">
      <c r="A26" s="267"/>
      <c r="B26" s="267"/>
      <c r="C26" s="195"/>
      <c r="D26" s="195"/>
    </row>
    <row r="27" spans="1:4" s="265" customFormat="1">
      <c r="A27" s="267"/>
      <c r="B27" s="267"/>
      <c r="C27" s="195"/>
      <c r="D27" s="195"/>
    </row>
    <row r="28" spans="1:4">
      <c r="A28" s="190"/>
      <c r="B28" s="190"/>
      <c r="C28" s="191" t="s">
        <v>912</v>
      </c>
      <c r="D28" s="191"/>
    </row>
    <row r="29" spans="1:4" ht="32.25" customHeight="1">
      <c r="A29" s="451" t="s">
        <v>726</v>
      </c>
      <c r="B29" s="451"/>
      <c r="C29" s="451"/>
      <c r="D29" s="451"/>
    </row>
    <row r="30" spans="1:4" ht="27" customHeight="1">
      <c r="A30" s="452" t="s">
        <v>727</v>
      </c>
      <c r="B30" s="452"/>
      <c r="C30" s="452"/>
      <c r="D30" s="452"/>
    </row>
    <row r="31" spans="1:4" ht="14.25">
      <c r="A31" s="198" t="s">
        <v>14</v>
      </c>
      <c r="B31" s="452" t="s">
        <v>15</v>
      </c>
      <c r="C31" s="452"/>
      <c r="D31" s="452"/>
    </row>
    <row r="32" spans="1:4">
      <c r="A32" s="199" t="s">
        <v>728</v>
      </c>
      <c r="B32" s="454" t="s">
        <v>729</v>
      </c>
      <c r="C32" s="454"/>
      <c r="D32" s="454"/>
    </row>
    <row r="33" spans="1:4">
      <c r="A33" s="190"/>
      <c r="B33" s="190"/>
      <c r="C33" s="191"/>
      <c r="D33" s="191"/>
    </row>
    <row r="34" spans="1:4" ht="14.25">
      <c r="A34" s="452" t="s">
        <v>730</v>
      </c>
      <c r="B34" s="452"/>
      <c r="C34" s="452"/>
      <c r="D34" s="452"/>
    </row>
    <row r="35" spans="1:4">
      <c r="A35" s="190"/>
      <c r="B35" s="190"/>
      <c r="C35" s="191"/>
      <c r="D35" s="191"/>
    </row>
    <row r="36" spans="1:4">
      <c r="A36" s="190" t="s">
        <v>16</v>
      </c>
      <c r="B36" s="199" t="s">
        <v>728</v>
      </c>
      <c r="C36" s="453"/>
      <c r="D36" s="453"/>
    </row>
    <row r="37" spans="1:4">
      <c r="A37" s="190" t="s">
        <v>17</v>
      </c>
      <c r="B37" s="199" t="s">
        <v>731</v>
      </c>
      <c r="C37" s="192" t="s">
        <v>732</v>
      </c>
      <c r="D37" s="192" t="s">
        <v>733</v>
      </c>
    </row>
    <row r="38" spans="1:4">
      <c r="A38" s="190" t="s">
        <v>18</v>
      </c>
      <c r="B38" s="199" t="s">
        <v>734</v>
      </c>
      <c r="C38" s="191"/>
      <c r="D38" s="191"/>
    </row>
    <row r="39" spans="1:4" ht="27">
      <c r="A39" s="190" t="s">
        <v>19</v>
      </c>
      <c r="B39" s="199" t="s">
        <v>735</v>
      </c>
      <c r="C39" s="191"/>
      <c r="D39" s="191"/>
    </row>
    <row r="40" spans="1:4" ht="27">
      <c r="A40" s="190" t="s">
        <v>20</v>
      </c>
      <c r="B40" s="199" t="s">
        <v>45</v>
      </c>
      <c r="C40" s="191"/>
      <c r="D40" s="191"/>
    </row>
    <row r="41" spans="1:4" ht="27">
      <c r="A41" s="190" t="s">
        <v>736</v>
      </c>
      <c r="B41" s="199" t="s">
        <v>726</v>
      </c>
      <c r="C41" s="191"/>
      <c r="D41" s="191"/>
    </row>
    <row r="42" spans="1:4" ht="13.5" customHeight="1">
      <c r="A42" s="453" t="s">
        <v>21</v>
      </c>
      <c r="B42" s="453"/>
      <c r="C42" s="191"/>
      <c r="D42" s="191"/>
    </row>
    <row r="43" spans="1:4">
      <c r="A43" s="455" t="s">
        <v>22</v>
      </c>
      <c r="B43" s="455"/>
      <c r="C43" s="200">
        <v>-29000</v>
      </c>
      <c r="D43" s="200">
        <v>-29000</v>
      </c>
    </row>
    <row r="44" spans="1:4">
      <c r="A44" s="190"/>
      <c r="B44" s="190"/>
      <c r="C44" s="191"/>
      <c r="D44" s="191"/>
    </row>
    <row r="45" spans="1:4">
      <c r="A45" s="190"/>
      <c r="B45" s="190"/>
      <c r="C45" s="191"/>
      <c r="D45" s="191"/>
    </row>
    <row r="46" spans="1:4">
      <c r="A46" s="190"/>
      <c r="B46" s="190"/>
      <c r="C46" s="191" t="s">
        <v>737</v>
      </c>
      <c r="D46" s="191"/>
    </row>
    <row r="47" spans="1:4" ht="24" customHeight="1">
      <c r="A47" s="451" t="s">
        <v>738</v>
      </c>
      <c r="B47" s="451"/>
      <c r="C47" s="451"/>
      <c r="D47" s="451"/>
    </row>
    <row r="48" spans="1:4" ht="23.25" customHeight="1">
      <c r="A48" s="452" t="s">
        <v>727</v>
      </c>
      <c r="B48" s="452"/>
      <c r="C48" s="452"/>
      <c r="D48" s="452"/>
    </row>
    <row r="49" spans="1:4">
      <c r="A49" s="190"/>
      <c r="B49" s="190"/>
      <c r="C49" s="191"/>
      <c r="D49" s="191"/>
    </row>
    <row r="50" spans="1:4" ht="14.25">
      <c r="A50" s="198" t="s">
        <v>14</v>
      </c>
      <c r="B50" s="452" t="s">
        <v>15</v>
      </c>
      <c r="C50" s="452"/>
      <c r="D50" s="452"/>
    </row>
    <row r="51" spans="1:4">
      <c r="A51" s="199" t="s">
        <v>739</v>
      </c>
      <c r="B51" s="454" t="s">
        <v>740</v>
      </c>
      <c r="C51" s="454"/>
      <c r="D51" s="454"/>
    </row>
    <row r="52" spans="1:4">
      <c r="A52" s="190"/>
      <c r="B52" s="190"/>
      <c r="C52" s="191"/>
      <c r="D52" s="191"/>
    </row>
    <row r="53" spans="1:4" ht="14.25">
      <c r="A53" s="452" t="s">
        <v>730</v>
      </c>
      <c r="B53" s="452"/>
      <c r="C53" s="452"/>
      <c r="D53" s="452"/>
    </row>
    <row r="54" spans="1:4">
      <c r="A54" s="190"/>
      <c r="B54" s="190"/>
      <c r="C54" s="191"/>
      <c r="D54" s="191"/>
    </row>
    <row r="55" spans="1:4">
      <c r="A55" s="190" t="s">
        <v>16</v>
      </c>
      <c r="B55" s="199" t="s">
        <v>739</v>
      </c>
      <c r="C55" s="453"/>
      <c r="D55" s="453"/>
    </row>
    <row r="56" spans="1:4">
      <c r="A56" s="190" t="s">
        <v>17</v>
      </c>
      <c r="B56" s="199" t="s">
        <v>741</v>
      </c>
      <c r="C56" s="192" t="s">
        <v>732</v>
      </c>
      <c r="D56" s="192" t="s">
        <v>733</v>
      </c>
    </row>
    <row r="57" spans="1:4" ht="27">
      <c r="A57" s="190" t="s">
        <v>18</v>
      </c>
      <c r="B57" s="199" t="s">
        <v>742</v>
      </c>
      <c r="C57" s="191"/>
      <c r="D57" s="191"/>
    </row>
    <row r="58" spans="1:4" ht="27">
      <c r="A58" s="190" t="s">
        <v>19</v>
      </c>
      <c r="B58" s="199" t="s">
        <v>743</v>
      </c>
      <c r="C58" s="191"/>
      <c r="D58" s="191"/>
    </row>
    <row r="59" spans="1:4">
      <c r="A59" s="190" t="s">
        <v>20</v>
      </c>
      <c r="B59" s="199" t="s">
        <v>24</v>
      </c>
      <c r="C59" s="191"/>
      <c r="D59" s="191"/>
    </row>
    <row r="60" spans="1:4" ht="40.5">
      <c r="A60" s="190" t="s">
        <v>744</v>
      </c>
      <c r="B60" s="199" t="s">
        <v>738</v>
      </c>
      <c r="C60" s="191"/>
      <c r="D60" s="191"/>
    </row>
    <row r="61" spans="1:4" ht="13.5" customHeight="1">
      <c r="A61" s="453" t="s">
        <v>21</v>
      </c>
      <c r="B61" s="453"/>
      <c r="C61" s="191"/>
      <c r="D61" s="191"/>
    </row>
    <row r="62" spans="1:4">
      <c r="A62" s="455" t="s">
        <v>22</v>
      </c>
      <c r="B62" s="455"/>
      <c r="C62" s="200">
        <v>-2000</v>
      </c>
      <c r="D62" s="200">
        <v>-2000</v>
      </c>
    </row>
    <row r="63" spans="1:4">
      <c r="A63" s="190"/>
      <c r="B63" s="190"/>
      <c r="C63" s="191"/>
      <c r="D63" s="191"/>
    </row>
    <row r="64" spans="1:4" ht="25.5" customHeight="1">
      <c r="A64" s="190"/>
      <c r="B64" s="190"/>
      <c r="C64" s="191"/>
      <c r="D64" s="191"/>
    </row>
    <row r="65" spans="1:4">
      <c r="A65" s="190"/>
      <c r="B65" s="190"/>
      <c r="C65" s="191" t="s">
        <v>913</v>
      </c>
      <c r="D65" s="191"/>
    </row>
    <row r="66" spans="1:4" ht="13.5" customHeight="1">
      <c r="A66" s="451" t="s">
        <v>745</v>
      </c>
      <c r="B66" s="451"/>
      <c r="C66" s="451"/>
      <c r="D66" s="451"/>
    </row>
    <row r="67" spans="1:4" ht="14.25">
      <c r="A67" s="452" t="s">
        <v>727</v>
      </c>
      <c r="B67" s="452"/>
      <c r="C67" s="452"/>
      <c r="D67" s="452"/>
    </row>
    <row r="68" spans="1:4">
      <c r="A68" s="190"/>
      <c r="B68" s="190"/>
      <c r="C68" s="191"/>
      <c r="D68" s="191"/>
    </row>
    <row r="69" spans="1:4" ht="14.25">
      <c r="A69" s="198" t="s">
        <v>14</v>
      </c>
      <c r="B69" s="452" t="s">
        <v>15</v>
      </c>
      <c r="C69" s="452"/>
      <c r="D69" s="452"/>
    </row>
    <row r="70" spans="1:4">
      <c r="A70" s="199" t="s">
        <v>746</v>
      </c>
      <c r="B70" s="454" t="s">
        <v>747</v>
      </c>
      <c r="C70" s="454"/>
      <c r="D70" s="454"/>
    </row>
    <row r="71" spans="1:4">
      <c r="A71" s="190"/>
      <c r="B71" s="190"/>
      <c r="C71" s="191"/>
      <c r="D71" s="191"/>
    </row>
    <row r="72" spans="1:4" ht="14.25">
      <c r="A72" s="452" t="s">
        <v>730</v>
      </c>
      <c r="B72" s="452"/>
      <c r="C72" s="452"/>
      <c r="D72" s="452"/>
    </row>
    <row r="73" spans="1:4">
      <c r="A73" s="190"/>
      <c r="B73" s="190"/>
      <c r="C73" s="191"/>
      <c r="D73" s="191"/>
    </row>
    <row r="74" spans="1:4">
      <c r="A74" s="190" t="s">
        <v>16</v>
      </c>
      <c r="B74" s="199" t="s">
        <v>746</v>
      </c>
      <c r="C74" s="453"/>
      <c r="D74" s="453"/>
    </row>
    <row r="75" spans="1:4">
      <c r="A75" s="190" t="s">
        <v>17</v>
      </c>
      <c r="B75" s="199" t="s">
        <v>741</v>
      </c>
      <c r="C75" s="192" t="s">
        <v>732</v>
      </c>
      <c r="D75" s="192" t="s">
        <v>733</v>
      </c>
    </row>
    <row r="76" spans="1:4" ht="27">
      <c r="A76" s="190" t="s">
        <v>18</v>
      </c>
      <c r="B76" s="199" t="s">
        <v>748</v>
      </c>
      <c r="C76" s="191"/>
      <c r="D76" s="191"/>
    </row>
    <row r="77" spans="1:4" ht="67.5">
      <c r="A77" s="190" t="s">
        <v>19</v>
      </c>
      <c r="B77" s="199" t="s">
        <v>749</v>
      </c>
      <c r="C77" s="191"/>
      <c r="D77" s="191"/>
    </row>
    <row r="78" spans="1:4">
      <c r="A78" s="190" t="s">
        <v>20</v>
      </c>
      <c r="B78" s="199" t="s">
        <v>24</v>
      </c>
      <c r="C78" s="191"/>
      <c r="D78" s="191"/>
    </row>
    <row r="79" spans="1:4" ht="27">
      <c r="A79" s="190" t="s">
        <v>32</v>
      </c>
      <c r="B79" s="199" t="s">
        <v>745</v>
      </c>
      <c r="C79" s="191"/>
      <c r="D79" s="191"/>
    </row>
    <row r="80" spans="1:4" ht="13.5" customHeight="1">
      <c r="A80" s="453" t="s">
        <v>21</v>
      </c>
      <c r="B80" s="453"/>
      <c r="C80" s="191"/>
      <c r="D80" s="191"/>
    </row>
    <row r="81" spans="1:4">
      <c r="A81" s="455" t="s">
        <v>22</v>
      </c>
      <c r="B81" s="455"/>
      <c r="C81" s="200">
        <v>-3714.5</v>
      </c>
      <c r="D81" s="200">
        <v>-15588.9</v>
      </c>
    </row>
    <row r="82" spans="1:4">
      <c r="A82" s="190"/>
      <c r="B82" s="190"/>
      <c r="C82" s="191"/>
      <c r="D82" s="191"/>
    </row>
    <row r="83" spans="1:4" ht="16.5" customHeight="1">
      <c r="A83" s="190"/>
      <c r="B83" s="190"/>
      <c r="C83" s="191"/>
      <c r="D83" s="191"/>
    </row>
    <row r="84" spans="1:4">
      <c r="A84" s="190"/>
      <c r="B84" s="190"/>
      <c r="C84" s="191" t="s">
        <v>914</v>
      </c>
      <c r="D84" s="191"/>
    </row>
    <row r="85" spans="1:4" ht="13.5" customHeight="1">
      <c r="A85" s="451" t="s">
        <v>756</v>
      </c>
      <c r="B85" s="451"/>
      <c r="C85" s="451"/>
      <c r="D85" s="451"/>
    </row>
    <row r="86" spans="1:4" ht="14.25">
      <c r="A86" s="452" t="s">
        <v>727</v>
      </c>
      <c r="B86" s="452"/>
      <c r="C86" s="452"/>
      <c r="D86" s="452"/>
    </row>
    <row r="87" spans="1:4">
      <c r="A87" s="190"/>
      <c r="B87" s="190"/>
      <c r="C87" s="191"/>
      <c r="D87" s="191"/>
    </row>
    <row r="88" spans="1:4" ht="14.25">
      <c r="A88" s="198" t="s">
        <v>14</v>
      </c>
      <c r="B88" s="452" t="s">
        <v>15</v>
      </c>
      <c r="C88" s="452"/>
      <c r="D88" s="452"/>
    </row>
    <row r="89" spans="1:4">
      <c r="A89" s="199" t="s">
        <v>117</v>
      </c>
      <c r="B89" s="454" t="s">
        <v>116</v>
      </c>
      <c r="C89" s="454"/>
      <c r="D89" s="454"/>
    </row>
    <row r="90" spans="1:4">
      <c r="A90" s="190"/>
      <c r="B90" s="190"/>
      <c r="C90" s="191"/>
      <c r="D90" s="191"/>
    </row>
    <row r="91" spans="1:4" ht="14.25">
      <c r="A91" s="452" t="s">
        <v>730</v>
      </c>
      <c r="B91" s="452"/>
      <c r="C91" s="452"/>
      <c r="D91" s="452"/>
    </row>
    <row r="92" spans="1:4">
      <c r="A92" s="190"/>
      <c r="B92" s="190"/>
      <c r="C92" s="191"/>
      <c r="D92" s="191"/>
    </row>
    <row r="93" spans="1:4">
      <c r="A93" s="190" t="s">
        <v>16</v>
      </c>
      <c r="B93" s="199" t="s">
        <v>117</v>
      </c>
      <c r="C93" s="453"/>
      <c r="D93" s="453"/>
    </row>
    <row r="94" spans="1:4">
      <c r="A94" s="190" t="s">
        <v>17</v>
      </c>
      <c r="B94" s="199" t="s">
        <v>118</v>
      </c>
      <c r="C94" s="192" t="s">
        <v>732</v>
      </c>
      <c r="D94" s="192" t="s">
        <v>733</v>
      </c>
    </row>
    <row r="95" spans="1:4" ht="27">
      <c r="A95" s="190" t="s">
        <v>18</v>
      </c>
      <c r="B95" s="199" t="s">
        <v>119</v>
      </c>
      <c r="C95" s="191"/>
      <c r="D95" s="191"/>
    </row>
    <row r="96" spans="1:4" ht="40.5">
      <c r="A96" s="190" t="s">
        <v>19</v>
      </c>
      <c r="B96" s="199" t="s">
        <v>120</v>
      </c>
      <c r="C96" s="191"/>
      <c r="D96" s="191"/>
    </row>
    <row r="97" spans="1:4">
      <c r="A97" s="190" t="s">
        <v>20</v>
      </c>
      <c r="B97" s="199" t="s">
        <v>91</v>
      </c>
      <c r="C97" s="191"/>
      <c r="D97" s="191"/>
    </row>
    <row r="98" spans="1:4" ht="40.5">
      <c r="A98" s="190" t="s">
        <v>122</v>
      </c>
      <c r="B98" s="199" t="s">
        <v>121</v>
      </c>
      <c r="C98" s="191"/>
      <c r="D98" s="191"/>
    </row>
    <row r="99" spans="1:4" ht="13.5" customHeight="1">
      <c r="A99" s="453" t="s">
        <v>21</v>
      </c>
      <c r="B99" s="453"/>
      <c r="C99" s="191"/>
      <c r="D99" s="191"/>
    </row>
    <row r="100" spans="1:4" ht="13.5" customHeight="1">
      <c r="A100" s="454" t="s">
        <v>123</v>
      </c>
      <c r="B100" s="454"/>
      <c r="C100" s="200">
        <v>-5</v>
      </c>
      <c r="D100" s="200">
        <v>-5</v>
      </c>
    </row>
    <row r="101" spans="1:4">
      <c r="A101" s="455" t="s">
        <v>22</v>
      </c>
      <c r="B101" s="455"/>
      <c r="C101" s="200">
        <v>-2800000</v>
      </c>
      <c r="D101" s="200">
        <v>-3500000</v>
      </c>
    </row>
    <row r="102" spans="1:4">
      <c r="A102" s="190"/>
      <c r="B102" s="190"/>
      <c r="C102" s="191"/>
      <c r="D102" s="191"/>
    </row>
    <row r="103" spans="1:4">
      <c r="A103" s="190" t="s">
        <v>16</v>
      </c>
      <c r="B103" s="199" t="s">
        <v>117</v>
      </c>
      <c r="C103" s="453"/>
      <c r="D103" s="453"/>
    </row>
    <row r="104" spans="1:4">
      <c r="A104" s="190" t="s">
        <v>17</v>
      </c>
      <c r="B104" s="199" t="s">
        <v>124</v>
      </c>
      <c r="C104" s="192" t="s">
        <v>732</v>
      </c>
      <c r="D104" s="192" t="s">
        <v>733</v>
      </c>
    </row>
    <row r="105" spans="1:4" ht="40.5">
      <c r="A105" s="190" t="s">
        <v>18</v>
      </c>
      <c r="B105" s="199" t="s">
        <v>125</v>
      </c>
      <c r="C105" s="191"/>
      <c r="D105" s="191"/>
    </row>
    <row r="106" spans="1:4" ht="81">
      <c r="A106" s="190" t="s">
        <v>19</v>
      </c>
      <c r="B106" s="199" t="s">
        <v>126</v>
      </c>
      <c r="C106" s="191"/>
      <c r="D106" s="191"/>
    </row>
    <row r="107" spans="1:4">
      <c r="A107" s="190" t="s">
        <v>20</v>
      </c>
      <c r="B107" s="199" t="s">
        <v>91</v>
      </c>
      <c r="C107" s="191"/>
      <c r="D107" s="191"/>
    </row>
    <row r="108" spans="1:4" ht="40.5">
      <c r="A108" s="190" t="s">
        <v>122</v>
      </c>
      <c r="B108" s="199" t="s">
        <v>127</v>
      </c>
      <c r="C108" s="191"/>
      <c r="D108" s="191"/>
    </row>
    <row r="109" spans="1:4" ht="13.5" customHeight="1">
      <c r="A109" s="453" t="s">
        <v>21</v>
      </c>
      <c r="B109" s="453"/>
      <c r="C109" s="191"/>
      <c r="D109" s="191"/>
    </row>
    <row r="110" spans="1:4" ht="13.5" customHeight="1">
      <c r="A110" s="454" t="s">
        <v>128</v>
      </c>
      <c r="B110" s="454"/>
      <c r="C110" s="200">
        <v>-750</v>
      </c>
      <c r="D110" s="200">
        <v>-970</v>
      </c>
    </row>
    <row r="111" spans="1:4">
      <c r="A111" s="455" t="s">
        <v>22</v>
      </c>
      <c r="B111" s="455"/>
      <c r="C111" s="200">
        <v>-682150.3</v>
      </c>
      <c r="D111" s="200">
        <v>-951615.1</v>
      </c>
    </row>
    <row r="112" spans="1:4">
      <c r="A112" s="190"/>
      <c r="B112" s="190"/>
      <c r="C112" s="191"/>
      <c r="D112" s="191"/>
    </row>
    <row r="113" spans="1:4">
      <c r="A113" s="190"/>
      <c r="B113" s="190"/>
      <c r="C113" s="191"/>
      <c r="D113" s="191"/>
    </row>
    <row r="114" spans="1:4" ht="14.25">
      <c r="A114" s="198" t="s">
        <v>14</v>
      </c>
      <c r="B114" s="452" t="s">
        <v>15</v>
      </c>
      <c r="C114" s="452"/>
      <c r="D114" s="452"/>
    </row>
    <row r="115" spans="1:4">
      <c r="A115" s="199" t="s">
        <v>87</v>
      </c>
      <c r="B115" s="454" t="s">
        <v>757</v>
      </c>
      <c r="C115" s="454"/>
      <c r="D115" s="454"/>
    </row>
    <row r="116" spans="1:4">
      <c r="A116" s="190"/>
      <c r="B116" s="190"/>
      <c r="C116" s="191"/>
      <c r="D116" s="191"/>
    </row>
    <row r="117" spans="1:4" ht="14.25">
      <c r="A117" s="452" t="s">
        <v>730</v>
      </c>
      <c r="B117" s="452"/>
      <c r="C117" s="452"/>
      <c r="D117" s="452"/>
    </row>
    <row r="118" spans="1:4">
      <c r="A118" s="190"/>
      <c r="B118" s="190"/>
      <c r="C118" s="191"/>
      <c r="D118" s="191"/>
    </row>
    <row r="119" spans="1:4">
      <c r="A119" s="190" t="s">
        <v>16</v>
      </c>
      <c r="B119" s="199" t="s">
        <v>87</v>
      </c>
      <c r="C119" s="453"/>
      <c r="D119" s="453"/>
    </row>
    <row r="120" spans="1:4">
      <c r="A120" s="190" t="s">
        <v>17</v>
      </c>
      <c r="B120" s="199" t="s">
        <v>758</v>
      </c>
      <c r="C120" s="192" t="s">
        <v>732</v>
      </c>
      <c r="D120" s="192" t="s">
        <v>733</v>
      </c>
    </row>
    <row r="121" spans="1:4" ht="54">
      <c r="A121" s="190" t="s">
        <v>18</v>
      </c>
      <c r="B121" s="199" t="s">
        <v>84</v>
      </c>
      <c r="C121" s="191"/>
      <c r="D121" s="191"/>
    </row>
    <row r="122" spans="1:4" ht="54">
      <c r="A122" s="190" t="s">
        <v>19</v>
      </c>
      <c r="B122" s="199" t="s">
        <v>85</v>
      </c>
      <c r="C122" s="191"/>
      <c r="D122" s="191"/>
    </row>
    <row r="123" spans="1:4">
      <c r="A123" s="190" t="s">
        <v>20</v>
      </c>
      <c r="B123" s="199" t="s">
        <v>24</v>
      </c>
      <c r="C123" s="191"/>
      <c r="D123" s="191"/>
    </row>
    <row r="124" spans="1:4" ht="27">
      <c r="A124" s="190" t="s">
        <v>759</v>
      </c>
      <c r="B124" s="199" t="s">
        <v>86</v>
      </c>
      <c r="C124" s="191"/>
      <c r="D124" s="191"/>
    </row>
    <row r="125" spans="1:4" ht="13.5" customHeight="1">
      <c r="A125" s="453" t="s">
        <v>21</v>
      </c>
      <c r="B125" s="453"/>
      <c r="C125" s="191"/>
      <c r="D125" s="191"/>
    </row>
    <row r="126" spans="1:4" ht="13.5" customHeight="1">
      <c r="A126" s="454" t="s">
        <v>760</v>
      </c>
      <c r="B126" s="454"/>
      <c r="C126" s="200">
        <v>-700</v>
      </c>
      <c r="D126" s="200">
        <v>-1000</v>
      </c>
    </row>
    <row r="127" spans="1:4">
      <c r="A127" s="455" t="s">
        <v>22</v>
      </c>
      <c r="B127" s="455"/>
      <c r="C127" s="200">
        <v>-138885.4</v>
      </c>
      <c r="D127" s="200">
        <v>-189096</v>
      </c>
    </row>
    <row r="128" spans="1:4">
      <c r="A128" s="190"/>
      <c r="B128" s="190"/>
      <c r="C128" s="191"/>
      <c r="D128" s="191"/>
    </row>
    <row r="129" spans="1:4">
      <c r="A129" s="190" t="s">
        <v>16</v>
      </c>
      <c r="B129" s="199" t="s">
        <v>87</v>
      </c>
      <c r="C129" s="453"/>
      <c r="D129" s="453"/>
    </row>
    <row r="130" spans="1:4">
      <c r="A130" s="190" t="s">
        <v>17</v>
      </c>
      <c r="B130" s="199" t="s">
        <v>88</v>
      </c>
      <c r="C130" s="192" t="s">
        <v>732</v>
      </c>
      <c r="D130" s="192" t="s">
        <v>733</v>
      </c>
    </row>
    <row r="131" spans="1:4" ht="54">
      <c r="A131" s="190" t="s">
        <v>18</v>
      </c>
      <c r="B131" s="199" t="s">
        <v>89</v>
      </c>
      <c r="C131" s="191"/>
      <c r="D131" s="191"/>
    </row>
    <row r="132" spans="1:4" ht="40.5">
      <c r="A132" s="190" t="s">
        <v>19</v>
      </c>
      <c r="B132" s="199" t="s">
        <v>90</v>
      </c>
      <c r="C132" s="191"/>
      <c r="D132" s="191"/>
    </row>
    <row r="133" spans="1:4">
      <c r="A133" s="190" t="s">
        <v>20</v>
      </c>
      <c r="B133" s="199" t="s">
        <v>91</v>
      </c>
      <c r="C133" s="191"/>
      <c r="D133" s="191"/>
    </row>
    <row r="134" spans="1:4" ht="27">
      <c r="A134" s="190" t="s">
        <v>761</v>
      </c>
      <c r="B134" s="199" t="s">
        <v>86</v>
      </c>
      <c r="C134" s="191"/>
      <c r="D134" s="191"/>
    </row>
    <row r="135" spans="1:4" ht="13.5" customHeight="1">
      <c r="A135" s="453" t="s">
        <v>21</v>
      </c>
      <c r="B135" s="453"/>
      <c r="C135" s="191"/>
      <c r="D135" s="191"/>
    </row>
    <row r="136" spans="1:4" ht="13.5" customHeight="1">
      <c r="A136" s="454" t="s">
        <v>92</v>
      </c>
      <c r="B136" s="454"/>
      <c r="C136" s="200">
        <v>-2</v>
      </c>
      <c r="D136" s="200">
        <v>-2</v>
      </c>
    </row>
    <row r="137" spans="1:4">
      <c r="A137" s="454" t="s">
        <v>93</v>
      </c>
      <c r="B137" s="454"/>
      <c r="C137" s="200" t="s">
        <v>753</v>
      </c>
      <c r="D137" s="200">
        <v>-200</v>
      </c>
    </row>
    <row r="138" spans="1:4" ht="13.5" customHeight="1">
      <c r="A138" s="454" t="s">
        <v>94</v>
      </c>
      <c r="B138" s="454"/>
      <c r="C138" s="200" t="s">
        <v>753</v>
      </c>
      <c r="D138" s="200">
        <v>-3</v>
      </c>
    </row>
    <row r="139" spans="1:4">
      <c r="A139" s="455" t="s">
        <v>22</v>
      </c>
      <c r="B139" s="455"/>
      <c r="C139" s="200">
        <v>-184312.3</v>
      </c>
      <c r="D139" s="200">
        <v>-255008.3</v>
      </c>
    </row>
    <row r="140" spans="1:4">
      <c r="A140" s="190"/>
      <c r="B140" s="190"/>
      <c r="C140" s="191"/>
      <c r="D140" s="191"/>
    </row>
    <row r="141" spans="1:4">
      <c r="A141" s="190" t="s">
        <v>16</v>
      </c>
      <c r="B141" s="199" t="s">
        <v>87</v>
      </c>
      <c r="C141" s="453"/>
      <c r="D141" s="453"/>
    </row>
    <row r="142" spans="1:4">
      <c r="A142" s="190" t="s">
        <v>17</v>
      </c>
      <c r="B142" s="199" t="s">
        <v>95</v>
      </c>
      <c r="C142" s="192" t="s">
        <v>732</v>
      </c>
      <c r="D142" s="192" t="s">
        <v>733</v>
      </c>
    </row>
    <row r="143" spans="1:4" ht="40.5">
      <c r="A143" s="190" t="s">
        <v>18</v>
      </c>
      <c r="B143" s="199" t="s">
        <v>96</v>
      </c>
      <c r="C143" s="191"/>
      <c r="D143" s="191"/>
    </row>
    <row r="144" spans="1:4" ht="40.5">
      <c r="A144" s="190" t="s">
        <v>19</v>
      </c>
      <c r="B144" s="199" t="s">
        <v>97</v>
      </c>
      <c r="C144" s="191"/>
      <c r="D144" s="191"/>
    </row>
    <row r="145" spans="1:4" ht="27">
      <c r="A145" s="190" t="s">
        <v>20</v>
      </c>
      <c r="B145" s="199" t="s">
        <v>45</v>
      </c>
      <c r="C145" s="191"/>
      <c r="D145" s="191"/>
    </row>
    <row r="146" spans="1:4" ht="27">
      <c r="A146" s="190" t="s">
        <v>759</v>
      </c>
      <c r="B146" s="199" t="s">
        <v>86</v>
      </c>
      <c r="C146" s="191"/>
      <c r="D146" s="191"/>
    </row>
    <row r="147" spans="1:4">
      <c r="A147" s="453" t="s">
        <v>21</v>
      </c>
      <c r="B147" s="453"/>
      <c r="C147" s="191"/>
      <c r="D147" s="191"/>
    </row>
    <row r="148" spans="1:4" ht="13.5" customHeight="1">
      <c r="A148" s="454" t="s">
        <v>98</v>
      </c>
      <c r="B148" s="454"/>
      <c r="C148" s="200">
        <v>-1</v>
      </c>
      <c r="D148" s="200">
        <v>-1</v>
      </c>
    </row>
    <row r="149" spans="1:4" ht="13.5" customHeight="1">
      <c r="A149" s="454" t="s">
        <v>99</v>
      </c>
      <c r="B149" s="454"/>
      <c r="C149" s="200">
        <v>-6</v>
      </c>
      <c r="D149" s="200">
        <v>-6</v>
      </c>
    </row>
    <row r="150" spans="1:4">
      <c r="A150" s="455" t="s">
        <v>22</v>
      </c>
      <c r="B150" s="455"/>
      <c r="C150" s="200">
        <v>-15000</v>
      </c>
      <c r="D150" s="200">
        <v>-115293.9</v>
      </c>
    </row>
    <row r="151" spans="1:4">
      <c r="A151" s="190"/>
      <c r="B151" s="190"/>
      <c r="C151" s="191"/>
      <c r="D151" s="191"/>
    </row>
    <row r="152" spans="1:4">
      <c r="A152" s="190"/>
      <c r="B152" s="190"/>
      <c r="C152" s="191"/>
      <c r="D152" s="191"/>
    </row>
    <row r="153" spans="1:4" ht="14.25">
      <c r="A153" s="198" t="s">
        <v>14</v>
      </c>
      <c r="B153" s="452" t="s">
        <v>15</v>
      </c>
      <c r="C153" s="452"/>
      <c r="D153" s="452"/>
    </row>
    <row r="154" spans="1:4">
      <c r="A154" s="199" t="s">
        <v>100</v>
      </c>
      <c r="B154" s="454" t="s">
        <v>106</v>
      </c>
      <c r="C154" s="454"/>
      <c r="D154" s="454"/>
    </row>
    <row r="155" spans="1:4">
      <c r="A155" s="190"/>
      <c r="B155" s="190"/>
      <c r="C155" s="191"/>
      <c r="D155" s="191"/>
    </row>
    <row r="156" spans="1:4" ht="14.25">
      <c r="A156" s="452" t="s">
        <v>730</v>
      </c>
      <c r="B156" s="452"/>
      <c r="C156" s="452"/>
      <c r="D156" s="452"/>
    </row>
    <row r="157" spans="1:4">
      <c r="A157" s="190"/>
      <c r="B157" s="190"/>
      <c r="C157" s="191"/>
      <c r="D157" s="191"/>
    </row>
    <row r="158" spans="1:4">
      <c r="A158" s="190" t="s">
        <v>16</v>
      </c>
      <c r="B158" s="199" t="s">
        <v>100</v>
      </c>
      <c r="C158" s="453"/>
      <c r="D158" s="453"/>
    </row>
    <row r="159" spans="1:4">
      <c r="A159" s="190" t="s">
        <v>17</v>
      </c>
      <c r="B159" s="199" t="s">
        <v>129</v>
      </c>
      <c r="C159" s="192" t="s">
        <v>732</v>
      </c>
      <c r="D159" s="192" t="s">
        <v>733</v>
      </c>
    </row>
    <row r="160" spans="1:4" ht="40.5">
      <c r="A160" s="190" t="s">
        <v>18</v>
      </c>
      <c r="B160" s="199" t="s">
        <v>130</v>
      </c>
      <c r="C160" s="191"/>
      <c r="D160" s="191"/>
    </row>
    <row r="161" spans="1:4" ht="40.5">
      <c r="A161" s="190" t="s">
        <v>19</v>
      </c>
      <c r="B161" s="199" t="s">
        <v>131</v>
      </c>
      <c r="C161" s="191"/>
      <c r="D161" s="191"/>
    </row>
    <row r="162" spans="1:4">
      <c r="A162" s="190" t="s">
        <v>20</v>
      </c>
      <c r="B162" s="199" t="s">
        <v>91</v>
      </c>
      <c r="C162" s="191"/>
      <c r="D162" s="191"/>
    </row>
    <row r="163" spans="1:4" ht="54">
      <c r="A163" s="190" t="s">
        <v>122</v>
      </c>
      <c r="B163" s="199" t="s">
        <v>132</v>
      </c>
      <c r="C163" s="191"/>
      <c r="D163" s="191"/>
    </row>
    <row r="164" spans="1:4" ht="13.5" customHeight="1">
      <c r="A164" s="453" t="s">
        <v>21</v>
      </c>
      <c r="B164" s="453"/>
      <c r="C164" s="191"/>
      <c r="D164" s="191"/>
    </row>
    <row r="165" spans="1:4" ht="13.5" customHeight="1">
      <c r="A165" s="454" t="s">
        <v>762</v>
      </c>
      <c r="B165" s="454"/>
      <c r="C165" s="200" t="s">
        <v>753</v>
      </c>
      <c r="D165" s="200" t="s">
        <v>753</v>
      </c>
    </row>
    <row r="166" spans="1:4">
      <c r="A166" s="455" t="s">
        <v>22</v>
      </c>
      <c r="B166" s="455"/>
      <c r="C166" s="200">
        <v>-10000</v>
      </c>
      <c r="D166" s="200">
        <v>-30000</v>
      </c>
    </row>
    <row r="167" spans="1:4">
      <c r="A167" s="190"/>
      <c r="B167" s="190"/>
      <c r="C167" s="191"/>
      <c r="D167" s="191"/>
    </row>
    <row r="168" spans="1:4">
      <c r="A168" s="190" t="s">
        <v>16</v>
      </c>
      <c r="B168" s="199" t="s">
        <v>100</v>
      </c>
      <c r="C168" s="453"/>
      <c r="D168" s="453"/>
    </row>
    <row r="169" spans="1:4">
      <c r="A169" s="190" t="s">
        <v>17</v>
      </c>
      <c r="B169" s="199" t="s">
        <v>133</v>
      </c>
      <c r="C169" s="192" t="s">
        <v>732</v>
      </c>
      <c r="D169" s="192" t="s">
        <v>733</v>
      </c>
    </row>
    <row r="170" spans="1:4" ht="40.5">
      <c r="A170" s="190" t="s">
        <v>18</v>
      </c>
      <c r="B170" s="199" t="s">
        <v>134</v>
      </c>
      <c r="C170" s="191"/>
      <c r="D170" s="191"/>
    </row>
    <row r="171" spans="1:4" ht="54">
      <c r="A171" s="190" t="s">
        <v>19</v>
      </c>
      <c r="B171" s="199" t="s">
        <v>135</v>
      </c>
      <c r="C171" s="191"/>
      <c r="D171" s="191"/>
    </row>
    <row r="172" spans="1:4">
      <c r="A172" s="190" t="s">
        <v>20</v>
      </c>
      <c r="B172" s="199" t="s">
        <v>91</v>
      </c>
      <c r="C172" s="191"/>
      <c r="D172" s="191"/>
    </row>
    <row r="173" spans="1:4" ht="40.5">
      <c r="A173" s="190" t="s">
        <v>122</v>
      </c>
      <c r="B173" s="199" t="s">
        <v>136</v>
      </c>
      <c r="C173" s="191"/>
      <c r="D173" s="191"/>
    </row>
    <row r="174" spans="1:4" ht="13.5" customHeight="1">
      <c r="A174" s="453" t="s">
        <v>21</v>
      </c>
      <c r="B174" s="453"/>
      <c r="C174" s="191"/>
      <c r="D174" s="191"/>
    </row>
    <row r="175" spans="1:4" ht="13.5" customHeight="1">
      <c r="A175" s="454" t="s">
        <v>763</v>
      </c>
      <c r="B175" s="454"/>
      <c r="C175" s="200">
        <v>-2</v>
      </c>
      <c r="D175" s="200">
        <v>-2</v>
      </c>
    </row>
    <row r="176" spans="1:4" ht="13.5" customHeight="1">
      <c r="A176" s="454" t="s">
        <v>137</v>
      </c>
      <c r="B176" s="454"/>
      <c r="C176" s="200">
        <v>-6</v>
      </c>
      <c r="D176" s="200">
        <v>-6</v>
      </c>
    </row>
    <row r="177" spans="1:4">
      <c r="A177" s="455" t="s">
        <v>22</v>
      </c>
      <c r="B177" s="455"/>
      <c r="C177" s="200">
        <v>-100000</v>
      </c>
      <c r="D177" s="200">
        <v>-100000</v>
      </c>
    </row>
    <row r="178" spans="1:4">
      <c r="A178" s="190"/>
      <c r="B178" s="190"/>
      <c r="C178" s="191"/>
      <c r="D178" s="191"/>
    </row>
    <row r="179" spans="1:4">
      <c r="A179" s="190" t="s">
        <v>16</v>
      </c>
      <c r="B179" s="199" t="s">
        <v>100</v>
      </c>
      <c r="C179" s="453"/>
      <c r="D179" s="453"/>
    </row>
    <row r="180" spans="1:4">
      <c r="A180" s="190" t="s">
        <v>17</v>
      </c>
      <c r="B180" s="199" t="s">
        <v>101</v>
      </c>
      <c r="C180" s="192" t="s">
        <v>732</v>
      </c>
      <c r="D180" s="192" t="s">
        <v>733</v>
      </c>
    </row>
    <row r="181" spans="1:4" ht="40.5">
      <c r="A181" s="190" t="s">
        <v>18</v>
      </c>
      <c r="B181" s="199" t="s">
        <v>102</v>
      </c>
      <c r="C181" s="191"/>
      <c r="D181" s="191"/>
    </row>
    <row r="182" spans="1:4" ht="40.5">
      <c r="A182" s="190" t="s">
        <v>19</v>
      </c>
      <c r="B182" s="199" t="s">
        <v>103</v>
      </c>
      <c r="C182" s="191"/>
      <c r="D182" s="191"/>
    </row>
    <row r="183" spans="1:4">
      <c r="A183" s="190" t="s">
        <v>20</v>
      </c>
      <c r="B183" s="199" t="s">
        <v>91</v>
      </c>
      <c r="C183" s="191"/>
      <c r="D183" s="191"/>
    </row>
    <row r="184" spans="1:4" ht="54">
      <c r="A184" s="190" t="s">
        <v>122</v>
      </c>
      <c r="B184" s="199" t="s">
        <v>104</v>
      </c>
      <c r="C184" s="191"/>
      <c r="D184" s="191"/>
    </row>
    <row r="185" spans="1:4" ht="13.5" customHeight="1">
      <c r="A185" s="453" t="s">
        <v>21</v>
      </c>
      <c r="B185" s="453"/>
      <c r="C185" s="191"/>
      <c r="D185" s="191"/>
    </row>
    <row r="186" spans="1:4" ht="13.5" customHeight="1">
      <c r="A186" s="454" t="s">
        <v>105</v>
      </c>
      <c r="B186" s="454"/>
      <c r="C186" s="200">
        <v>-370</v>
      </c>
      <c r="D186" s="200">
        <v>-370</v>
      </c>
    </row>
    <row r="187" spans="1:4" ht="13.5" customHeight="1">
      <c r="A187" s="454" t="s">
        <v>764</v>
      </c>
      <c r="B187" s="454"/>
      <c r="C187" s="200" t="s">
        <v>753</v>
      </c>
      <c r="D187" s="200" t="s">
        <v>753</v>
      </c>
    </row>
    <row r="188" spans="1:4">
      <c r="A188" s="455" t="s">
        <v>22</v>
      </c>
      <c r="B188" s="455"/>
      <c r="C188" s="200">
        <v>-20000</v>
      </c>
      <c r="D188" s="200">
        <v>-20000</v>
      </c>
    </row>
    <row r="189" spans="1:4">
      <c r="A189" s="190"/>
      <c r="B189" s="190"/>
      <c r="C189" s="191"/>
      <c r="D189" s="191"/>
    </row>
    <row r="190" spans="1:4" ht="25.5" customHeight="1">
      <c r="A190" s="190"/>
      <c r="B190" s="190"/>
      <c r="C190" s="191"/>
      <c r="D190" s="191"/>
    </row>
    <row r="191" spans="1:4">
      <c r="A191" s="190"/>
      <c r="B191" s="190"/>
      <c r="C191" s="191" t="s">
        <v>915</v>
      </c>
      <c r="D191" s="191"/>
    </row>
    <row r="192" spans="1:4" ht="13.5" customHeight="1">
      <c r="A192" s="451" t="s">
        <v>765</v>
      </c>
      <c r="B192" s="451"/>
      <c r="C192" s="451"/>
      <c r="D192" s="451"/>
    </row>
    <row r="193" spans="1:4" ht="14.25">
      <c r="A193" s="452" t="s">
        <v>727</v>
      </c>
      <c r="B193" s="452"/>
      <c r="C193" s="452"/>
      <c r="D193" s="452"/>
    </row>
    <row r="194" spans="1:4">
      <c r="A194" s="190"/>
      <c r="B194" s="190"/>
      <c r="C194" s="191"/>
      <c r="D194" s="191"/>
    </row>
    <row r="195" spans="1:4" ht="13.5" customHeight="1">
      <c r="A195" s="198" t="s">
        <v>14</v>
      </c>
      <c r="B195" s="452" t="s">
        <v>15</v>
      </c>
      <c r="C195" s="452"/>
      <c r="D195" s="452"/>
    </row>
    <row r="196" spans="1:4">
      <c r="A196" s="199" t="s">
        <v>766</v>
      </c>
      <c r="B196" s="454" t="s">
        <v>767</v>
      </c>
      <c r="C196" s="454"/>
      <c r="D196" s="454"/>
    </row>
    <row r="197" spans="1:4">
      <c r="A197" s="190"/>
      <c r="B197" s="190"/>
      <c r="C197" s="191"/>
      <c r="D197" s="191"/>
    </row>
    <row r="198" spans="1:4" ht="14.25">
      <c r="A198" s="452" t="s">
        <v>730</v>
      </c>
      <c r="B198" s="452"/>
      <c r="C198" s="452"/>
      <c r="D198" s="452"/>
    </row>
    <row r="199" spans="1:4">
      <c r="A199" s="190"/>
      <c r="B199" s="190"/>
      <c r="C199" s="191"/>
      <c r="D199" s="191"/>
    </row>
    <row r="200" spans="1:4">
      <c r="A200" s="190" t="s">
        <v>16</v>
      </c>
      <c r="B200" s="199" t="s">
        <v>766</v>
      </c>
      <c r="C200" s="453"/>
      <c r="D200" s="453"/>
    </row>
    <row r="201" spans="1:4">
      <c r="A201" s="190" t="s">
        <v>17</v>
      </c>
      <c r="B201" s="199" t="s">
        <v>741</v>
      </c>
      <c r="C201" s="192" t="s">
        <v>732</v>
      </c>
      <c r="D201" s="192" t="s">
        <v>733</v>
      </c>
    </row>
    <row r="202" spans="1:4" ht="27">
      <c r="A202" s="190" t="s">
        <v>18</v>
      </c>
      <c r="B202" s="199" t="s">
        <v>768</v>
      </c>
      <c r="C202" s="191"/>
      <c r="D202" s="191"/>
    </row>
    <row r="203" spans="1:4" ht="54">
      <c r="A203" s="190" t="s">
        <v>19</v>
      </c>
      <c r="B203" s="199" t="s">
        <v>769</v>
      </c>
      <c r="C203" s="191"/>
      <c r="D203" s="191"/>
    </row>
    <row r="204" spans="1:4">
      <c r="A204" s="190" t="s">
        <v>20</v>
      </c>
      <c r="B204" s="199" t="s">
        <v>24</v>
      </c>
      <c r="C204" s="191"/>
      <c r="D204" s="191"/>
    </row>
    <row r="205" spans="1:4" ht="40.5">
      <c r="A205" s="190" t="s">
        <v>744</v>
      </c>
      <c r="B205" s="199" t="s">
        <v>770</v>
      </c>
      <c r="C205" s="191"/>
      <c r="D205" s="191"/>
    </row>
    <row r="206" spans="1:4" ht="13.5" customHeight="1">
      <c r="A206" s="453" t="s">
        <v>21</v>
      </c>
      <c r="B206" s="453"/>
      <c r="C206" s="191"/>
      <c r="D206" s="191"/>
    </row>
    <row r="207" spans="1:4">
      <c r="A207" s="455" t="s">
        <v>22</v>
      </c>
      <c r="B207" s="455"/>
      <c r="C207" s="200">
        <v>-2244.6</v>
      </c>
      <c r="D207" s="200">
        <v>-2244.6</v>
      </c>
    </row>
    <row r="208" spans="1:4">
      <c r="A208" s="190"/>
      <c r="B208" s="190"/>
      <c r="C208" s="191"/>
      <c r="D208" s="191"/>
    </row>
    <row r="209" spans="1:4">
      <c r="A209" s="190"/>
      <c r="B209" s="190"/>
      <c r="C209" s="191"/>
      <c r="D209" s="191"/>
    </row>
    <row r="210" spans="1:4" ht="14.25">
      <c r="A210" s="198" t="s">
        <v>14</v>
      </c>
      <c r="B210" s="452" t="s">
        <v>15</v>
      </c>
      <c r="C210" s="452"/>
      <c r="D210" s="452"/>
    </row>
    <row r="211" spans="1:4">
      <c r="A211" s="199" t="s">
        <v>771</v>
      </c>
      <c r="B211" s="454" t="s">
        <v>772</v>
      </c>
      <c r="C211" s="454"/>
      <c r="D211" s="454"/>
    </row>
    <row r="212" spans="1:4">
      <c r="A212" s="190"/>
      <c r="B212" s="190"/>
      <c r="C212" s="191"/>
      <c r="D212" s="191"/>
    </row>
    <row r="213" spans="1:4" ht="14.25">
      <c r="A213" s="452" t="s">
        <v>730</v>
      </c>
      <c r="B213" s="452"/>
      <c r="C213" s="452"/>
      <c r="D213" s="452"/>
    </row>
    <row r="214" spans="1:4">
      <c r="A214" s="190"/>
      <c r="B214" s="190"/>
      <c r="C214" s="191"/>
      <c r="D214" s="191"/>
    </row>
    <row r="215" spans="1:4">
      <c r="A215" s="190" t="s">
        <v>16</v>
      </c>
      <c r="B215" s="199" t="s">
        <v>771</v>
      </c>
      <c r="C215" s="453"/>
      <c r="D215" s="453"/>
    </row>
    <row r="216" spans="1:4">
      <c r="A216" s="190" t="s">
        <v>17</v>
      </c>
      <c r="B216" s="199" t="s">
        <v>773</v>
      </c>
      <c r="C216" s="192" t="s">
        <v>732</v>
      </c>
      <c r="D216" s="192" t="s">
        <v>733</v>
      </c>
    </row>
    <row r="217" spans="1:4" ht="27">
      <c r="A217" s="190" t="s">
        <v>18</v>
      </c>
      <c r="B217" s="199" t="s">
        <v>774</v>
      </c>
      <c r="C217" s="191"/>
      <c r="D217" s="191"/>
    </row>
    <row r="218" spans="1:4" ht="27">
      <c r="A218" s="190" t="s">
        <v>19</v>
      </c>
      <c r="B218" s="199" t="s">
        <v>775</v>
      </c>
      <c r="C218" s="191"/>
      <c r="D218" s="191"/>
    </row>
    <row r="219" spans="1:4">
      <c r="A219" s="190" t="s">
        <v>20</v>
      </c>
      <c r="B219" s="199" t="s">
        <v>91</v>
      </c>
      <c r="C219" s="191"/>
      <c r="D219" s="191"/>
    </row>
    <row r="220" spans="1:4" ht="27">
      <c r="A220" s="190" t="s">
        <v>122</v>
      </c>
      <c r="B220" s="199" t="s">
        <v>776</v>
      </c>
      <c r="C220" s="191"/>
      <c r="D220" s="191"/>
    </row>
    <row r="221" spans="1:4" ht="13.5" customHeight="1">
      <c r="A221" s="453" t="s">
        <v>21</v>
      </c>
      <c r="B221" s="453"/>
      <c r="C221" s="191"/>
      <c r="D221" s="191"/>
    </row>
    <row r="222" spans="1:4">
      <c r="A222" s="455" t="s">
        <v>22</v>
      </c>
      <c r="B222" s="455"/>
      <c r="C222" s="200">
        <v>-2400</v>
      </c>
      <c r="D222" s="200">
        <v>-2400</v>
      </c>
    </row>
    <row r="223" spans="1:4">
      <c r="A223" s="190"/>
      <c r="B223" s="190"/>
      <c r="C223" s="191"/>
      <c r="D223" s="191"/>
    </row>
    <row r="224" spans="1:4">
      <c r="A224" s="190"/>
      <c r="B224" s="190"/>
      <c r="C224" s="191"/>
      <c r="D224" s="191"/>
    </row>
    <row r="225" spans="1:4" ht="13.5" customHeight="1">
      <c r="A225" s="198" t="s">
        <v>14</v>
      </c>
      <c r="B225" s="452" t="s">
        <v>15</v>
      </c>
      <c r="C225" s="452"/>
      <c r="D225" s="452"/>
    </row>
    <row r="226" spans="1:4">
      <c r="A226" s="199" t="s">
        <v>777</v>
      </c>
      <c r="B226" s="454" t="s">
        <v>778</v>
      </c>
      <c r="C226" s="454"/>
      <c r="D226" s="454"/>
    </row>
    <row r="227" spans="1:4">
      <c r="A227" s="190"/>
      <c r="B227" s="190"/>
      <c r="C227" s="191"/>
      <c r="D227" s="191"/>
    </row>
    <row r="228" spans="1:4" ht="14.25">
      <c r="A228" s="452" t="s">
        <v>730</v>
      </c>
      <c r="B228" s="452"/>
      <c r="C228" s="452"/>
      <c r="D228" s="452"/>
    </row>
    <row r="229" spans="1:4">
      <c r="A229" s="190"/>
      <c r="B229" s="190"/>
      <c r="C229" s="191"/>
      <c r="D229" s="191"/>
    </row>
    <row r="230" spans="1:4">
      <c r="A230" s="190" t="s">
        <v>16</v>
      </c>
      <c r="B230" s="199" t="s">
        <v>777</v>
      </c>
      <c r="C230" s="453"/>
      <c r="D230" s="453"/>
    </row>
    <row r="231" spans="1:4">
      <c r="A231" s="190" t="s">
        <v>17</v>
      </c>
      <c r="B231" s="199" t="s">
        <v>741</v>
      </c>
      <c r="C231" s="192" t="s">
        <v>732</v>
      </c>
      <c r="D231" s="192" t="s">
        <v>733</v>
      </c>
    </row>
    <row r="232" spans="1:4" ht="54">
      <c r="A232" s="190" t="s">
        <v>18</v>
      </c>
      <c r="B232" s="199" t="s">
        <v>779</v>
      </c>
      <c r="C232" s="191"/>
      <c r="D232" s="191"/>
    </row>
    <row r="233" spans="1:4" ht="67.5">
      <c r="A233" s="190" t="s">
        <v>19</v>
      </c>
      <c r="B233" s="199" t="s">
        <v>780</v>
      </c>
      <c r="C233" s="191"/>
      <c r="D233" s="191"/>
    </row>
    <row r="234" spans="1:4">
      <c r="A234" s="190" t="s">
        <v>20</v>
      </c>
      <c r="B234" s="199" t="s">
        <v>24</v>
      </c>
      <c r="C234" s="191"/>
      <c r="D234" s="191"/>
    </row>
    <row r="235" spans="1:4" ht="40.5">
      <c r="A235" s="190" t="s">
        <v>744</v>
      </c>
      <c r="B235" s="199" t="s">
        <v>781</v>
      </c>
      <c r="C235" s="191"/>
      <c r="D235" s="191"/>
    </row>
    <row r="236" spans="1:4" ht="13.5" customHeight="1">
      <c r="A236" s="453" t="s">
        <v>21</v>
      </c>
      <c r="B236" s="453"/>
      <c r="C236" s="191"/>
      <c r="D236" s="191"/>
    </row>
    <row r="237" spans="1:4">
      <c r="A237" s="455" t="s">
        <v>22</v>
      </c>
      <c r="B237" s="455"/>
      <c r="C237" s="200">
        <v>-51789.4</v>
      </c>
      <c r="D237" s="200">
        <v>-51789.4</v>
      </c>
    </row>
    <row r="238" spans="1:4">
      <c r="A238" s="190"/>
      <c r="B238" s="190"/>
      <c r="C238" s="191"/>
      <c r="D238" s="191"/>
    </row>
    <row r="239" spans="1:4" ht="25.5" customHeight="1">
      <c r="A239" s="190"/>
      <c r="B239" s="190"/>
      <c r="C239" s="191"/>
      <c r="D239" s="191"/>
    </row>
    <row r="240" spans="1:4">
      <c r="A240" s="190"/>
      <c r="B240" s="190"/>
      <c r="C240" s="191" t="s">
        <v>916</v>
      </c>
      <c r="D240" s="191"/>
    </row>
    <row r="241" spans="1:4" ht="13.5" customHeight="1">
      <c r="A241" s="451" t="s">
        <v>782</v>
      </c>
      <c r="B241" s="451"/>
      <c r="C241" s="451"/>
      <c r="D241" s="451"/>
    </row>
    <row r="242" spans="1:4" ht="14.25">
      <c r="A242" s="452" t="s">
        <v>727</v>
      </c>
      <c r="B242" s="452"/>
      <c r="C242" s="452"/>
      <c r="D242" s="452"/>
    </row>
    <row r="243" spans="1:4">
      <c r="A243" s="190"/>
      <c r="B243" s="190"/>
      <c r="C243" s="191"/>
      <c r="D243" s="191"/>
    </row>
    <row r="244" spans="1:4" ht="13.5" customHeight="1">
      <c r="A244" s="198" t="s">
        <v>14</v>
      </c>
      <c r="B244" s="452" t="s">
        <v>15</v>
      </c>
      <c r="C244" s="452"/>
      <c r="D244" s="452"/>
    </row>
    <row r="245" spans="1:4">
      <c r="A245" s="199" t="s">
        <v>783</v>
      </c>
      <c r="B245" s="454" t="s">
        <v>784</v>
      </c>
      <c r="C245" s="454"/>
      <c r="D245" s="454"/>
    </row>
    <row r="246" spans="1:4">
      <c r="A246" s="190"/>
      <c r="B246" s="190"/>
      <c r="C246" s="191"/>
      <c r="D246" s="191"/>
    </row>
    <row r="247" spans="1:4" ht="14.25">
      <c r="A247" s="452" t="s">
        <v>730</v>
      </c>
      <c r="B247" s="452"/>
      <c r="C247" s="452"/>
      <c r="D247" s="452"/>
    </row>
    <row r="248" spans="1:4">
      <c r="A248" s="190"/>
      <c r="B248" s="190"/>
      <c r="C248" s="191"/>
      <c r="D248" s="191"/>
    </row>
    <row r="249" spans="1:4">
      <c r="A249" s="190" t="s">
        <v>16</v>
      </c>
      <c r="B249" s="199" t="s">
        <v>783</v>
      </c>
      <c r="C249" s="453"/>
      <c r="D249" s="453"/>
    </row>
    <row r="250" spans="1:4">
      <c r="A250" s="190" t="s">
        <v>17</v>
      </c>
      <c r="B250" s="199" t="s">
        <v>785</v>
      </c>
      <c r="C250" s="192" t="s">
        <v>732</v>
      </c>
      <c r="D250" s="192" t="s">
        <v>733</v>
      </c>
    </row>
    <row r="251" spans="1:4">
      <c r="A251" s="190" t="s">
        <v>18</v>
      </c>
      <c r="B251" s="199" t="s">
        <v>786</v>
      </c>
      <c r="C251" s="191"/>
      <c r="D251" s="191"/>
    </row>
    <row r="252" spans="1:4" ht="27">
      <c r="A252" s="190" t="s">
        <v>19</v>
      </c>
      <c r="B252" s="199" t="s">
        <v>787</v>
      </c>
      <c r="C252" s="191"/>
      <c r="D252" s="191"/>
    </row>
    <row r="253" spans="1:4">
      <c r="A253" s="190" t="s">
        <v>20</v>
      </c>
      <c r="B253" s="199" t="s">
        <v>24</v>
      </c>
      <c r="C253" s="191"/>
      <c r="D253" s="191"/>
    </row>
    <row r="254" spans="1:4" ht="27">
      <c r="A254" s="190" t="s">
        <v>761</v>
      </c>
      <c r="B254" s="199" t="s">
        <v>788</v>
      </c>
      <c r="C254" s="191"/>
      <c r="D254" s="191"/>
    </row>
    <row r="255" spans="1:4" ht="17.25" customHeight="1">
      <c r="A255" s="453" t="s">
        <v>21</v>
      </c>
      <c r="B255" s="453"/>
      <c r="C255" s="191"/>
      <c r="D255" s="191"/>
    </row>
    <row r="256" spans="1:4" ht="17.25" customHeight="1">
      <c r="A256" s="454" t="s">
        <v>789</v>
      </c>
      <c r="B256" s="454"/>
      <c r="C256" s="200">
        <v>-100</v>
      </c>
      <c r="D256" s="200">
        <v>-155</v>
      </c>
    </row>
    <row r="257" spans="1:4" ht="17.25" customHeight="1">
      <c r="A257" s="454" t="s">
        <v>790</v>
      </c>
      <c r="B257" s="454"/>
      <c r="C257" s="200">
        <v>-8</v>
      </c>
      <c r="D257" s="200">
        <v>-10</v>
      </c>
    </row>
    <row r="258" spans="1:4" ht="13.5" customHeight="1">
      <c r="A258" s="454" t="s">
        <v>791</v>
      </c>
      <c r="B258" s="454"/>
      <c r="C258" s="200">
        <v>-75</v>
      </c>
      <c r="D258" s="200">
        <v>-100</v>
      </c>
    </row>
    <row r="259" spans="1:4">
      <c r="A259" s="455" t="s">
        <v>22</v>
      </c>
      <c r="B259" s="455"/>
      <c r="C259" s="200">
        <v>-138991.20000000001</v>
      </c>
      <c r="D259" s="200">
        <v>-195653.7</v>
      </c>
    </row>
    <row r="260" spans="1:4">
      <c r="A260" s="190"/>
      <c r="B260" s="190"/>
      <c r="C260" s="191"/>
      <c r="D260" s="191"/>
    </row>
    <row r="261" spans="1:4" ht="25.5" customHeight="1">
      <c r="A261" s="190"/>
      <c r="B261" s="190"/>
      <c r="C261" s="191"/>
      <c r="D261" s="191"/>
    </row>
    <row r="262" spans="1:4">
      <c r="A262" s="190"/>
      <c r="B262" s="190"/>
      <c r="C262" s="191" t="s">
        <v>917</v>
      </c>
      <c r="D262" s="191"/>
    </row>
    <row r="263" spans="1:4" ht="13.5" customHeight="1">
      <c r="A263" s="451" t="s">
        <v>792</v>
      </c>
      <c r="B263" s="451"/>
      <c r="C263" s="451"/>
      <c r="D263" s="451"/>
    </row>
    <row r="264" spans="1:4" ht="14.25">
      <c r="A264" s="452" t="s">
        <v>727</v>
      </c>
      <c r="B264" s="452"/>
      <c r="C264" s="452"/>
      <c r="D264" s="452"/>
    </row>
    <row r="265" spans="1:4">
      <c r="A265" s="190"/>
      <c r="B265" s="190"/>
      <c r="C265" s="191"/>
      <c r="D265" s="191"/>
    </row>
    <row r="266" spans="1:4" ht="13.5" customHeight="1">
      <c r="A266" s="198" t="s">
        <v>14</v>
      </c>
      <c r="B266" s="452" t="s">
        <v>15</v>
      </c>
      <c r="C266" s="452"/>
      <c r="D266" s="452"/>
    </row>
    <row r="267" spans="1:4">
      <c r="A267" s="199" t="s">
        <v>793</v>
      </c>
      <c r="B267" s="454" t="s">
        <v>794</v>
      </c>
      <c r="C267" s="454"/>
      <c r="D267" s="454"/>
    </row>
    <row r="268" spans="1:4">
      <c r="A268" s="190"/>
      <c r="B268" s="190"/>
      <c r="C268" s="191"/>
      <c r="D268" s="191"/>
    </row>
    <row r="269" spans="1:4" ht="14.25">
      <c r="A269" s="452" t="s">
        <v>730</v>
      </c>
      <c r="B269" s="452"/>
      <c r="C269" s="452"/>
      <c r="D269" s="452"/>
    </row>
    <row r="270" spans="1:4">
      <c r="A270" s="190"/>
      <c r="B270" s="190"/>
      <c r="C270" s="191"/>
      <c r="D270" s="191"/>
    </row>
    <row r="271" spans="1:4">
      <c r="A271" s="190" t="s">
        <v>16</v>
      </c>
      <c r="B271" s="199" t="s">
        <v>793</v>
      </c>
      <c r="C271" s="453"/>
      <c r="D271" s="453"/>
    </row>
    <row r="272" spans="1:4">
      <c r="A272" s="190" t="s">
        <v>17</v>
      </c>
      <c r="B272" s="199" t="s">
        <v>741</v>
      </c>
      <c r="C272" s="192" t="s">
        <v>732</v>
      </c>
      <c r="D272" s="192" t="s">
        <v>733</v>
      </c>
    </row>
    <row r="273" spans="1:4" ht="54">
      <c r="A273" s="190" t="s">
        <v>18</v>
      </c>
      <c r="B273" s="199" t="s">
        <v>795</v>
      </c>
      <c r="C273" s="191"/>
      <c r="D273" s="191"/>
    </row>
    <row r="274" spans="1:4" ht="40.5">
      <c r="A274" s="190" t="s">
        <v>19</v>
      </c>
      <c r="B274" s="199" t="s">
        <v>796</v>
      </c>
      <c r="C274" s="191"/>
      <c r="D274" s="191"/>
    </row>
    <row r="275" spans="1:4">
      <c r="A275" s="190" t="s">
        <v>20</v>
      </c>
      <c r="B275" s="199" t="s">
        <v>24</v>
      </c>
      <c r="C275" s="191"/>
      <c r="D275" s="191"/>
    </row>
    <row r="276" spans="1:4" ht="27">
      <c r="A276" s="190" t="s">
        <v>761</v>
      </c>
      <c r="B276" s="199" t="s">
        <v>792</v>
      </c>
      <c r="C276" s="191"/>
      <c r="D276" s="191"/>
    </row>
    <row r="277" spans="1:4" ht="13.5" customHeight="1">
      <c r="A277" s="453" t="s">
        <v>21</v>
      </c>
      <c r="B277" s="453"/>
      <c r="C277" s="191"/>
      <c r="D277" s="191"/>
    </row>
    <row r="278" spans="1:4">
      <c r="A278" s="455" t="s">
        <v>22</v>
      </c>
      <c r="B278" s="455"/>
      <c r="C278" s="200">
        <v>-2000000</v>
      </c>
      <c r="D278" s="200">
        <v>-2000000</v>
      </c>
    </row>
    <row r="279" spans="1:4">
      <c r="A279" s="190"/>
      <c r="B279" s="190"/>
      <c r="C279" s="191"/>
      <c r="D279" s="191"/>
    </row>
    <row r="280" spans="1:4">
      <c r="A280" s="190"/>
      <c r="B280" s="190"/>
      <c r="C280" s="191"/>
      <c r="D280" s="191"/>
    </row>
    <row r="281" spans="1:4">
      <c r="A281" s="190"/>
      <c r="B281" s="190"/>
      <c r="C281" s="191" t="s">
        <v>797</v>
      </c>
      <c r="D281" s="191"/>
    </row>
    <row r="282" spans="1:4" ht="13.5" customHeight="1">
      <c r="A282" s="451" t="s">
        <v>798</v>
      </c>
      <c r="B282" s="451"/>
      <c r="C282" s="451"/>
      <c r="D282" s="451"/>
    </row>
    <row r="283" spans="1:4" ht="14.25">
      <c r="A283" s="452" t="s">
        <v>727</v>
      </c>
      <c r="B283" s="452"/>
      <c r="C283" s="452"/>
      <c r="D283" s="452"/>
    </row>
    <row r="284" spans="1:4">
      <c r="A284" s="190"/>
      <c r="B284" s="190"/>
      <c r="C284" s="191"/>
      <c r="D284" s="191"/>
    </row>
    <row r="285" spans="1:4" ht="14.25">
      <c r="A285" s="198" t="s">
        <v>14</v>
      </c>
      <c r="B285" s="452" t="s">
        <v>15</v>
      </c>
      <c r="C285" s="452"/>
      <c r="D285" s="452"/>
    </row>
    <row r="286" spans="1:4">
      <c r="A286" s="199" t="s">
        <v>799</v>
      </c>
      <c r="B286" s="454" t="s">
        <v>800</v>
      </c>
      <c r="C286" s="454"/>
      <c r="D286" s="454"/>
    </row>
    <row r="287" spans="1:4">
      <c r="A287" s="190"/>
      <c r="B287" s="190"/>
      <c r="C287" s="191"/>
      <c r="D287" s="191"/>
    </row>
    <row r="288" spans="1:4" ht="14.25">
      <c r="A288" s="452" t="s">
        <v>730</v>
      </c>
      <c r="B288" s="452"/>
      <c r="C288" s="452"/>
      <c r="D288" s="452"/>
    </row>
    <row r="289" spans="1:4">
      <c r="A289" s="190"/>
      <c r="B289" s="190"/>
      <c r="C289" s="191"/>
      <c r="D289" s="191"/>
    </row>
    <row r="290" spans="1:4">
      <c r="A290" s="190" t="s">
        <v>16</v>
      </c>
      <c r="B290" s="199" t="s">
        <v>799</v>
      </c>
      <c r="C290" s="453"/>
      <c r="D290" s="453"/>
    </row>
    <row r="291" spans="1:4">
      <c r="A291" s="190" t="s">
        <v>17</v>
      </c>
      <c r="B291" s="199" t="s">
        <v>731</v>
      </c>
      <c r="C291" s="192" t="s">
        <v>732</v>
      </c>
      <c r="D291" s="192" t="s">
        <v>733</v>
      </c>
    </row>
    <row r="292" spans="1:4" ht="27">
      <c r="A292" s="190" t="s">
        <v>18</v>
      </c>
      <c r="B292" s="199" t="s">
        <v>801</v>
      </c>
      <c r="C292" s="191"/>
      <c r="D292" s="191"/>
    </row>
    <row r="293" spans="1:4" ht="27">
      <c r="A293" s="190" t="s">
        <v>19</v>
      </c>
      <c r="B293" s="199" t="s">
        <v>802</v>
      </c>
      <c r="C293" s="191"/>
      <c r="D293" s="191"/>
    </row>
    <row r="294" spans="1:4" ht="27">
      <c r="A294" s="190" t="s">
        <v>20</v>
      </c>
      <c r="B294" s="199" t="s">
        <v>45</v>
      </c>
      <c r="C294" s="191"/>
      <c r="D294" s="191"/>
    </row>
    <row r="295" spans="1:4" ht="27">
      <c r="A295" s="190" t="s">
        <v>752</v>
      </c>
      <c r="B295" s="199" t="s">
        <v>798</v>
      </c>
      <c r="C295" s="191"/>
      <c r="D295" s="191"/>
    </row>
    <row r="296" spans="1:4" ht="13.5" customHeight="1">
      <c r="A296" s="453" t="s">
        <v>21</v>
      </c>
      <c r="B296" s="453"/>
      <c r="C296" s="191"/>
      <c r="D296" s="191"/>
    </row>
    <row r="297" spans="1:4">
      <c r="A297" s="455" t="s">
        <v>22</v>
      </c>
      <c r="B297" s="455"/>
      <c r="C297" s="200">
        <v>-2132.4</v>
      </c>
      <c r="D297" s="200">
        <v>-2132.4</v>
      </c>
    </row>
    <row r="298" spans="1:4">
      <c r="A298" s="190"/>
      <c r="B298" s="190"/>
      <c r="C298" s="191"/>
      <c r="D298" s="191"/>
    </row>
    <row r="299" spans="1:4">
      <c r="A299" s="190"/>
      <c r="B299" s="190"/>
      <c r="C299" s="191"/>
      <c r="D299" s="191"/>
    </row>
    <row r="300" spans="1:4">
      <c r="A300" s="190"/>
      <c r="B300" s="190"/>
      <c r="C300" s="191" t="s">
        <v>918</v>
      </c>
      <c r="D300" s="191"/>
    </row>
    <row r="301" spans="1:4" ht="13.5" customHeight="1">
      <c r="A301" s="451" t="s">
        <v>803</v>
      </c>
      <c r="B301" s="451"/>
      <c r="C301" s="451"/>
      <c r="D301" s="451"/>
    </row>
    <row r="302" spans="1:4" ht="14.25">
      <c r="A302" s="452" t="s">
        <v>727</v>
      </c>
      <c r="B302" s="452"/>
      <c r="C302" s="452"/>
      <c r="D302" s="452"/>
    </row>
    <row r="303" spans="1:4">
      <c r="A303" s="190"/>
      <c r="B303" s="190"/>
      <c r="C303" s="191"/>
      <c r="D303" s="191"/>
    </row>
    <row r="304" spans="1:4" ht="14.25">
      <c r="A304" s="198" t="s">
        <v>14</v>
      </c>
      <c r="B304" s="452" t="s">
        <v>15</v>
      </c>
      <c r="C304" s="452"/>
      <c r="D304" s="452"/>
    </row>
    <row r="305" spans="1:4">
      <c r="A305" s="199" t="s">
        <v>804</v>
      </c>
      <c r="B305" s="454" t="s">
        <v>805</v>
      </c>
      <c r="C305" s="454"/>
      <c r="D305" s="454"/>
    </row>
    <row r="306" spans="1:4">
      <c r="A306" s="190"/>
      <c r="B306" s="190"/>
      <c r="C306" s="191"/>
      <c r="D306" s="191"/>
    </row>
    <row r="307" spans="1:4" ht="14.25">
      <c r="A307" s="452" t="s">
        <v>730</v>
      </c>
      <c r="B307" s="452"/>
      <c r="C307" s="452"/>
      <c r="D307" s="452"/>
    </row>
    <row r="308" spans="1:4">
      <c r="A308" s="190"/>
      <c r="B308" s="190"/>
      <c r="C308" s="191"/>
      <c r="D308" s="191"/>
    </row>
    <row r="309" spans="1:4">
      <c r="A309" s="190" t="s">
        <v>16</v>
      </c>
      <c r="B309" s="199" t="s">
        <v>804</v>
      </c>
      <c r="C309" s="453"/>
      <c r="D309" s="453"/>
    </row>
    <row r="310" spans="1:4">
      <c r="A310" s="190" t="s">
        <v>17</v>
      </c>
      <c r="B310" s="199" t="s">
        <v>741</v>
      </c>
      <c r="C310" s="192" t="s">
        <v>732</v>
      </c>
      <c r="D310" s="192" t="s">
        <v>733</v>
      </c>
    </row>
    <row r="311" spans="1:4">
      <c r="A311" s="190" t="s">
        <v>18</v>
      </c>
      <c r="B311" s="199" t="s">
        <v>806</v>
      </c>
      <c r="C311" s="191"/>
      <c r="D311" s="191"/>
    </row>
    <row r="312" spans="1:4" ht="67.5">
      <c r="A312" s="190" t="s">
        <v>19</v>
      </c>
      <c r="B312" s="199" t="s">
        <v>807</v>
      </c>
      <c r="C312" s="191"/>
      <c r="D312" s="191"/>
    </row>
    <row r="313" spans="1:4">
      <c r="A313" s="190" t="s">
        <v>20</v>
      </c>
      <c r="B313" s="199" t="s">
        <v>24</v>
      </c>
      <c r="C313" s="191"/>
      <c r="D313" s="191"/>
    </row>
    <row r="314" spans="1:4" ht="40.5">
      <c r="A314" s="190" t="s">
        <v>744</v>
      </c>
      <c r="B314" s="199" t="s">
        <v>803</v>
      </c>
      <c r="C314" s="191"/>
      <c r="D314" s="191"/>
    </row>
    <row r="315" spans="1:4" ht="13.5" customHeight="1">
      <c r="A315" s="453" t="s">
        <v>21</v>
      </c>
      <c r="B315" s="453"/>
      <c r="C315" s="191"/>
      <c r="D315" s="191"/>
    </row>
    <row r="316" spans="1:4">
      <c r="A316" s="455" t="s">
        <v>22</v>
      </c>
      <c r="B316" s="455"/>
      <c r="C316" s="200">
        <v>-1145</v>
      </c>
      <c r="D316" s="200">
        <v>-1145</v>
      </c>
    </row>
    <row r="317" spans="1:4">
      <c r="A317" s="190"/>
      <c r="B317" s="190"/>
      <c r="C317" s="191"/>
      <c r="D317" s="191"/>
    </row>
    <row r="318" spans="1:4">
      <c r="A318" s="190" t="s">
        <v>16</v>
      </c>
      <c r="B318" s="199" t="s">
        <v>804</v>
      </c>
      <c r="C318" s="453"/>
      <c r="D318" s="453"/>
    </row>
    <row r="319" spans="1:4">
      <c r="A319" s="190" t="s">
        <v>17</v>
      </c>
      <c r="B319" s="199" t="s">
        <v>95</v>
      </c>
      <c r="C319" s="192" t="s">
        <v>732</v>
      </c>
      <c r="D319" s="192" t="s">
        <v>733</v>
      </c>
    </row>
    <row r="320" spans="1:4" ht="27">
      <c r="A320" s="190" t="s">
        <v>18</v>
      </c>
      <c r="B320" s="199" t="s">
        <v>808</v>
      </c>
      <c r="C320" s="191"/>
      <c r="D320" s="191"/>
    </row>
    <row r="321" spans="1:4" ht="27">
      <c r="A321" s="190" t="s">
        <v>19</v>
      </c>
      <c r="B321" s="199" t="s">
        <v>809</v>
      </c>
      <c r="C321" s="191"/>
      <c r="D321" s="191"/>
    </row>
    <row r="322" spans="1:4" ht="27">
      <c r="A322" s="190" t="s">
        <v>20</v>
      </c>
      <c r="B322" s="199" t="s">
        <v>45</v>
      </c>
      <c r="C322" s="191"/>
      <c r="D322" s="191"/>
    </row>
    <row r="323" spans="1:4" ht="27">
      <c r="A323" s="190" t="s">
        <v>761</v>
      </c>
      <c r="B323" s="199" t="s">
        <v>810</v>
      </c>
      <c r="C323" s="191"/>
      <c r="D323" s="191"/>
    </row>
    <row r="324" spans="1:4" ht="13.5" customHeight="1">
      <c r="A324" s="453" t="s">
        <v>21</v>
      </c>
      <c r="B324" s="453"/>
      <c r="C324" s="191"/>
      <c r="D324" s="191"/>
    </row>
    <row r="325" spans="1:4">
      <c r="A325" s="455" t="s">
        <v>22</v>
      </c>
      <c r="B325" s="455"/>
      <c r="C325" s="200">
        <v>-1169.5999999999999</v>
      </c>
      <c r="D325" s="200">
        <v>-1169.5999999999999</v>
      </c>
    </row>
    <row r="326" spans="1:4">
      <c r="A326" s="190"/>
      <c r="B326" s="190"/>
      <c r="C326" s="191"/>
      <c r="D326" s="191"/>
    </row>
    <row r="327" spans="1:4">
      <c r="A327" s="190"/>
      <c r="B327" s="190"/>
      <c r="C327" s="191"/>
      <c r="D327" s="191"/>
    </row>
    <row r="328" spans="1:4">
      <c r="A328" s="190"/>
      <c r="B328" s="190"/>
      <c r="C328" s="191" t="s">
        <v>811</v>
      </c>
      <c r="D328" s="191"/>
    </row>
    <row r="329" spans="1:4" ht="13.5" customHeight="1">
      <c r="A329" s="451" t="s">
        <v>812</v>
      </c>
      <c r="B329" s="451"/>
      <c r="C329" s="451"/>
      <c r="D329" s="451"/>
    </row>
    <row r="330" spans="1:4" ht="14.25">
      <c r="A330" s="452" t="s">
        <v>727</v>
      </c>
      <c r="B330" s="452"/>
      <c r="C330" s="452"/>
      <c r="D330" s="452"/>
    </row>
    <row r="331" spans="1:4">
      <c r="A331" s="190"/>
      <c r="B331" s="190"/>
      <c r="C331" s="191"/>
      <c r="D331" s="191"/>
    </row>
    <row r="332" spans="1:4" ht="14.25">
      <c r="A332" s="198" t="s">
        <v>14</v>
      </c>
      <c r="B332" s="452" t="s">
        <v>15</v>
      </c>
      <c r="C332" s="452"/>
      <c r="D332" s="452"/>
    </row>
    <row r="333" spans="1:4">
      <c r="A333" s="199" t="s">
        <v>813</v>
      </c>
      <c r="B333" s="454" t="s">
        <v>814</v>
      </c>
      <c r="C333" s="454"/>
      <c r="D333" s="454"/>
    </row>
    <row r="334" spans="1:4">
      <c r="A334" s="190"/>
      <c r="B334" s="190"/>
      <c r="C334" s="191"/>
      <c r="D334" s="191"/>
    </row>
    <row r="335" spans="1:4" ht="14.25">
      <c r="A335" s="452" t="s">
        <v>730</v>
      </c>
      <c r="B335" s="452"/>
      <c r="C335" s="452"/>
      <c r="D335" s="452"/>
    </row>
    <row r="336" spans="1:4">
      <c r="A336" s="190"/>
      <c r="B336" s="190"/>
      <c r="C336" s="191"/>
      <c r="D336" s="191"/>
    </row>
    <row r="337" spans="1:4">
      <c r="A337" s="190" t="s">
        <v>16</v>
      </c>
      <c r="B337" s="199" t="s">
        <v>813</v>
      </c>
      <c r="C337" s="453"/>
      <c r="D337" s="453"/>
    </row>
    <row r="338" spans="1:4">
      <c r="A338" s="190" t="s">
        <v>17</v>
      </c>
      <c r="B338" s="199" t="s">
        <v>741</v>
      </c>
      <c r="C338" s="192" t="s">
        <v>732</v>
      </c>
      <c r="D338" s="192" t="s">
        <v>733</v>
      </c>
    </row>
    <row r="339" spans="1:4">
      <c r="A339" s="190" t="s">
        <v>18</v>
      </c>
      <c r="B339" s="199" t="s">
        <v>815</v>
      </c>
      <c r="C339" s="191"/>
      <c r="D339" s="191"/>
    </row>
    <row r="340" spans="1:4" ht="27">
      <c r="A340" s="190" t="s">
        <v>19</v>
      </c>
      <c r="B340" s="199" t="s">
        <v>816</v>
      </c>
      <c r="C340" s="191"/>
      <c r="D340" s="191"/>
    </row>
    <row r="341" spans="1:4">
      <c r="A341" s="190" t="s">
        <v>20</v>
      </c>
      <c r="B341" s="199" t="s">
        <v>24</v>
      </c>
      <c r="C341" s="191"/>
      <c r="D341" s="191"/>
    </row>
    <row r="342" spans="1:4" ht="40.5">
      <c r="A342" s="190" t="s">
        <v>817</v>
      </c>
      <c r="B342" s="199" t="s">
        <v>366</v>
      </c>
      <c r="C342" s="191"/>
      <c r="D342" s="191"/>
    </row>
    <row r="343" spans="1:4" ht="13.5" customHeight="1">
      <c r="A343" s="453" t="s">
        <v>21</v>
      </c>
      <c r="B343" s="453"/>
      <c r="C343" s="191"/>
      <c r="D343" s="191"/>
    </row>
    <row r="344" spans="1:4">
      <c r="A344" s="455" t="s">
        <v>22</v>
      </c>
      <c r="B344" s="455"/>
      <c r="C344" s="200">
        <v>-31362.799999999999</v>
      </c>
      <c r="D344" s="200">
        <v>-31362.799999999999</v>
      </c>
    </row>
    <row r="345" spans="1:4">
      <c r="A345" s="190"/>
      <c r="B345" s="190"/>
      <c r="C345" s="191"/>
      <c r="D345" s="191"/>
    </row>
    <row r="346" spans="1:4">
      <c r="A346" s="190" t="s">
        <v>16</v>
      </c>
      <c r="B346" s="199" t="s">
        <v>813</v>
      </c>
      <c r="C346" s="453"/>
      <c r="D346" s="453"/>
    </row>
    <row r="347" spans="1:4">
      <c r="A347" s="190" t="s">
        <v>17</v>
      </c>
      <c r="B347" s="199" t="s">
        <v>751</v>
      </c>
      <c r="C347" s="192" t="s">
        <v>732</v>
      </c>
      <c r="D347" s="192" t="s">
        <v>733</v>
      </c>
    </row>
    <row r="348" spans="1:4">
      <c r="A348" s="190" t="s">
        <v>18</v>
      </c>
      <c r="B348" s="199" t="s">
        <v>818</v>
      </c>
      <c r="C348" s="191"/>
      <c r="D348" s="191"/>
    </row>
    <row r="349" spans="1:4" ht="27">
      <c r="A349" s="190" t="s">
        <v>19</v>
      </c>
      <c r="B349" s="199" t="s">
        <v>819</v>
      </c>
      <c r="C349" s="191"/>
      <c r="D349" s="191"/>
    </row>
    <row r="350" spans="1:4" ht="27">
      <c r="A350" s="190" t="s">
        <v>20</v>
      </c>
      <c r="B350" s="199" t="s">
        <v>45</v>
      </c>
      <c r="C350" s="191"/>
      <c r="D350" s="191"/>
    </row>
    <row r="351" spans="1:4" ht="40.5">
      <c r="A351" s="190" t="s">
        <v>820</v>
      </c>
      <c r="B351" s="199" t="s">
        <v>366</v>
      </c>
      <c r="C351" s="191"/>
      <c r="D351" s="191"/>
    </row>
    <row r="352" spans="1:4" ht="13.5" customHeight="1">
      <c r="A352" s="453" t="s">
        <v>21</v>
      </c>
      <c r="B352" s="453"/>
      <c r="C352" s="191"/>
      <c r="D352" s="191"/>
    </row>
    <row r="353" spans="1:4">
      <c r="A353" s="454" t="s">
        <v>821</v>
      </c>
      <c r="B353" s="454"/>
      <c r="C353" s="200">
        <v>21</v>
      </c>
      <c r="D353" s="200">
        <v>1</v>
      </c>
    </row>
    <row r="354" spans="1:4" ht="13.5" customHeight="1">
      <c r="A354" s="454" t="s">
        <v>822</v>
      </c>
      <c r="B354" s="454"/>
      <c r="C354" s="200">
        <v>84</v>
      </c>
      <c r="D354" s="200">
        <v>3</v>
      </c>
    </row>
    <row r="355" spans="1:4">
      <c r="A355" s="455" t="s">
        <v>22</v>
      </c>
      <c r="B355" s="455"/>
      <c r="C355" s="200">
        <v>-5522.6</v>
      </c>
      <c r="D355" s="200">
        <v>-5522.6</v>
      </c>
    </row>
    <row r="356" spans="1:4">
      <c r="A356" s="190"/>
      <c r="B356" s="190"/>
      <c r="C356" s="191"/>
      <c r="D356" s="191"/>
    </row>
    <row r="357" spans="1:4">
      <c r="A357" s="190"/>
      <c r="B357" s="190"/>
      <c r="C357" s="191"/>
      <c r="D357" s="191"/>
    </row>
    <row r="358" spans="1:4" ht="14.25">
      <c r="A358" s="198" t="s">
        <v>14</v>
      </c>
      <c r="B358" s="452" t="s">
        <v>15</v>
      </c>
      <c r="C358" s="452"/>
      <c r="D358" s="452"/>
    </row>
    <row r="359" spans="1:4">
      <c r="A359" s="199" t="s">
        <v>823</v>
      </c>
      <c r="B359" s="454" t="s">
        <v>824</v>
      </c>
      <c r="C359" s="454"/>
      <c r="D359" s="454"/>
    </row>
    <row r="360" spans="1:4">
      <c r="A360" s="190"/>
      <c r="B360" s="190"/>
      <c r="C360" s="191"/>
      <c r="D360" s="191"/>
    </row>
    <row r="361" spans="1:4" ht="14.25">
      <c r="A361" s="452" t="s">
        <v>730</v>
      </c>
      <c r="B361" s="452"/>
      <c r="C361" s="452"/>
      <c r="D361" s="452"/>
    </row>
    <row r="362" spans="1:4">
      <c r="A362" s="190"/>
      <c r="B362" s="190"/>
      <c r="C362" s="191"/>
      <c r="D362" s="191"/>
    </row>
    <row r="363" spans="1:4">
      <c r="A363" s="190" t="s">
        <v>16</v>
      </c>
      <c r="B363" s="199" t="s">
        <v>823</v>
      </c>
      <c r="C363" s="453"/>
      <c r="D363" s="453"/>
    </row>
    <row r="364" spans="1:4">
      <c r="A364" s="190" t="s">
        <v>17</v>
      </c>
      <c r="B364" s="199" t="s">
        <v>95</v>
      </c>
      <c r="C364" s="192" t="s">
        <v>732</v>
      </c>
      <c r="D364" s="192" t="s">
        <v>733</v>
      </c>
    </row>
    <row r="365" spans="1:4" ht="27">
      <c r="A365" s="190" t="s">
        <v>18</v>
      </c>
      <c r="B365" s="199" t="s">
        <v>825</v>
      </c>
      <c r="C365" s="191"/>
      <c r="D365" s="191"/>
    </row>
    <row r="366" spans="1:4" ht="27">
      <c r="A366" s="190" t="s">
        <v>19</v>
      </c>
      <c r="B366" s="199" t="s">
        <v>826</v>
      </c>
      <c r="C366" s="191"/>
      <c r="D366" s="191"/>
    </row>
    <row r="367" spans="1:4" ht="27">
      <c r="A367" s="190" t="s">
        <v>20</v>
      </c>
      <c r="B367" s="199" t="s">
        <v>45</v>
      </c>
      <c r="C367" s="191"/>
      <c r="D367" s="191"/>
    </row>
    <row r="368" spans="1:4" ht="40.5">
      <c r="A368" s="190" t="s">
        <v>820</v>
      </c>
      <c r="B368" s="199" t="s">
        <v>812</v>
      </c>
      <c r="C368" s="191"/>
      <c r="D368" s="191"/>
    </row>
    <row r="369" spans="1:4" ht="13.5" customHeight="1">
      <c r="A369" s="453" t="s">
        <v>21</v>
      </c>
      <c r="B369" s="453"/>
      <c r="C369" s="191"/>
      <c r="D369" s="191"/>
    </row>
    <row r="370" spans="1:4">
      <c r="A370" s="455" t="s">
        <v>22</v>
      </c>
      <c r="B370" s="455"/>
      <c r="C370" s="200">
        <v>-234888.4</v>
      </c>
      <c r="D370" s="200">
        <v>-234888.4</v>
      </c>
    </row>
    <row r="371" spans="1:4">
      <c r="A371" s="190"/>
      <c r="B371" s="190"/>
      <c r="C371" s="191"/>
      <c r="D371" s="191"/>
    </row>
    <row r="372" spans="1:4">
      <c r="A372" s="190"/>
      <c r="B372" s="190"/>
      <c r="C372" s="191"/>
      <c r="D372" s="191"/>
    </row>
    <row r="373" spans="1:4">
      <c r="A373" s="190"/>
      <c r="B373" s="190"/>
      <c r="C373" s="191" t="s">
        <v>827</v>
      </c>
      <c r="D373" s="191"/>
    </row>
    <row r="374" spans="1:4" ht="13.5" customHeight="1">
      <c r="A374" s="451" t="s">
        <v>828</v>
      </c>
      <c r="B374" s="451"/>
      <c r="C374" s="451"/>
      <c r="D374" s="451"/>
    </row>
    <row r="375" spans="1:4" ht="14.25">
      <c r="A375" s="452" t="s">
        <v>727</v>
      </c>
      <c r="B375" s="452"/>
      <c r="C375" s="452"/>
      <c r="D375" s="452"/>
    </row>
    <row r="376" spans="1:4">
      <c r="A376" s="190"/>
      <c r="B376" s="190"/>
      <c r="C376" s="191"/>
      <c r="D376" s="191"/>
    </row>
    <row r="377" spans="1:4" ht="14.25">
      <c r="A377" s="198" t="s">
        <v>14</v>
      </c>
      <c r="B377" s="452" t="s">
        <v>15</v>
      </c>
      <c r="C377" s="452"/>
      <c r="D377" s="452"/>
    </row>
    <row r="378" spans="1:4">
      <c r="A378" s="199" t="s">
        <v>829</v>
      </c>
      <c r="B378" s="454" t="s">
        <v>830</v>
      </c>
      <c r="C378" s="454"/>
      <c r="D378" s="454"/>
    </row>
    <row r="379" spans="1:4">
      <c r="A379" s="190"/>
      <c r="B379" s="190"/>
      <c r="C379" s="191"/>
      <c r="D379" s="191"/>
    </row>
    <row r="380" spans="1:4" ht="14.25">
      <c r="A380" s="452" t="s">
        <v>730</v>
      </c>
      <c r="B380" s="452"/>
      <c r="C380" s="452"/>
      <c r="D380" s="452"/>
    </row>
    <row r="381" spans="1:4">
      <c r="A381" s="190"/>
      <c r="B381" s="190"/>
      <c r="C381" s="191"/>
      <c r="D381" s="191"/>
    </row>
    <row r="382" spans="1:4">
      <c r="A382" s="190" t="s">
        <v>16</v>
      </c>
      <c r="B382" s="199" t="s">
        <v>829</v>
      </c>
      <c r="C382" s="453"/>
      <c r="D382" s="453"/>
    </row>
    <row r="383" spans="1:4">
      <c r="A383" s="190" t="s">
        <v>17</v>
      </c>
      <c r="B383" s="199" t="s">
        <v>741</v>
      </c>
      <c r="C383" s="192" t="s">
        <v>732</v>
      </c>
      <c r="D383" s="192" t="s">
        <v>733</v>
      </c>
    </row>
    <row r="384" spans="1:4" ht="27">
      <c r="A384" s="190" t="s">
        <v>18</v>
      </c>
      <c r="B384" s="199" t="s">
        <v>570</v>
      </c>
      <c r="C384" s="191"/>
      <c r="D384" s="191"/>
    </row>
    <row r="385" spans="1:4" ht="54">
      <c r="A385" s="190" t="s">
        <v>19</v>
      </c>
      <c r="B385" s="199" t="s">
        <v>831</v>
      </c>
      <c r="C385" s="191"/>
      <c r="D385" s="191"/>
    </row>
    <row r="386" spans="1:4">
      <c r="A386" s="190" t="s">
        <v>20</v>
      </c>
      <c r="B386" s="199" t="s">
        <v>24</v>
      </c>
      <c r="C386" s="191"/>
      <c r="D386" s="191"/>
    </row>
    <row r="387" spans="1:4" ht="40.5">
      <c r="A387" s="190" t="s">
        <v>744</v>
      </c>
      <c r="B387" s="199" t="s">
        <v>832</v>
      </c>
      <c r="C387" s="191"/>
      <c r="D387" s="191"/>
    </row>
    <row r="388" spans="1:4" ht="13.5" customHeight="1">
      <c r="A388" s="453" t="s">
        <v>21</v>
      </c>
      <c r="B388" s="453"/>
      <c r="C388" s="191"/>
      <c r="D388" s="191"/>
    </row>
    <row r="389" spans="1:4">
      <c r="A389" s="455" t="s">
        <v>22</v>
      </c>
      <c r="B389" s="455"/>
      <c r="C389" s="200">
        <v>-3000</v>
      </c>
      <c r="D389" s="200">
        <v>-4000</v>
      </c>
    </row>
    <row r="390" spans="1:4">
      <c r="A390" s="190"/>
      <c r="B390" s="190"/>
      <c r="C390" s="191"/>
      <c r="D390" s="191"/>
    </row>
    <row r="391" spans="1:4">
      <c r="A391" s="272" t="s">
        <v>16</v>
      </c>
      <c r="B391" s="271" t="s">
        <v>829</v>
      </c>
      <c r="C391" s="453"/>
      <c r="D391" s="453"/>
    </row>
    <row r="392" spans="1:4">
      <c r="A392" s="272" t="s">
        <v>17</v>
      </c>
      <c r="B392" s="271" t="s">
        <v>731</v>
      </c>
      <c r="C392" s="262" t="s">
        <v>732</v>
      </c>
      <c r="D392" s="262" t="s">
        <v>733</v>
      </c>
    </row>
    <row r="393" spans="1:4" ht="27">
      <c r="A393" s="272" t="s">
        <v>18</v>
      </c>
      <c r="B393" s="271" t="s">
        <v>950</v>
      </c>
      <c r="C393" s="191"/>
      <c r="D393" s="191"/>
    </row>
    <row r="394" spans="1:4" ht="40.5">
      <c r="A394" s="272" t="s">
        <v>19</v>
      </c>
      <c r="B394" s="271" t="s">
        <v>951</v>
      </c>
      <c r="C394" s="191"/>
      <c r="D394" s="191"/>
    </row>
    <row r="395" spans="1:4" ht="27">
      <c r="A395" s="272" t="s">
        <v>20</v>
      </c>
      <c r="B395" s="271" t="s">
        <v>45</v>
      </c>
      <c r="C395" s="191"/>
      <c r="D395" s="191"/>
    </row>
    <row r="396" spans="1:4" ht="27">
      <c r="A396" s="272" t="s">
        <v>32</v>
      </c>
      <c r="B396" s="271" t="s">
        <v>832</v>
      </c>
      <c r="C396" s="191"/>
      <c r="D396" s="191"/>
    </row>
    <row r="397" spans="1:4">
      <c r="A397" s="453" t="s">
        <v>21</v>
      </c>
      <c r="B397" s="453"/>
      <c r="C397" s="191"/>
      <c r="D397" s="191"/>
    </row>
    <row r="398" spans="1:4" ht="27">
      <c r="A398" s="272" t="s">
        <v>952</v>
      </c>
      <c r="B398" s="271"/>
      <c r="C398" s="200" t="s">
        <v>753</v>
      </c>
      <c r="D398" s="273">
        <v>-1</v>
      </c>
    </row>
    <row r="399" spans="1:4" ht="40.5">
      <c r="A399" s="272" t="s">
        <v>953</v>
      </c>
      <c r="B399" s="271"/>
      <c r="C399" s="200" t="s">
        <v>753</v>
      </c>
      <c r="D399" s="200">
        <v>-100</v>
      </c>
    </row>
    <row r="400" spans="1:4" ht="27">
      <c r="A400" s="272" t="s">
        <v>22</v>
      </c>
      <c r="B400" s="271"/>
      <c r="C400" s="200">
        <v>-15407.9</v>
      </c>
      <c r="D400" s="200">
        <v>-17477.3</v>
      </c>
    </row>
    <row r="401" spans="1:4">
      <c r="A401" s="190"/>
      <c r="B401" s="190"/>
      <c r="C401" s="191"/>
      <c r="D401" s="191"/>
    </row>
    <row r="402" spans="1:4">
      <c r="A402" s="190"/>
      <c r="B402" s="190"/>
      <c r="C402" s="191" t="s">
        <v>919</v>
      </c>
      <c r="D402" s="191"/>
    </row>
    <row r="403" spans="1:4" ht="13.5" customHeight="1">
      <c r="A403" s="451" t="s">
        <v>833</v>
      </c>
      <c r="B403" s="451"/>
      <c r="C403" s="451"/>
      <c r="D403" s="451"/>
    </row>
    <row r="404" spans="1:4" ht="14.25">
      <c r="A404" s="452" t="s">
        <v>727</v>
      </c>
      <c r="B404" s="452"/>
      <c r="C404" s="452"/>
      <c r="D404" s="452"/>
    </row>
    <row r="405" spans="1:4">
      <c r="A405" s="190"/>
      <c r="B405" s="190"/>
      <c r="C405" s="191"/>
      <c r="D405" s="191"/>
    </row>
    <row r="406" spans="1:4" ht="13.5" customHeight="1">
      <c r="A406" s="198" t="s">
        <v>14</v>
      </c>
      <c r="B406" s="452" t="s">
        <v>15</v>
      </c>
      <c r="C406" s="452"/>
      <c r="D406" s="452"/>
    </row>
    <row r="407" spans="1:4">
      <c r="A407" s="199" t="s">
        <v>834</v>
      </c>
      <c r="B407" s="454" t="s">
        <v>835</v>
      </c>
      <c r="C407" s="454"/>
      <c r="D407" s="454"/>
    </row>
    <row r="408" spans="1:4">
      <c r="A408" s="190"/>
      <c r="B408" s="190"/>
      <c r="C408" s="191"/>
      <c r="D408" s="191"/>
    </row>
    <row r="409" spans="1:4" ht="14.25">
      <c r="A409" s="452" t="s">
        <v>730</v>
      </c>
      <c r="B409" s="452"/>
      <c r="C409" s="452"/>
      <c r="D409" s="452"/>
    </row>
    <row r="410" spans="1:4">
      <c r="A410" s="190"/>
      <c r="B410" s="190"/>
      <c r="C410" s="191"/>
      <c r="D410" s="191"/>
    </row>
    <row r="411" spans="1:4">
      <c r="A411" s="190" t="s">
        <v>16</v>
      </c>
      <c r="B411" s="199" t="s">
        <v>834</v>
      </c>
      <c r="C411" s="453"/>
      <c r="D411" s="453"/>
    </row>
    <row r="412" spans="1:4">
      <c r="A412" s="190" t="s">
        <v>17</v>
      </c>
      <c r="B412" s="199" t="s">
        <v>754</v>
      </c>
      <c r="C412" s="192" t="s">
        <v>732</v>
      </c>
      <c r="D412" s="192" t="s">
        <v>733</v>
      </c>
    </row>
    <row r="413" spans="1:4" ht="27">
      <c r="A413" s="190" t="s">
        <v>18</v>
      </c>
      <c r="B413" s="199" t="s">
        <v>836</v>
      </c>
      <c r="C413" s="191"/>
      <c r="D413" s="191"/>
    </row>
    <row r="414" spans="1:4" ht="40.5">
      <c r="A414" s="190" t="s">
        <v>19</v>
      </c>
      <c r="B414" s="199" t="s">
        <v>837</v>
      </c>
      <c r="C414" s="191"/>
      <c r="D414" s="191"/>
    </row>
    <row r="415" spans="1:4" ht="27">
      <c r="A415" s="190" t="s">
        <v>20</v>
      </c>
      <c r="B415" s="199" t="s">
        <v>755</v>
      </c>
      <c r="C415" s="191"/>
      <c r="D415" s="191"/>
    </row>
    <row r="416" spans="1:4" ht="27">
      <c r="A416" s="190" t="s">
        <v>761</v>
      </c>
      <c r="B416" s="199" t="s">
        <v>833</v>
      </c>
      <c r="C416" s="191"/>
      <c r="D416" s="191"/>
    </row>
    <row r="417" spans="1:4" ht="13.5" customHeight="1">
      <c r="A417" s="453" t="s">
        <v>21</v>
      </c>
      <c r="B417" s="453"/>
      <c r="C417" s="191"/>
      <c r="D417" s="191"/>
    </row>
    <row r="418" spans="1:4">
      <c r="A418" s="455" t="s">
        <v>22</v>
      </c>
      <c r="B418" s="455"/>
      <c r="C418" s="200">
        <v>-152477.6</v>
      </c>
      <c r="D418" s="200">
        <v>-162006.39999999999</v>
      </c>
    </row>
    <row r="419" spans="1:4">
      <c r="A419" s="190"/>
      <c r="B419" s="190"/>
      <c r="C419" s="191"/>
      <c r="D419" s="191"/>
    </row>
    <row r="420" spans="1:4">
      <c r="A420" s="190"/>
      <c r="B420" s="190"/>
      <c r="C420" s="191"/>
      <c r="D420" s="191"/>
    </row>
    <row r="421" spans="1:4">
      <c r="A421" s="190"/>
      <c r="B421" s="190"/>
      <c r="C421" s="191" t="s">
        <v>838</v>
      </c>
      <c r="D421" s="191"/>
    </row>
    <row r="422" spans="1:4" ht="13.5" customHeight="1">
      <c r="A422" s="451" t="s">
        <v>839</v>
      </c>
      <c r="B422" s="451"/>
      <c r="C422" s="451"/>
      <c r="D422" s="451"/>
    </row>
    <row r="423" spans="1:4" ht="14.25">
      <c r="A423" s="452" t="s">
        <v>727</v>
      </c>
      <c r="B423" s="452"/>
      <c r="C423" s="452"/>
      <c r="D423" s="452"/>
    </row>
    <row r="424" spans="1:4">
      <c r="A424" s="190"/>
      <c r="B424" s="190"/>
      <c r="C424" s="191"/>
      <c r="D424" s="191"/>
    </row>
    <row r="425" spans="1:4" ht="14.25">
      <c r="A425" s="198" t="s">
        <v>14</v>
      </c>
      <c r="B425" s="452" t="s">
        <v>15</v>
      </c>
      <c r="C425" s="452"/>
      <c r="D425" s="452"/>
    </row>
    <row r="426" spans="1:4">
      <c r="A426" s="199" t="s">
        <v>840</v>
      </c>
      <c r="B426" s="454" t="s">
        <v>841</v>
      </c>
      <c r="C426" s="454"/>
      <c r="D426" s="454"/>
    </row>
    <row r="427" spans="1:4">
      <c r="A427" s="190"/>
      <c r="B427" s="190"/>
      <c r="C427" s="191"/>
      <c r="D427" s="191"/>
    </row>
    <row r="428" spans="1:4" ht="14.25">
      <c r="A428" s="452" t="s">
        <v>730</v>
      </c>
      <c r="B428" s="452"/>
      <c r="C428" s="452"/>
      <c r="D428" s="452"/>
    </row>
    <row r="429" spans="1:4">
      <c r="A429" s="190"/>
      <c r="B429" s="190"/>
      <c r="C429" s="191"/>
      <c r="D429" s="191"/>
    </row>
    <row r="430" spans="1:4">
      <c r="A430" s="190" t="s">
        <v>16</v>
      </c>
      <c r="B430" s="199" t="s">
        <v>840</v>
      </c>
      <c r="C430" s="453"/>
      <c r="D430" s="453"/>
    </row>
    <row r="431" spans="1:4">
      <c r="A431" s="190" t="s">
        <v>17</v>
      </c>
      <c r="B431" s="199" t="s">
        <v>741</v>
      </c>
      <c r="C431" s="192" t="s">
        <v>732</v>
      </c>
      <c r="D431" s="192" t="s">
        <v>733</v>
      </c>
    </row>
    <row r="432" spans="1:4">
      <c r="A432" s="190" t="s">
        <v>18</v>
      </c>
      <c r="B432" s="199" t="s">
        <v>842</v>
      </c>
      <c r="C432" s="191"/>
      <c r="D432" s="191"/>
    </row>
    <row r="433" spans="1:4" ht="27">
      <c r="A433" s="190" t="s">
        <v>19</v>
      </c>
      <c r="B433" s="199" t="s">
        <v>843</v>
      </c>
      <c r="C433" s="191"/>
      <c r="D433" s="191"/>
    </row>
    <row r="434" spans="1:4">
      <c r="A434" s="190" t="s">
        <v>20</v>
      </c>
      <c r="B434" s="199" t="s">
        <v>24</v>
      </c>
      <c r="C434" s="191"/>
      <c r="D434" s="191"/>
    </row>
    <row r="435" spans="1:4" ht="40.5">
      <c r="A435" s="190" t="s">
        <v>744</v>
      </c>
      <c r="B435" s="199" t="s">
        <v>844</v>
      </c>
      <c r="C435" s="191"/>
      <c r="D435" s="191"/>
    </row>
    <row r="436" spans="1:4" ht="13.5" customHeight="1">
      <c r="A436" s="453" t="s">
        <v>21</v>
      </c>
      <c r="B436" s="453"/>
      <c r="C436" s="191"/>
      <c r="D436" s="191"/>
    </row>
    <row r="437" spans="1:4">
      <c r="A437" s="455" t="s">
        <v>22</v>
      </c>
      <c r="B437" s="455"/>
      <c r="C437" s="200">
        <v>0</v>
      </c>
      <c r="D437" s="200">
        <v>-32611</v>
      </c>
    </row>
    <row r="438" spans="1:4">
      <c r="A438" s="190"/>
      <c r="B438" s="190"/>
      <c r="C438" s="191"/>
      <c r="D438" s="191"/>
    </row>
    <row r="439" spans="1:4">
      <c r="A439" s="190" t="s">
        <v>16</v>
      </c>
      <c r="B439" s="199" t="s">
        <v>840</v>
      </c>
      <c r="C439" s="453"/>
      <c r="D439" s="453"/>
    </row>
    <row r="440" spans="1:4">
      <c r="A440" s="190" t="s">
        <v>17</v>
      </c>
      <c r="B440" s="199" t="s">
        <v>95</v>
      </c>
      <c r="C440" s="192" t="s">
        <v>732</v>
      </c>
      <c r="D440" s="192" t="s">
        <v>733</v>
      </c>
    </row>
    <row r="441" spans="1:4" ht="27">
      <c r="A441" s="190" t="s">
        <v>18</v>
      </c>
      <c r="B441" s="199" t="s">
        <v>845</v>
      </c>
      <c r="C441" s="191"/>
      <c r="D441" s="191"/>
    </row>
    <row r="442" spans="1:4" ht="27">
      <c r="A442" s="190" t="s">
        <v>19</v>
      </c>
      <c r="B442" s="199" t="s">
        <v>846</v>
      </c>
      <c r="C442" s="191"/>
      <c r="D442" s="191"/>
    </row>
    <row r="443" spans="1:4" ht="27">
      <c r="A443" s="190" t="s">
        <v>20</v>
      </c>
      <c r="B443" s="199" t="s">
        <v>45</v>
      </c>
      <c r="C443" s="191"/>
      <c r="D443" s="191"/>
    </row>
    <row r="444" spans="1:4" ht="27">
      <c r="A444" s="190" t="s">
        <v>752</v>
      </c>
      <c r="B444" s="199" t="s">
        <v>844</v>
      </c>
      <c r="C444" s="191"/>
      <c r="D444" s="191"/>
    </row>
    <row r="445" spans="1:4" ht="13.5" customHeight="1">
      <c r="A445" s="453" t="s">
        <v>21</v>
      </c>
      <c r="B445" s="453"/>
      <c r="C445" s="191"/>
      <c r="D445" s="191"/>
    </row>
    <row r="446" spans="1:4">
      <c r="A446" s="455" t="s">
        <v>22</v>
      </c>
      <c r="B446" s="455"/>
      <c r="C446" s="200">
        <v>-5028.1000000000004</v>
      </c>
      <c r="D446" s="200">
        <v>-5028.1000000000004</v>
      </c>
    </row>
    <row r="447" spans="1:4">
      <c r="A447" s="190"/>
      <c r="B447" s="190"/>
      <c r="C447" s="191"/>
      <c r="D447" s="191"/>
    </row>
    <row r="448" spans="1:4">
      <c r="A448" s="190"/>
      <c r="B448" s="190"/>
      <c r="C448" s="191"/>
      <c r="D448" s="191"/>
    </row>
    <row r="449" spans="1:4">
      <c r="A449" s="190"/>
      <c r="B449" s="190"/>
      <c r="C449" s="191" t="s">
        <v>920</v>
      </c>
      <c r="D449" s="191"/>
    </row>
    <row r="450" spans="1:4" ht="13.5" customHeight="1">
      <c r="A450" s="451" t="s">
        <v>847</v>
      </c>
      <c r="B450" s="451"/>
      <c r="C450" s="451"/>
      <c r="D450" s="451"/>
    </row>
    <row r="451" spans="1:4" ht="14.25">
      <c r="A451" s="452" t="s">
        <v>727</v>
      </c>
      <c r="B451" s="452"/>
      <c r="C451" s="452"/>
      <c r="D451" s="452"/>
    </row>
    <row r="452" spans="1:4">
      <c r="A452" s="190"/>
      <c r="B452" s="190"/>
      <c r="C452" s="191"/>
      <c r="D452" s="191"/>
    </row>
    <row r="453" spans="1:4" ht="14.25">
      <c r="A453" s="198" t="s">
        <v>14</v>
      </c>
      <c r="B453" s="452" t="s">
        <v>15</v>
      </c>
      <c r="C453" s="452"/>
      <c r="D453" s="452"/>
    </row>
    <row r="454" spans="1:4">
      <c r="A454" s="199" t="s">
        <v>848</v>
      </c>
      <c r="B454" s="454" t="s">
        <v>849</v>
      </c>
      <c r="C454" s="454"/>
      <c r="D454" s="454"/>
    </row>
    <row r="455" spans="1:4">
      <c r="A455" s="190"/>
      <c r="B455" s="190"/>
      <c r="C455" s="191"/>
      <c r="D455" s="191"/>
    </row>
    <row r="456" spans="1:4" ht="14.25">
      <c r="A456" s="452" t="s">
        <v>730</v>
      </c>
      <c r="B456" s="452"/>
      <c r="C456" s="452"/>
      <c r="D456" s="452"/>
    </row>
    <row r="457" spans="1:4">
      <c r="A457" s="190"/>
      <c r="B457" s="190"/>
      <c r="C457" s="191"/>
      <c r="D457" s="191"/>
    </row>
    <row r="458" spans="1:4">
      <c r="A458" s="190" t="s">
        <v>16</v>
      </c>
      <c r="B458" s="199" t="s">
        <v>848</v>
      </c>
      <c r="C458" s="453"/>
      <c r="D458" s="453"/>
    </row>
    <row r="459" spans="1:4">
      <c r="A459" s="190" t="s">
        <v>17</v>
      </c>
      <c r="B459" s="199" t="s">
        <v>741</v>
      </c>
      <c r="C459" s="192" t="s">
        <v>732</v>
      </c>
      <c r="D459" s="192" t="s">
        <v>733</v>
      </c>
    </row>
    <row r="460" spans="1:4" ht="27">
      <c r="A460" s="190" t="s">
        <v>18</v>
      </c>
      <c r="B460" s="199" t="s">
        <v>850</v>
      </c>
      <c r="C460" s="191"/>
      <c r="D460" s="191"/>
    </row>
    <row r="461" spans="1:4" ht="67.5">
      <c r="A461" s="190" t="s">
        <v>19</v>
      </c>
      <c r="B461" s="199" t="s">
        <v>851</v>
      </c>
      <c r="C461" s="191"/>
      <c r="D461" s="191"/>
    </row>
    <row r="462" spans="1:4">
      <c r="A462" s="190" t="s">
        <v>20</v>
      </c>
      <c r="B462" s="199" t="s">
        <v>24</v>
      </c>
      <c r="C462" s="191"/>
      <c r="D462" s="191"/>
    </row>
    <row r="463" spans="1:4" ht="27">
      <c r="A463" s="190" t="s">
        <v>32</v>
      </c>
      <c r="B463" s="199" t="s">
        <v>852</v>
      </c>
      <c r="C463" s="191"/>
      <c r="D463" s="191"/>
    </row>
    <row r="464" spans="1:4" ht="13.5" customHeight="1">
      <c r="A464" s="453" t="s">
        <v>21</v>
      </c>
      <c r="B464" s="453"/>
      <c r="C464" s="191"/>
      <c r="D464" s="191"/>
    </row>
    <row r="465" spans="1:4">
      <c r="A465" s="455" t="s">
        <v>22</v>
      </c>
      <c r="B465" s="455"/>
      <c r="C465" s="200">
        <v>-15000</v>
      </c>
      <c r="D465" s="200">
        <v>-15000</v>
      </c>
    </row>
    <row r="466" spans="1:4">
      <c r="A466" s="190"/>
      <c r="B466" s="190"/>
      <c r="C466" s="191"/>
      <c r="D466" s="191"/>
    </row>
    <row r="467" spans="1:4">
      <c r="A467" s="190"/>
      <c r="B467" s="190"/>
      <c r="C467" s="191"/>
      <c r="D467" s="191"/>
    </row>
    <row r="468" spans="1:4">
      <c r="A468" s="190"/>
      <c r="B468" s="190"/>
      <c r="C468" s="191" t="s">
        <v>921</v>
      </c>
      <c r="D468" s="191"/>
    </row>
    <row r="469" spans="1:4" ht="13.5" customHeight="1">
      <c r="A469" s="451" t="s">
        <v>853</v>
      </c>
      <c r="B469" s="451"/>
      <c r="C469" s="451"/>
      <c r="D469" s="451"/>
    </row>
    <row r="470" spans="1:4" ht="14.25">
      <c r="A470" s="452" t="s">
        <v>727</v>
      </c>
      <c r="B470" s="452"/>
      <c r="C470" s="452"/>
      <c r="D470" s="452"/>
    </row>
    <row r="471" spans="1:4">
      <c r="A471" s="190"/>
      <c r="B471" s="190"/>
      <c r="C471" s="191"/>
      <c r="D471" s="191"/>
    </row>
    <row r="472" spans="1:4" ht="14.25">
      <c r="A472" s="198" t="s">
        <v>14</v>
      </c>
      <c r="B472" s="452" t="s">
        <v>15</v>
      </c>
      <c r="C472" s="452"/>
      <c r="D472" s="452"/>
    </row>
    <row r="473" spans="1:4">
      <c r="A473" s="199" t="s">
        <v>854</v>
      </c>
      <c r="B473" s="454" t="s">
        <v>855</v>
      </c>
      <c r="C473" s="454"/>
      <c r="D473" s="454"/>
    </row>
    <row r="474" spans="1:4">
      <c r="A474" s="190"/>
      <c r="B474" s="190"/>
      <c r="C474" s="191"/>
      <c r="D474" s="191"/>
    </row>
    <row r="475" spans="1:4" ht="14.25">
      <c r="A475" s="452" t="s">
        <v>730</v>
      </c>
      <c r="B475" s="452"/>
      <c r="C475" s="452"/>
      <c r="D475" s="452"/>
    </row>
    <row r="476" spans="1:4">
      <c r="A476" s="190"/>
      <c r="B476" s="190"/>
      <c r="C476" s="191"/>
      <c r="D476" s="191"/>
    </row>
    <row r="477" spans="1:4">
      <c r="A477" s="190" t="s">
        <v>16</v>
      </c>
      <c r="B477" s="199" t="s">
        <v>854</v>
      </c>
      <c r="C477" s="453"/>
      <c r="D477" s="453"/>
    </row>
    <row r="478" spans="1:4">
      <c r="A478" s="190" t="s">
        <v>17</v>
      </c>
      <c r="B478" s="199" t="s">
        <v>741</v>
      </c>
      <c r="C478" s="192" t="s">
        <v>732</v>
      </c>
      <c r="D478" s="192" t="s">
        <v>733</v>
      </c>
    </row>
    <row r="479" spans="1:4" ht="27">
      <c r="A479" s="190" t="s">
        <v>18</v>
      </c>
      <c r="B479" s="199" t="s">
        <v>856</v>
      </c>
      <c r="C479" s="191"/>
      <c r="D479" s="191"/>
    </row>
    <row r="480" spans="1:4" ht="67.5">
      <c r="A480" s="190" t="s">
        <v>19</v>
      </c>
      <c r="B480" s="199" t="s">
        <v>851</v>
      </c>
      <c r="C480" s="191"/>
      <c r="D480" s="191"/>
    </row>
    <row r="481" spans="1:4">
      <c r="A481" s="190" t="s">
        <v>20</v>
      </c>
      <c r="B481" s="199" t="s">
        <v>24</v>
      </c>
      <c r="C481" s="191"/>
      <c r="D481" s="191"/>
    </row>
    <row r="482" spans="1:4" ht="27">
      <c r="A482" s="190" t="s">
        <v>32</v>
      </c>
      <c r="B482" s="199" t="s">
        <v>857</v>
      </c>
      <c r="C482" s="191"/>
      <c r="D482" s="191"/>
    </row>
    <row r="483" spans="1:4" ht="13.5" customHeight="1">
      <c r="A483" s="453" t="s">
        <v>21</v>
      </c>
      <c r="B483" s="453"/>
      <c r="C483" s="191"/>
      <c r="D483" s="191"/>
    </row>
    <row r="484" spans="1:4">
      <c r="A484" s="455" t="s">
        <v>22</v>
      </c>
      <c r="B484" s="455"/>
      <c r="C484" s="200">
        <v>-1700</v>
      </c>
      <c r="D484" s="200">
        <v>-1700</v>
      </c>
    </row>
    <row r="485" spans="1:4">
      <c r="A485" s="190"/>
      <c r="B485" s="190"/>
      <c r="C485" s="191"/>
      <c r="D485" s="191"/>
    </row>
    <row r="486" spans="1:4">
      <c r="A486" s="190"/>
      <c r="B486" s="190"/>
      <c r="C486" s="191"/>
      <c r="D486" s="191"/>
    </row>
    <row r="487" spans="1:4">
      <c r="A487" s="190"/>
      <c r="B487" s="190"/>
      <c r="C487" s="191" t="s">
        <v>922</v>
      </c>
      <c r="D487" s="191"/>
    </row>
    <row r="488" spans="1:4" ht="13.5" customHeight="1">
      <c r="A488" s="451" t="s">
        <v>858</v>
      </c>
      <c r="B488" s="451"/>
      <c r="C488" s="451"/>
      <c r="D488" s="451"/>
    </row>
    <row r="489" spans="1:4" ht="14.25">
      <c r="A489" s="452" t="s">
        <v>727</v>
      </c>
      <c r="B489" s="452"/>
      <c r="C489" s="452"/>
      <c r="D489" s="452"/>
    </row>
    <row r="490" spans="1:4">
      <c r="A490" s="190"/>
      <c r="B490" s="190"/>
      <c r="C490" s="191"/>
      <c r="D490" s="191"/>
    </row>
    <row r="491" spans="1:4" ht="14.25">
      <c r="A491" s="198" t="s">
        <v>14</v>
      </c>
      <c r="B491" s="452" t="s">
        <v>15</v>
      </c>
      <c r="C491" s="452"/>
      <c r="D491" s="452"/>
    </row>
    <row r="492" spans="1:4">
      <c r="A492" s="199" t="s">
        <v>859</v>
      </c>
      <c r="B492" s="454" t="s">
        <v>860</v>
      </c>
      <c r="C492" s="454"/>
      <c r="D492" s="454"/>
    </row>
    <row r="493" spans="1:4">
      <c r="A493" s="190"/>
      <c r="B493" s="190"/>
      <c r="C493" s="191"/>
      <c r="D493" s="191"/>
    </row>
    <row r="494" spans="1:4" ht="14.25">
      <c r="A494" s="452" t="s">
        <v>730</v>
      </c>
      <c r="B494" s="452"/>
      <c r="C494" s="452"/>
      <c r="D494" s="452"/>
    </row>
    <row r="495" spans="1:4">
      <c r="A495" s="190"/>
      <c r="B495" s="190"/>
      <c r="C495" s="191"/>
      <c r="D495" s="191"/>
    </row>
    <row r="496" spans="1:4">
      <c r="A496" s="190" t="s">
        <v>16</v>
      </c>
      <c r="B496" s="199" t="s">
        <v>859</v>
      </c>
      <c r="C496" s="453"/>
      <c r="D496" s="453"/>
    </row>
    <row r="497" spans="1:4">
      <c r="A497" s="190" t="s">
        <v>17</v>
      </c>
      <c r="B497" s="199" t="s">
        <v>741</v>
      </c>
      <c r="C497" s="192" t="s">
        <v>732</v>
      </c>
      <c r="D497" s="192" t="s">
        <v>733</v>
      </c>
    </row>
    <row r="498" spans="1:4" ht="27">
      <c r="A498" s="190" t="s">
        <v>18</v>
      </c>
      <c r="B498" s="199" t="s">
        <v>861</v>
      </c>
      <c r="C498" s="191"/>
      <c r="D498" s="191"/>
    </row>
    <row r="499" spans="1:4" ht="67.5">
      <c r="A499" s="190" t="s">
        <v>19</v>
      </c>
      <c r="B499" s="199" t="s">
        <v>851</v>
      </c>
      <c r="C499" s="191"/>
      <c r="D499" s="191"/>
    </row>
    <row r="500" spans="1:4">
      <c r="A500" s="190" t="s">
        <v>20</v>
      </c>
      <c r="B500" s="199" t="s">
        <v>24</v>
      </c>
      <c r="C500" s="191"/>
      <c r="D500" s="191"/>
    </row>
    <row r="501" spans="1:4" ht="27">
      <c r="A501" s="190" t="s">
        <v>32</v>
      </c>
      <c r="B501" s="199" t="s">
        <v>858</v>
      </c>
      <c r="C501" s="191"/>
      <c r="D501" s="191"/>
    </row>
    <row r="502" spans="1:4" ht="13.5" customHeight="1">
      <c r="A502" s="453" t="s">
        <v>21</v>
      </c>
      <c r="B502" s="453"/>
      <c r="C502" s="191"/>
      <c r="D502" s="191"/>
    </row>
    <row r="503" spans="1:4">
      <c r="A503" s="455" t="s">
        <v>22</v>
      </c>
      <c r="B503" s="455"/>
      <c r="C503" s="200">
        <v>-25000</v>
      </c>
      <c r="D503" s="200">
        <v>-25000</v>
      </c>
    </row>
    <row r="504" spans="1:4">
      <c r="A504" s="190"/>
      <c r="B504" s="190"/>
      <c r="C504" s="191"/>
      <c r="D504" s="191"/>
    </row>
    <row r="505" spans="1:4">
      <c r="A505" s="190"/>
      <c r="B505" s="190"/>
      <c r="C505" s="191"/>
      <c r="D505" s="191"/>
    </row>
    <row r="506" spans="1:4">
      <c r="A506" s="190"/>
      <c r="B506" s="190"/>
      <c r="C506" s="191" t="s">
        <v>923</v>
      </c>
      <c r="D506" s="191"/>
    </row>
    <row r="507" spans="1:4" ht="13.5" customHeight="1">
      <c r="A507" s="451" t="s">
        <v>862</v>
      </c>
      <c r="B507" s="451"/>
      <c r="C507" s="451"/>
      <c r="D507" s="451"/>
    </row>
    <row r="508" spans="1:4" ht="14.25">
      <c r="A508" s="452" t="s">
        <v>727</v>
      </c>
      <c r="B508" s="452"/>
      <c r="C508" s="452"/>
      <c r="D508" s="452"/>
    </row>
    <row r="509" spans="1:4">
      <c r="A509" s="190"/>
      <c r="B509" s="190"/>
      <c r="C509" s="191"/>
      <c r="D509" s="191"/>
    </row>
    <row r="510" spans="1:4" ht="14.25">
      <c r="A510" s="198" t="s">
        <v>14</v>
      </c>
      <c r="B510" s="452" t="s">
        <v>15</v>
      </c>
      <c r="C510" s="452"/>
      <c r="D510" s="452"/>
    </row>
    <row r="511" spans="1:4">
      <c r="A511" s="199" t="s">
        <v>863</v>
      </c>
      <c r="B511" s="454" t="s">
        <v>864</v>
      </c>
      <c r="C511" s="454"/>
      <c r="D511" s="454"/>
    </row>
    <row r="512" spans="1:4">
      <c r="A512" s="190"/>
      <c r="B512" s="190"/>
      <c r="C512" s="191"/>
      <c r="D512" s="191"/>
    </row>
    <row r="513" spans="1:4" ht="14.25">
      <c r="A513" s="452" t="s">
        <v>730</v>
      </c>
      <c r="B513" s="452"/>
      <c r="C513" s="452"/>
      <c r="D513" s="452"/>
    </row>
    <row r="514" spans="1:4">
      <c r="A514" s="190"/>
      <c r="B514" s="190"/>
      <c r="C514" s="191"/>
      <c r="D514" s="191"/>
    </row>
    <row r="515" spans="1:4">
      <c r="A515" s="190" t="s">
        <v>16</v>
      </c>
      <c r="B515" s="199" t="s">
        <v>863</v>
      </c>
      <c r="C515" s="453"/>
      <c r="D515" s="453"/>
    </row>
    <row r="516" spans="1:4">
      <c r="A516" s="190" t="s">
        <v>17</v>
      </c>
      <c r="B516" s="199" t="s">
        <v>741</v>
      </c>
      <c r="C516" s="192" t="s">
        <v>732</v>
      </c>
      <c r="D516" s="192" t="s">
        <v>733</v>
      </c>
    </row>
    <row r="517" spans="1:4" ht="27">
      <c r="A517" s="190" t="s">
        <v>18</v>
      </c>
      <c r="B517" s="199" t="s">
        <v>865</v>
      </c>
      <c r="C517" s="191"/>
      <c r="D517" s="191"/>
    </row>
    <row r="518" spans="1:4" ht="67.5">
      <c r="A518" s="190" t="s">
        <v>19</v>
      </c>
      <c r="B518" s="199" t="s">
        <v>851</v>
      </c>
      <c r="C518" s="191"/>
      <c r="D518" s="191"/>
    </row>
    <row r="519" spans="1:4">
      <c r="A519" s="190" t="s">
        <v>20</v>
      </c>
      <c r="B519" s="199" t="s">
        <v>24</v>
      </c>
      <c r="C519" s="191"/>
      <c r="D519" s="191"/>
    </row>
    <row r="520" spans="1:4" ht="27">
      <c r="A520" s="190" t="s">
        <v>32</v>
      </c>
      <c r="B520" s="199" t="s">
        <v>862</v>
      </c>
      <c r="C520" s="191"/>
      <c r="D520" s="191"/>
    </row>
    <row r="521" spans="1:4" ht="13.5" customHeight="1">
      <c r="A521" s="453" t="s">
        <v>21</v>
      </c>
      <c r="B521" s="453"/>
      <c r="C521" s="191"/>
      <c r="D521" s="191"/>
    </row>
    <row r="522" spans="1:4">
      <c r="A522" s="455" t="s">
        <v>22</v>
      </c>
      <c r="B522" s="455"/>
      <c r="C522" s="200">
        <v>-1747</v>
      </c>
      <c r="D522" s="200">
        <v>-1747</v>
      </c>
    </row>
    <row r="523" spans="1:4">
      <c r="A523" s="190"/>
      <c r="B523" s="190"/>
      <c r="C523" s="191"/>
      <c r="D523" s="191"/>
    </row>
    <row r="524" spans="1:4">
      <c r="A524" s="190"/>
      <c r="B524" s="190"/>
      <c r="C524" s="191"/>
      <c r="D524" s="191"/>
    </row>
    <row r="525" spans="1:4">
      <c r="A525" s="190"/>
      <c r="B525" s="190"/>
      <c r="C525" s="191" t="s">
        <v>866</v>
      </c>
      <c r="D525" s="191"/>
    </row>
    <row r="526" spans="1:4">
      <c r="A526" s="190"/>
      <c r="B526" s="190"/>
      <c r="C526" s="191"/>
      <c r="D526" s="191"/>
    </row>
    <row r="527" spans="1:4" ht="14.25">
      <c r="A527" s="201"/>
      <c r="B527" s="201" t="s">
        <v>867</v>
      </c>
      <c r="C527" s="202"/>
      <c r="D527" s="202"/>
    </row>
    <row r="528" spans="1:4" ht="14.25">
      <c r="A528" s="203" t="s">
        <v>727</v>
      </c>
      <c r="B528" s="203"/>
      <c r="C528" s="204"/>
      <c r="D528" s="204"/>
    </row>
    <row r="529" spans="1:4" ht="14.25">
      <c r="A529" s="203"/>
      <c r="B529" s="203"/>
      <c r="C529" s="204"/>
      <c r="D529" s="204"/>
    </row>
    <row r="530" spans="1:4" ht="14.25">
      <c r="A530" s="198" t="s">
        <v>14</v>
      </c>
      <c r="B530" s="198" t="s">
        <v>15</v>
      </c>
      <c r="C530" s="191"/>
      <c r="D530" s="191"/>
    </row>
    <row r="531" spans="1:4">
      <c r="A531" s="190" t="s">
        <v>868</v>
      </c>
      <c r="B531" s="190" t="s">
        <v>869</v>
      </c>
      <c r="C531" s="191"/>
      <c r="D531" s="191"/>
    </row>
    <row r="532" spans="1:4">
      <c r="A532" s="190"/>
      <c r="B532" s="190"/>
      <c r="C532" s="191"/>
      <c r="D532" s="191"/>
    </row>
    <row r="533" spans="1:4" ht="14.25">
      <c r="A533" s="198" t="s">
        <v>730</v>
      </c>
      <c r="B533" s="198"/>
      <c r="C533" s="205"/>
      <c r="D533" s="205"/>
    </row>
    <row r="534" spans="1:4" ht="14.25">
      <c r="A534" s="198"/>
      <c r="B534" s="198"/>
      <c r="C534" s="205"/>
      <c r="D534" s="205"/>
    </row>
    <row r="535" spans="1:4" ht="14.25">
      <c r="A535" s="190" t="s">
        <v>16</v>
      </c>
      <c r="B535" s="199" t="s">
        <v>868</v>
      </c>
      <c r="C535" s="205"/>
      <c r="D535" s="205"/>
    </row>
    <row r="536" spans="1:4">
      <c r="A536" s="190" t="s">
        <v>17</v>
      </c>
      <c r="B536" s="199" t="s">
        <v>870</v>
      </c>
      <c r="C536" s="192" t="s">
        <v>732</v>
      </c>
      <c r="D536" s="192" t="s">
        <v>733</v>
      </c>
    </row>
    <row r="537" spans="1:4" ht="27">
      <c r="A537" s="190" t="s">
        <v>18</v>
      </c>
      <c r="B537" s="199" t="s">
        <v>871</v>
      </c>
      <c r="C537" s="191"/>
      <c r="D537" s="191"/>
    </row>
    <row r="538" spans="1:4" ht="54">
      <c r="A538" s="190" t="s">
        <v>19</v>
      </c>
      <c r="B538" s="199" t="s">
        <v>872</v>
      </c>
      <c r="C538" s="191"/>
      <c r="D538" s="191"/>
    </row>
    <row r="539" spans="1:4">
      <c r="A539" s="190" t="s">
        <v>20</v>
      </c>
      <c r="B539" s="199" t="s">
        <v>91</v>
      </c>
      <c r="C539" s="191"/>
      <c r="D539" s="191"/>
    </row>
    <row r="540" spans="1:4" ht="27">
      <c r="A540" s="190" t="s">
        <v>873</v>
      </c>
      <c r="B540" s="199" t="s">
        <v>874</v>
      </c>
      <c r="C540" s="191"/>
      <c r="D540" s="191"/>
    </row>
    <row r="541" spans="1:4" ht="14.25">
      <c r="A541" s="193" t="s">
        <v>21</v>
      </c>
      <c r="B541" s="198"/>
      <c r="C541" s="191"/>
      <c r="D541" s="191"/>
    </row>
    <row r="542" spans="1:4" ht="94.5">
      <c r="A542" s="206" t="s">
        <v>875</v>
      </c>
      <c r="B542" s="207"/>
      <c r="C542" s="200">
        <v>-15750</v>
      </c>
      <c r="D542" s="200">
        <v>-15750</v>
      </c>
    </row>
    <row r="543" spans="1:4" ht="27">
      <c r="A543" s="206" t="s">
        <v>957</v>
      </c>
      <c r="B543" s="207"/>
      <c r="C543" s="200">
        <v>8000</v>
      </c>
      <c r="D543" s="200">
        <v>8000</v>
      </c>
    </row>
    <row r="544" spans="1:4" ht="27">
      <c r="A544" s="190" t="s">
        <v>22</v>
      </c>
      <c r="B544" s="198"/>
      <c r="C544" s="200">
        <v>-462139.7</v>
      </c>
      <c r="D544" s="200">
        <v>-1099725</v>
      </c>
    </row>
    <row r="545" spans="1:4" ht="14.25">
      <c r="A545" s="190"/>
      <c r="B545" s="198"/>
      <c r="C545" s="200"/>
      <c r="D545" s="200"/>
    </row>
    <row r="546" spans="1:4">
      <c r="A546" s="190" t="s">
        <v>16</v>
      </c>
      <c r="B546" s="199" t="s">
        <v>868</v>
      </c>
      <c r="C546" s="200"/>
      <c r="D546" s="200"/>
    </row>
    <row r="547" spans="1:4" ht="14.25">
      <c r="A547" s="190"/>
      <c r="B547" s="198"/>
      <c r="C547" s="200"/>
      <c r="D547" s="200"/>
    </row>
    <row r="548" spans="1:4">
      <c r="A548" s="190" t="s">
        <v>17</v>
      </c>
      <c r="B548" s="199" t="s">
        <v>876</v>
      </c>
      <c r="C548" s="192" t="s">
        <v>732</v>
      </c>
      <c r="D548" s="192" t="s">
        <v>733</v>
      </c>
    </row>
    <row r="549" spans="1:4" ht="27">
      <c r="A549" s="190" t="s">
        <v>18</v>
      </c>
      <c r="B549" s="199" t="s">
        <v>877</v>
      </c>
      <c r="C549" s="191"/>
      <c r="D549" s="191"/>
    </row>
    <row r="550" spans="1:4" ht="27">
      <c r="A550" s="190" t="s">
        <v>19</v>
      </c>
      <c r="B550" s="199" t="s">
        <v>878</v>
      </c>
      <c r="C550" s="191"/>
      <c r="D550" s="191"/>
    </row>
    <row r="551" spans="1:4">
      <c r="A551" s="190" t="s">
        <v>20</v>
      </c>
      <c r="B551" s="199" t="s">
        <v>91</v>
      </c>
      <c r="C551" s="191"/>
      <c r="D551" s="191"/>
    </row>
    <row r="552" spans="1:4" ht="27">
      <c r="A552" s="190" t="s">
        <v>873</v>
      </c>
      <c r="B552" s="199" t="s">
        <v>879</v>
      </c>
      <c r="C552" s="191"/>
      <c r="D552" s="191"/>
    </row>
    <row r="553" spans="1:4">
      <c r="A553" s="194" t="s">
        <v>21</v>
      </c>
      <c r="B553" s="190"/>
      <c r="C553" s="191"/>
      <c r="D553" s="191"/>
    </row>
    <row r="554" spans="1:4" ht="27">
      <c r="A554" s="190" t="s">
        <v>22</v>
      </c>
      <c r="B554" s="190"/>
      <c r="C554" s="208">
        <v>0</v>
      </c>
      <c r="D554" s="200">
        <v>-18062.5</v>
      </c>
    </row>
    <row r="555" spans="1:4">
      <c r="A555" s="190"/>
      <c r="B555" s="190"/>
      <c r="C555" s="191"/>
      <c r="D555" s="191"/>
    </row>
    <row r="556" spans="1:4" ht="14.25">
      <c r="A556" s="198" t="s">
        <v>14</v>
      </c>
      <c r="B556" s="198" t="s">
        <v>15</v>
      </c>
      <c r="C556" s="191"/>
      <c r="D556" s="191"/>
    </row>
    <row r="557" spans="1:4">
      <c r="A557" s="190" t="s">
        <v>880</v>
      </c>
      <c r="B557" s="190" t="s">
        <v>881</v>
      </c>
      <c r="C557" s="191"/>
      <c r="D557" s="191"/>
    </row>
    <row r="558" spans="1:4">
      <c r="A558" s="190"/>
      <c r="B558" s="190"/>
      <c r="C558" s="191"/>
      <c r="D558" s="191"/>
    </row>
    <row r="559" spans="1:4" ht="14.25">
      <c r="A559" s="198" t="s">
        <v>730</v>
      </c>
      <c r="B559" s="190"/>
      <c r="C559" s="191"/>
      <c r="D559" s="191"/>
    </row>
    <row r="560" spans="1:4">
      <c r="A560" s="190"/>
      <c r="B560" s="190"/>
      <c r="C560" s="191"/>
      <c r="D560" s="191"/>
    </row>
    <row r="561" spans="1:4">
      <c r="A561" s="190" t="s">
        <v>16</v>
      </c>
      <c r="B561" s="199" t="s">
        <v>880</v>
      </c>
      <c r="C561" s="191"/>
      <c r="D561" s="191"/>
    </row>
    <row r="562" spans="1:4">
      <c r="A562" s="190" t="s">
        <v>17</v>
      </c>
      <c r="B562" s="199" t="s">
        <v>882</v>
      </c>
      <c r="C562" s="192" t="s">
        <v>732</v>
      </c>
      <c r="D562" s="192" t="s">
        <v>733</v>
      </c>
    </row>
    <row r="563" spans="1:4" ht="40.5">
      <c r="A563" s="190" t="s">
        <v>18</v>
      </c>
      <c r="B563" s="199" t="s">
        <v>883</v>
      </c>
      <c r="C563" s="191"/>
      <c r="D563" s="191"/>
    </row>
    <row r="564" spans="1:4" ht="67.5">
      <c r="A564" s="190" t="s">
        <v>19</v>
      </c>
      <c r="B564" s="199" t="s">
        <v>884</v>
      </c>
      <c r="C564" s="191"/>
      <c r="D564" s="191"/>
    </row>
    <row r="565" spans="1:4">
      <c r="A565" s="190" t="s">
        <v>20</v>
      </c>
      <c r="B565" s="199" t="s">
        <v>24</v>
      </c>
      <c r="C565" s="191"/>
      <c r="D565" s="191"/>
    </row>
    <row r="566" spans="1:4" ht="40.5">
      <c r="A566" s="190" t="s">
        <v>817</v>
      </c>
      <c r="B566" s="199" t="s">
        <v>885</v>
      </c>
      <c r="C566" s="191"/>
      <c r="D566" s="191"/>
    </row>
    <row r="567" spans="1:4">
      <c r="A567" s="194" t="s">
        <v>21</v>
      </c>
      <c r="B567" s="190"/>
      <c r="C567" s="191"/>
      <c r="D567" s="191"/>
    </row>
    <row r="568" spans="1:4" ht="27">
      <c r="A568" s="181" t="s">
        <v>886</v>
      </c>
      <c r="B568" s="184"/>
      <c r="C568" s="209">
        <v>-1007</v>
      </c>
      <c r="D568" s="209">
        <v>-1007</v>
      </c>
    </row>
    <row r="569" spans="1:4" ht="27">
      <c r="A569" s="184" t="s">
        <v>22</v>
      </c>
      <c r="B569" s="184"/>
      <c r="C569" s="209">
        <v>-113963.2</v>
      </c>
      <c r="D569" s="209">
        <v>-113963.2</v>
      </c>
    </row>
    <row r="570" spans="1:4">
      <c r="A570" s="184"/>
      <c r="B570" s="184"/>
      <c r="C570" s="195"/>
      <c r="D570" s="195"/>
    </row>
    <row r="571" spans="1:4">
      <c r="A571" s="184"/>
      <c r="B571" s="184"/>
      <c r="C571" s="185"/>
      <c r="D571" s="184" t="s">
        <v>924</v>
      </c>
    </row>
    <row r="572" spans="1:4" ht="14.25">
      <c r="A572" s="179" t="s">
        <v>33</v>
      </c>
      <c r="B572" s="179"/>
      <c r="C572" s="179"/>
      <c r="D572" s="179"/>
    </row>
    <row r="573" spans="1:4" ht="14.25">
      <c r="A573" s="186"/>
      <c r="B573" s="186"/>
      <c r="C573" s="185"/>
      <c r="D573" s="185"/>
    </row>
    <row r="574" spans="1:4">
      <c r="A574" s="184"/>
      <c r="B574" s="184"/>
      <c r="C574" s="185"/>
      <c r="D574" s="185"/>
    </row>
    <row r="575" spans="1:4" ht="14.25">
      <c r="A575" s="180" t="s">
        <v>14</v>
      </c>
      <c r="B575" s="186" t="s">
        <v>15</v>
      </c>
      <c r="C575" s="185"/>
      <c r="D575" s="185"/>
    </row>
    <row r="576" spans="1:4">
      <c r="A576" s="181" t="s">
        <v>925</v>
      </c>
      <c r="B576" s="187" t="s">
        <v>926</v>
      </c>
      <c r="C576" s="185"/>
      <c r="D576" s="185"/>
    </row>
    <row r="577" spans="1:4">
      <c r="A577" s="184"/>
      <c r="B577" s="184"/>
      <c r="C577" s="185"/>
      <c r="D577" s="185"/>
    </row>
    <row r="578" spans="1:4" ht="14.25">
      <c r="A578" s="180" t="s">
        <v>730</v>
      </c>
      <c r="B578" s="180"/>
      <c r="C578" s="185"/>
      <c r="D578" s="185"/>
    </row>
    <row r="579" spans="1:4">
      <c r="A579" s="184"/>
      <c r="B579" s="184"/>
      <c r="C579" s="185"/>
      <c r="D579" s="185"/>
    </row>
    <row r="580" spans="1:4">
      <c r="A580" s="184" t="s">
        <v>16</v>
      </c>
      <c r="B580" s="181" t="s">
        <v>925</v>
      </c>
      <c r="C580" s="188" t="s">
        <v>732</v>
      </c>
      <c r="D580" s="188" t="s">
        <v>733</v>
      </c>
    </row>
    <row r="581" spans="1:4">
      <c r="A581" s="184" t="s">
        <v>17</v>
      </c>
      <c r="B581" s="181" t="s">
        <v>741</v>
      </c>
      <c r="C581" s="185"/>
      <c r="D581" s="185"/>
    </row>
    <row r="582" spans="1:4">
      <c r="A582" s="184" t="s">
        <v>18</v>
      </c>
      <c r="B582" s="181" t="s">
        <v>926</v>
      </c>
      <c r="C582" s="185"/>
      <c r="D582" s="185"/>
    </row>
    <row r="583" spans="1:4" ht="54">
      <c r="A583" s="184" t="s">
        <v>19</v>
      </c>
      <c r="B583" s="181" t="s">
        <v>927</v>
      </c>
      <c r="C583" s="185"/>
      <c r="D583" s="185"/>
    </row>
    <row r="584" spans="1:4">
      <c r="A584" s="184" t="s">
        <v>20</v>
      </c>
      <c r="B584" s="181" t="s">
        <v>24</v>
      </c>
      <c r="C584" s="185"/>
      <c r="D584" s="185"/>
    </row>
    <row r="585" spans="1:4">
      <c r="A585" s="188" t="s">
        <v>21</v>
      </c>
      <c r="B585" s="188"/>
      <c r="C585" s="185"/>
      <c r="D585" s="185"/>
    </row>
    <row r="586" spans="1:4" ht="27">
      <c r="A586" s="184" t="s">
        <v>22</v>
      </c>
      <c r="B586" s="184"/>
      <c r="C586" s="209">
        <f>հավելված5!G167</f>
        <v>7011711.5</v>
      </c>
      <c r="D586" s="209">
        <f>հավելված5!H167</f>
        <v>8794410.5</v>
      </c>
    </row>
  </sheetData>
  <mergeCells count="223">
    <mergeCell ref="C1:D1"/>
    <mergeCell ref="A5:D5"/>
    <mergeCell ref="A9:D9"/>
    <mergeCell ref="A10:D10"/>
    <mergeCell ref="B12:D12"/>
    <mergeCell ref="B13:D13"/>
    <mergeCell ref="A15:D15"/>
    <mergeCell ref="C17:D17"/>
    <mergeCell ref="C18:D18"/>
    <mergeCell ref="B11:D11"/>
    <mergeCell ref="A14:D14"/>
    <mergeCell ref="A137:B137"/>
    <mergeCell ref="C103:D103"/>
    <mergeCell ref="A24:B24"/>
    <mergeCell ref="A25:B25"/>
    <mergeCell ref="B89:D89"/>
    <mergeCell ref="A99:B99"/>
    <mergeCell ref="A100:B100"/>
    <mergeCell ref="A101:B101"/>
    <mergeCell ref="B115:D115"/>
    <mergeCell ref="A117:D117"/>
    <mergeCell ref="A127:B127"/>
    <mergeCell ref="A126:B126"/>
    <mergeCell ref="B114:D114"/>
    <mergeCell ref="A125:B125"/>
    <mergeCell ref="C119:D119"/>
    <mergeCell ref="A110:B110"/>
    <mergeCell ref="A111:B111"/>
    <mergeCell ref="A109:B109"/>
    <mergeCell ref="A85:D85"/>
    <mergeCell ref="B88:D88"/>
    <mergeCell ref="C55:D55"/>
    <mergeCell ref="A29:D29"/>
    <mergeCell ref="B31:D31"/>
    <mergeCell ref="A42:B42"/>
    <mergeCell ref="C346:D346"/>
    <mergeCell ref="C337:D337"/>
    <mergeCell ref="A324:B324"/>
    <mergeCell ref="A81:B81"/>
    <mergeCell ref="B211:D211"/>
    <mergeCell ref="A213:D213"/>
    <mergeCell ref="C129:D129"/>
    <mergeCell ref="A139:B139"/>
    <mergeCell ref="A147:B147"/>
    <mergeCell ref="A148:B148"/>
    <mergeCell ref="A149:B149"/>
    <mergeCell ref="A174:B174"/>
    <mergeCell ref="C168:D168"/>
    <mergeCell ref="C158:D158"/>
    <mergeCell ref="A187:B187"/>
    <mergeCell ref="A86:D86"/>
    <mergeCell ref="B153:D153"/>
    <mergeCell ref="A164:B164"/>
    <mergeCell ref="A165:B165"/>
    <mergeCell ref="A166:B166"/>
    <mergeCell ref="A150:B150"/>
    <mergeCell ref="B154:D154"/>
    <mergeCell ref="A156:D156"/>
    <mergeCell ref="A135:B135"/>
    <mergeCell ref="A91:D91"/>
    <mergeCell ref="A297:B297"/>
    <mergeCell ref="A302:D302"/>
    <mergeCell ref="B305:D305"/>
    <mergeCell ref="A307:D307"/>
    <mergeCell ref="B267:D267"/>
    <mergeCell ref="A192:D192"/>
    <mergeCell ref="B195:D195"/>
    <mergeCell ref="A188:B188"/>
    <mergeCell ref="A193:D193"/>
    <mergeCell ref="B304:D304"/>
    <mergeCell ref="A282:D282"/>
    <mergeCell ref="B285:D285"/>
    <mergeCell ref="B286:D286"/>
    <mergeCell ref="A257:B257"/>
    <mergeCell ref="A258:B258"/>
    <mergeCell ref="C141:D141"/>
    <mergeCell ref="A288:D288"/>
    <mergeCell ref="A206:B206"/>
    <mergeCell ref="C271:D271"/>
    <mergeCell ref="A296:B296"/>
    <mergeCell ref="A301:D301"/>
    <mergeCell ref="A277:B277"/>
    <mergeCell ref="A136:B136"/>
    <mergeCell ref="C93:D93"/>
    <mergeCell ref="C382:D382"/>
    <mergeCell ref="A369:B369"/>
    <mergeCell ref="A370:B370"/>
    <mergeCell ref="B358:D358"/>
    <mergeCell ref="B359:D359"/>
    <mergeCell ref="A329:D329"/>
    <mergeCell ref="B332:D332"/>
    <mergeCell ref="A330:D330"/>
    <mergeCell ref="C318:D318"/>
    <mergeCell ref="A138:B138"/>
    <mergeCell ref="A186:B186"/>
    <mergeCell ref="C179:D179"/>
    <mergeCell ref="A198:D198"/>
    <mergeCell ref="A207:B207"/>
    <mergeCell ref="A175:B175"/>
    <mergeCell ref="A176:B176"/>
    <mergeCell ref="A185:B185"/>
    <mergeCell ref="A177:B177"/>
    <mergeCell ref="B377:D377"/>
    <mergeCell ref="B378:D378"/>
    <mergeCell ref="A380:D380"/>
    <mergeCell ref="A315:B315"/>
    <mergeCell ref="A374:D374"/>
    <mergeCell ref="A513:D513"/>
    <mergeCell ref="A325:B325"/>
    <mergeCell ref="C230:D230"/>
    <mergeCell ref="B210:D210"/>
    <mergeCell ref="C200:D200"/>
    <mergeCell ref="B196:D196"/>
    <mergeCell ref="C430:D430"/>
    <mergeCell ref="A388:B388"/>
    <mergeCell ref="A389:B389"/>
    <mergeCell ref="B407:D407"/>
    <mergeCell ref="A422:D422"/>
    <mergeCell ref="A409:D409"/>
    <mergeCell ref="A418:B418"/>
    <mergeCell ref="A403:D403"/>
    <mergeCell ref="B406:D406"/>
    <mergeCell ref="A404:D404"/>
    <mergeCell ref="A397:B397"/>
    <mergeCell ref="B426:D426"/>
    <mergeCell ref="A428:D428"/>
    <mergeCell ref="C391:D391"/>
    <mergeCell ref="A269:D269"/>
    <mergeCell ref="A278:B278"/>
    <mergeCell ref="A283:D283"/>
    <mergeCell ref="C309:D309"/>
    <mergeCell ref="B225:D225"/>
    <mergeCell ref="C215:D215"/>
    <mergeCell ref="A221:B221"/>
    <mergeCell ref="A222:B222"/>
    <mergeCell ref="B226:D226"/>
    <mergeCell ref="A228:D228"/>
    <mergeCell ref="C290:D290"/>
    <mergeCell ref="A242:D242"/>
    <mergeCell ref="B245:D245"/>
    <mergeCell ref="A522:B522"/>
    <mergeCell ref="B472:D472"/>
    <mergeCell ref="B473:D473"/>
    <mergeCell ref="A475:D475"/>
    <mergeCell ref="A445:B445"/>
    <mergeCell ref="C439:D439"/>
    <mergeCell ref="A446:B446"/>
    <mergeCell ref="A343:B343"/>
    <mergeCell ref="A352:B352"/>
    <mergeCell ref="A353:B353"/>
    <mergeCell ref="A354:B354"/>
    <mergeCell ref="A344:B344"/>
    <mergeCell ref="A355:B355"/>
    <mergeCell ref="B511:D511"/>
    <mergeCell ref="B425:D425"/>
    <mergeCell ref="A417:B417"/>
    <mergeCell ref="C411:D411"/>
    <mergeCell ref="A521:B521"/>
    <mergeCell ref="C515:D515"/>
    <mergeCell ref="B491:D491"/>
    <mergeCell ref="A483:B483"/>
    <mergeCell ref="C458:D458"/>
    <mergeCell ref="A450:D450"/>
    <mergeCell ref="A423:D423"/>
    <mergeCell ref="A436:B436"/>
    <mergeCell ref="A507:D507"/>
    <mergeCell ref="C496:D496"/>
    <mergeCell ref="A488:D488"/>
    <mergeCell ref="A484:B484"/>
    <mergeCell ref="C477:D477"/>
    <mergeCell ref="C249:D249"/>
    <mergeCell ref="A236:B236"/>
    <mergeCell ref="B266:D266"/>
    <mergeCell ref="A241:D241"/>
    <mergeCell ref="B244:D244"/>
    <mergeCell ref="A255:B255"/>
    <mergeCell ref="A256:B256"/>
    <mergeCell ref="A237:B237"/>
    <mergeCell ref="A247:D247"/>
    <mergeCell ref="A263:D263"/>
    <mergeCell ref="A259:B259"/>
    <mergeCell ref="A264:D264"/>
    <mergeCell ref="A316:B316"/>
    <mergeCell ref="A375:D375"/>
    <mergeCell ref="C363:D363"/>
    <mergeCell ref="A361:D361"/>
    <mergeCell ref="B333:D333"/>
    <mergeCell ref="A335:D335"/>
    <mergeCell ref="B510:D510"/>
    <mergeCell ref="A502:B502"/>
    <mergeCell ref="A464:B464"/>
    <mergeCell ref="A469:D469"/>
    <mergeCell ref="B453:D453"/>
    <mergeCell ref="A437:B437"/>
    <mergeCell ref="A489:D489"/>
    <mergeCell ref="B492:D492"/>
    <mergeCell ref="A494:D494"/>
    <mergeCell ref="A503:B503"/>
    <mergeCell ref="A508:D508"/>
    <mergeCell ref="A451:D451"/>
    <mergeCell ref="B454:D454"/>
    <mergeCell ref="A456:D456"/>
    <mergeCell ref="A465:B465"/>
    <mergeCell ref="A470:D470"/>
    <mergeCell ref="A66:D66"/>
    <mergeCell ref="B69:D69"/>
    <mergeCell ref="A80:B80"/>
    <mergeCell ref="A30:D30"/>
    <mergeCell ref="B32:D32"/>
    <mergeCell ref="C74:D74"/>
    <mergeCell ref="A61:B61"/>
    <mergeCell ref="A34:D34"/>
    <mergeCell ref="C36:D36"/>
    <mergeCell ref="A43:B43"/>
    <mergeCell ref="A48:D48"/>
    <mergeCell ref="B51:D51"/>
    <mergeCell ref="A53:D53"/>
    <mergeCell ref="A62:B62"/>
    <mergeCell ref="A67:D67"/>
    <mergeCell ref="B70:D70"/>
    <mergeCell ref="A72:D72"/>
    <mergeCell ref="A47:D47"/>
    <mergeCell ref="B50:D50"/>
  </mergeCells>
  <pageMargins left="0" right="0" top="0" bottom="0" header="0" footer="0"/>
  <pageSetup paperSize="9" scale="80" firstPageNumber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11"/>
  <sheetViews>
    <sheetView topLeftCell="A785" workbookViewId="0">
      <selection activeCell="A275" sqref="A275"/>
    </sheetView>
  </sheetViews>
  <sheetFormatPr defaultRowHeight="13.5"/>
  <cols>
    <col min="1" max="1" width="28.5703125" style="190" customWidth="1"/>
    <col min="2" max="2" width="51.85546875" style="190" customWidth="1"/>
    <col min="3" max="3" width="17.5703125" style="190" customWidth="1"/>
    <col min="4" max="4" width="17.85546875" style="190" customWidth="1"/>
    <col min="5" max="6" width="15.28515625" style="190" customWidth="1"/>
    <col min="7" max="16384" width="9.140625" style="190"/>
  </cols>
  <sheetData>
    <row r="2" spans="1:10" s="196" customFormat="1" ht="18.75" customHeight="1">
      <c r="B2" s="189"/>
      <c r="C2" s="456" t="s">
        <v>930</v>
      </c>
      <c r="D2" s="456"/>
      <c r="E2" s="189"/>
      <c r="F2" s="189"/>
      <c r="G2" s="189"/>
      <c r="H2" s="189"/>
    </row>
    <row r="3" spans="1:10" s="197" customFormat="1" ht="19.5" customHeight="1">
      <c r="B3" s="189"/>
      <c r="C3" s="189" t="s">
        <v>328</v>
      </c>
      <c r="D3" s="189"/>
      <c r="E3" s="189"/>
      <c r="F3" s="189"/>
      <c r="G3" s="189"/>
      <c r="H3" s="189"/>
      <c r="I3" s="189"/>
      <c r="J3" s="189"/>
    </row>
    <row r="4" spans="1:10" s="197" customFormat="1" ht="17.25" customHeight="1">
      <c r="B4" s="189"/>
      <c r="C4" s="189" t="s">
        <v>329</v>
      </c>
      <c r="D4" s="189"/>
      <c r="E4" s="189"/>
      <c r="F4" s="189"/>
      <c r="G4" s="189"/>
      <c r="H4" s="189"/>
      <c r="I4" s="189"/>
      <c r="J4" s="189"/>
    </row>
    <row r="5" spans="1:10" s="178" customFormat="1"/>
    <row r="6" spans="1:10" s="178" customFormat="1" ht="45" customHeight="1">
      <c r="A6" s="457" t="s">
        <v>942</v>
      </c>
      <c r="B6" s="457"/>
      <c r="C6" s="457"/>
      <c r="D6" s="457"/>
      <c r="E6" s="270"/>
    </row>
    <row r="7" spans="1:10" ht="12.75" customHeight="1">
      <c r="A7" s="455" t="s">
        <v>725</v>
      </c>
      <c r="B7" s="455"/>
      <c r="C7" s="455"/>
      <c r="D7" s="455"/>
      <c r="E7" s="455"/>
    </row>
    <row r="9" spans="1:10" s="265" customFormat="1">
      <c r="A9" s="267"/>
      <c r="B9" s="267"/>
      <c r="C9" s="267" t="s">
        <v>948</v>
      </c>
      <c r="D9" s="195"/>
    </row>
    <row r="10" spans="1:10" s="265" customFormat="1" ht="20.25">
      <c r="A10" s="460" t="s">
        <v>943</v>
      </c>
      <c r="B10" s="460"/>
      <c r="C10" s="460"/>
      <c r="D10" s="460"/>
    </row>
    <row r="11" spans="1:10" s="265" customFormat="1">
      <c r="A11" s="461" t="s">
        <v>887</v>
      </c>
      <c r="B11" s="461"/>
      <c r="C11" s="461"/>
      <c r="D11" s="461"/>
    </row>
    <row r="12" spans="1:10" s="265" customFormat="1">
      <c r="A12" s="267"/>
      <c r="B12" s="267"/>
      <c r="C12" s="195"/>
      <c r="D12" s="195"/>
    </row>
    <row r="13" spans="1:10" s="265" customFormat="1">
      <c r="A13" s="268" t="s">
        <v>14</v>
      </c>
      <c r="B13" s="461" t="s">
        <v>15</v>
      </c>
      <c r="C13" s="461"/>
      <c r="D13" s="461"/>
    </row>
    <row r="14" spans="1:10" s="265" customFormat="1">
      <c r="A14" s="266">
        <v>1154</v>
      </c>
      <c r="B14" s="462" t="s">
        <v>944</v>
      </c>
      <c r="C14" s="462"/>
      <c r="D14" s="462"/>
    </row>
    <row r="15" spans="1:10" s="265" customFormat="1">
      <c r="A15" s="267"/>
      <c r="B15" s="267"/>
      <c r="C15" s="195"/>
      <c r="D15" s="195"/>
    </row>
    <row r="16" spans="1:10" s="265" customFormat="1">
      <c r="A16" s="461" t="s">
        <v>730</v>
      </c>
      <c r="B16" s="461"/>
      <c r="C16" s="461"/>
      <c r="D16" s="461"/>
    </row>
    <row r="17" spans="1:4" s="265" customFormat="1">
      <c r="A17" s="267"/>
      <c r="B17" s="267"/>
      <c r="C17" s="195"/>
      <c r="D17" s="195"/>
    </row>
    <row r="18" spans="1:4" s="265" customFormat="1" ht="59.25" customHeight="1">
      <c r="A18" s="267"/>
      <c r="B18" s="267"/>
      <c r="C18" s="458" t="s">
        <v>38</v>
      </c>
      <c r="D18" s="458"/>
    </row>
    <row r="19" spans="1:4" s="265" customFormat="1">
      <c r="A19" s="267" t="s">
        <v>16</v>
      </c>
      <c r="B19" s="266">
        <v>1154</v>
      </c>
      <c r="C19" s="463"/>
      <c r="D19" s="463"/>
    </row>
    <row r="20" spans="1:4" s="265" customFormat="1">
      <c r="A20" s="267" t="s">
        <v>17</v>
      </c>
      <c r="B20" s="266">
        <v>11001</v>
      </c>
      <c r="C20" s="267" t="s">
        <v>732</v>
      </c>
      <c r="D20" s="267" t="s">
        <v>733</v>
      </c>
    </row>
    <row r="21" spans="1:4" s="265" customFormat="1" ht="25.5">
      <c r="A21" s="267" t="s">
        <v>18</v>
      </c>
      <c r="B21" s="266" t="s">
        <v>945</v>
      </c>
      <c r="C21" s="195"/>
      <c r="D21" s="195"/>
    </row>
    <row r="22" spans="1:4" s="265" customFormat="1" ht="38.25">
      <c r="A22" s="267" t="s">
        <v>19</v>
      </c>
      <c r="B22" s="266" t="s">
        <v>946</v>
      </c>
      <c r="C22" s="195"/>
      <c r="D22" s="195"/>
    </row>
    <row r="23" spans="1:4" s="265" customFormat="1">
      <c r="A23" s="267" t="s">
        <v>20</v>
      </c>
      <c r="B23" s="266" t="s">
        <v>24</v>
      </c>
      <c r="C23" s="195"/>
      <c r="D23" s="195"/>
    </row>
    <row r="24" spans="1:4" s="265" customFormat="1" ht="27">
      <c r="A24" s="267" t="s">
        <v>736</v>
      </c>
      <c r="B24" s="266" t="s">
        <v>947</v>
      </c>
      <c r="C24" s="195"/>
      <c r="D24" s="195"/>
    </row>
    <row r="25" spans="1:4" s="265" customFormat="1">
      <c r="A25" s="463" t="s">
        <v>21</v>
      </c>
      <c r="B25" s="463"/>
      <c r="C25" s="195"/>
      <c r="D25" s="195"/>
    </row>
    <row r="26" spans="1:4" s="265" customFormat="1">
      <c r="A26" s="459" t="s">
        <v>22</v>
      </c>
      <c r="B26" s="459"/>
      <c r="C26" s="183">
        <v>-40000</v>
      </c>
      <c r="D26" s="183">
        <v>-40000</v>
      </c>
    </row>
    <row r="27" spans="1:4" s="265" customFormat="1">
      <c r="A27" s="267"/>
      <c r="B27" s="267"/>
      <c r="C27" s="195"/>
      <c r="D27" s="195"/>
    </row>
    <row r="28" spans="1:4" s="265" customFormat="1">
      <c r="A28" s="267"/>
      <c r="B28" s="267"/>
      <c r="C28" s="195"/>
      <c r="D28" s="195"/>
    </row>
    <row r="29" spans="1:4">
      <c r="A29" s="184"/>
      <c r="B29" s="184"/>
      <c r="C29" s="184" t="s">
        <v>929</v>
      </c>
      <c r="D29" s="195"/>
    </row>
    <row r="30" spans="1:4" ht="20.25">
      <c r="A30" s="460" t="s">
        <v>726</v>
      </c>
      <c r="B30" s="460"/>
      <c r="C30" s="460"/>
      <c r="D30" s="460"/>
    </row>
    <row r="31" spans="1:4">
      <c r="A31" s="461" t="s">
        <v>887</v>
      </c>
      <c r="B31" s="461"/>
      <c r="C31" s="461"/>
      <c r="D31" s="461"/>
    </row>
    <row r="32" spans="1:4">
      <c r="A32" s="184"/>
      <c r="B32" s="184"/>
      <c r="C32" s="195"/>
      <c r="D32" s="195"/>
    </row>
    <row r="33" spans="1:4">
      <c r="A33" s="212" t="s">
        <v>14</v>
      </c>
      <c r="B33" s="461" t="s">
        <v>15</v>
      </c>
      <c r="C33" s="461"/>
      <c r="D33" s="461"/>
    </row>
    <row r="34" spans="1:4">
      <c r="A34" s="182" t="s">
        <v>728</v>
      </c>
      <c r="B34" s="462" t="s">
        <v>729</v>
      </c>
      <c r="C34" s="462"/>
      <c r="D34" s="462"/>
    </row>
    <row r="35" spans="1:4">
      <c r="A35" s="184"/>
      <c r="B35" s="184"/>
      <c r="C35" s="195"/>
      <c r="D35" s="195"/>
    </row>
    <row r="36" spans="1:4">
      <c r="A36" s="461" t="s">
        <v>730</v>
      </c>
      <c r="B36" s="461"/>
      <c r="C36" s="461"/>
      <c r="D36" s="461"/>
    </row>
    <row r="37" spans="1:4">
      <c r="A37" s="184"/>
      <c r="B37" s="184"/>
      <c r="C37" s="195"/>
      <c r="D37" s="195"/>
    </row>
    <row r="38" spans="1:4">
      <c r="A38" s="184" t="s">
        <v>16</v>
      </c>
      <c r="B38" s="182" t="s">
        <v>728</v>
      </c>
      <c r="C38" s="463"/>
      <c r="D38" s="463"/>
    </row>
    <row r="39" spans="1:4">
      <c r="A39" s="184" t="s">
        <v>17</v>
      </c>
      <c r="B39" s="182" t="s">
        <v>731</v>
      </c>
      <c r="C39" s="184" t="s">
        <v>732</v>
      </c>
      <c r="D39" s="184" t="s">
        <v>733</v>
      </c>
    </row>
    <row r="40" spans="1:4">
      <c r="A40" s="184" t="s">
        <v>18</v>
      </c>
      <c r="B40" s="182" t="s">
        <v>734</v>
      </c>
      <c r="C40" s="195"/>
      <c r="D40" s="195"/>
    </row>
    <row r="41" spans="1:4" ht="25.5">
      <c r="A41" s="184" t="s">
        <v>19</v>
      </c>
      <c r="B41" s="182" t="s">
        <v>735</v>
      </c>
      <c r="C41" s="195"/>
      <c r="D41" s="195"/>
    </row>
    <row r="42" spans="1:4" ht="25.5">
      <c r="A42" s="184" t="s">
        <v>20</v>
      </c>
      <c r="B42" s="182" t="s">
        <v>45</v>
      </c>
      <c r="C42" s="195"/>
      <c r="D42" s="195"/>
    </row>
    <row r="43" spans="1:4" ht="27">
      <c r="A43" s="184" t="s">
        <v>736</v>
      </c>
      <c r="B43" s="182" t="s">
        <v>726</v>
      </c>
      <c r="C43" s="195"/>
      <c r="D43" s="195"/>
    </row>
    <row r="44" spans="1:4">
      <c r="A44" s="463" t="s">
        <v>21</v>
      </c>
      <c r="B44" s="463"/>
      <c r="C44" s="195"/>
      <c r="D44" s="195"/>
    </row>
    <row r="45" spans="1:4">
      <c r="A45" s="459" t="s">
        <v>22</v>
      </c>
      <c r="B45" s="459"/>
      <c r="C45" s="183">
        <v>-29000</v>
      </c>
      <c r="D45" s="183">
        <v>-29000</v>
      </c>
    </row>
    <row r="46" spans="1:4">
      <c r="A46" s="184"/>
      <c r="B46" s="184"/>
      <c r="C46" s="195"/>
      <c r="D46" s="195"/>
    </row>
    <row r="47" spans="1:4">
      <c r="A47" s="184"/>
      <c r="B47" s="184"/>
      <c r="C47" s="195"/>
      <c r="D47" s="195"/>
    </row>
    <row r="48" spans="1:4">
      <c r="A48" s="184"/>
      <c r="B48" s="184"/>
      <c r="C48" s="184" t="s">
        <v>888</v>
      </c>
      <c r="D48" s="195"/>
    </row>
    <row r="49" spans="1:4" ht="20.25">
      <c r="A49" s="460" t="s">
        <v>738</v>
      </c>
      <c r="B49" s="460"/>
      <c r="C49" s="460"/>
      <c r="D49" s="460"/>
    </row>
    <row r="50" spans="1:4">
      <c r="A50" s="461" t="s">
        <v>887</v>
      </c>
      <c r="B50" s="461"/>
      <c r="C50" s="461"/>
      <c r="D50" s="461"/>
    </row>
    <row r="51" spans="1:4">
      <c r="A51" s="184"/>
      <c r="B51" s="184"/>
      <c r="C51" s="195"/>
      <c r="D51" s="195"/>
    </row>
    <row r="52" spans="1:4">
      <c r="A52" s="212" t="s">
        <v>14</v>
      </c>
      <c r="B52" s="461" t="s">
        <v>15</v>
      </c>
      <c r="C52" s="461"/>
      <c r="D52" s="461"/>
    </row>
    <row r="53" spans="1:4">
      <c r="A53" s="182" t="s">
        <v>739</v>
      </c>
      <c r="B53" s="462" t="s">
        <v>740</v>
      </c>
      <c r="C53" s="462"/>
      <c r="D53" s="462"/>
    </row>
    <row r="54" spans="1:4">
      <c r="A54" s="184"/>
      <c r="B54" s="184"/>
      <c r="C54" s="195"/>
      <c r="D54" s="195"/>
    </row>
    <row r="55" spans="1:4">
      <c r="A55" s="461" t="s">
        <v>730</v>
      </c>
      <c r="B55" s="461"/>
      <c r="C55" s="461"/>
      <c r="D55" s="461"/>
    </row>
    <row r="56" spans="1:4">
      <c r="A56" s="184"/>
      <c r="B56" s="184"/>
      <c r="C56" s="195"/>
      <c r="D56" s="195"/>
    </row>
    <row r="57" spans="1:4">
      <c r="A57" s="184" t="s">
        <v>16</v>
      </c>
      <c r="B57" s="182" t="s">
        <v>739</v>
      </c>
      <c r="C57" s="463"/>
      <c r="D57" s="463"/>
    </row>
    <row r="58" spans="1:4">
      <c r="A58" s="184" t="s">
        <v>17</v>
      </c>
      <c r="B58" s="182" t="s">
        <v>741</v>
      </c>
      <c r="C58" s="184" t="s">
        <v>732</v>
      </c>
      <c r="D58" s="184" t="s">
        <v>733</v>
      </c>
    </row>
    <row r="59" spans="1:4" ht="25.5">
      <c r="A59" s="184" t="s">
        <v>18</v>
      </c>
      <c r="B59" s="182" t="s">
        <v>742</v>
      </c>
      <c r="C59" s="195"/>
      <c r="D59" s="195"/>
    </row>
    <row r="60" spans="1:4" ht="25.5">
      <c r="A60" s="184" t="s">
        <v>19</v>
      </c>
      <c r="B60" s="182" t="s">
        <v>743</v>
      </c>
      <c r="C60" s="195"/>
      <c r="D60" s="195"/>
    </row>
    <row r="61" spans="1:4">
      <c r="A61" s="184" t="s">
        <v>20</v>
      </c>
      <c r="B61" s="182" t="s">
        <v>24</v>
      </c>
      <c r="C61" s="195"/>
      <c r="D61" s="195"/>
    </row>
    <row r="62" spans="1:4" ht="40.5">
      <c r="A62" s="184" t="s">
        <v>744</v>
      </c>
      <c r="B62" s="182" t="s">
        <v>738</v>
      </c>
      <c r="C62" s="195"/>
      <c r="D62" s="195"/>
    </row>
    <row r="63" spans="1:4">
      <c r="A63" s="463" t="s">
        <v>21</v>
      </c>
      <c r="B63" s="463"/>
      <c r="C63" s="195"/>
      <c r="D63" s="195"/>
    </row>
    <row r="64" spans="1:4">
      <c r="A64" s="459" t="s">
        <v>22</v>
      </c>
      <c r="B64" s="459"/>
      <c r="C64" s="215">
        <v>-2000</v>
      </c>
      <c r="D64" s="215">
        <v>-2000</v>
      </c>
    </row>
    <row r="65" spans="1:4">
      <c r="A65" s="184"/>
      <c r="B65" s="184"/>
      <c r="C65" s="195"/>
      <c r="D65" s="195"/>
    </row>
    <row r="66" spans="1:4">
      <c r="A66" s="184"/>
      <c r="B66" s="184"/>
      <c r="C66" s="195"/>
      <c r="D66" s="195"/>
    </row>
    <row r="67" spans="1:4">
      <c r="A67" s="184"/>
      <c r="B67" s="184"/>
      <c r="C67" s="184" t="s">
        <v>931</v>
      </c>
      <c r="D67" s="195"/>
    </row>
    <row r="68" spans="1:4" ht="20.25">
      <c r="A68" s="460" t="s">
        <v>745</v>
      </c>
      <c r="B68" s="460"/>
      <c r="C68" s="460"/>
      <c r="D68" s="460"/>
    </row>
    <row r="69" spans="1:4">
      <c r="A69" s="461" t="s">
        <v>887</v>
      </c>
      <c r="B69" s="461"/>
      <c r="C69" s="461"/>
      <c r="D69" s="461"/>
    </row>
    <row r="70" spans="1:4">
      <c r="A70" s="184"/>
      <c r="B70" s="184"/>
      <c r="C70" s="195"/>
      <c r="D70" s="195"/>
    </row>
    <row r="71" spans="1:4">
      <c r="A71" s="212" t="s">
        <v>14</v>
      </c>
      <c r="B71" s="461" t="s">
        <v>15</v>
      </c>
      <c r="C71" s="461"/>
      <c r="D71" s="461"/>
    </row>
    <row r="72" spans="1:4">
      <c r="A72" s="182" t="s">
        <v>746</v>
      </c>
      <c r="B72" s="462" t="s">
        <v>747</v>
      </c>
      <c r="C72" s="462"/>
      <c r="D72" s="462"/>
    </row>
    <row r="73" spans="1:4">
      <c r="A73" s="184"/>
      <c r="B73" s="184"/>
      <c r="C73" s="195"/>
      <c r="D73" s="195"/>
    </row>
    <row r="74" spans="1:4">
      <c r="A74" s="461" t="s">
        <v>730</v>
      </c>
      <c r="B74" s="461"/>
      <c r="C74" s="461"/>
      <c r="D74" s="461"/>
    </row>
    <row r="75" spans="1:4">
      <c r="A75" s="184"/>
      <c r="B75" s="184"/>
      <c r="C75" s="195"/>
      <c r="D75" s="195"/>
    </row>
    <row r="76" spans="1:4">
      <c r="A76" s="184" t="s">
        <v>16</v>
      </c>
      <c r="B76" s="182" t="s">
        <v>746</v>
      </c>
      <c r="C76" s="463"/>
      <c r="D76" s="463"/>
    </row>
    <row r="77" spans="1:4">
      <c r="A77" s="184" t="s">
        <v>17</v>
      </c>
      <c r="B77" s="182" t="s">
        <v>741</v>
      </c>
      <c r="C77" s="184" t="s">
        <v>732</v>
      </c>
      <c r="D77" s="184" t="s">
        <v>733</v>
      </c>
    </row>
    <row r="78" spans="1:4" ht="25.5">
      <c r="A78" s="184" t="s">
        <v>18</v>
      </c>
      <c r="B78" s="182" t="s">
        <v>748</v>
      </c>
      <c r="C78" s="195"/>
      <c r="D78" s="195"/>
    </row>
    <row r="79" spans="1:4" ht="63.75">
      <c r="A79" s="184" t="s">
        <v>19</v>
      </c>
      <c r="B79" s="182" t="s">
        <v>749</v>
      </c>
      <c r="C79" s="195"/>
      <c r="D79" s="195"/>
    </row>
    <row r="80" spans="1:4">
      <c r="A80" s="184" t="s">
        <v>20</v>
      </c>
      <c r="B80" s="182" t="s">
        <v>24</v>
      </c>
      <c r="C80" s="195"/>
      <c r="D80" s="195"/>
    </row>
    <row r="81" spans="1:4" ht="27">
      <c r="A81" s="184" t="s">
        <v>32</v>
      </c>
      <c r="B81" s="182" t="s">
        <v>745</v>
      </c>
      <c r="C81" s="195"/>
      <c r="D81" s="195"/>
    </row>
    <row r="82" spans="1:4">
      <c r="A82" s="463" t="s">
        <v>21</v>
      </c>
      <c r="B82" s="463"/>
      <c r="C82" s="195"/>
      <c r="D82" s="195"/>
    </row>
    <row r="83" spans="1:4">
      <c r="A83" s="459" t="s">
        <v>22</v>
      </c>
      <c r="B83" s="459"/>
      <c r="C83" s="183">
        <v>-3714.5</v>
      </c>
      <c r="D83" s="183">
        <v>-15588.9</v>
      </c>
    </row>
    <row r="84" spans="1:4">
      <c r="A84" s="184"/>
      <c r="B84" s="184"/>
      <c r="C84" s="195"/>
      <c r="D84" s="195"/>
    </row>
    <row r="85" spans="1:4">
      <c r="A85" s="184"/>
      <c r="B85" s="184"/>
      <c r="C85" s="195"/>
      <c r="D85" s="195"/>
    </row>
    <row r="86" spans="1:4">
      <c r="A86" s="184"/>
      <c r="B86" s="184"/>
      <c r="C86" s="184" t="s">
        <v>932</v>
      </c>
      <c r="D86" s="195"/>
    </row>
    <row r="87" spans="1:4" ht="20.25">
      <c r="A87" s="460" t="s">
        <v>756</v>
      </c>
      <c r="B87" s="460"/>
      <c r="C87" s="460"/>
      <c r="D87" s="460"/>
    </row>
    <row r="88" spans="1:4">
      <c r="A88" s="461" t="s">
        <v>887</v>
      </c>
      <c r="B88" s="461"/>
      <c r="C88" s="461"/>
      <c r="D88" s="461"/>
    </row>
    <row r="89" spans="1:4">
      <c r="A89" s="184"/>
      <c r="B89" s="184"/>
      <c r="C89" s="195"/>
      <c r="D89" s="195"/>
    </row>
    <row r="90" spans="1:4">
      <c r="A90" s="212" t="s">
        <v>14</v>
      </c>
      <c r="B90" s="461" t="s">
        <v>15</v>
      </c>
      <c r="C90" s="461"/>
      <c r="D90" s="461"/>
    </row>
    <row r="91" spans="1:4">
      <c r="A91" s="182" t="s">
        <v>117</v>
      </c>
      <c r="B91" s="462" t="s">
        <v>116</v>
      </c>
      <c r="C91" s="462"/>
      <c r="D91" s="462"/>
    </row>
    <row r="92" spans="1:4">
      <c r="A92" s="184"/>
      <c r="B92" s="184"/>
      <c r="C92" s="195"/>
      <c r="D92" s="195"/>
    </row>
    <row r="93" spans="1:4">
      <c r="A93" s="461" t="s">
        <v>730</v>
      </c>
      <c r="B93" s="461"/>
      <c r="C93" s="461"/>
      <c r="D93" s="461"/>
    </row>
    <row r="94" spans="1:4">
      <c r="A94" s="184"/>
      <c r="B94" s="184"/>
      <c r="C94" s="195"/>
      <c r="D94" s="195"/>
    </row>
    <row r="95" spans="1:4">
      <c r="A95" s="184" t="s">
        <v>16</v>
      </c>
      <c r="B95" s="182" t="s">
        <v>117</v>
      </c>
      <c r="C95" s="463"/>
      <c r="D95" s="463"/>
    </row>
    <row r="96" spans="1:4">
      <c r="A96" s="184" t="s">
        <v>17</v>
      </c>
      <c r="B96" s="182" t="s">
        <v>118</v>
      </c>
      <c r="C96" s="184" t="s">
        <v>732</v>
      </c>
      <c r="D96" s="184" t="s">
        <v>733</v>
      </c>
    </row>
    <row r="97" spans="1:4" ht="25.5">
      <c r="A97" s="184" t="s">
        <v>18</v>
      </c>
      <c r="B97" s="182" t="s">
        <v>119</v>
      </c>
      <c r="C97" s="195"/>
      <c r="D97" s="195"/>
    </row>
    <row r="98" spans="1:4" ht="38.25">
      <c r="A98" s="184" t="s">
        <v>19</v>
      </c>
      <c r="B98" s="182" t="s">
        <v>120</v>
      </c>
      <c r="C98" s="195"/>
      <c r="D98" s="195"/>
    </row>
    <row r="99" spans="1:4">
      <c r="A99" s="184" t="s">
        <v>20</v>
      </c>
      <c r="B99" s="182" t="s">
        <v>91</v>
      </c>
      <c r="C99" s="195"/>
      <c r="D99" s="195"/>
    </row>
    <row r="100" spans="1:4" ht="38.25">
      <c r="A100" s="184" t="s">
        <v>122</v>
      </c>
      <c r="B100" s="182" t="s">
        <v>121</v>
      </c>
      <c r="C100" s="195"/>
      <c r="D100" s="195"/>
    </row>
    <row r="101" spans="1:4">
      <c r="A101" s="463" t="s">
        <v>21</v>
      </c>
      <c r="B101" s="463"/>
      <c r="C101" s="195"/>
      <c r="D101" s="195"/>
    </row>
    <row r="102" spans="1:4">
      <c r="A102" s="462" t="s">
        <v>123</v>
      </c>
      <c r="B102" s="462"/>
      <c r="C102" s="183">
        <v>-5</v>
      </c>
      <c r="D102" s="183">
        <v>-5</v>
      </c>
    </row>
    <row r="103" spans="1:4">
      <c r="A103" s="459" t="s">
        <v>22</v>
      </c>
      <c r="B103" s="459"/>
      <c r="C103" s="183">
        <v>-2800000</v>
      </c>
      <c r="D103" s="183">
        <v>-3500000</v>
      </c>
    </row>
    <row r="104" spans="1:4">
      <c r="A104" s="184"/>
      <c r="B104" s="184"/>
      <c r="C104" s="195"/>
      <c r="D104" s="195"/>
    </row>
    <row r="105" spans="1:4">
      <c r="A105" s="184" t="s">
        <v>16</v>
      </c>
      <c r="B105" s="182" t="s">
        <v>117</v>
      </c>
      <c r="C105" s="463"/>
      <c r="D105" s="463"/>
    </row>
    <row r="106" spans="1:4">
      <c r="A106" s="184" t="s">
        <v>17</v>
      </c>
      <c r="B106" s="182" t="s">
        <v>124</v>
      </c>
      <c r="C106" s="184" t="s">
        <v>732</v>
      </c>
      <c r="D106" s="184" t="s">
        <v>733</v>
      </c>
    </row>
    <row r="107" spans="1:4" ht="38.25">
      <c r="A107" s="184" t="s">
        <v>18</v>
      </c>
      <c r="B107" s="182" t="s">
        <v>125</v>
      </c>
      <c r="C107" s="195"/>
      <c r="D107" s="195"/>
    </row>
    <row r="108" spans="1:4" ht="63.75">
      <c r="A108" s="184" t="s">
        <v>19</v>
      </c>
      <c r="B108" s="182" t="s">
        <v>126</v>
      </c>
      <c r="C108" s="195"/>
      <c r="D108" s="195"/>
    </row>
    <row r="109" spans="1:4">
      <c r="A109" s="184" t="s">
        <v>20</v>
      </c>
      <c r="B109" s="182" t="s">
        <v>91</v>
      </c>
      <c r="C109" s="195"/>
      <c r="D109" s="195"/>
    </row>
    <row r="110" spans="1:4" ht="38.25">
      <c r="A110" s="184" t="s">
        <v>122</v>
      </c>
      <c r="B110" s="182" t="s">
        <v>127</v>
      </c>
      <c r="C110" s="195"/>
      <c r="D110" s="195"/>
    </row>
    <row r="111" spans="1:4">
      <c r="A111" s="463" t="s">
        <v>21</v>
      </c>
      <c r="B111" s="463"/>
      <c r="C111" s="195"/>
      <c r="D111" s="195"/>
    </row>
    <row r="112" spans="1:4">
      <c r="A112" s="462" t="s">
        <v>128</v>
      </c>
      <c r="B112" s="462"/>
      <c r="C112" s="183">
        <v>-750</v>
      </c>
      <c r="D112" s="183">
        <v>-970</v>
      </c>
    </row>
    <row r="113" spans="1:4">
      <c r="A113" s="459" t="s">
        <v>22</v>
      </c>
      <c r="B113" s="459"/>
      <c r="C113" s="183">
        <v>-682150.3</v>
      </c>
      <c r="D113" s="183">
        <v>-951615.1</v>
      </c>
    </row>
    <row r="114" spans="1:4">
      <c r="A114" s="184"/>
      <c r="B114" s="184"/>
      <c r="C114" s="195"/>
      <c r="D114" s="195"/>
    </row>
    <row r="115" spans="1:4">
      <c r="A115" s="184"/>
      <c r="B115" s="184"/>
      <c r="C115" s="195"/>
      <c r="D115" s="195"/>
    </row>
    <row r="116" spans="1:4">
      <c r="A116" s="212" t="s">
        <v>14</v>
      </c>
      <c r="B116" s="461" t="s">
        <v>15</v>
      </c>
      <c r="C116" s="461"/>
      <c r="D116" s="461"/>
    </row>
    <row r="117" spans="1:4">
      <c r="A117" s="182" t="s">
        <v>87</v>
      </c>
      <c r="B117" s="462" t="s">
        <v>757</v>
      </c>
      <c r="C117" s="462"/>
      <c r="D117" s="462"/>
    </row>
    <row r="118" spans="1:4">
      <c r="A118" s="184"/>
      <c r="B118" s="184"/>
      <c r="C118" s="195"/>
      <c r="D118" s="195"/>
    </row>
    <row r="119" spans="1:4">
      <c r="A119" s="461" t="s">
        <v>730</v>
      </c>
      <c r="B119" s="461"/>
      <c r="C119" s="461"/>
      <c r="D119" s="461"/>
    </row>
    <row r="120" spans="1:4">
      <c r="A120" s="184"/>
      <c r="B120" s="184"/>
      <c r="C120" s="195"/>
      <c r="D120" s="195"/>
    </row>
    <row r="121" spans="1:4">
      <c r="A121" s="184" t="s">
        <v>16</v>
      </c>
      <c r="B121" s="182" t="s">
        <v>87</v>
      </c>
      <c r="C121" s="463"/>
      <c r="D121" s="463"/>
    </row>
    <row r="122" spans="1:4">
      <c r="A122" s="184" t="s">
        <v>17</v>
      </c>
      <c r="B122" s="182" t="s">
        <v>758</v>
      </c>
      <c r="C122" s="184" t="s">
        <v>732</v>
      </c>
      <c r="D122" s="184" t="s">
        <v>733</v>
      </c>
    </row>
    <row r="123" spans="1:4" ht="51">
      <c r="A123" s="184" t="s">
        <v>18</v>
      </c>
      <c r="B123" s="182" t="s">
        <v>84</v>
      </c>
      <c r="C123" s="195"/>
      <c r="D123" s="195"/>
    </row>
    <row r="124" spans="1:4" ht="51">
      <c r="A124" s="184" t="s">
        <v>19</v>
      </c>
      <c r="B124" s="182" t="s">
        <v>85</v>
      </c>
      <c r="C124" s="195"/>
      <c r="D124" s="195"/>
    </row>
    <row r="125" spans="1:4">
      <c r="A125" s="184" t="s">
        <v>20</v>
      </c>
      <c r="B125" s="182" t="s">
        <v>24</v>
      </c>
      <c r="C125" s="195"/>
      <c r="D125" s="195"/>
    </row>
    <row r="126" spans="1:4" ht="27">
      <c r="A126" s="184" t="s">
        <v>759</v>
      </c>
      <c r="B126" s="182" t="s">
        <v>86</v>
      </c>
      <c r="C126" s="195"/>
      <c r="D126" s="195"/>
    </row>
    <row r="127" spans="1:4">
      <c r="A127" s="463" t="s">
        <v>21</v>
      </c>
      <c r="B127" s="463"/>
      <c r="C127" s="195"/>
      <c r="D127" s="195"/>
    </row>
    <row r="128" spans="1:4">
      <c r="A128" s="462" t="s">
        <v>760</v>
      </c>
      <c r="B128" s="462"/>
      <c r="C128" s="183">
        <v>-700</v>
      </c>
      <c r="D128" s="183">
        <v>-1000</v>
      </c>
    </row>
    <row r="129" spans="1:4">
      <c r="A129" s="459" t="s">
        <v>22</v>
      </c>
      <c r="B129" s="459"/>
      <c r="C129" s="183">
        <v>-138885.4</v>
      </c>
      <c r="D129" s="183">
        <v>-189096</v>
      </c>
    </row>
    <row r="130" spans="1:4">
      <c r="A130" s="184"/>
      <c r="B130" s="184"/>
      <c r="C130" s="195"/>
      <c r="D130" s="195"/>
    </row>
    <row r="131" spans="1:4">
      <c r="A131" s="184" t="s">
        <v>16</v>
      </c>
      <c r="B131" s="182" t="s">
        <v>87</v>
      </c>
      <c r="C131" s="463"/>
      <c r="D131" s="463"/>
    </row>
    <row r="132" spans="1:4">
      <c r="A132" s="184" t="s">
        <v>17</v>
      </c>
      <c r="B132" s="182" t="s">
        <v>88</v>
      </c>
      <c r="C132" s="184" t="s">
        <v>732</v>
      </c>
      <c r="D132" s="184" t="s">
        <v>733</v>
      </c>
    </row>
    <row r="133" spans="1:4" ht="51">
      <c r="A133" s="184" t="s">
        <v>18</v>
      </c>
      <c r="B133" s="182" t="s">
        <v>89</v>
      </c>
      <c r="C133" s="195"/>
      <c r="D133" s="195"/>
    </row>
    <row r="134" spans="1:4" ht="38.25">
      <c r="A134" s="184" t="s">
        <v>19</v>
      </c>
      <c r="B134" s="182" t="s">
        <v>90</v>
      </c>
      <c r="C134" s="195"/>
      <c r="D134" s="195"/>
    </row>
    <row r="135" spans="1:4">
      <c r="A135" s="184" t="s">
        <v>20</v>
      </c>
      <c r="B135" s="182" t="s">
        <v>91</v>
      </c>
      <c r="C135" s="195"/>
      <c r="D135" s="195"/>
    </row>
    <row r="136" spans="1:4" ht="27">
      <c r="A136" s="184" t="s">
        <v>761</v>
      </c>
      <c r="B136" s="182" t="s">
        <v>86</v>
      </c>
      <c r="C136" s="195"/>
      <c r="D136" s="195"/>
    </row>
    <row r="137" spans="1:4">
      <c r="A137" s="463" t="s">
        <v>21</v>
      </c>
      <c r="B137" s="463"/>
      <c r="C137" s="195"/>
      <c r="D137" s="195"/>
    </row>
    <row r="138" spans="1:4">
      <c r="A138" s="462" t="s">
        <v>92</v>
      </c>
      <c r="B138" s="462"/>
      <c r="C138" s="183">
        <v>-2</v>
      </c>
      <c r="D138" s="183">
        <v>-2</v>
      </c>
    </row>
    <row r="139" spans="1:4">
      <c r="A139" s="462" t="s">
        <v>93</v>
      </c>
      <c r="B139" s="462"/>
      <c r="C139" s="184" t="s">
        <v>753</v>
      </c>
      <c r="D139" s="183">
        <v>-200</v>
      </c>
    </row>
    <row r="140" spans="1:4">
      <c r="A140" s="462" t="s">
        <v>94</v>
      </c>
      <c r="B140" s="462"/>
      <c r="C140" s="184" t="s">
        <v>753</v>
      </c>
      <c r="D140" s="183">
        <v>-3</v>
      </c>
    </row>
    <row r="141" spans="1:4">
      <c r="A141" s="459" t="s">
        <v>22</v>
      </c>
      <c r="B141" s="459"/>
      <c r="C141" s="183">
        <v>-184312.3</v>
      </c>
      <c r="D141" s="183">
        <v>-255008.3</v>
      </c>
    </row>
    <row r="142" spans="1:4">
      <c r="A142" s="184"/>
      <c r="B142" s="184"/>
      <c r="C142" s="195"/>
      <c r="D142" s="195"/>
    </row>
    <row r="143" spans="1:4">
      <c r="A143" s="184" t="s">
        <v>16</v>
      </c>
      <c r="B143" s="182" t="s">
        <v>87</v>
      </c>
      <c r="C143" s="463"/>
      <c r="D143" s="463"/>
    </row>
    <row r="144" spans="1:4">
      <c r="A144" s="184" t="s">
        <v>17</v>
      </c>
      <c r="B144" s="182" t="s">
        <v>95</v>
      </c>
      <c r="C144" s="184" t="s">
        <v>732</v>
      </c>
      <c r="D144" s="184" t="s">
        <v>733</v>
      </c>
    </row>
    <row r="145" spans="1:4" ht="38.25">
      <c r="A145" s="184" t="s">
        <v>18</v>
      </c>
      <c r="B145" s="182" t="s">
        <v>96</v>
      </c>
      <c r="C145" s="195"/>
      <c r="D145" s="195"/>
    </row>
    <row r="146" spans="1:4" ht="38.25">
      <c r="A146" s="184" t="s">
        <v>19</v>
      </c>
      <c r="B146" s="182" t="s">
        <v>97</v>
      </c>
      <c r="C146" s="195"/>
      <c r="D146" s="195"/>
    </row>
    <row r="147" spans="1:4" ht="25.5">
      <c r="A147" s="184" t="s">
        <v>20</v>
      </c>
      <c r="B147" s="182" t="s">
        <v>45</v>
      </c>
      <c r="C147" s="195"/>
      <c r="D147" s="195"/>
    </row>
    <row r="148" spans="1:4" ht="27">
      <c r="A148" s="184" t="s">
        <v>759</v>
      </c>
      <c r="B148" s="182" t="s">
        <v>86</v>
      </c>
      <c r="C148" s="195"/>
      <c r="D148" s="195"/>
    </row>
    <row r="149" spans="1:4">
      <c r="A149" s="463" t="s">
        <v>21</v>
      </c>
      <c r="B149" s="463"/>
      <c r="C149" s="195"/>
      <c r="D149" s="195"/>
    </row>
    <row r="150" spans="1:4">
      <c r="A150" s="462" t="s">
        <v>98</v>
      </c>
      <c r="B150" s="462"/>
      <c r="C150" s="183">
        <v>-1</v>
      </c>
      <c r="D150" s="183">
        <v>-1</v>
      </c>
    </row>
    <row r="151" spans="1:4">
      <c r="A151" s="462" t="s">
        <v>99</v>
      </c>
      <c r="B151" s="462"/>
      <c r="C151" s="183">
        <v>-6</v>
      </c>
      <c r="D151" s="183">
        <v>-6</v>
      </c>
    </row>
    <row r="152" spans="1:4">
      <c r="A152" s="459" t="s">
        <v>22</v>
      </c>
      <c r="B152" s="459"/>
      <c r="C152" s="183">
        <v>-15000</v>
      </c>
      <c r="D152" s="183">
        <v>-115293.9</v>
      </c>
    </row>
    <row r="153" spans="1:4">
      <c r="A153" s="184"/>
      <c r="B153" s="184"/>
      <c r="C153" s="195"/>
      <c r="D153" s="195"/>
    </row>
    <row r="154" spans="1:4">
      <c r="A154" s="184"/>
      <c r="B154" s="184"/>
      <c r="C154" s="195"/>
      <c r="D154" s="195"/>
    </row>
    <row r="155" spans="1:4">
      <c r="A155" s="212" t="s">
        <v>14</v>
      </c>
      <c r="B155" s="461" t="s">
        <v>15</v>
      </c>
      <c r="C155" s="461"/>
      <c r="D155" s="461"/>
    </row>
    <row r="156" spans="1:4">
      <c r="A156" s="182" t="s">
        <v>100</v>
      </c>
      <c r="B156" s="462" t="s">
        <v>106</v>
      </c>
      <c r="C156" s="462"/>
      <c r="D156" s="462"/>
    </row>
    <row r="157" spans="1:4">
      <c r="A157" s="184"/>
      <c r="B157" s="184"/>
      <c r="C157" s="195"/>
      <c r="D157" s="195"/>
    </row>
    <row r="158" spans="1:4">
      <c r="A158" s="461" t="s">
        <v>730</v>
      </c>
      <c r="B158" s="461"/>
      <c r="C158" s="461"/>
      <c r="D158" s="461"/>
    </row>
    <row r="159" spans="1:4">
      <c r="A159" s="184"/>
      <c r="B159" s="184"/>
      <c r="C159" s="195"/>
      <c r="D159" s="195"/>
    </row>
    <row r="160" spans="1:4">
      <c r="A160" s="184" t="s">
        <v>16</v>
      </c>
      <c r="B160" s="182" t="s">
        <v>100</v>
      </c>
      <c r="C160" s="463"/>
      <c r="D160" s="463"/>
    </row>
    <row r="161" spans="1:4">
      <c r="A161" s="184" t="s">
        <v>17</v>
      </c>
      <c r="B161" s="182" t="s">
        <v>129</v>
      </c>
      <c r="C161" s="184" t="s">
        <v>732</v>
      </c>
      <c r="D161" s="184" t="s">
        <v>733</v>
      </c>
    </row>
    <row r="162" spans="1:4" ht="38.25">
      <c r="A162" s="184" t="s">
        <v>18</v>
      </c>
      <c r="B162" s="182" t="s">
        <v>130</v>
      </c>
      <c r="C162" s="195"/>
      <c r="D162" s="195"/>
    </row>
    <row r="163" spans="1:4" ht="38.25">
      <c r="A163" s="184" t="s">
        <v>19</v>
      </c>
      <c r="B163" s="182" t="s">
        <v>131</v>
      </c>
      <c r="C163" s="195"/>
      <c r="D163" s="195"/>
    </row>
    <row r="164" spans="1:4">
      <c r="A164" s="184" t="s">
        <v>20</v>
      </c>
      <c r="B164" s="182" t="s">
        <v>91</v>
      </c>
      <c r="C164" s="195"/>
      <c r="D164" s="195"/>
    </row>
    <row r="165" spans="1:4" ht="51">
      <c r="A165" s="184" t="s">
        <v>122</v>
      </c>
      <c r="B165" s="182" t="s">
        <v>132</v>
      </c>
      <c r="C165" s="195"/>
      <c r="D165" s="195"/>
    </row>
    <row r="166" spans="1:4">
      <c r="A166" s="463" t="s">
        <v>21</v>
      </c>
      <c r="B166" s="463"/>
      <c r="C166" s="195"/>
      <c r="D166" s="195"/>
    </row>
    <row r="167" spans="1:4">
      <c r="A167" s="462" t="s">
        <v>762</v>
      </c>
      <c r="B167" s="462"/>
      <c r="C167" s="184" t="s">
        <v>753</v>
      </c>
      <c r="D167" s="184" t="s">
        <v>753</v>
      </c>
    </row>
    <row r="168" spans="1:4">
      <c r="A168" s="459" t="s">
        <v>22</v>
      </c>
      <c r="B168" s="459"/>
      <c r="C168" s="183">
        <v>-10000</v>
      </c>
      <c r="D168" s="183">
        <v>-30000</v>
      </c>
    </row>
    <row r="169" spans="1:4">
      <c r="A169" s="184"/>
      <c r="B169" s="184"/>
      <c r="C169" s="195"/>
      <c r="D169" s="195"/>
    </row>
    <row r="170" spans="1:4">
      <c r="A170" s="184" t="s">
        <v>16</v>
      </c>
      <c r="B170" s="182" t="s">
        <v>100</v>
      </c>
      <c r="C170" s="463"/>
      <c r="D170" s="463"/>
    </row>
    <row r="171" spans="1:4">
      <c r="A171" s="184" t="s">
        <v>17</v>
      </c>
      <c r="B171" s="182" t="s">
        <v>133</v>
      </c>
      <c r="C171" s="184" t="s">
        <v>732</v>
      </c>
      <c r="D171" s="184" t="s">
        <v>733</v>
      </c>
    </row>
    <row r="172" spans="1:4" ht="38.25">
      <c r="A172" s="184" t="s">
        <v>18</v>
      </c>
      <c r="B172" s="182" t="s">
        <v>134</v>
      </c>
      <c r="C172" s="195"/>
      <c r="D172" s="195"/>
    </row>
    <row r="173" spans="1:4" ht="38.25">
      <c r="A173" s="184" t="s">
        <v>19</v>
      </c>
      <c r="B173" s="182" t="s">
        <v>135</v>
      </c>
      <c r="C173" s="195"/>
      <c r="D173" s="195"/>
    </row>
    <row r="174" spans="1:4">
      <c r="A174" s="184" t="s">
        <v>20</v>
      </c>
      <c r="B174" s="182" t="s">
        <v>91</v>
      </c>
      <c r="C174" s="195"/>
      <c r="D174" s="195"/>
    </row>
    <row r="175" spans="1:4" ht="38.25">
      <c r="A175" s="184" t="s">
        <v>122</v>
      </c>
      <c r="B175" s="182" t="s">
        <v>136</v>
      </c>
      <c r="C175" s="195"/>
      <c r="D175" s="195"/>
    </row>
    <row r="176" spans="1:4">
      <c r="A176" s="463" t="s">
        <v>21</v>
      </c>
      <c r="B176" s="463"/>
      <c r="C176" s="195"/>
      <c r="D176" s="195"/>
    </row>
    <row r="177" spans="1:4">
      <c r="A177" s="462" t="s">
        <v>763</v>
      </c>
      <c r="B177" s="462"/>
      <c r="C177" s="183">
        <v>-2</v>
      </c>
      <c r="D177" s="183">
        <v>-2</v>
      </c>
    </row>
    <row r="178" spans="1:4">
      <c r="A178" s="462" t="s">
        <v>137</v>
      </c>
      <c r="B178" s="462"/>
      <c r="C178" s="183">
        <v>-6</v>
      </c>
      <c r="D178" s="183">
        <v>-6</v>
      </c>
    </row>
    <row r="179" spans="1:4">
      <c r="A179" s="459" t="s">
        <v>22</v>
      </c>
      <c r="B179" s="459"/>
      <c r="C179" s="183">
        <v>-100000</v>
      </c>
      <c r="D179" s="183">
        <v>-100000</v>
      </c>
    </row>
    <row r="180" spans="1:4">
      <c r="A180" s="184"/>
      <c r="B180" s="184"/>
      <c r="C180" s="195"/>
      <c r="D180" s="195"/>
    </row>
    <row r="181" spans="1:4">
      <c r="A181" s="184" t="s">
        <v>16</v>
      </c>
      <c r="B181" s="182" t="s">
        <v>100</v>
      </c>
      <c r="C181" s="463"/>
      <c r="D181" s="463"/>
    </row>
    <row r="182" spans="1:4">
      <c r="A182" s="184" t="s">
        <v>17</v>
      </c>
      <c r="B182" s="182" t="s">
        <v>101</v>
      </c>
      <c r="C182" s="184" t="s">
        <v>732</v>
      </c>
      <c r="D182" s="184" t="s">
        <v>733</v>
      </c>
    </row>
    <row r="183" spans="1:4" ht="38.25">
      <c r="A183" s="184" t="s">
        <v>18</v>
      </c>
      <c r="B183" s="182" t="s">
        <v>102</v>
      </c>
      <c r="C183" s="195"/>
      <c r="D183" s="195"/>
    </row>
    <row r="184" spans="1:4" ht="38.25">
      <c r="A184" s="184" t="s">
        <v>19</v>
      </c>
      <c r="B184" s="182" t="s">
        <v>103</v>
      </c>
      <c r="C184" s="195"/>
      <c r="D184" s="195"/>
    </row>
    <row r="185" spans="1:4">
      <c r="A185" s="184" t="s">
        <v>20</v>
      </c>
      <c r="B185" s="182" t="s">
        <v>91</v>
      </c>
      <c r="C185" s="195"/>
      <c r="D185" s="195"/>
    </row>
    <row r="186" spans="1:4" ht="51">
      <c r="A186" s="184" t="s">
        <v>122</v>
      </c>
      <c r="B186" s="182" t="s">
        <v>104</v>
      </c>
      <c r="C186" s="195"/>
      <c r="D186" s="195"/>
    </row>
    <row r="187" spans="1:4">
      <c r="A187" s="463" t="s">
        <v>21</v>
      </c>
      <c r="B187" s="463"/>
      <c r="C187" s="195"/>
      <c r="D187" s="195"/>
    </row>
    <row r="188" spans="1:4">
      <c r="A188" s="462" t="s">
        <v>105</v>
      </c>
      <c r="B188" s="462"/>
      <c r="C188" s="183">
        <v>-370</v>
      </c>
      <c r="D188" s="183">
        <v>-370</v>
      </c>
    </row>
    <row r="189" spans="1:4">
      <c r="A189" s="462" t="s">
        <v>764</v>
      </c>
      <c r="B189" s="462"/>
      <c r="C189" s="184" t="s">
        <v>753</v>
      </c>
      <c r="D189" s="184" t="s">
        <v>753</v>
      </c>
    </row>
    <row r="190" spans="1:4">
      <c r="A190" s="459" t="s">
        <v>22</v>
      </c>
      <c r="B190" s="459"/>
      <c r="C190" s="183">
        <v>-20000</v>
      </c>
      <c r="D190" s="183">
        <v>-20000</v>
      </c>
    </row>
    <row r="191" spans="1:4">
      <c r="A191" s="184"/>
      <c r="B191" s="184"/>
      <c r="C191" s="195"/>
      <c r="D191" s="195"/>
    </row>
    <row r="192" spans="1:4">
      <c r="A192" s="184"/>
      <c r="B192" s="184"/>
      <c r="C192" s="195"/>
      <c r="D192" s="195"/>
    </row>
    <row r="193" spans="1:4">
      <c r="A193" s="184"/>
      <c r="B193" s="184"/>
      <c r="C193" s="184" t="s">
        <v>966</v>
      </c>
      <c r="D193" s="195"/>
    </row>
    <row r="194" spans="1:4" ht="20.25">
      <c r="A194" s="460" t="s">
        <v>765</v>
      </c>
      <c r="B194" s="460"/>
      <c r="C194" s="460"/>
      <c r="D194" s="460"/>
    </row>
    <row r="195" spans="1:4">
      <c r="A195" s="461" t="s">
        <v>887</v>
      </c>
      <c r="B195" s="461"/>
      <c r="C195" s="461"/>
      <c r="D195" s="461"/>
    </row>
    <row r="196" spans="1:4">
      <c r="A196" s="184"/>
      <c r="B196" s="184"/>
      <c r="C196" s="195"/>
      <c r="D196" s="195"/>
    </row>
    <row r="197" spans="1:4">
      <c r="A197" s="212" t="s">
        <v>14</v>
      </c>
      <c r="B197" s="461" t="s">
        <v>15</v>
      </c>
      <c r="C197" s="461"/>
      <c r="D197" s="461"/>
    </row>
    <row r="198" spans="1:4">
      <c r="A198" s="182" t="s">
        <v>766</v>
      </c>
      <c r="B198" s="462" t="s">
        <v>767</v>
      </c>
      <c r="C198" s="462"/>
      <c r="D198" s="462"/>
    </row>
    <row r="199" spans="1:4">
      <c r="A199" s="184"/>
      <c r="B199" s="184"/>
      <c r="C199" s="195"/>
      <c r="D199" s="195"/>
    </row>
    <row r="200" spans="1:4">
      <c r="A200" s="461" t="s">
        <v>730</v>
      </c>
      <c r="B200" s="461"/>
      <c r="C200" s="461"/>
      <c r="D200" s="461"/>
    </row>
    <row r="201" spans="1:4">
      <c r="A201" s="184"/>
      <c r="B201" s="184"/>
      <c r="C201" s="195"/>
      <c r="D201" s="195"/>
    </row>
    <row r="202" spans="1:4">
      <c r="A202" s="184" t="s">
        <v>16</v>
      </c>
      <c r="B202" s="182" t="s">
        <v>766</v>
      </c>
      <c r="C202" s="463"/>
      <c r="D202" s="463"/>
    </row>
    <row r="203" spans="1:4">
      <c r="A203" s="184" t="s">
        <v>17</v>
      </c>
      <c r="B203" s="182" t="s">
        <v>741</v>
      </c>
      <c r="C203" s="184" t="s">
        <v>732</v>
      </c>
      <c r="D203" s="184" t="s">
        <v>733</v>
      </c>
    </row>
    <row r="204" spans="1:4" ht="25.5">
      <c r="A204" s="184" t="s">
        <v>18</v>
      </c>
      <c r="B204" s="182" t="s">
        <v>768</v>
      </c>
      <c r="C204" s="195"/>
      <c r="D204" s="195"/>
    </row>
    <row r="205" spans="1:4" ht="51">
      <c r="A205" s="184" t="s">
        <v>19</v>
      </c>
      <c r="B205" s="182" t="s">
        <v>769</v>
      </c>
      <c r="C205" s="195"/>
      <c r="D205" s="195"/>
    </row>
    <row r="206" spans="1:4">
      <c r="A206" s="184" t="s">
        <v>20</v>
      </c>
      <c r="B206" s="182" t="s">
        <v>24</v>
      </c>
      <c r="C206" s="195"/>
      <c r="D206" s="195"/>
    </row>
    <row r="207" spans="1:4" ht="40.5">
      <c r="A207" s="184" t="s">
        <v>744</v>
      </c>
      <c r="B207" s="182" t="s">
        <v>770</v>
      </c>
      <c r="C207" s="195"/>
      <c r="D207" s="195"/>
    </row>
    <row r="208" spans="1:4">
      <c r="A208" s="463" t="s">
        <v>21</v>
      </c>
      <c r="B208" s="463"/>
      <c r="C208" s="195"/>
      <c r="D208" s="195"/>
    </row>
    <row r="209" spans="1:4">
      <c r="A209" s="459" t="s">
        <v>22</v>
      </c>
      <c r="B209" s="459"/>
      <c r="C209" s="183">
        <v>-2244.6</v>
      </c>
      <c r="D209" s="183">
        <v>-2244.6</v>
      </c>
    </row>
    <row r="210" spans="1:4">
      <c r="A210" s="184"/>
      <c r="B210" s="184"/>
      <c r="C210" s="195"/>
      <c r="D210" s="195"/>
    </row>
    <row r="211" spans="1:4">
      <c r="A211" s="184"/>
      <c r="B211" s="184"/>
      <c r="C211" s="195"/>
      <c r="D211" s="195"/>
    </row>
    <row r="212" spans="1:4">
      <c r="A212" s="212" t="s">
        <v>14</v>
      </c>
      <c r="B212" s="461" t="s">
        <v>15</v>
      </c>
      <c r="C212" s="461"/>
      <c r="D212" s="461"/>
    </row>
    <row r="213" spans="1:4">
      <c r="A213" s="182" t="s">
        <v>771</v>
      </c>
      <c r="B213" s="462" t="s">
        <v>772</v>
      </c>
      <c r="C213" s="462"/>
      <c r="D213" s="462"/>
    </row>
    <row r="214" spans="1:4">
      <c r="A214" s="184"/>
      <c r="B214" s="184"/>
      <c r="C214" s="195"/>
      <c r="D214" s="195"/>
    </row>
    <row r="215" spans="1:4">
      <c r="A215" s="461" t="s">
        <v>730</v>
      </c>
      <c r="B215" s="461"/>
      <c r="C215" s="461"/>
      <c r="D215" s="461"/>
    </row>
    <row r="216" spans="1:4">
      <c r="A216" s="184"/>
      <c r="B216" s="184"/>
      <c r="C216" s="195"/>
      <c r="D216" s="195"/>
    </row>
    <row r="217" spans="1:4">
      <c r="A217" s="184" t="s">
        <v>16</v>
      </c>
      <c r="B217" s="182" t="s">
        <v>771</v>
      </c>
      <c r="C217" s="463"/>
      <c r="D217" s="463"/>
    </row>
    <row r="218" spans="1:4">
      <c r="A218" s="184" t="s">
        <v>17</v>
      </c>
      <c r="B218" s="182" t="s">
        <v>773</v>
      </c>
      <c r="C218" s="184" t="s">
        <v>732</v>
      </c>
      <c r="D218" s="184" t="s">
        <v>733</v>
      </c>
    </row>
    <row r="219" spans="1:4" ht="25.5">
      <c r="A219" s="184" t="s">
        <v>18</v>
      </c>
      <c r="B219" s="182" t="s">
        <v>774</v>
      </c>
      <c r="C219" s="195"/>
      <c r="D219" s="195"/>
    </row>
    <row r="220" spans="1:4" ht="25.5">
      <c r="A220" s="184" t="s">
        <v>19</v>
      </c>
      <c r="B220" s="182" t="s">
        <v>775</v>
      </c>
      <c r="C220" s="195"/>
      <c r="D220" s="195"/>
    </row>
    <row r="221" spans="1:4">
      <c r="A221" s="184" t="s">
        <v>20</v>
      </c>
      <c r="B221" s="182" t="s">
        <v>91</v>
      </c>
      <c r="C221" s="195"/>
      <c r="D221" s="195"/>
    </row>
    <row r="222" spans="1:4" ht="27">
      <c r="A222" s="184" t="s">
        <v>122</v>
      </c>
      <c r="B222" s="182" t="s">
        <v>776</v>
      </c>
      <c r="C222" s="195"/>
      <c r="D222" s="195"/>
    </row>
    <row r="223" spans="1:4">
      <c r="A223" s="463" t="s">
        <v>21</v>
      </c>
      <c r="B223" s="463"/>
      <c r="C223" s="195"/>
      <c r="D223" s="195"/>
    </row>
    <row r="224" spans="1:4">
      <c r="A224" s="459" t="s">
        <v>22</v>
      </c>
      <c r="B224" s="459"/>
      <c r="C224" s="183">
        <v>-2400</v>
      </c>
      <c r="D224" s="183">
        <v>-2400</v>
      </c>
    </row>
    <row r="225" spans="1:4">
      <c r="A225" s="184"/>
      <c r="B225" s="184"/>
      <c r="C225" s="195"/>
      <c r="D225" s="195"/>
    </row>
    <row r="226" spans="1:4">
      <c r="A226" s="184"/>
      <c r="B226" s="184"/>
      <c r="C226" s="195"/>
      <c r="D226" s="195"/>
    </row>
    <row r="227" spans="1:4">
      <c r="A227" s="212" t="s">
        <v>14</v>
      </c>
      <c r="B227" s="461" t="s">
        <v>15</v>
      </c>
      <c r="C227" s="461"/>
      <c r="D227" s="461"/>
    </row>
    <row r="228" spans="1:4">
      <c r="A228" s="182" t="s">
        <v>777</v>
      </c>
      <c r="B228" s="462" t="s">
        <v>778</v>
      </c>
      <c r="C228" s="462"/>
      <c r="D228" s="462"/>
    </row>
    <row r="229" spans="1:4">
      <c r="A229" s="184"/>
      <c r="B229" s="184"/>
      <c r="C229" s="195"/>
      <c r="D229" s="195"/>
    </row>
    <row r="230" spans="1:4">
      <c r="A230" s="461" t="s">
        <v>730</v>
      </c>
      <c r="B230" s="461"/>
      <c r="C230" s="461"/>
      <c r="D230" s="461"/>
    </row>
    <row r="231" spans="1:4">
      <c r="A231" s="184"/>
      <c r="B231" s="184"/>
      <c r="C231" s="195"/>
      <c r="D231" s="195"/>
    </row>
    <row r="232" spans="1:4">
      <c r="A232" s="184" t="s">
        <v>16</v>
      </c>
      <c r="B232" s="182" t="s">
        <v>777</v>
      </c>
      <c r="C232" s="463"/>
      <c r="D232" s="463"/>
    </row>
    <row r="233" spans="1:4">
      <c r="A233" s="184" t="s">
        <v>17</v>
      </c>
      <c r="B233" s="182" t="s">
        <v>741</v>
      </c>
      <c r="C233" s="184" t="s">
        <v>732</v>
      </c>
      <c r="D233" s="184" t="s">
        <v>733</v>
      </c>
    </row>
    <row r="234" spans="1:4" ht="51">
      <c r="A234" s="184" t="s">
        <v>18</v>
      </c>
      <c r="B234" s="182" t="s">
        <v>779</v>
      </c>
      <c r="C234" s="195"/>
      <c r="D234" s="195"/>
    </row>
    <row r="235" spans="1:4" ht="63.75">
      <c r="A235" s="184" t="s">
        <v>19</v>
      </c>
      <c r="B235" s="182" t="s">
        <v>780</v>
      </c>
      <c r="C235" s="195"/>
      <c r="D235" s="195"/>
    </row>
    <row r="236" spans="1:4">
      <c r="A236" s="184" t="s">
        <v>20</v>
      </c>
      <c r="B236" s="182" t="s">
        <v>24</v>
      </c>
      <c r="C236" s="195"/>
      <c r="D236" s="195"/>
    </row>
    <row r="237" spans="1:4" ht="40.5">
      <c r="A237" s="184" t="s">
        <v>744</v>
      </c>
      <c r="B237" s="182" t="s">
        <v>781</v>
      </c>
      <c r="C237" s="195"/>
      <c r="D237" s="195"/>
    </row>
    <row r="238" spans="1:4">
      <c r="A238" s="463" t="s">
        <v>21</v>
      </c>
      <c r="B238" s="463"/>
      <c r="C238" s="195"/>
      <c r="D238" s="195"/>
    </row>
    <row r="239" spans="1:4">
      <c r="A239" s="459" t="s">
        <v>22</v>
      </c>
      <c r="B239" s="459"/>
      <c r="C239" s="183">
        <v>-51789.4</v>
      </c>
      <c r="D239" s="183">
        <v>-51789.4</v>
      </c>
    </row>
    <row r="240" spans="1:4">
      <c r="A240" s="184"/>
      <c r="B240" s="184"/>
      <c r="C240" s="195"/>
      <c r="D240" s="195"/>
    </row>
    <row r="241" spans="1:4">
      <c r="A241" s="184"/>
      <c r="B241" s="184"/>
      <c r="C241" s="195"/>
      <c r="D241" s="195"/>
    </row>
    <row r="242" spans="1:4">
      <c r="A242" s="184"/>
      <c r="B242" s="184"/>
      <c r="C242" s="184" t="s">
        <v>933</v>
      </c>
      <c r="D242" s="195"/>
    </row>
    <row r="243" spans="1:4" ht="20.25">
      <c r="A243" s="460" t="s">
        <v>782</v>
      </c>
      <c r="B243" s="460"/>
      <c r="C243" s="460"/>
      <c r="D243" s="460"/>
    </row>
    <row r="244" spans="1:4">
      <c r="A244" s="461" t="s">
        <v>887</v>
      </c>
      <c r="B244" s="461"/>
      <c r="C244" s="461"/>
      <c r="D244" s="461"/>
    </row>
    <row r="245" spans="1:4">
      <c r="A245" s="184"/>
      <c r="B245" s="184"/>
      <c r="C245" s="195"/>
      <c r="D245" s="195"/>
    </row>
    <row r="246" spans="1:4">
      <c r="A246" s="212" t="s">
        <v>14</v>
      </c>
      <c r="B246" s="461" t="s">
        <v>15</v>
      </c>
      <c r="C246" s="461"/>
      <c r="D246" s="461"/>
    </row>
    <row r="247" spans="1:4">
      <c r="A247" s="182" t="s">
        <v>783</v>
      </c>
      <c r="B247" s="462" t="s">
        <v>784</v>
      </c>
      <c r="C247" s="462"/>
      <c r="D247" s="462"/>
    </row>
    <row r="248" spans="1:4">
      <c r="A248" s="184"/>
      <c r="B248" s="184"/>
      <c r="C248" s="195"/>
      <c r="D248" s="195"/>
    </row>
    <row r="249" spans="1:4">
      <c r="A249" s="461" t="s">
        <v>730</v>
      </c>
      <c r="B249" s="461"/>
      <c r="C249" s="461"/>
      <c r="D249" s="461"/>
    </row>
    <row r="250" spans="1:4">
      <c r="A250" s="184"/>
      <c r="B250" s="184"/>
      <c r="C250" s="195"/>
      <c r="D250" s="195"/>
    </row>
    <row r="251" spans="1:4">
      <c r="A251" s="184" t="s">
        <v>16</v>
      </c>
      <c r="B251" s="182" t="s">
        <v>783</v>
      </c>
      <c r="C251" s="463"/>
      <c r="D251" s="463"/>
    </row>
    <row r="252" spans="1:4">
      <c r="A252" s="184" t="s">
        <v>17</v>
      </c>
      <c r="B252" s="182" t="s">
        <v>785</v>
      </c>
      <c r="C252" s="184" t="s">
        <v>732</v>
      </c>
      <c r="D252" s="184" t="s">
        <v>733</v>
      </c>
    </row>
    <row r="253" spans="1:4">
      <c r="A253" s="184" t="s">
        <v>18</v>
      </c>
      <c r="B253" s="182" t="s">
        <v>786</v>
      </c>
      <c r="C253" s="195"/>
      <c r="D253" s="195"/>
    </row>
    <row r="254" spans="1:4" ht="25.5">
      <c r="A254" s="184" t="s">
        <v>19</v>
      </c>
      <c r="B254" s="182" t="s">
        <v>787</v>
      </c>
      <c r="C254" s="195"/>
      <c r="D254" s="195"/>
    </row>
    <row r="255" spans="1:4">
      <c r="A255" s="184" t="s">
        <v>20</v>
      </c>
      <c r="B255" s="182" t="s">
        <v>24</v>
      </c>
      <c r="C255" s="195"/>
      <c r="D255" s="195"/>
    </row>
    <row r="256" spans="1:4" ht="27">
      <c r="A256" s="184" t="s">
        <v>761</v>
      </c>
      <c r="B256" s="182" t="s">
        <v>788</v>
      </c>
      <c r="C256" s="195"/>
      <c r="D256" s="195"/>
    </row>
    <row r="257" spans="1:4">
      <c r="A257" s="463" t="s">
        <v>21</v>
      </c>
      <c r="B257" s="463"/>
      <c r="C257" s="195"/>
      <c r="D257" s="195"/>
    </row>
    <row r="258" spans="1:4">
      <c r="A258" s="462" t="s">
        <v>789</v>
      </c>
      <c r="B258" s="462"/>
      <c r="C258" s="183">
        <v>-100</v>
      </c>
      <c r="D258" s="183">
        <v>-155</v>
      </c>
    </row>
    <row r="259" spans="1:4">
      <c r="A259" s="462" t="s">
        <v>790</v>
      </c>
      <c r="B259" s="462"/>
      <c r="C259" s="183">
        <v>-8</v>
      </c>
      <c r="D259" s="183">
        <v>-10</v>
      </c>
    </row>
    <row r="260" spans="1:4">
      <c r="A260" s="462" t="s">
        <v>791</v>
      </c>
      <c r="B260" s="462"/>
      <c r="C260" s="183">
        <v>-75</v>
      </c>
      <c r="D260" s="183">
        <v>-100</v>
      </c>
    </row>
    <row r="261" spans="1:4">
      <c r="A261" s="459" t="s">
        <v>22</v>
      </c>
      <c r="B261" s="459"/>
      <c r="C261" s="183">
        <v>-138991.20000000001</v>
      </c>
      <c r="D261" s="183">
        <v>-195653.7</v>
      </c>
    </row>
    <row r="262" spans="1:4">
      <c r="A262" s="184"/>
      <c r="B262" s="184"/>
      <c r="C262" s="195"/>
      <c r="D262" s="195"/>
    </row>
    <row r="263" spans="1:4">
      <c r="A263" s="184"/>
      <c r="B263" s="184"/>
      <c r="C263" s="195"/>
      <c r="D263" s="195"/>
    </row>
    <row r="264" spans="1:4">
      <c r="A264" s="184"/>
      <c r="B264" s="184"/>
      <c r="C264" s="184" t="s">
        <v>934</v>
      </c>
      <c r="D264" s="195"/>
    </row>
    <row r="265" spans="1:4" ht="20.25">
      <c r="A265" s="460" t="s">
        <v>792</v>
      </c>
      <c r="B265" s="460"/>
      <c r="C265" s="460"/>
      <c r="D265" s="460"/>
    </row>
    <row r="266" spans="1:4">
      <c r="A266" s="461" t="s">
        <v>887</v>
      </c>
      <c r="B266" s="461"/>
      <c r="C266" s="461"/>
      <c r="D266" s="461"/>
    </row>
    <row r="267" spans="1:4">
      <c r="A267" s="184"/>
      <c r="B267" s="184"/>
      <c r="C267" s="195"/>
      <c r="D267" s="195"/>
    </row>
    <row r="268" spans="1:4">
      <c r="A268" s="212" t="s">
        <v>14</v>
      </c>
      <c r="B268" s="461" t="s">
        <v>15</v>
      </c>
      <c r="C268" s="461"/>
      <c r="D268" s="461"/>
    </row>
    <row r="269" spans="1:4">
      <c r="A269" s="182" t="s">
        <v>793</v>
      </c>
      <c r="B269" s="462" t="s">
        <v>794</v>
      </c>
      <c r="C269" s="462"/>
      <c r="D269" s="462"/>
    </row>
    <row r="270" spans="1:4">
      <c r="A270" s="184"/>
      <c r="B270" s="184"/>
      <c r="C270" s="195"/>
      <c r="D270" s="195"/>
    </row>
    <row r="271" spans="1:4">
      <c r="A271" s="461" t="s">
        <v>730</v>
      </c>
      <c r="B271" s="461"/>
      <c r="C271" s="461"/>
      <c r="D271" s="461"/>
    </row>
    <row r="272" spans="1:4">
      <c r="A272" s="184"/>
      <c r="B272" s="184"/>
      <c r="C272" s="195"/>
      <c r="D272" s="195"/>
    </row>
    <row r="273" spans="1:4">
      <c r="A273" s="184" t="s">
        <v>16</v>
      </c>
      <c r="B273" s="182" t="s">
        <v>793</v>
      </c>
      <c r="C273" s="463"/>
      <c r="D273" s="463"/>
    </row>
    <row r="274" spans="1:4">
      <c r="A274" s="184" t="s">
        <v>17</v>
      </c>
      <c r="B274" s="182" t="s">
        <v>741</v>
      </c>
      <c r="C274" s="184" t="s">
        <v>732</v>
      </c>
      <c r="D274" s="184" t="s">
        <v>733</v>
      </c>
    </row>
    <row r="275" spans="1:4" ht="51">
      <c r="A275" s="184" t="s">
        <v>18</v>
      </c>
      <c r="B275" s="182" t="s">
        <v>795</v>
      </c>
      <c r="C275" s="195"/>
      <c r="D275" s="195"/>
    </row>
    <row r="276" spans="1:4" ht="38.25">
      <c r="A276" s="184" t="s">
        <v>19</v>
      </c>
      <c r="B276" s="182" t="s">
        <v>796</v>
      </c>
      <c r="C276" s="195"/>
      <c r="D276" s="195"/>
    </row>
    <row r="277" spans="1:4">
      <c r="A277" s="184" t="s">
        <v>20</v>
      </c>
      <c r="B277" s="182" t="s">
        <v>24</v>
      </c>
      <c r="C277" s="195"/>
      <c r="D277" s="195"/>
    </row>
    <row r="278" spans="1:4" ht="27">
      <c r="A278" s="184" t="s">
        <v>761</v>
      </c>
      <c r="B278" s="182" t="s">
        <v>792</v>
      </c>
      <c r="C278" s="195"/>
      <c r="D278" s="195"/>
    </row>
    <row r="279" spans="1:4">
      <c r="A279" s="463" t="s">
        <v>21</v>
      </c>
      <c r="B279" s="463"/>
      <c r="C279" s="195"/>
      <c r="D279" s="195"/>
    </row>
    <row r="280" spans="1:4">
      <c r="A280" s="459" t="s">
        <v>22</v>
      </c>
      <c r="B280" s="459"/>
      <c r="C280" s="183">
        <v>-2000000</v>
      </c>
      <c r="D280" s="183">
        <v>-2000000</v>
      </c>
    </row>
    <row r="281" spans="1:4">
      <c r="A281" s="184"/>
      <c r="B281" s="184"/>
      <c r="C281" s="195"/>
      <c r="D281" s="195"/>
    </row>
    <row r="282" spans="1:4">
      <c r="A282" s="184"/>
      <c r="B282" s="184"/>
      <c r="C282" s="195"/>
      <c r="D282" s="195"/>
    </row>
    <row r="283" spans="1:4">
      <c r="A283" s="184"/>
      <c r="B283" s="184"/>
      <c r="C283" s="184" t="s">
        <v>889</v>
      </c>
      <c r="D283" s="195"/>
    </row>
    <row r="284" spans="1:4" ht="20.25">
      <c r="A284" s="460" t="s">
        <v>798</v>
      </c>
      <c r="B284" s="460"/>
      <c r="C284" s="460"/>
      <c r="D284" s="460"/>
    </row>
    <row r="285" spans="1:4">
      <c r="A285" s="461" t="s">
        <v>887</v>
      </c>
      <c r="B285" s="461"/>
      <c r="C285" s="461"/>
      <c r="D285" s="461"/>
    </row>
    <row r="286" spans="1:4">
      <c r="A286" s="184"/>
      <c r="B286" s="184"/>
      <c r="C286" s="195"/>
      <c r="D286" s="195"/>
    </row>
    <row r="287" spans="1:4">
      <c r="A287" s="212" t="s">
        <v>14</v>
      </c>
      <c r="B287" s="461" t="s">
        <v>15</v>
      </c>
      <c r="C287" s="461"/>
      <c r="D287" s="461"/>
    </row>
    <row r="288" spans="1:4">
      <c r="A288" s="182" t="s">
        <v>799</v>
      </c>
      <c r="B288" s="462" t="s">
        <v>800</v>
      </c>
      <c r="C288" s="462"/>
      <c r="D288" s="462"/>
    </row>
    <row r="289" spans="1:4">
      <c r="A289" s="184"/>
      <c r="B289" s="184"/>
      <c r="C289" s="195"/>
      <c r="D289" s="195"/>
    </row>
    <row r="290" spans="1:4">
      <c r="A290" s="461" t="s">
        <v>730</v>
      </c>
      <c r="B290" s="461"/>
      <c r="C290" s="461"/>
      <c r="D290" s="461"/>
    </row>
    <row r="291" spans="1:4">
      <c r="A291" s="184"/>
      <c r="B291" s="184"/>
      <c r="C291" s="195"/>
      <c r="D291" s="195"/>
    </row>
    <row r="292" spans="1:4">
      <c r="A292" s="184" t="s">
        <v>16</v>
      </c>
      <c r="B292" s="182" t="s">
        <v>799</v>
      </c>
      <c r="C292" s="463"/>
      <c r="D292" s="463"/>
    </row>
    <row r="293" spans="1:4">
      <c r="A293" s="184" t="s">
        <v>17</v>
      </c>
      <c r="B293" s="182" t="s">
        <v>731</v>
      </c>
      <c r="C293" s="184" t="s">
        <v>732</v>
      </c>
      <c r="D293" s="184" t="s">
        <v>733</v>
      </c>
    </row>
    <row r="294" spans="1:4" ht="25.5">
      <c r="A294" s="184" t="s">
        <v>18</v>
      </c>
      <c r="B294" s="182" t="s">
        <v>801</v>
      </c>
      <c r="C294" s="195"/>
      <c r="D294" s="195"/>
    </row>
    <row r="295" spans="1:4" ht="25.5">
      <c r="A295" s="184" t="s">
        <v>19</v>
      </c>
      <c r="B295" s="182" t="s">
        <v>802</v>
      </c>
      <c r="C295" s="195"/>
      <c r="D295" s="195"/>
    </row>
    <row r="296" spans="1:4" ht="25.5">
      <c r="A296" s="184" t="s">
        <v>20</v>
      </c>
      <c r="B296" s="182" t="s">
        <v>45</v>
      </c>
      <c r="C296" s="195"/>
      <c r="D296" s="195"/>
    </row>
    <row r="297" spans="1:4" ht="27">
      <c r="A297" s="184" t="s">
        <v>752</v>
      </c>
      <c r="B297" s="182" t="s">
        <v>798</v>
      </c>
      <c r="C297" s="195"/>
      <c r="D297" s="195"/>
    </row>
    <row r="298" spans="1:4">
      <c r="A298" s="463" t="s">
        <v>21</v>
      </c>
      <c r="B298" s="463"/>
      <c r="C298" s="195"/>
      <c r="D298" s="195"/>
    </row>
    <row r="299" spans="1:4">
      <c r="A299" s="459" t="s">
        <v>22</v>
      </c>
      <c r="B299" s="459"/>
      <c r="C299" s="183">
        <v>-2132.4</v>
      </c>
      <c r="D299" s="183">
        <v>-2132.4</v>
      </c>
    </row>
    <row r="300" spans="1:4">
      <c r="A300" s="184"/>
      <c r="B300" s="184"/>
      <c r="C300" s="195"/>
      <c r="D300" s="195"/>
    </row>
    <row r="301" spans="1:4">
      <c r="A301" s="184"/>
      <c r="B301" s="184"/>
      <c r="C301" s="195"/>
      <c r="D301" s="195"/>
    </row>
    <row r="302" spans="1:4">
      <c r="A302" s="184"/>
      <c r="B302" s="184"/>
      <c r="C302" s="184" t="s">
        <v>935</v>
      </c>
      <c r="D302" s="195"/>
    </row>
    <row r="303" spans="1:4" ht="20.25">
      <c r="A303" s="460" t="s">
        <v>803</v>
      </c>
      <c r="B303" s="460"/>
      <c r="C303" s="460"/>
      <c r="D303" s="460"/>
    </row>
    <row r="304" spans="1:4">
      <c r="A304" s="461" t="s">
        <v>887</v>
      </c>
      <c r="B304" s="461"/>
      <c r="C304" s="461"/>
      <c r="D304" s="461"/>
    </row>
    <row r="305" spans="1:4">
      <c r="A305" s="184"/>
      <c r="B305" s="184"/>
      <c r="C305" s="195"/>
      <c r="D305" s="195"/>
    </row>
    <row r="306" spans="1:4">
      <c r="A306" s="212" t="s">
        <v>14</v>
      </c>
      <c r="B306" s="461" t="s">
        <v>15</v>
      </c>
      <c r="C306" s="461"/>
      <c r="D306" s="461"/>
    </row>
    <row r="307" spans="1:4">
      <c r="A307" s="182" t="s">
        <v>804</v>
      </c>
      <c r="B307" s="462" t="s">
        <v>805</v>
      </c>
      <c r="C307" s="462"/>
      <c r="D307" s="462"/>
    </row>
    <row r="308" spans="1:4">
      <c r="A308" s="184"/>
      <c r="B308" s="184"/>
      <c r="C308" s="195"/>
      <c r="D308" s="195"/>
    </row>
    <row r="309" spans="1:4">
      <c r="A309" s="461" t="s">
        <v>730</v>
      </c>
      <c r="B309" s="461"/>
      <c r="C309" s="461"/>
      <c r="D309" s="461"/>
    </row>
    <row r="310" spans="1:4">
      <c r="A310" s="184"/>
      <c r="B310" s="184"/>
      <c r="C310" s="195"/>
      <c r="D310" s="195"/>
    </row>
    <row r="311" spans="1:4">
      <c r="A311" s="184" t="s">
        <v>16</v>
      </c>
      <c r="B311" s="182" t="s">
        <v>804</v>
      </c>
      <c r="C311" s="463"/>
      <c r="D311" s="463"/>
    </row>
    <row r="312" spans="1:4">
      <c r="A312" s="184" t="s">
        <v>17</v>
      </c>
      <c r="B312" s="182" t="s">
        <v>741</v>
      </c>
      <c r="C312" s="184" t="s">
        <v>732</v>
      </c>
      <c r="D312" s="184" t="s">
        <v>733</v>
      </c>
    </row>
    <row r="313" spans="1:4">
      <c r="A313" s="184" t="s">
        <v>18</v>
      </c>
      <c r="B313" s="182" t="s">
        <v>806</v>
      </c>
      <c r="C313" s="195"/>
      <c r="D313" s="195"/>
    </row>
    <row r="314" spans="1:4" ht="63.75">
      <c r="A314" s="184" t="s">
        <v>19</v>
      </c>
      <c r="B314" s="182" t="s">
        <v>807</v>
      </c>
      <c r="C314" s="195"/>
      <c r="D314" s="195"/>
    </row>
    <row r="315" spans="1:4">
      <c r="A315" s="184" t="s">
        <v>20</v>
      </c>
      <c r="B315" s="182" t="s">
        <v>24</v>
      </c>
      <c r="C315" s="195"/>
      <c r="D315" s="195"/>
    </row>
    <row r="316" spans="1:4" ht="40.5">
      <c r="A316" s="184" t="s">
        <v>744</v>
      </c>
      <c r="B316" s="182" t="s">
        <v>803</v>
      </c>
      <c r="C316" s="195"/>
      <c r="D316" s="195"/>
    </row>
    <row r="317" spans="1:4">
      <c r="A317" s="463" t="s">
        <v>21</v>
      </c>
      <c r="B317" s="463"/>
      <c r="C317" s="195"/>
      <c r="D317" s="195"/>
    </row>
    <row r="318" spans="1:4">
      <c r="A318" s="459" t="s">
        <v>22</v>
      </c>
      <c r="B318" s="459"/>
      <c r="C318" s="183">
        <v>-1145</v>
      </c>
      <c r="D318" s="183">
        <v>-1145</v>
      </c>
    </row>
    <row r="319" spans="1:4">
      <c r="A319" s="184"/>
      <c r="B319" s="184"/>
      <c r="C319" s="195"/>
      <c r="D319" s="195"/>
    </row>
    <row r="320" spans="1:4">
      <c r="A320" s="184" t="s">
        <v>16</v>
      </c>
      <c r="B320" s="182" t="s">
        <v>804</v>
      </c>
      <c r="C320" s="463"/>
      <c r="D320" s="463"/>
    </row>
    <row r="321" spans="1:4">
      <c r="A321" s="184" t="s">
        <v>17</v>
      </c>
      <c r="B321" s="182" t="s">
        <v>95</v>
      </c>
      <c r="C321" s="184" t="s">
        <v>732</v>
      </c>
      <c r="D321" s="184" t="s">
        <v>733</v>
      </c>
    </row>
    <row r="322" spans="1:4" ht="25.5">
      <c r="A322" s="184" t="s">
        <v>18</v>
      </c>
      <c r="B322" s="182" t="s">
        <v>808</v>
      </c>
      <c r="C322" s="195"/>
      <c r="D322" s="195"/>
    </row>
    <row r="323" spans="1:4" ht="25.5">
      <c r="A323" s="184" t="s">
        <v>19</v>
      </c>
      <c r="B323" s="182" t="s">
        <v>809</v>
      </c>
      <c r="C323" s="195"/>
      <c r="D323" s="195"/>
    </row>
    <row r="324" spans="1:4" ht="25.5">
      <c r="A324" s="184" t="s">
        <v>20</v>
      </c>
      <c r="B324" s="182" t="s">
        <v>45</v>
      </c>
      <c r="C324" s="195"/>
      <c r="D324" s="195"/>
    </row>
    <row r="325" spans="1:4" ht="27">
      <c r="A325" s="184" t="s">
        <v>761</v>
      </c>
      <c r="B325" s="182" t="s">
        <v>810</v>
      </c>
      <c r="C325" s="195"/>
      <c r="D325" s="195"/>
    </row>
    <row r="326" spans="1:4">
      <c r="A326" s="463" t="s">
        <v>21</v>
      </c>
      <c r="B326" s="463"/>
      <c r="C326" s="195"/>
      <c r="D326" s="195"/>
    </row>
    <row r="327" spans="1:4">
      <c r="A327" s="459" t="s">
        <v>22</v>
      </c>
      <c r="B327" s="459"/>
      <c r="C327" s="183">
        <v>-1169.5999999999999</v>
      </c>
      <c r="D327" s="183">
        <v>-1169.5999999999999</v>
      </c>
    </row>
    <row r="328" spans="1:4">
      <c r="A328" s="184"/>
      <c r="B328" s="184"/>
      <c r="C328" s="195"/>
      <c r="D328" s="195"/>
    </row>
    <row r="329" spans="1:4">
      <c r="A329" s="184"/>
      <c r="B329" s="184"/>
      <c r="C329" s="195"/>
      <c r="D329" s="195"/>
    </row>
    <row r="330" spans="1:4">
      <c r="A330" s="184"/>
      <c r="B330" s="184"/>
      <c r="C330" s="184" t="s">
        <v>890</v>
      </c>
      <c r="D330" s="195"/>
    </row>
    <row r="331" spans="1:4" ht="20.25">
      <c r="A331" s="460" t="s">
        <v>812</v>
      </c>
      <c r="B331" s="460"/>
      <c r="C331" s="460"/>
      <c r="D331" s="460"/>
    </row>
    <row r="332" spans="1:4">
      <c r="A332" s="461" t="s">
        <v>887</v>
      </c>
      <c r="B332" s="461"/>
      <c r="C332" s="461"/>
      <c r="D332" s="461"/>
    </row>
    <row r="333" spans="1:4">
      <c r="A333" s="184"/>
      <c r="B333" s="184"/>
      <c r="C333" s="195"/>
      <c r="D333" s="195"/>
    </row>
    <row r="334" spans="1:4">
      <c r="A334" s="212" t="s">
        <v>14</v>
      </c>
      <c r="B334" s="461" t="s">
        <v>15</v>
      </c>
      <c r="C334" s="461"/>
      <c r="D334" s="461"/>
    </row>
    <row r="335" spans="1:4">
      <c r="A335" s="182" t="s">
        <v>823</v>
      </c>
      <c r="B335" s="462" t="s">
        <v>824</v>
      </c>
      <c r="C335" s="462"/>
      <c r="D335" s="462"/>
    </row>
    <row r="336" spans="1:4">
      <c r="A336" s="184"/>
      <c r="B336" s="184"/>
      <c r="C336" s="195"/>
      <c r="D336" s="195"/>
    </row>
    <row r="337" spans="1:4">
      <c r="A337" s="461" t="s">
        <v>730</v>
      </c>
      <c r="B337" s="461"/>
      <c r="C337" s="461"/>
      <c r="D337" s="461"/>
    </row>
    <row r="338" spans="1:4">
      <c r="A338" s="184"/>
      <c r="B338" s="184"/>
      <c r="C338" s="195"/>
      <c r="D338" s="195"/>
    </row>
    <row r="339" spans="1:4">
      <c r="A339" s="184" t="s">
        <v>16</v>
      </c>
      <c r="B339" s="182" t="s">
        <v>823</v>
      </c>
      <c r="C339" s="463"/>
      <c r="D339" s="463"/>
    </row>
    <row r="340" spans="1:4">
      <c r="A340" s="184" t="s">
        <v>17</v>
      </c>
      <c r="B340" s="182" t="s">
        <v>95</v>
      </c>
      <c r="C340" s="184" t="s">
        <v>732</v>
      </c>
      <c r="D340" s="184" t="s">
        <v>733</v>
      </c>
    </row>
    <row r="341" spans="1:4" ht="25.5">
      <c r="A341" s="184" t="s">
        <v>18</v>
      </c>
      <c r="B341" s="182" t="s">
        <v>825</v>
      </c>
      <c r="C341" s="195"/>
      <c r="D341" s="195"/>
    </row>
    <row r="342" spans="1:4" ht="25.5">
      <c r="A342" s="184" t="s">
        <v>19</v>
      </c>
      <c r="B342" s="182" t="s">
        <v>826</v>
      </c>
      <c r="C342" s="195"/>
      <c r="D342" s="195"/>
    </row>
    <row r="343" spans="1:4" ht="25.5">
      <c r="A343" s="184" t="s">
        <v>20</v>
      </c>
      <c r="B343" s="182" t="s">
        <v>45</v>
      </c>
      <c r="C343" s="195"/>
      <c r="D343" s="195"/>
    </row>
    <row r="344" spans="1:4" ht="40.5">
      <c r="A344" s="184" t="s">
        <v>820</v>
      </c>
      <c r="B344" s="182" t="s">
        <v>812</v>
      </c>
      <c r="C344" s="195"/>
      <c r="D344" s="195"/>
    </row>
    <row r="345" spans="1:4">
      <c r="A345" s="463" t="s">
        <v>21</v>
      </c>
      <c r="B345" s="463"/>
      <c r="C345" s="195"/>
      <c r="D345" s="195"/>
    </row>
    <row r="346" spans="1:4">
      <c r="A346" s="459" t="s">
        <v>22</v>
      </c>
      <c r="B346" s="459"/>
      <c r="C346" s="183">
        <v>-234888.4</v>
      </c>
      <c r="D346" s="183">
        <v>-234888.4</v>
      </c>
    </row>
    <row r="347" spans="1:4">
      <c r="A347" s="184"/>
      <c r="B347" s="184"/>
      <c r="C347" s="195"/>
      <c r="D347" s="195"/>
    </row>
    <row r="348" spans="1:4">
      <c r="A348" s="184"/>
      <c r="B348" s="184"/>
      <c r="C348" s="195"/>
      <c r="D348" s="195"/>
    </row>
    <row r="349" spans="1:4">
      <c r="A349" s="184"/>
      <c r="B349" s="184"/>
      <c r="C349" s="184" t="s">
        <v>891</v>
      </c>
      <c r="D349" s="195"/>
    </row>
    <row r="350" spans="1:4" ht="20.25">
      <c r="A350" s="460" t="s">
        <v>828</v>
      </c>
      <c r="B350" s="460"/>
      <c r="C350" s="460"/>
      <c r="D350" s="460"/>
    </row>
    <row r="351" spans="1:4">
      <c r="A351" s="461" t="s">
        <v>887</v>
      </c>
      <c r="B351" s="461"/>
      <c r="C351" s="461"/>
      <c r="D351" s="461"/>
    </row>
    <row r="352" spans="1:4">
      <c r="A352" s="184"/>
      <c r="B352" s="184"/>
      <c r="C352" s="195"/>
      <c r="D352" s="195"/>
    </row>
    <row r="353" spans="1:4">
      <c r="A353" s="212" t="s">
        <v>14</v>
      </c>
      <c r="B353" s="461" t="s">
        <v>15</v>
      </c>
      <c r="C353" s="461"/>
      <c r="D353" s="461"/>
    </row>
    <row r="354" spans="1:4">
      <c r="A354" s="182" t="s">
        <v>829</v>
      </c>
      <c r="B354" s="462" t="s">
        <v>830</v>
      </c>
      <c r="C354" s="462"/>
      <c r="D354" s="462"/>
    </row>
    <row r="355" spans="1:4">
      <c r="A355" s="184"/>
      <c r="B355" s="184"/>
      <c r="C355" s="195"/>
      <c r="D355" s="195"/>
    </row>
    <row r="356" spans="1:4">
      <c r="A356" s="461" t="s">
        <v>730</v>
      </c>
      <c r="B356" s="461"/>
      <c r="C356" s="461"/>
      <c r="D356" s="461"/>
    </row>
    <row r="357" spans="1:4">
      <c r="A357" s="184"/>
      <c r="B357" s="184"/>
      <c r="C357" s="195"/>
      <c r="D357" s="195"/>
    </row>
    <row r="358" spans="1:4">
      <c r="A358" s="184" t="s">
        <v>16</v>
      </c>
      <c r="B358" s="182" t="s">
        <v>829</v>
      </c>
      <c r="C358" s="463"/>
      <c r="D358" s="463"/>
    </row>
    <row r="359" spans="1:4">
      <c r="A359" s="184" t="s">
        <v>17</v>
      </c>
      <c r="B359" s="182" t="s">
        <v>741</v>
      </c>
      <c r="C359" s="184" t="s">
        <v>732</v>
      </c>
      <c r="D359" s="184" t="s">
        <v>733</v>
      </c>
    </row>
    <row r="360" spans="1:4" ht="25.5">
      <c r="A360" s="184" t="s">
        <v>18</v>
      </c>
      <c r="B360" s="182" t="s">
        <v>570</v>
      </c>
      <c r="C360" s="195"/>
      <c r="D360" s="195"/>
    </row>
    <row r="361" spans="1:4" ht="51">
      <c r="A361" s="184" t="s">
        <v>19</v>
      </c>
      <c r="B361" s="182" t="s">
        <v>831</v>
      </c>
      <c r="C361" s="195"/>
      <c r="D361" s="195"/>
    </row>
    <row r="362" spans="1:4">
      <c r="A362" s="184" t="s">
        <v>20</v>
      </c>
      <c r="B362" s="182" t="s">
        <v>24</v>
      </c>
      <c r="C362" s="195"/>
      <c r="D362" s="195"/>
    </row>
    <row r="363" spans="1:4" ht="40.5">
      <c r="A363" s="184" t="s">
        <v>744</v>
      </c>
      <c r="B363" s="182" t="s">
        <v>832</v>
      </c>
      <c r="C363" s="195"/>
      <c r="D363" s="195"/>
    </row>
    <row r="364" spans="1:4">
      <c r="A364" s="463" t="s">
        <v>21</v>
      </c>
      <c r="B364" s="463"/>
      <c r="C364" s="195"/>
      <c r="D364" s="195"/>
    </row>
    <row r="365" spans="1:4">
      <c r="A365" s="459" t="s">
        <v>22</v>
      </c>
      <c r="B365" s="459"/>
      <c r="C365" s="183">
        <v>-3000</v>
      </c>
      <c r="D365" s="183">
        <v>-4000</v>
      </c>
    </row>
    <row r="366" spans="1:4">
      <c r="A366" s="184"/>
      <c r="B366" s="184"/>
      <c r="C366" s="195"/>
      <c r="D366" s="195"/>
    </row>
    <row r="367" spans="1:4" s="276" customFormat="1">
      <c r="A367" s="274" t="s">
        <v>16</v>
      </c>
      <c r="B367" s="275" t="s">
        <v>829</v>
      </c>
      <c r="C367" s="464"/>
      <c r="D367" s="464"/>
    </row>
    <row r="368" spans="1:4" s="276" customFormat="1">
      <c r="A368" s="274" t="s">
        <v>17</v>
      </c>
      <c r="B368" s="275" t="s">
        <v>731</v>
      </c>
      <c r="C368" s="277" t="s">
        <v>732</v>
      </c>
      <c r="D368" s="277" t="s">
        <v>733</v>
      </c>
    </row>
    <row r="369" spans="1:4" s="276" customFormat="1" ht="40.5">
      <c r="A369" s="274" t="s">
        <v>18</v>
      </c>
      <c r="B369" s="275" t="s">
        <v>950</v>
      </c>
      <c r="C369" s="278"/>
      <c r="D369" s="278"/>
    </row>
    <row r="370" spans="1:4" s="276" customFormat="1" ht="40.5">
      <c r="A370" s="274" t="s">
        <v>19</v>
      </c>
      <c r="B370" s="275" t="s">
        <v>951</v>
      </c>
      <c r="C370" s="278"/>
      <c r="D370" s="278"/>
    </row>
    <row r="371" spans="1:4" s="276" customFormat="1" ht="27">
      <c r="A371" s="274" t="s">
        <v>20</v>
      </c>
      <c r="B371" s="275" t="s">
        <v>45</v>
      </c>
      <c r="C371" s="278"/>
      <c r="D371" s="278"/>
    </row>
    <row r="372" spans="1:4" s="276" customFormat="1" ht="27">
      <c r="A372" s="274" t="s">
        <v>32</v>
      </c>
      <c r="B372" s="275" t="s">
        <v>832</v>
      </c>
      <c r="C372" s="278"/>
      <c r="D372" s="278"/>
    </row>
    <row r="373" spans="1:4" s="276" customFormat="1">
      <c r="A373" s="464" t="s">
        <v>21</v>
      </c>
      <c r="B373" s="464"/>
      <c r="C373" s="278"/>
      <c r="D373" s="278"/>
    </row>
    <row r="374" spans="1:4" s="276" customFormat="1" ht="27">
      <c r="A374" s="274" t="s">
        <v>952</v>
      </c>
      <c r="B374" s="275"/>
      <c r="C374" s="279" t="s">
        <v>753</v>
      </c>
      <c r="D374" s="280">
        <v>-1</v>
      </c>
    </row>
    <row r="375" spans="1:4" s="276" customFormat="1" ht="54">
      <c r="A375" s="274" t="s">
        <v>953</v>
      </c>
      <c r="B375" s="275"/>
      <c r="C375" s="279" t="s">
        <v>753</v>
      </c>
      <c r="D375" s="279">
        <v>-100</v>
      </c>
    </row>
    <row r="376" spans="1:4" s="276" customFormat="1" ht="27">
      <c r="A376" s="274" t="s">
        <v>22</v>
      </c>
      <c r="B376" s="275"/>
      <c r="C376" s="279">
        <v>-15407.9</v>
      </c>
      <c r="D376" s="279">
        <v>-17477.3</v>
      </c>
    </row>
    <row r="377" spans="1:4">
      <c r="A377" s="184"/>
      <c r="B377" s="184"/>
      <c r="C377" s="195"/>
      <c r="D377" s="195"/>
    </row>
    <row r="378" spans="1:4">
      <c r="A378" s="184"/>
      <c r="B378" s="184"/>
      <c r="C378" s="184" t="s">
        <v>892</v>
      </c>
      <c r="D378" s="195"/>
    </row>
    <row r="379" spans="1:4" ht="20.25">
      <c r="A379" s="460" t="s">
        <v>366</v>
      </c>
      <c r="B379" s="460"/>
      <c r="C379" s="460"/>
      <c r="D379" s="460"/>
    </row>
    <row r="380" spans="1:4">
      <c r="A380" s="461" t="s">
        <v>887</v>
      </c>
      <c r="B380" s="461"/>
      <c r="C380" s="461"/>
      <c r="D380" s="461"/>
    </row>
    <row r="381" spans="1:4">
      <c r="A381" s="184"/>
      <c r="B381" s="184"/>
      <c r="C381" s="195"/>
      <c r="D381" s="195"/>
    </row>
    <row r="382" spans="1:4">
      <c r="A382" s="212" t="s">
        <v>14</v>
      </c>
      <c r="B382" s="461" t="s">
        <v>15</v>
      </c>
      <c r="C382" s="461"/>
      <c r="D382" s="461"/>
    </row>
    <row r="383" spans="1:4">
      <c r="A383" s="182" t="s">
        <v>813</v>
      </c>
      <c r="B383" s="462" t="s">
        <v>814</v>
      </c>
      <c r="C383" s="462"/>
      <c r="D383" s="462"/>
    </row>
    <row r="384" spans="1:4">
      <c r="A384" s="184"/>
      <c r="B384" s="184"/>
      <c r="C384" s="195"/>
      <c r="D384" s="195"/>
    </row>
    <row r="385" spans="1:4">
      <c r="A385" s="461" t="s">
        <v>730</v>
      </c>
      <c r="B385" s="461"/>
      <c r="C385" s="461"/>
      <c r="D385" s="461"/>
    </row>
    <row r="386" spans="1:4">
      <c r="A386" s="184"/>
      <c r="B386" s="184"/>
      <c r="C386" s="195"/>
      <c r="D386" s="195"/>
    </row>
    <row r="387" spans="1:4">
      <c r="A387" s="184" t="s">
        <v>16</v>
      </c>
      <c r="B387" s="182" t="s">
        <v>813</v>
      </c>
      <c r="C387" s="463"/>
      <c r="D387" s="463"/>
    </row>
    <row r="388" spans="1:4">
      <c r="A388" s="184" t="s">
        <v>17</v>
      </c>
      <c r="B388" s="182" t="s">
        <v>741</v>
      </c>
      <c r="C388" s="184" t="s">
        <v>732</v>
      </c>
      <c r="D388" s="184" t="s">
        <v>733</v>
      </c>
    </row>
    <row r="389" spans="1:4">
      <c r="A389" s="184" t="s">
        <v>18</v>
      </c>
      <c r="B389" s="182" t="s">
        <v>815</v>
      </c>
      <c r="C389" s="195"/>
      <c r="D389" s="195"/>
    </row>
    <row r="390" spans="1:4" ht="25.5">
      <c r="A390" s="184" t="s">
        <v>19</v>
      </c>
      <c r="B390" s="182" t="s">
        <v>816</v>
      </c>
      <c r="C390" s="195"/>
      <c r="D390" s="195"/>
    </row>
    <row r="391" spans="1:4">
      <c r="A391" s="184" t="s">
        <v>20</v>
      </c>
      <c r="B391" s="182" t="s">
        <v>24</v>
      </c>
      <c r="C391" s="195"/>
      <c r="D391" s="195"/>
    </row>
    <row r="392" spans="1:4" ht="40.5">
      <c r="A392" s="184" t="s">
        <v>817</v>
      </c>
      <c r="B392" s="182" t="s">
        <v>366</v>
      </c>
      <c r="C392" s="195"/>
      <c r="D392" s="195"/>
    </row>
    <row r="393" spans="1:4">
      <c r="A393" s="463" t="s">
        <v>21</v>
      </c>
      <c r="B393" s="463"/>
      <c r="C393" s="195"/>
      <c r="D393" s="195"/>
    </row>
    <row r="394" spans="1:4">
      <c r="A394" s="459" t="s">
        <v>22</v>
      </c>
      <c r="B394" s="459"/>
      <c r="C394" s="183">
        <v>-31362.799999999999</v>
      </c>
      <c r="D394" s="183">
        <v>-31362.799999999999</v>
      </c>
    </row>
    <row r="395" spans="1:4">
      <c r="A395" s="184"/>
      <c r="B395" s="184"/>
      <c r="C395" s="195"/>
      <c r="D395" s="195"/>
    </row>
    <row r="396" spans="1:4">
      <c r="A396" s="184" t="s">
        <v>16</v>
      </c>
      <c r="B396" s="182" t="s">
        <v>813</v>
      </c>
      <c r="C396" s="463"/>
      <c r="D396" s="463"/>
    </row>
    <row r="397" spans="1:4">
      <c r="A397" s="184" t="s">
        <v>17</v>
      </c>
      <c r="B397" s="182" t="s">
        <v>751</v>
      </c>
      <c r="C397" s="184" t="s">
        <v>732</v>
      </c>
      <c r="D397" s="184" t="s">
        <v>733</v>
      </c>
    </row>
    <row r="398" spans="1:4">
      <c r="A398" s="184" t="s">
        <v>18</v>
      </c>
      <c r="B398" s="182" t="s">
        <v>818</v>
      </c>
      <c r="C398" s="195"/>
      <c r="D398" s="195"/>
    </row>
    <row r="399" spans="1:4" ht="25.5">
      <c r="A399" s="184" t="s">
        <v>19</v>
      </c>
      <c r="B399" s="182" t="s">
        <v>819</v>
      </c>
      <c r="C399" s="195"/>
      <c r="D399" s="195"/>
    </row>
    <row r="400" spans="1:4" ht="25.5">
      <c r="A400" s="184" t="s">
        <v>20</v>
      </c>
      <c r="B400" s="182" t="s">
        <v>45</v>
      </c>
      <c r="C400" s="195"/>
      <c r="D400" s="195"/>
    </row>
    <row r="401" spans="1:4" ht="40.5">
      <c r="A401" s="184" t="s">
        <v>820</v>
      </c>
      <c r="B401" s="182" t="s">
        <v>366</v>
      </c>
      <c r="C401" s="195"/>
      <c r="D401" s="195"/>
    </row>
    <row r="402" spans="1:4">
      <c r="A402" s="463" t="s">
        <v>21</v>
      </c>
      <c r="B402" s="463"/>
      <c r="C402" s="195"/>
      <c r="D402" s="195"/>
    </row>
    <row r="403" spans="1:4">
      <c r="A403" s="462" t="s">
        <v>821</v>
      </c>
      <c r="B403" s="462"/>
      <c r="C403" s="183">
        <v>21</v>
      </c>
      <c r="D403" s="183">
        <v>1</v>
      </c>
    </row>
    <row r="404" spans="1:4">
      <c r="A404" s="462" t="s">
        <v>822</v>
      </c>
      <c r="B404" s="462"/>
      <c r="C404" s="183">
        <v>84</v>
      </c>
      <c r="D404" s="183">
        <v>3</v>
      </c>
    </row>
    <row r="405" spans="1:4">
      <c r="A405" s="459" t="s">
        <v>22</v>
      </c>
      <c r="B405" s="459"/>
      <c r="C405" s="183">
        <v>-5522.6</v>
      </c>
      <c r="D405" s="183">
        <v>-5522.6</v>
      </c>
    </row>
    <row r="406" spans="1:4">
      <c r="A406" s="184"/>
      <c r="B406" s="184"/>
      <c r="C406" s="195"/>
      <c r="D406" s="195"/>
    </row>
    <row r="407" spans="1:4">
      <c r="A407" s="184"/>
      <c r="B407" s="184"/>
      <c r="C407" s="195"/>
      <c r="D407" s="195"/>
    </row>
    <row r="408" spans="1:4">
      <c r="A408" s="184"/>
      <c r="B408" s="184"/>
      <c r="C408" s="184" t="s">
        <v>936</v>
      </c>
      <c r="D408" s="195"/>
    </row>
    <row r="409" spans="1:4" ht="20.25">
      <c r="A409" s="460" t="s">
        <v>833</v>
      </c>
      <c r="B409" s="460"/>
      <c r="C409" s="460"/>
      <c r="D409" s="460"/>
    </row>
    <row r="410" spans="1:4">
      <c r="A410" s="461" t="s">
        <v>887</v>
      </c>
      <c r="B410" s="461"/>
      <c r="C410" s="461"/>
      <c r="D410" s="461"/>
    </row>
    <row r="411" spans="1:4">
      <c r="A411" s="184"/>
      <c r="B411" s="184"/>
      <c r="C411" s="195"/>
      <c r="D411" s="195"/>
    </row>
    <row r="412" spans="1:4">
      <c r="A412" s="212" t="s">
        <v>14</v>
      </c>
      <c r="B412" s="461" t="s">
        <v>15</v>
      </c>
      <c r="C412" s="461"/>
      <c r="D412" s="461"/>
    </row>
    <row r="413" spans="1:4">
      <c r="A413" s="182" t="s">
        <v>834</v>
      </c>
      <c r="B413" s="462" t="s">
        <v>835</v>
      </c>
      <c r="C413" s="462"/>
      <c r="D413" s="462"/>
    </row>
    <row r="414" spans="1:4">
      <c r="A414" s="184"/>
      <c r="B414" s="184"/>
      <c r="C414" s="195"/>
      <c r="D414" s="195"/>
    </row>
    <row r="415" spans="1:4">
      <c r="A415" s="461" t="s">
        <v>730</v>
      </c>
      <c r="B415" s="461"/>
      <c r="C415" s="461"/>
      <c r="D415" s="461"/>
    </row>
    <row r="416" spans="1:4">
      <c r="A416" s="184"/>
      <c r="B416" s="184"/>
      <c r="C416" s="195"/>
      <c r="D416" s="195"/>
    </row>
    <row r="417" spans="1:4">
      <c r="A417" s="184" t="s">
        <v>16</v>
      </c>
      <c r="B417" s="182" t="s">
        <v>834</v>
      </c>
      <c r="C417" s="463"/>
      <c r="D417" s="463"/>
    </row>
    <row r="418" spans="1:4">
      <c r="A418" s="184" t="s">
        <v>17</v>
      </c>
      <c r="B418" s="182" t="s">
        <v>754</v>
      </c>
      <c r="C418" s="184" t="s">
        <v>732</v>
      </c>
      <c r="D418" s="184" t="s">
        <v>733</v>
      </c>
    </row>
    <row r="419" spans="1:4" ht="25.5">
      <c r="A419" s="184" t="s">
        <v>18</v>
      </c>
      <c r="B419" s="182" t="s">
        <v>836</v>
      </c>
      <c r="C419" s="195"/>
      <c r="D419" s="195"/>
    </row>
    <row r="420" spans="1:4" ht="38.25">
      <c r="A420" s="184" t="s">
        <v>19</v>
      </c>
      <c r="B420" s="182" t="s">
        <v>837</v>
      </c>
      <c r="C420" s="195"/>
      <c r="D420" s="195"/>
    </row>
    <row r="421" spans="1:4" ht="25.5">
      <c r="A421" s="184" t="s">
        <v>20</v>
      </c>
      <c r="B421" s="182" t="s">
        <v>755</v>
      </c>
      <c r="C421" s="195"/>
      <c r="D421" s="195"/>
    </row>
    <row r="422" spans="1:4" ht="27">
      <c r="A422" s="184" t="s">
        <v>761</v>
      </c>
      <c r="B422" s="182" t="s">
        <v>833</v>
      </c>
      <c r="C422" s="195"/>
      <c r="D422" s="195"/>
    </row>
    <row r="423" spans="1:4">
      <c r="A423" s="463" t="s">
        <v>21</v>
      </c>
      <c r="B423" s="463"/>
      <c r="C423" s="195"/>
      <c r="D423" s="195"/>
    </row>
    <row r="424" spans="1:4">
      <c r="A424" s="459" t="s">
        <v>22</v>
      </c>
      <c r="B424" s="459"/>
      <c r="C424" s="183">
        <v>-152477.6</v>
      </c>
      <c r="D424" s="183">
        <v>-162006.39999999999</v>
      </c>
    </row>
    <row r="425" spans="1:4">
      <c r="A425" s="184"/>
      <c r="B425" s="184"/>
      <c r="C425" s="195"/>
      <c r="D425" s="195"/>
    </row>
    <row r="426" spans="1:4">
      <c r="A426" s="184"/>
      <c r="B426" s="184"/>
      <c r="C426" s="195"/>
      <c r="D426" s="195"/>
    </row>
    <row r="427" spans="1:4">
      <c r="A427" s="184"/>
      <c r="B427" s="184"/>
      <c r="C427" s="184" t="s">
        <v>893</v>
      </c>
      <c r="D427" s="195"/>
    </row>
    <row r="428" spans="1:4" ht="20.25">
      <c r="A428" s="460" t="s">
        <v>839</v>
      </c>
      <c r="B428" s="460"/>
      <c r="C428" s="460"/>
      <c r="D428" s="460"/>
    </row>
    <row r="429" spans="1:4">
      <c r="A429" s="461" t="s">
        <v>887</v>
      </c>
      <c r="B429" s="461"/>
      <c r="C429" s="461"/>
      <c r="D429" s="461"/>
    </row>
    <row r="430" spans="1:4">
      <c r="A430" s="184"/>
      <c r="B430" s="184"/>
      <c r="C430" s="195"/>
      <c r="D430" s="195"/>
    </row>
    <row r="431" spans="1:4">
      <c r="A431" s="212" t="s">
        <v>14</v>
      </c>
      <c r="B431" s="461" t="s">
        <v>15</v>
      </c>
      <c r="C431" s="461"/>
      <c r="D431" s="461"/>
    </row>
    <row r="432" spans="1:4">
      <c r="A432" s="182" t="s">
        <v>840</v>
      </c>
      <c r="B432" s="462" t="s">
        <v>841</v>
      </c>
      <c r="C432" s="462"/>
      <c r="D432" s="462"/>
    </row>
    <row r="433" spans="1:4">
      <c r="A433" s="184"/>
      <c r="B433" s="184"/>
      <c r="C433" s="195"/>
      <c r="D433" s="195"/>
    </row>
    <row r="434" spans="1:4">
      <c r="A434" s="461" t="s">
        <v>730</v>
      </c>
      <c r="B434" s="461"/>
      <c r="C434" s="461"/>
      <c r="D434" s="461"/>
    </row>
    <row r="435" spans="1:4">
      <c r="A435" s="184"/>
      <c r="B435" s="184"/>
      <c r="C435" s="195"/>
      <c r="D435" s="195"/>
    </row>
    <row r="436" spans="1:4">
      <c r="A436" s="184" t="s">
        <v>16</v>
      </c>
      <c r="B436" s="182" t="s">
        <v>840</v>
      </c>
      <c r="C436" s="463"/>
      <c r="D436" s="463"/>
    </row>
    <row r="437" spans="1:4">
      <c r="A437" s="184" t="s">
        <v>17</v>
      </c>
      <c r="B437" s="182" t="s">
        <v>741</v>
      </c>
      <c r="C437" s="184" t="s">
        <v>732</v>
      </c>
      <c r="D437" s="184" t="s">
        <v>733</v>
      </c>
    </row>
    <row r="438" spans="1:4">
      <c r="A438" s="184" t="s">
        <v>18</v>
      </c>
      <c r="B438" s="182" t="s">
        <v>842</v>
      </c>
      <c r="C438" s="195"/>
      <c r="D438" s="195"/>
    </row>
    <row r="439" spans="1:4" ht="25.5">
      <c r="A439" s="184" t="s">
        <v>19</v>
      </c>
      <c r="B439" s="182" t="s">
        <v>843</v>
      </c>
      <c r="C439" s="195"/>
      <c r="D439" s="195"/>
    </row>
    <row r="440" spans="1:4">
      <c r="A440" s="184" t="s">
        <v>20</v>
      </c>
      <c r="B440" s="182" t="s">
        <v>24</v>
      </c>
      <c r="C440" s="195"/>
      <c r="D440" s="195"/>
    </row>
    <row r="441" spans="1:4" ht="40.5">
      <c r="A441" s="184" t="s">
        <v>744</v>
      </c>
      <c r="B441" s="182" t="s">
        <v>844</v>
      </c>
      <c r="C441" s="195"/>
      <c r="D441" s="195"/>
    </row>
    <row r="442" spans="1:4">
      <c r="A442" s="463" t="s">
        <v>21</v>
      </c>
      <c r="B442" s="463"/>
      <c r="C442" s="195"/>
      <c r="D442" s="195"/>
    </row>
    <row r="443" spans="1:4">
      <c r="A443" s="459" t="s">
        <v>22</v>
      </c>
      <c r="B443" s="459"/>
      <c r="C443" s="183">
        <v>0</v>
      </c>
      <c r="D443" s="183">
        <v>-32611</v>
      </c>
    </row>
    <row r="444" spans="1:4">
      <c r="A444" s="184"/>
      <c r="B444" s="184"/>
      <c r="C444" s="195"/>
      <c r="D444" s="195"/>
    </row>
    <row r="445" spans="1:4">
      <c r="A445" s="184" t="s">
        <v>16</v>
      </c>
      <c r="B445" s="182" t="s">
        <v>840</v>
      </c>
      <c r="C445" s="463"/>
      <c r="D445" s="463"/>
    </row>
    <row r="446" spans="1:4">
      <c r="A446" s="184" t="s">
        <v>17</v>
      </c>
      <c r="B446" s="182" t="s">
        <v>95</v>
      </c>
      <c r="C446" s="184" t="s">
        <v>732</v>
      </c>
      <c r="D446" s="184" t="s">
        <v>733</v>
      </c>
    </row>
    <row r="447" spans="1:4" ht="25.5">
      <c r="A447" s="184" t="s">
        <v>18</v>
      </c>
      <c r="B447" s="182" t="s">
        <v>845</v>
      </c>
      <c r="C447" s="195"/>
      <c r="D447" s="195"/>
    </row>
    <row r="448" spans="1:4" ht="25.5">
      <c r="A448" s="184" t="s">
        <v>19</v>
      </c>
      <c r="B448" s="182" t="s">
        <v>846</v>
      </c>
      <c r="C448" s="195"/>
      <c r="D448" s="195"/>
    </row>
    <row r="449" spans="1:4" ht="25.5">
      <c r="A449" s="184" t="s">
        <v>20</v>
      </c>
      <c r="B449" s="182" t="s">
        <v>45</v>
      </c>
      <c r="C449" s="195"/>
      <c r="D449" s="195"/>
    </row>
    <row r="450" spans="1:4" ht="27">
      <c r="A450" s="184" t="s">
        <v>752</v>
      </c>
      <c r="B450" s="182" t="s">
        <v>844</v>
      </c>
      <c r="C450" s="195"/>
      <c r="D450" s="195"/>
    </row>
    <row r="451" spans="1:4">
      <c r="A451" s="463" t="s">
        <v>21</v>
      </c>
      <c r="B451" s="463"/>
      <c r="C451" s="195"/>
      <c r="D451" s="195"/>
    </row>
    <row r="452" spans="1:4">
      <c r="A452" s="459" t="s">
        <v>22</v>
      </c>
      <c r="B452" s="459"/>
      <c r="C452" s="183">
        <v>-5028.1000000000004</v>
      </c>
      <c r="D452" s="183">
        <v>-5028.1000000000004</v>
      </c>
    </row>
    <row r="453" spans="1:4">
      <c r="A453" s="184"/>
      <c r="B453" s="184"/>
      <c r="C453" s="195"/>
      <c r="D453" s="195"/>
    </row>
    <row r="454" spans="1:4">
      <c r="A454" s="184"/>
      <c r="B454" s="184"/>
      <c r="C454" s="195"/>
      <c r="D454" s="195"/>
    </row>
    <row r="455" spans="1:4">
      <c r="A455" s="184"/>
      <c r="B455" s="184"/>
      <c r="C455" s="184" t="s">
        <v>937</v>
      </c>
      <c r="D455" s="195"/>
    </row>
    <row r="456" spans="1:4" ht="20.25">
      <c r="A456" s="460" t="s">
        <v>847</v>
      </c>
      <c r="B456" s="460"/>
      <c r="C456" s="460"/>
      <c r="D456" s="460"/>
    </row>
    <row r="457" spans="1:4">
      <c r="A457" s="461" t="s">
        <v>887</v>
      </c>
      <c r="B457" s="461"/>
      <c r="C457" s="461"/>
      <c r="D457" s="461"/>
    </row>
    <row r="458" spans="1:4">
      <c r="A458" s="184"/>
      <c r="B458" s="184"/>
      <c r="C458" s="195"/>
      <c r="D458" s="195"/>
    </row>
    <row r="459" spans="1:4">
      <c r="A459" s="212" t="s">
        <v>14</v>
      </c>
      <c r="B459" s="461" t="s">
        <v>15</v>
      </c>
      <c r="C459" s="461"/>
      <c r="D459" s="461"/>
    </row>
    <row r="460" spans="1:4">
      <c r="A460" s="182" t="s">
        <v>848</v>
      </c>
      <c r="B460" s="462" t="s">
        <v>849</v>
      </c>
      <c r="C460" s="462"/>
      <c r="D460" s="462"/>
    </row>
    <row r="461" spans="1:4">
      <c r="A461" s="184"/>
      <c r="B461" s="184"/>
      <c r="C461" s="195"/>
      <c r="D461" s="195"/>
    </row>
    <row r="462" spans="1:4">
      <c r="A462" s="461" t="s">
        <v>730</v>
      </c>
      <c r="B462" s="461"/>
      <c r="C462" s="461"/>
      <c r="D462" s="461"/>
    </row>
    <row r="463" spans="1:4">
      <c r="A463" s="184"/>
      <c r="B463" s="184"/>
      <c r="C463" s="195"/>
      <c r="D463" s="195"/>
    </row>
    <row r="464" spans="1:4">
      <c r="A464" s="184" t="s">
        <v>16</v>
      </c>
      <c r="B464" s="182" t="s">
        <v>848</v>
      </c>
      <c r="C464" s="463"/>
      <c r="D464" s="463"/>
    </row>
    <row r="465" spans="1:4">
      <c r="A465" s="184" t="s">
        <v>17</v>
      </c>
      <c r="B465" s="182" t="s">
        <v>741</v>
      </c>
      <c r="C465" s="184" t="s">
        <v>732</v>
      </c>
      <c r="D465" s="184" t="s">
        <v>733</v>
      </c>
    </row>
    <row r="466" spans="1:4" ht="25.5">
      <c r="A466" s="184" t="s">
        <v>18</v>
      </c>
      <c r="B466" s="182" t="s">
        <v>850</v>
      </c>
      <c r="C466" s="195"/>
      <c r="D466" s="195"/>
    </row>
    <row r="467" spans="1:4" ht="63.75">
      <c r="A467" s="184" t="s">
        <v>19</v>
      </c>
      <c r="B467" s="182" t="s">
        <v>851</v>
      </c>
      <c r="C467" s="195"/>
      <c r="D467" s="195"/>
    </row>
    <row r="468" spans="1:4">
      <c r="A468" s="184" t="s">
        <v>20</v>
      </c>
      <c r="B468" s="182" t="s">
        <v>24</v>
      </c>
      <c r="C468" s="195"/>
      <c r="D468" s="195"/>
    </row>
    <row r="469" spans="1:4" ht="27">
      <c r="A469" s="184" t="s">
        <v>32</v>
      </c>
      <c r="B469" s="182" t="s">
        <v>852</v>
      </c>
      <c r="C469" s="195"/>
      <c r="D469" s="195"/>
    </row>
    <row r="470" spans="1:4">
      <c r="A470" s="463" t="s">
        <v>21</v>
      </c>
      <c r="B470" s="463"/>
      <c r="C470" s="195"/>
      <c r="D470" s="195"/>
    </row>
    <row r="471" spans="1:4">
      <c r="A471" s="459" t="s">
        <v>22</v>
      </c>
      <c r="B471" s="459"/>
      <c r="C471" s="183">
        <v>-15000</v>
      </c>
      <c r="D471" s="183">
        <v>-15000</v>
      </c>
    </row>
    <row r="472" spans="1:4">
      <c r="A472" s="184"/>
      <c r="B472" s="184"/>
      <c r="C472" s="195"/>
      <c r="D472" s="195"/>
    </row>
    <row r="473" spans="1:4">
      <c r="A473" s="184"/>
      <c r="B473" s="184"/>
      <c r="C473" s="195"/>
      <c r="D473" s="195"/>
    </row>
    <row r="474" spans="1:4">
      <c r="A474" s="184"/>
      <c r="B474" s="184"/>
      <c r="C474" s="184" t="s">
        <v>938</v>
      </c>
      <c r="D474" s="195"/>
    </row>
    <row r="475" spans="1:4" ht="20.25">
      <c r="A475" s="460" t="s">
        <v>853</v>
      </c>
      <c r="B475" s="460"/>
      <c r="C475" s="460"/>
      <c r="D475" s="460"/>
    </row>
    <row r="476" spans="1:4">
      <c r="A476" s="461" t="s">
        <v>887</v>
      </c>
      <c r="B476" s="461"/>
      <c r="C476" s="461"/>
      <c r="D476" s="461"/>
    </row>
    <row r="477" spans="1:4">
      <c r="A477" s="184"/>
      <c r="B477" s="184"/>
      <c r="C477" s="195"/>
      <c r="D477" s="195"/>
    </row>
    <row r="478" spans="1:4">
      <c r="A478" s="212" t="s">
        <v>14</v>
      </c>
      <c r="B478" s="461" t="s">
        <v>15</v>
      </c>
      <c r="C478" s="461"/>
      <c r="D478" s="461"/>
    </row>
    <row r="479" spans="1:4">
      <c r="A479" s="182" t="s">
        <v>854</v>
      </c>
      <c r="B479" s="462" t="s">
        <v>855</v>
      </c>
      <c r="C479" s="462"/>
      <c r="D479" s="462"/>
    </row>
    <row r="480" spans="1:4">
      <c r="A480" s="184"/>
      <c r="B480" s="184"/>
      <c r="C480" s="195"/>
      <c r="D480" s="195"/>
    </row>
    <row r="481" spans="1:4">
      <c r="A481" s="461" t="s">
        <v>730</v>
      </c>
      <c r="B481" s="461"/>
      <c r="C481" s="461"/>
      <c r="D481" s="461"/>
    </row>
    <row r="482" spans="1:4">
      <c r="A482" s="184"/>
      <c r="B482" s="184"/>
      <c r="C482" s="195"/>
      <c r="D482" s="195"/>
    </row>
    <row r="483" spans="1:4">
      <c r="A483" s="184" t="s">
        <v>16</v>
      </c>
      <c r="B483" s="182" t="s">
        <v>854</v>
      </c>
      <c r="C483" s="463"/>
      <c r="D483" s="463"/>
    </row>
    <row r="484" spans="1:4">
      <c r="A484" s="184" t="s">
        <v>17</v>
      </c>
      <c r="B484" s="182" t="s">
        <v>741</v>
      </c>
      <c r="C484" s="184" t="s">
        <v>732</v>
      </c>
      <c r="D484" s="184" t="s">
        <v>733</v>
      </c>
    </row>
    <row r="485" spans="1:4" ht="25.5">
      <c r="A485" s="184" t="s">
        <v>18</v>
      </c>
      <c r="B485" s="182" t="s">
        <v>856</v>
      </c>
      <c r="C485" s="195"/>
      <c r="D485" s="195"/>
    </row>
    <row r="486" spans="1:4" ht="63.75">
      <c r="A486" s="184" t="s">
        <v>19</v>
      </c>
      <c r="B486" s="182" t="s">
        <v>851</v>
      </c>
      <c r="C486" s="195"/>
      <c r="D486" s="195"/>
    </row>
    <row r="487" spans="1:4">
      <c r="A487" s="184" t="s">
        <v>20</v>
      </c>
      <c r="B487" s="182" t="s">
        <v>24</v>
      </c>
      <c r="C487" s="195"/>
      <c r="D487" s="195"/>
    </row>
    <row r="488" spans="1:4" ht="27">
      <c r="A488" s="184" t="s">
        <v>32</v>
      </c>
      <c r="B488" s="182" t="s">
        <v>857</v>
      </c>
      <c r="C488" s="195"/>
      <c r="D488" s="195"/>
    </row>
    <row r="489" spans="1:4">
      <c r="A489" s="463" t="s">
        <v>21</v>
      </c>
      <c r="B489" s="463"/>
      <c r="C489" s="195"/>
      <c r="D489" s="195"/>
    </row>
    <row r="490" spans="1:4">
      <c r="A490" s="459" t="s">
        <v>22</v>
      </c>
      <c r="B490" s="459"/>
      <c r="C490" s="183">
        <v>-1700</v>
      </c>
      <c r="D490" s="183">
        <v>-1700</v>
      </c>
    </row>
    <row r="491" spans="1:4">
      <c r="A491" s="184"/>
      <c r="B491" s="184"/>
      <c r="C491" s="195"/>
      <c r="D491" s="195"/>
    </row>
    <row r="492" spans="1:4">
      <c r="A492" s="184"/>
      <c r="B492" s="184"/>
      <c r="C492" s="195"/>
      <c r="D492" s="195"/>
    </row>
    <row r="493" spans="1:4">
      <c r="A493" s="184"/>
      <c r="B493" s="184"/>
      <c r="C493" s="184" t="s">
        <v>939</v>
      </c>
      <c r="D493" s="195"/>
    </row>
    <row r="494" spans="1:4" ht="20.25">
      <c r="A494" s="460" t="s">
        <v>858</v>
      </c>
      <c r="B494" s="460"/>
      <c r="C494" s="460"/>
      <c r="D494" s="460"/>
    </row>
    <row r="495" spans="1:4">
      <c r="A495" s="461" t="s">
        <v>887</v>
      </c>
      <c r="B495" s="461"/>
      <c r="C495" s="461"/>
      <c r="D495" s="461"/>
    </row>
    <row r="496" spans="1:4">
      <c r="A496" s="184"/>
      <c r="B496" s="184"/>
      <c r="C496" s="195"/>
      <c r="D496" s="195"/>
    </row>
    <row r="497" spans="1:4">
      <c r="A497" s="212" t="s">
        <v>14</v>
      </c>
      <c r="B497" s="461" t="s">
        <v>15</v>
      </c>
      <c r="C497" s="461"/>
      <c r="D497" s="461"/>
    </row>
    <row r="498" spans="1:4">
      <c r="A498" s="182" t="s">
        <v>859</v>
      </c>
      <c r="B498" s="462" t="s">
        <v>860</v>
      </c>
      <c r="C498" s="462"/>
      <c r="D498" s="462"/>
    </row>
    <row r="499" spans="1:4">
      <c r="A499" s="184"/>
      <c r="B499" s="184"/>
      <c r="C499" s="195"/>
      <c r="D499" s="195"/>
    </row>
    <row r="500" spans="1:4">
      <c r="A500" s="461" t="s">
        <v>730</v>
      </c>
      <c r="B500" s="461"/>
      <c r="C500" s="461"/>
      <c r="D500" s="461"/>
    </row>
    <row r="501" spans="1:4">
      <c r="A501" s="184"/>
      <c r="B501" s="184"/>
      <c r="C501" s="195"/>
      <c r="D501" s="195"/>
    </row>
    <row r="502" spans="1:4">
      <c r="A502" s="184" t="s">
        <v>16</v>
      </c>
      <c r="B502" s="182" t="s">
        <v>859</v>
      </c>
      <c r="C502" s="463"/>
      <c r="D502" s="463"/>
    </row>
    <row r="503" spans="1:4">
      <c r="A503" s="184" t="s">
        <v>17</v>
      </c>
      <c r="B503" s="182" t="s">
        <v>741</v>
      </c>
      <c r="C503" s="184" t="s">
        <v>732</v>
      </c>
      <c r="D503" s="184" t="s">
        <v>733</v>
      </c>
    </row>
    <row r="504" spans="1:4" ht="25.5">
      <c r="A504" s="184" t="s">
        <v>18</v>
      </c>
      <c r="B504" s="182" t="s">
        <v>861</v>
      </c>
      <c r="C504" s="195"/>
      <c r="D504" s="195"/>
    </row>
    <row r="505" spans="1:4" ht="63.75">
      <c r="A505" s="184" t="s">
        <v>19</v>
      </c>
      <c r="B505" s="182" t="s">
        <v>851</v>
      </c>
      <c r="C505" s="195"/>
      <c r="D505" s="195"/>
    </row>
    <row r="506" spans="1:4">
      <c r="A506" s="184" t="s">
        <v>20</v>
      </c>
      <c r="B506" s="182" t="s">
        <v>24</v>
      </c>
      <c r="C506" s="195"/>
      <c r="D506" s="195"/>
    </row>
    <row r="507" spans="1:4" ht="27">
      <c r="A507" s="184" t="s">
        <v>32</v>
      </c>
      <c r="B507" s="182" t="s">
        <v>858</v>
      </c>
      <c r="C507" s="195"/>
      <c r="D507" s="195"/>
    </row>
    <row r="508" spans="1:4">
      <c r="A508" s="463" t="s">
        <v>21</v>
      </c>
      <c r="B508" s="463"/>
      <c r="C508" s="195"/>
      <c r="D508" s="195"/>
    </row>
    <row r="509" spans="1:4">
      <c r="A509" s="459" t="s">
        <v>22</v>
      </c>
      <c r="B509" s="459"/>
      <c r="C509" s="183">
        <v>-25000</v>
      </c>
      <c r="D509" s="183">
        <v>-25000</v>
      </c>
    </row>
    <row r="510" spans="1:4">
      <c r="A510" s="184"/>
      <c r="B510" s="184"/>
      <c r="C510" s="195"/>
      <c r="D510" s="195"/>
    </row>
    <row r="511" spans="1:4">
      <c r="A511" s="184"/>
      <c r="B511" s="184"/>
      <c r="C511" s="195"/>
      <c r="D511" s="195"/>
    </row>
    <row r="512" spans="1:4">
      <c r="A512" s="184"/>
      <c r="B512" s="184"/>
      <c r="C512" s="184" t="s">
        <v>940</v>
      </c>
      <c r="D512" s="195"/>
    </row>
    <row r="513" spans="1:4" ht="20.25">
      <c r="A513" s="460" t="s">
        <v>862</v>
      </c>
      <c r="B513" s="460"/>
      <c r="C513" s="460"/>
      <c r="D513" s="460"/>
    </row>
    <row r="514" spans="1:4">
      <c r="A514" s="461" t="s">
        <v>887</v>
      </c>
      <c r="B514" s="461"/>
      <c r="C514" s="461"/>
      <c r="D514" s="461"/>
    </row>
    <row r="515" spans="1:4">
      <c r="A515" s="184"/>
      <c r="B515" s="184"/>
      <c r="C515" s="195"/>
      <c r="D515" s="195"/>
    </row>
    <row r="516" spans="1:4">
      <c r="A516" s="212" t="s">
        <v>14</v>
      </c>
      <c r="B516" s="461" t="s">
        <v>15</v>
      </c>
      <c r="C516" s="461"/>
      <c r="D516" s="461"/>
    </row>
    <row r="517" spans="1:4">
      <c r="A517" s="182" t="s">
        <v>863</v>
      </c>
      <c r="B517" s="462" t="s">
        <v>864</v>
      </c>
      <c r="C517" s="462"/>
      <c r="D517" s="462"/>
    </row>
    <row r="518" spans="1:4">
      <c r="A518" s="184"/>
      <c r="B518" s="184"/>
      <c r="C518" s="195"/>
      <c r="D518" s="195"/>
    </row>
    <row r="519" spans="1:4">
      <c r="A519" s="461" t="s">
        <v>730</v>
      </c>
      <c r="B519" s="461"/>
      <c r="C519" s="461"/>
      <c r="D519" s="461"/>
    </row>
    <row r="520" spans="1:4">
      <c r="A520" s="184"/>
      <c r="B520" s="184"/>
      <c r="C520" s="195"/>
      <c r="D520" s="195"/>
    </row>
    <row r="521" spans="1:4">
      <c r="A521" s="184" t="s">
        <v>16</v>
      </c>
      <c r="B521" s="182" t="s">
        <v>863</v>
      </c>
      <c r="C521" s="463"/>
      <c r="D521" s="463"/>
    </row>
    <row r="522" spans="1:4">
      <c r="A522" s="184" t="s">
        <v>17</v>
      </c>
      <c r="B522" s="182" t="s">
        <v>741</v>
      </c>
      <c r="C522" s="184" t="s">
        <v>732</v>
      </c>
      <c r="D522" s="184" t="s">
        <v>733</v>
      </c>
    </row>
    <row r="523" spans="1:4" ht="25.5">
      <c r="A523" s="184" t="s">
        <v>18</v>
      </c>
      <c r="B523" s="182" t="s">
        <v>865</v>
      </c>
      <c r="C523" s="195"/>
      <c r="D523" s="195"/>
    </row>
    <row r="524" spans="1:4" ht="63.75">
      <c r="A524" s="184" t="s">
        <v>19</v>
      </c>
      <c r="B524" s="182" t="s">
        <v>851</v>
      </c>
      <c r="C524" s="195"/>
      <c r="D524" s="195"/>
    </row>
    <row r="525" spans="1:4">
      <c r="A525" s="184" t="s">
        <v>20</v>
      </c>
      <c r="B525" s="182" t="s">
        <v>24</v>
      </c>
      <c r="C525" s="195"/>
      <c r="D525" s="195"/>
    </row>
    <row r="526" spans="1:4" ht="27">
      <c r="A526" s="184" t="s">
        <v>32</v>
      </c>
      <c r="B526" s="182" t="s">
        <v>862</v>
      </c>
      <c r="C526" s="195"/>
      <c r="D526" s="195"/>
    </row>
    <row r="527" spans="1:4">
      <c r="A527" s="463" t="s">
        <v>21</v>
      </c>
      <c r="B527" s="463"/>
      <c r="C527" s="195"/>
      <c r="D527" s="195"/>
    </row>
    <row r="528" spans="1:4">
      <c r="A528" s="459" t="s">
        <v>22</v>
      </c>
      <c r="B528" s="459"/>
      <c r="C528" s="183">
        <v>-1747</v>
      </c>
      <c r="D528" s="183">
        <v>-1747</v>
      </c>
    </row>
    <row r="529" spans="1:4">
      <c r="A529" s="184"/>
      <c r="B529" s="184"/>
      <c r="C529" s="195"/>
      <c r="D529" s="195"/>
    </row>
    <row r="530" spans="1:4">
      <c r="A530" s="184"/>
      <c r="B530" s="184"/>
      <c r="C530" s="195"/>
      <c r="D530" s="195"/>
    </row>
    <row r="531" spans="1:4">
      <c r="A531" s="184"/>
      <c r="B531" s="184"/>
      <c r="C531" s="184" t="s">
        <v>894</v>
      </c>
      <c r="D531" s="195"/>
    </row>
    <row r="532" spans="1:4">
      <c r="A532" s="184"/>
      <c r="B532" s="184"/>
      <c r="C532" s="195"/>
      <c r="D532" s="195"/>
    </row>
    <row r="533" spans="1:4" ht="20.25">
      <c r="A533" s="210"/>
      <c r="B533" s="210" t="s">
        <v>867</v>
      </c>
      <c r="C533" s="211"/>
      <c r="D533" s="211"/>
    </row>
    <row r="534" spans="1:4">
      <c r="A534" s="216" t="s">
        <v>887</v>
      </c>
      <c r="B534" s="216"/>
      <c r="C534" s="217"/>
      <c r="D534" s="217"/>
    </row>
    <row r="535" spans="1:4">
      <c r="A535" s="184"/>
      <c r="B535" s="184"/>
      <c r="C535" s="195"/>
      <c r="D535" s="195"/>
    </row>
    <row r="536" spans="1:4">
      <c r="A536" s="212" t="s">
        <v>14</v>
      </c>
      <c r="B536" s="212" t="s">
        <v>15</v>
      </c>
      <c r="C536" s="195"/>
      <c r="D536" s="195"/>
    </row>
    <row r="537" spans="1:4">
      <c r="A537" s="184" t="s">
        <v>868</v>
      </c>
      <c r="B537" s="184" t="s">
        <v>869</v>
      </c>
      <c r="C537" s="195"/>
      <c r="D537" s="195"/>
    </row>
    <row r="538" spans="1:4">
      <c r="A538" s="184"/>
      <c r="B538" s="184"/>
      <c r="C538" s="195"/>
      <c r="D538" s="195"/>
    </row>
    <row r="539" spans="1:4">
      <c r="A539" s="184" t="s">
        <v>16</v>
      </c>
      <c r="B539" s="182" t="s">
        <v>868</v>
      </c>
      <c r="C539" s="195"/>
      <c r="D539" s="195"/>
    </row>
    <row r="540" spans="1:4">
      <c r="A540" s="184" t="s">
        <v>17</v>
      </c>
      <c r="B540" s="182" t="s">
        <v>870</v>
      </c>
      <c r="C540" s="184" t="s">
        <v>732</v>
      </c>
      <c r="D540" s="184" t="s">
        <v>733</v>
      </c>
    </row>
    <row r="541" spans="1:4" ht="25.5">
      <c r="A541" s="184" t="s">
        <v>18</v>
      </c>
      <c r="B541" s="182" t="s">
        <v>871</v>
      </c>
      <c r="C541" s="195"/>
      <c r="D541" s="195"/>
    </row>
    <row r="542" spans="1:4" ht="51">
      <c r="A542" s="184" t="s">
        <v>19</v>
      </c>
      <c r="B542" s="182" t="s">
        <v>872</v>
      </c>
      <c r="C542" s="195"/>
      <c r="D542" s="195"/>
    </row>
    <row r="543" spans="1:4">
      <c r="A543" s="184" t="s">
        <v>20</v>
      </c>
      <c r="B543" s="182" t="s">
        <v>91</v>
      </c>
      <c r="C543" s="195"/>
      <c r="D543" s="195"/>
    </row>
    <row r="544" spans="1:4" ht="27">
      <c r="A544" s="184" t="s">
        <v>873</v>
      </c>
      <c r="B544" s="182" t="s">
        <v>874</v>
      </c>
      <c r="C544" s="195"/>
      <c r="D544" s="195"/>
    </row>
    <row r="545" spans="1:6">
      <c r="A545" s="188" t="s">
        <v>21</v>
      </c>
      <c r="B545" s="184"/>
      <c r="C545" s="195"/>
      <c r="D545" s="195"/>
    </row>
    <row r="546" spans="1:6" ht="108">
      <c r="A546" s="181" t="s">
        <v>875</v>
      </c>
      <c r="B546" s="184"/>
      <c r="C546" s="183">
        <v>-150</v>
      </c>
      <c r="D546" s="183">
        <v>-150</v>
      </c>
      <c r="E546" s="191"/>
      <c r="F546" s="191"/>
    </row>
    <row r="547" spans="1:6" s="308" customFormat="1" ht="40.5">
      <c r="A547" s="181" t="s">
        <v>957</v>
      </c>
      <c r="B547" s="310"/>
      <c r="C547" s="183">
        <v>0</v>
      </c>
      <c r="D547" s="183">
        <v>0</v>
      </c>
      <c r="E547" s="191"/>
      <c r="F547" s="191"/>
    </row>
    <row r="548" spans="1:6" ht="27">
      <c r="A548" s="184" t="s">
        <v>22</v>
      </c>
      <c r="B548" s="184"/>
      <c r="C548" s="183">
        <v>-7104.2</v>
      </c>
      <c r="D548" s="183">
        <v>-21285</v>
      </c>
      <c r="E548" s="191"/>
      <c r="F548" s="191"/>
    </row>
    <row r="549" spans="1:6">
      <c r="A549" s="184"/>
      <c r="B549" s="184"/>
      <c r="C549" s="195"/>
      <c r="D549" s="195"/>
    </row>
    <row r="550" spans="1:6">
      <c r="A550" s="184" t="s">
        <v>16</v>
      </c>
      <c r="B550" s="182" t="s">
        <v>868</v>
      </c>
      <c r="C550" s="183"/>
      <c r="D550" s="183"/>
    </row>
    <row r="551" spans="1:6">
      <c r="A551" s="184"/>
      <c r="B551" s="212"/>
      <c r="C551" s="183"/>
      <c r="D551" s="183"/>
    </row>
    <row r="552" spans="1:6">
      <c r="A552" s="184" t="s">
        <v>17</v>
      </c>
      <c r="B552" s="182" t="s">
        <v>876</v>
      </c>
      <c r="C552" s="184" t="s">
        <v>732</v>
      </c>
      <c r="D552" s="184" t="s">
        <v>733</v>
      </c>
    </row>
    <row r="553" spans="1:6" ht="25.5">
      <c r="A553" s="184" t="s">
        <v>18</v>
      </c>
      <c r="B553" s="182" t="s">
        <v>877</v>
      </c>
      <c r="C553" s="195"/>
      <c r="D553" s="195"/>
    </row>
    <row r="554" spans="1:6" ht="25.5">
      <c r="A554" s="184" t="s">
        <v>19</v>
      </c>
      <c r="B554" s="182" t="s">
        <v>878</v>
      </c>
      <c r="C554" s="195"/>
      <c r="D554" s="195"/>
    </row>
    <row r="555" spans="1:6">
      <c r="A555" s="184" t="s">
        <v>20</v>
      </c>
      <c r="B555" s="182" t="s">
        <v>91</v>
      </c>
      <c r="C555" s="195"/>
      <c r="D555" s="195"/>
    </row>
    <row r="556" spans="1:6" ht="27">
      <c r="A556" s="184" t="s">
        <v>873</v>
      </c>
      <c r="B556" s="182" t="s">
        <v>879</v>
      </c>
      <c r="C556" s="195"/>
      <c r="D556" s="195"/>
    </row>
    <row r="557" spans="1:6">
      <c r="A557" s="218" t="s">
        <v>21</v>
      </c>
      <c r="B557" s="184"/>
      <c r="C557" s="195"/>
      <c r="D557" s="195"/>
    </row>
    <row r="558" spans="1:6" ht="27">
      <c r="A558" s="184" t="s">
        <v>22</v>
      </c>
      <c r="B558" s="184"/>
      <c r="C558" s="213">
        <v>0</v>
      </c>
      <c r="D558" s="183">
        <v>-18062.5</v>
      </c>
    </row>
    <row r="559" spans="1:6">
      <c r="A559" s="184"/>
      <c r="B559" s="184"/>
      <c r="C559" s="195"/>
      <c r="D559" s="195"/>
    </row>
    <row r="560" spans="1:6">
      <c r="A560" s="212" t="s">
        <v>14</v>
      </c>
      <c r="B560" s="212" t="s">
        <v>15</v>
      </c>
      <c r="C560" s="195"/>
      <c r="D560" s="195"/>
    </row>
    <row r="561" spans="1:4">
      <c r="A561" s="184" t="s">
        <v>880</v>
      </c>
      <c r="B561" s="184" t="s">
        <v>881</v>
      </c>
      <c r="C561" s="195"/>
      <c r="D561" s="195"/>
    </row>
    <row r="562" spans="1:4">
      <c r="A562" s="184"/>
      <c r="B562" s="184"/>
      <c r="C562" s="195"/>
      <c r="D562" s="195"/>
    </row>
    <row r="563" spans="1:4">
      <c r="A563" s="212" t="s">
        <v>730</v>
      </c>
      <c r="B563" s="184"/>
      <c r="C563" s="195"/>
      <c r="D563" s="195"/>
    </row>
    <row r="564" spans="1:4">
      <c r="A564" s="184"/>
      <c r="B564" s="184"/>
      <c r="C564" s="195"/>
      <c r="D564" s="195"/>
    </row>
    <row r="565" spans="1:4">
      <c r="A565" s="184" t="s">
        <v>16</v>
      </c>
      <c r="B565" s="182" t="s">
        <v>880</v>
      </c>
      <c r="C565" s="195"/>
      <c r="D565" s="195"/>
    </row>
    <row r="566" spans="1:4">
      <c r="A566" s="184" t="s">
        <v>17</v>
      </c>
      <c r="B566" s="182" t="s">
        <v>882</v>
      </c>
      <c r="C566" s="184" t="s">
        <v>732</v>
      </c>
      <c r="D566" s="184" t="s">
        <v>733</v>
      </c>
    </row>
    <row r="567" spans="1:4" ht="38.25">
      <c r="A567" s="184" t="s">
        <v>18</v>
      </c>
      <c r="B567" s="182" t="s">
        <v>883</v>
      </c>
      <c r="C567" s="195"/>
      <c r="D567" s="195"/>
    </row>
    <row r="568" spans="1:4" ht="51">
      <c r="A568" s="184" t="s">
        <v>19</v>
      </c>
      <c r="B568" s="182" t="s">
        <v>884</v>
      </c>
      <c r="C568" s="195"/>
      <c r="D568" s="195"/>
    </row>
    <row r="569" spans="1:4">
      <c r="A569" s="184" t="s">
        <v>20</v>
      </c>
      <c r="B569" s="182" t="s">
        <v>24</v>
      </c>
      <c r="C569" s="195"/>
      <c r="D569" s="195"/>
    </row>
    <row r="570" spans="1:4" ht="40.5">
      <c r="A570" s="184" t="s">
        <v>817</v>
      </c>
      <c r="B570" s="182" t="s">
        <v>885</v>
      </c>
      <c r="C570" s="195"/>
      <c r="D570" s="195"/>
    </row>
    <row r="571" spans="1:4">
      <c r="A571" s="218" t="s">
        <v>21</v>
      </c>
      <c r="B571" s="184"/>
      <c r="C571" s="195"/>
      <c r="D571" s="195"/>
    </row>
    <row r="572" spans="1:4" ht="25.5">
      <c r="A572" s="182" t="s">
        <v>886</v>
      </c>
      <c r="B572" s="184"/>
      <c r="C572" s="183">
        <v>-1007</v>
      </c>
      <c r="D572" s="183">
        <v>-1007</v>
      </c>
    </row>
    <row r="573" spans="1:4" ht="27">
      <c r="A573" s="184" t="s">
        <v>22</v>
      </c>
      <c r="B573" s="184"/>
      <c r="C573" s="183">
        <v>-113963.2</v>
      </c>
      <c r="D573" s="183">
        <v>-113963.2</v>
      </c>
    </row>
    <row r="574" spans="1:4">
      <c r="A574" s="184"/>
      <c r="B574" s="184"/>
      <c r="C574" s="195"/>
      <c r="D574" s="195"/>
    </row>
    <row r="575" spans="1:4">
      <c r="A575" s="184"/>
      <c r="B575" s="184"/>
      <c r="C575" s="184" t="s">
        <v>895</v>
      </c>
      <c r="D575" s="195"/>
    </row>
    <row r="576" spans="1:4" ht="20.25">
      <c r="A576" s="219" t="s">
        <v>750</v>
      </c>
      <c r="B576" s="220"/>
      <c r="C576" s="221"/>
      <c r="D576" s="221"/>
    </row>
    <row r="577" spans="1:4">
      <c r="A577" s="216" t="s">
        <v>887</v>
      </c>
      <c r="B577" s="184"/>
      <c r="C577" s="195"/>
      <c r="D577" s="195"/>
    </row>
    <row r="578" spans="1:4">
      <c r="A578" s="184"/>
      <c r="B578" s="184"/>
      <c r="C578" s="195"/>
      <c r="D578" s="195"/>
    </row>
    <row r="579" spans="1:4">
      <c r="A579" s="212" t="s">
        <v>14</v>
      </c>
      <c r="B579" s="212" t="s">
        <v>15</v>
      </c>
      <c r="C579" s="195"/>
      <c r="D579" s="195"/>
    </row>
    <row r="580" spans="1:4">
      <c r="A580" s="182" t="s">
        <v>868</v>
      </c>
      <c r="B580" s="182" t="s">
        <v>869</v>
      </c>
      <c r="C580" s="195"/>
      <c r="D580" s="195"/>
    </row>
    <row r="581" spans="1:4">
      <c r="A581" s="184"/>
      <c r="B581" s="184"/>
      <c r="C581" s="195"/>
      <c r="D581" s="195"/>
    </row>
    <row r="582" spans="1:4">
      <c r="A582" s="212" t="s">
        <v>730</v>
      </c>
      <c r="B582" s="184"/>
      <c r="C582" s="195"/>
      <c r="D582" s="195"/>
    </row>
    <row r="583" spans="1:4">
      <c r="A583" s="184"/>
      <c r="B583" s="184"/>
      <c r="C583" s="195"/>
      <c r="D583" s="195"/>
    </row>
    <row r="584" spans="1:4">
      <c r="A584" s="184" t="s">
        <v>16</v>
      </c>
      <c r="B584" s="182" t="s">
        <v>868</v>
      </c>
      <c r="C584" s="195"/>
      <c r="D584" s="195"/>
    </row>
    <row r="585" spans="1:4">
      <c r="A585" s="184" t="s">
        <v>17</v>
      </c>
      <c r="B585" s="182" t="s">
        <v>870</v>
      </c>
      <c r="C585" s="184" t="s">
        <v>732</v>
      </c>
      <c r="D585" s="184" t="s">
        <v>733</v>
      </c>
    </row>
    <row r="586" spans="1:4" ht="25.5">
      <c r="A586" s="184" t="s">
        <v>18</v>
      </c>
      <c r="B586" s="182" t="s">
        <v>871</v>
      </c>
      <c r="C586" s="195"/>
      <c r="D586" s="195"/>
    </row>
    <row r="587" spans="1:4" ht="51">
      <c r="A587" s="184" t="s">
        <v>19</v>
      </c>
      <c r="B587" s="182" t="s">
        <v>872</v>
      </c>
      <c r="C587" s="195"/>
      <c r="D587" s="195"/>
    </row>
    <row r="588" spans="1:4">
      <c r="A588" s="184" t="s">
        <v>20</v>
      </c>
      <c r="B588" s="182" t="s">
        <v>91</v>
      </c>
      <c r="C588" s="195"/>
      <c r="D588" s="195"/>
    </row>
    <row r="589" spans="1:4" ht="27">
      <c r="A589" s="184" t="s">
        <v>873</v>
      </c>
      <c r="B589" s="182" t="s">
        <v>874</v>
      </c>
      <c r="C589" s="195"/>
      <c r="D589" s="195"/>
    </row>
    <row r="590" spans="1:4">
      <c r="A590" s="188" t="s">
        <v>21</v>
      </c>
      <c r="B590" s="184"/>
      <c r="C590" s="195"/>
      <c r="D590" s="195"/>
    </row>
    <row r="591" spans="1:4" ht="89.25">
      <c r="A591" s="182" t="s">
        <v>875</v>
      </c>
      <c r="B591" s="184"/>
      <c r="C591" s="183">
        <v>-5500</v>
      </c>
      <c r="D591" s="183">
        <v>-5500</v>
      </c>
    </row>
    <row r="592" spans="1:4" s="308" customFormat="1" ht="40.5">
      <c r="A592" s="181" t="s">
        <v>957</v>
      </c>
      <c r="B592" s="310"/>
      <c r="C592" s="183">
        <v>3403</v>
      </c>
      <c r="D592" s="183">
        <v>3403</v>
      </c>
    </row>
    <row r="593" spans="1:4" ht="27">
      <c r="A593" s="184" t="s">
        <v>22</v>
      </c>
      <c r="B593" s="184"/>
      <c r="C593" s="183">
        <v>-139785.1</v>
      </c>
      <c r="D593" s="183">
        <v>-297564.3</v>
      </c>
    </row>
    <row r="594" spans="1:4">
      <c r="A594" s="184"/>
      <c r="B594" s="184"/>
      <c r="C594" s="195"/>
      <c r="D594" s="195"/>
    </row>
    <row r="595" spans="1:4">
      <c r="A595" s="184"/>
      <c r="B595" s="184"/>
      <c r="C595" s="184" t="s">
        <v>896</v>
      </c>
      <c r="D595" s="195"/>
    </row>
    <row r="596" spans="1:4" ht="20.25">
      <c r="A596" s="222" t="s">
        <v>897</v>
      </c>
      <c r="B596" s="184"/>
      <c r="C596" s="195"/>
      <c r="D596" s="195"/>
    </row>
    <row r="597" spans="1:4">
      <c r="A597" s="216" t="s">
        <v>887</v>
      </c>
      <c r="B597" s="184"/>
      <c r="C597" s="195"/>
      <c r="D597" s="195"/>
    </row>
    <row r="598" spans="1:4">
      <c r="A598" s="184"/>
      <c r="B598" s="184"/>
      <c r="C598" s="195"/>
      <c r="D598" s="195"/>
    </row>
    <row r="599" spans="1:4">
      <c r="A599" s="212" t="s">
        <v>14</v>
      </c>
      <c r="B599" s="212" t="s">
        <v>15</v>
      </c>
      <c r="C599" s="195"/>
      <c r="D599" s="195"/>
    </row>
    <row r="600" spans="1:4">
      <c r="A600" s="182" t="s">
        <v>868</v>
      </c>
      <c r="B600" s="182" t="s">
        <v>869</v>
      </c>
      <c r="C600" s="195"/>
      <c r="D600" s="195"/>
    </row>
    <row r="601" spans="1:4">
      <c r="A601" s="184"/>
      <c r="B601" s="184"/>
      <c r="C601" s="195"/>
      <c r="D601" s="195"/>
    </row>
    <row r="602" spans="1:4">
      <c r="A602" s="212" t="s">
        <v>730</v>
      </c>
      <c r="B602" s="184"/>
      <c r="C602" s="195"/>
      <c r="D602" s="195"/>
    </row>
    <row r="603" spans="1:4">
      <c r="A603" s="184"/>
      <c r="B603" s="184"/>
      <c r="C603" s="195"/>
      <c r="D603" s="195"/>
    </row>
    <row r="604" spans="1:4">
      <c r="A604" s="184" t="s">
        <v>16</v>
      </c>
      <c r="B604" s="182" t="s">
        <v>868</v>
      </c>
      <c r="C604" s="195"/>
      <c r="D604" s="195"/>
    </row>
    <row r="605" spans="1:4">
      <c r="A605" s="184" t="s">
        <v>17</v>
      </c>
      <c r="B605" s="182" t="s">
        <v>870</v>
      </c>
      <c r="C605" s="184" t="s">
        <v>732</v>
      </c>
      <c r="D605" s="184" t="s">
        <v>733</v>
      </c>
    </row>
    <row r="606" spans="1:4" ht="25.5">
      <c r="A606" s="184" t="s">
        <v>18</v>
      </c>
      <c r="B606" s="182" t="s">
        <v>871</v>
      </c>
      <c r="C606" s="195"/>
      <c r="D606" s="195"/>
    </row>
    <row r="607" spans="1:4" ht="51">
      <c r="A607" s="184" t="s">
        <v>19</v>
      </c>
      <c r="B607" s="182" t="s">
        <v>872</v>
      </c>
      <c r="C607" s="195"/>
      <c r="D607" s="195"/>
    </row>
    <row r="608" spans="1:4">
      <c r="A608" s="184" t="s">
        <v>20</v>
      </c>
      <c r="B608" s="182" t="s">
        <v>91</v>
      </c>
      <c r="C608" s="195"/>
      <c r="D608" s="195"/>
    </row>
    <row r="609" spans="1:4" ht="27">
      <c r="A609" s="184" t="s">
        <v>873</v>
      </c>
      <c r="B609" s="182" t="s">
        <v>874</v>
      </c>
      <c r="C609" s="195"/>
      <c r="D609" s="195"/>
    </row>
    <row r="610" spans="1:4">
      <c r="A610" s="188" t="s">
        <v>21</v>
      </c>
      <c r="B610" s="184"/>
      <c r="C610" s="195"/>
      <c r="D610" s="195"/>
    </row>
    <row r="611" spans="1:4" ht="89.25">
      <c r="A611" s="182" t="s">
        <v>875</v>
      </c>
      <c r="B611" s="184"/>
      <c r="C611" s="183">
        <v>-680</v>
      </c>
      <c r="D611" s="183">
        <v>-680</v>
      </c>
    </row>
    <row r="612" spans="1:4" s="308" customFormat="1" ht="40.5">
      <c r="A612" s="181" t="s">
        <v>957</v>
      </c>
      <c r="B612" s="310"/>
      <c r="C612" s="183">
        <v>313</v>
      </c>
      <c r="D612" s="183">
        <v>313</v>
      </c>
    </row>
    <row r="613" spans="1:4" ht="27">
      <c r="A613" s="184" t="s">
        <v>22</v>
      </c>
      <c r="B613" s="184"/>
      <c r="C613" s="183">
        <v>-21099</v>
      </c>
      <c r="D613" s="183">
        <v>-52077.3</v>
      </c>
    </row>
    <row r="614" spans="1:4">
      <c r="A614" s="184"/>
      <c r="B614" s="184"/>
      <c r="C614" s="195"/>
      <c r="D614" s="195"/>
    </row>
    <row r="615" spans="1:4">
      <c r="A615" s="184"/>
      <c r="B615" s="184"/>
      <c r="C615" s="184" t="s">
        <v>898</v>
      </c>
      <c r="D615" s="195"/>
    </row>
    <row r="616" spans="1:4" ht="20.25">
      <c r="A616" s="223" t="s">
        <v>847</v>
      </c>
      <c r="B616" s="224"/>
      <c r="C616" s="195"/>
      <c r="D616" s="195"/>
    </row>
    <row r="617" spans="1:4">
      <c r="A617" s="216" t="s">
        <v>887</v>
      </c>
      <c r="B617" s="184"/>
      <c r="C617" s="195"/>
      <c r="D617" s="195"/>
    </row>
    <row r="618" spans="1:4">
      <c r="A618" s="184"/>
      <c r="B618" s="184"/>
      <c r="C618" s="195"/>
      <c r="D618" s="195"/>
    </row>
    <row r="619" spans="1:4">
      <c r="A619" s="212" t="s">
        <v>14</v>
      </c>
      <c r="B619" s="212" t="s">
        <v>15</v>
      </c>
      <c r="C619" s="195"/>
      <c r="D619" s="195"/>
    </row>
    <row r="620" spans="1:4">
      <c r="A620" s="182" t="s">
        <v>868</v>
      </c>
      <c r="B620" s="182" t="s">
        <v>869</v>
      </c>
      <c r="C620" s="195"/>
      <c r="D620" s="195"/>
    </row>
    <row r="621" spans="1:4">
      <c r="A621" s="184"/>
      <c r="B621" s="184"/>
      <c r="C621" s="195"/>
      <c r="D621" s="195"/>
    </row>
    <row r="622" spans="1:4">
      <c r="A622" s="212" t="s">
        <v>730</v>
      </c>
      <c r="B622" s="184"/>
      <c r="C622" s="195"/>
      <c r="D622" s="195"/>
    </row>
    <row r="623" spans="1:4">
      <c r="A623" s="184"/>
      <c r="B623" s="184"/>
      <c r="C623" s="195"/>
      <c r="D623" s="195"/>
    </row>
    <row r="624" spans="1:4">
      <c r="A624" s="184" t="s">
        <v>16</v>
      </c>
      <c r="B624" s="182" t="s">
        <v>868</v>
      </c>
      <c r="C624" s="195"/>
      <c r="D624" s="195"/>
    </row>
    <row r="625" spans="1:4">
      <c r="A625" s="184" t="s">
        <v>17</v>
      </c>
      <c r="B625" s="182" t="s">
        <v>870</v>
      </c>
      <c r="C625" s="184" t="s">
        <v>732</v>
      </c>
      <c r="D625" s="184" t="s">
        <v>733</v>
      </c>
    </row>
    <row r="626" spans="1:4" ht="25.5">
      <c r="A626" s="184" t="s">
        <v>18</v>
      </c>
      <c r="B626" s="182" t="s">
        <v>871</v>
      </c>
      <c r="C626" s="195"/>
      <c r="D626" s="195"/>
    </row>
    <row r="627" spans="1:4" ht="51">
      <c r="A627" s="184" t="s">
        <v>19</v>
      </c>
      <c r="B627" s="182" t="s">
        <v>872</v>
      </c>
      <c r="C627" s="195"/>
      <c r="D627" s="195"/>
    </row>
    <row r="628" spans="1:4">
      <c r="A628" s="184" t="s">
        <v>20</v>
      </c>
      <c r="B628" s="182" t="s">
        <v>91</v>
      </c>
      <c r="C628" s="195"/>
      <c r="D628" s="195"/>
    </row>
    <row r="629" spans="1:4" ht="27">
      <c r="A629" s="184" t="s">
        <v>873</v>
      </c>
      <c r="B629" s="182" t="s">
        <v>874</v>
      </c>
      <c r="C629" s="195"/>
      <c r="D629" s="195"/>
    </row>
    <row r="630" spans="1:4">
      <c r="A630" s="188" t="s">
        <v>21</v>
      </c>
      <c r="B630" s="184"/>
      <c r="C630" s="195"/>
      <c r="D630" s="195"/>
    </row>
    <row r="631" spans="1:4" ht="89.25">
      <c r="A631" s="182" t="s">
        <v>875</v>
      </c>
      <c r="B631" s="184"/>
      <c r="C631" s="183">
        <v>-1250</v>
      </c>
      <c r="D631" s="183">
        <v>-1250</v>
      </c>
    </row>
    <row r="632" spans="1:4" s="308" customFormat="1" ht="40.5">
      <c r="A632" s="181" t="s">
        <v>957</v>
      </c>
      <c r="B632" s="310"/>
      <c r="C632" s="183">
        <v>409</v>
      </c>
      <c r="D632" s="183">
        <v>409</v>
      </c>
    </row>
    <row r="633" spans="1:4" ht="27">
      <c r="A633" s="184" t="s">
        <v>22</v>
      </c>
      <c r="B633" s="184"/>
      <c r="C633" s="183">
        <v>-44696.6</v>
      </c>
      <c r="D633" s="183">
        <v>-119337.9</v>
      </c>
    </row>
    <row r="634" spans="1:4">
      <c r="A634" s="184"/>
      <c r="B634" s="184"/>
      <c r="C634" s="195"/>
      <c r="D634" s="195"/>
    </row>
    <row r="635" spans="1:4">
      <c r="A635" s="184"/>
      <c r="B635" s="184"/>
      <c r="C635" s="184" t="s">
        <v>899</v>
      </c>
      <c r="D635" s="195"/>
    </row>
    <row r="636" spans="1:4" ht="20.25">
      <c r="A636" s="222" t="s">
        <v>853</v>
      </c>
      <c r="B636" s="225"/>
      <c r="C636" s="195"/>
      <c r="D636" s="195"/>
    </row>
    <row r="637" spans="1:4">
      <c r="A637" s="216" t="s">
        <v>887</v>
      </c>
      <c r="B637" s="184"/>
      <c r="C637" s="195"/>
      <c r="D637" s="195"/>
    </row>
    <row r="638" spans="1:4">
      <c r="A638" s="184"/>
      <c r="B638" s="184"/>
      <c r="C638" s="195"/>
      <c r="D638" s="195"/>
    </row>
    <row r="639" spans="1:4">
      <c r="A639" s="212" t="s">
        <v>14</v>
      </c>
      <c r="B639" s="212" t="s">
        <v>15</v>
      </c>
      <c r="C639" s="195"/>
      <c r="D639" s="195"/>
    </row>
    <row r="640" spans="1:4">
      <c r="A640" s="182" t="s">
        <v>868</v>
      </c>
      <c r="B640" s="182" t="s">
        <v>869</v>
      </c>
      <c r="C640" s="195"/>
      <c r="D640" s="195"/>
    </row>
    <row r="641" spans="1:4">
      <c r="A641" s="184"/>
      <c r="B641" s="184"/>
      <c r="C641" s="195"/>
      <c r="D641" s="195"/>
    </row>
    <row r="642" spans="1:4">
      <c r="A642" s="212" t="s">
        <v>730</v>
      </c>
      <c r="B642" s="184"/>
      <c r="C642" s="195"/>
      <c r="D642" s="195"/>
    </row>
    <row r="643" spans="1:4">
      <c r="A643" s="184"/>
      <c r="B643" s="184"/>
      <c r="C643" s="195"/>
      <c r="D643" s="195"/>
    </row>
    <row r="644" spans="1:4">
      <c r="A644" s="184" t="s">
        <v>16</v>
      </c>
      <c r="B644" s="182" t="s">
        <v>868</v>
      </c>
      <c r="C644" s="195"/>
      <c r="D644" s="195"/>
    </row>
    <row r="645" spans="1:4">
      <c r="A645" s="184" t="s">
        <v>17</v>
      </c>
      <c r="B645" s="182" t="s">
        <v>870</v>
      </c>
      <c r="C645" s="184" t="s">
        <v>732</v>
      </c>
      <c r="D645" s="184" t="s">
        <v>733</v>
      </c>
    </row>
    <row r="646" spans="1:4" ht="25.5">
      <c r="A646" s="184" t="s">
        <v>18</v>
      </c>
      <c r="B646" s="182" t="s">
        <v>871</v>
      </c>
      <c r="C646" s="195"/>
      <c r="D646" s="195"/>
    </row>
    <row r="647" spans="1:4" ht="51">
      <c r="A647" s="184" t="s">
        <v>19</v>
      </c>
      <c r="B647" s="182" t="s">
        <v>872</v>
      </c>
      <c r="C647" s="195"/>
      <c r="D647" s="195"/>
    </row>
    <row r="648" spans="1:4">
      <c r="A648" s="184" t="s">
        <v>20</v>
      </c>
      <c r="B648" s="182" t="s">
        <v>91</v>
      </c>
      <c r="C648" s="195"/>
      <c r="D648" s="195"/>
    </row>
    <row r="649" spans="1:4" ht="27">
      <c r="A649" s="184" t="s">
        <v>873</v>
      </c>
      <c r="B649" s="182" t="s">
        <v>874</v>
      </c>
      <c r="C649" s="195"/>
      <c r="D649" s="195"/>
    </row>
    <row r="650" spans="1:4">
      <c r="A650" s="188" t="s">
        <v>21</v>
      </c>
      <c r="B650" s="184"/>
      <c r="C650" s="195"/>
      <c r="D650" s="195"/>
    </row>
    <row r="651" spans="1:4" ht="89.25">
      <c r="A651" s="182" t="s">
        <v>875</v>
      </c>
      <c r="B651" s="184"/>
      <c r="C651" s="183">
        <v>-1200</v>
      </c>
      <c r="D651" s="183">
        <v>-1200</v>
      </c>
    </row>
    <row r="652" spans="1:4" s="308" customFormat="1" ht="25.5">
      <c r="A652" s="309" t="s">
        <v>957</v>
      </c>
      <c r="B652" s="310"/>
      <c r="C652" s="183">
        <v>533</v>
      </c>
      <c r="D652" s="183">
        <v>533</v>
      </c>
    </row>
    <row r="653" spans="1:4" ht="27">
      <c r="A653" s="184" t="s">
        <v>22</v>
      </c>
      <c r="B653" s="184"/>
      <c r="C653" s="183">
        <v>-37928.1</v>
      </c>
      <c r="D653" s="183">
        <v>-94647.3</v>
      </c>
    </row>
    <row r="654" spans="1:4">
      <c r="A654" s="184"/>
      <c r="B654" s="184"/>
      <c r="C654" s="195"/>
      <c r="D654" s="195"/>
    </row>
    <row r="655" spans="1:4">
      <c r="A655" s="184"/>
      <c r="B655" s="184"/>
      <c r="C655" s="184" t="s">
        <v>900</v>
      </c>
      <c r="D655" s="195"/>
    </row>
    <row r="656" spans="1:4" ht="20.25">
      <c r="A656" s="223" t="s">
        <v>858</v>
      </c>
      <c r="B656" s="184"/>
      <c r="C656" s="195"/>
      <c r="D656" s="195"/>
    </row>
    <row r="657" spans="1:4">
      <c r="A657" s="216" t="s">
        <v>887</v>
      </c>
      <c r="B657" s="184"/>
      <c r="C657" s="195"/>
      <c r="D657" s="195"/>
    </row>
    <row r="658" spans="1:4">
      <c r="A658" s="184"/>
      <c r="B658" s="184"/>
      <c r="C658" s="195"/>
      <c r="D658" s="195"/>
    </row>
    <row r="659" spans="1:4">
      <c r="A659" s="212" t="s">
        <v>14</v>
      </c>
      <c r="B659" s="212" t="s">
        <v>15</v>
      </c>
      <c r="C659" s="195"/>
      <c r="D659" s="195"/>
    </row>
    <row r="660" spans="1:4">
      <c r="A660" s="182" t="s">
        <v>868</v>
      </c>
      <c r="B660" s="182" t="s">
        <v>869</v>
      </c>
      <c r="C660" s="195"/>
      <c r="D660" s="195"/>
    </row>
    <row r="661" spans="1:4">
      <c r="A661" s="184"/>
      <c r="B661" s="184"/>
      <c r="C661" s="195"/>
      <c r="D661" s="195"/>
    </row>
    <row r="662" spans="1:4">
      <c r="A662" s="212" t="s">
        <v>730</v>
      </c>
      <c r="B662" s="184"/>
      <c r="C662" s="195"/>
      <c r="D662" s="195"/>
    </row>
    <row r="663" spans="1:4">
      <c r="A663" s="184"/>
      <c r="B663" s="184"/>
      <c r="C663" s="195"/>
      <c r="D663" s="195"/>
    </row>
    <row r="664" spans="1:4">
      <c r="A664" s="184" t="s">
        <v>16</v>
      </c>
      <c r="B664" s="182" t="s">
        <v>868</v>
      </c>
      <c r="C664" s="195"/>
      <c r="D664" s="195"/>
    </row>
    <row r="665" spans="1:4">
      <c r="A665" s="184" t="s">
        <v>17</v>
      </c>
      <c r="B665" s="182" t="s">
        <v>870</v>
      </c>
      <c r="C665" s="184" t="s">
        <v>732</v>
      </c>
      <c r="D665" s="184" t="s">
        <v>733</v>
      </c>
    </row>
    <row r="666" spans="1:4" ht="25.5">
      <c r="A666" s="184" t="s">
        <v>18</v>
      </c>
      <c r="B666" s="182" t="s">
        <v>871</v>
      </c>
      <c r="C666" s="195"/>
      <c r="D666" s="195"/>
    </row>
    <row r="667" spans="1:4" ht="51">
      <c r="A667" s="184" t="s">
        <v>19</v>
      </c>
      <c r="B667" s="182" t="s">
        <v>872</v>
      </c>
      <c r="C667" s="195"/>
      <c r="D667" s="195"/>
    </row>
    <row r="668" spans="1:4">
      <c r="A668" s="184" t="s">
        <v>20</v>
      </c>
      <c r="B668" s="182" t="s">
        <v>91</v>
      </c>
      <c r="C668" s="195"/>
      <c r="D668" s="195"/>
    </row>
    <row r="669" spans="1:4" ht="27">
      <c r="A669" s="184" t="s">
        <v>873</v>
      </c>
      <c r="B669" s="182" t="s">
        <v>874</v>
      </c>
      <c r="C669" s="195"/>
      <c r="D669" s="195"/>
    </row>
    <row r="670" spans="1:4">
      <c r="A670" s="188" t="s">
        <v>21</v>
      </c>
      <c r="B670" s="184"/>
      <c r="C670" s="195"/>
      <c r="D670" s="195"/>
    </row>
    <row r="671" spans="1:4" ht="89.25">
      <c r="A671" s="182" t="s">
        <v>875</v>
      </c>
      <c r="B671" s="184"/>
      <c r="C671" s="183">
        <v>-900</v>
      </c>
      <c r="D671" s="183">
        <v>-900</v>
      </c>
    </row>
    <row r="672" spans="1:4" s="308" customFormat="1" ht="25.5">
      <c r="A672" s="309" t="s">
        <v>957</v>
      </c>
      <c r="B672" s="310"/>
      <c r="C672" s="183">
        <v>631</v>
      </c>
      <c r="D672" s="183">
        <v>631</v>
      </c>
    </row>
    <row r="673" spans="1:4" ht="27">
      <c r="A673" s="184" t="s">
        <v>22</v>
      </c>
      <c r="B673" s="184"/>
      <c r="C673" s="183">
        <v>-20238.5</v>
      </c>
      <c r="D673" s="183">
        <v>-38171.1</v>
      </c>
    </row>
    <row r="674" spans="1:4">
      <c r="A674" s="184"/>
      <c r="B674" s="184"/>
      <c r="C674" s="195"/>
      <c r="D674" s="195"/>
    </row>
    <row r="675" spans="1:4">
      <c r="A675" s="184"/>
      <c r="B675" s="184"/>
      <c r="C675" s="184" t="s">
        <v>901</v>
      </c>
      <c r="D675" s="195"/>
    </row>
    <row r="676" spans="1:4" ht="20.25">
      <c r="A676" s="226" t="s">
        <v>902</v>
      </c>
      <c r="B676" s="184"/>
      <c r="C676" s="195"/>
      <c r="D676" s="195"/>
    </row>
    <row r="677" spans="1:4">
      <c r="A677" s="216" t="s">
        <v>887</v>
      </c>
      <c r="B677" s="184"/>
      <c r="C677" s="195"/>
      <c r="D677" s="195"/>
    </row>
    <row r="678" spans="1:4">
      <c r="A678" s="184"/>
      <c r="B678" s="184"/>
      <c r="C678" s="195"/>
      <c r="D678" s="195"/>
    </row>
    <row r="679" spans="1:4">
      <c r="A679" s="212" t="s">
        <v>14</v>
      </c>
      <c r="B679" s="212" t="s">
        <v>15</v>
      </c>
      <c r="C679" s="195"/>
      <c r="D679" s="195"/>
    </row>
    <row r="680" spans="1:4">
      <c r="A680" s="182" t="s">
        <v>868</v>
      </c>
      <c r="B680" s="182" t="s">
        <v>869</v>
      </c>
      <c r="C680" s="195"/>
      <c r="D680" s="195"/>
    </row>
    <row r="681" spans="1:4">
      <c r="A681" s="184"/>
      <c r="B681" s="184"/>
      <c r="C681" s="195"/>
      <c r="D681" s="195"/>
    </row>
    <row r="682" spans="1:4">
      <c r="A682" s="212" t="s">
        <v>730</v>
      </c>
      <c r="B682" s="184"/>
      <c r="C682" s="195"/>
      <c r="D682" s="195"/>
    </row>
    <row r="683" spans="1:4">
      <c r="A683" s="184"/>
      <c r="B683" s="184"/>
      <c r="C683" s="195"/>
      <c r="D683" s="195"/>
    </row>
    <row r="684" spans="1:4">
      <c r="A684" s="184" t="s">
        <v>16</v>
      </c>
      <c r="B684" s="182" t="s">
        <v>868</v>
      </c>
      <c r="C684" s="195"/>
      <c r="D684" s="195"/>
    </row>
    <row r="685" spans="1:4">
      <c r="A685" s="184" t="s">
        <v>17</v>
      </c>
      <c r="B685" s="182" t="s">
        <v>870</v>
      </c>
      <c r="C685" s="184" t="s">
        <v>732</v>
      </c>
      <c r="D685" s="184" t="s">
        <v>733</v>
      </c>
    </row>
    <row r="686" spans="1:4" ht="25.5">
      <c r="A686" s="184" t="s">
        <v>18</v>
      </c>
      <c r="B686" s="182" t="s">
        <v>871</v>
      </c>
      <c r="C686" s="195"/>
      <c r="D686" s="195"/>
    </row>
    <row r="687" spans="1:4" ht="51">
      <c r="A687" s="184" t="s">
        <v>19</v>
      </c>
      <c r="B687" s="182" t="s">
        <v>872</v>
      </c>
      <c r="C687" s="195"/>
      <c r="D687" s="195"/>
    </row>
    <row r="688" spans="1:4">
      <c r="A688" s="184" t="s">
        <v>20</v>
      </c>
      <c r="B688" s="182" t="s">
        <v>91</v>
      </c>
      <c r="C688" s="195"/>
      <c r="D688" s="195"/>
    </row>
    <row r="689" spans="1:4" ht="27">
      <c r="A689" s="184" t="s">
        <v>873</v>
      </c>
      <c r="B689" s="182" t="s">
        <v>874</v>
      </c>
      <c r="C689" s="195"/>
      <c r="D689" s="195"/>
    </row>
    <row r="690" spans="1:4">
      <c r="A690" s="188" t="s">
        <v>21</v>
      </c>
      <c r="B690" s="184"/>
      <c r="C690" s="195"/>
      <c r="D690" s="195"/>
    </row>
    <row r="691" spans="1:4" ht="89.25">
      <c r="A691" s="182" t="s">
        <v>875</v>
      </c>
      <c r="B691" s="184"/>
      <c r="C691" s="183">
        <v>-1050</v>
      </c>
      <c r="D691" s="183">
        <v>-1050</v>
      </c>
    </row>
    <row r="692" spans="1:4" s="308" customFormat="1" ht="25.5">
      <c r="A692" s="309" t="s">
        <v>957</v>
      </c>
      <c r="B692" s="310"/>
      <c r="C692" s="183">
        <v>620</v>
      </c>
      <c r="D692" s="183">
        <v>620</v>
      </c>
    </row>
    <row r="693" spans="1:4" ht="27">
      <c r="A693" s="184" t="s">
        <v>22</v>
      </c>
      <c r="B693" s="184"/>
      <c r="C693" s="183">
        <v>-27734</v>
      </c>
      <c r="D693" s="183">
        <v>-61017</v>
      </c>
    </row>
    <row r="694" spans="1:4">
      <c r="A694" s="184"/>
      <c r="B694" s="184"/>
      <c r="C694" s="195"/>
      <c r="D694" s="195"/>
    </row>
    <row r="695" spans="1:4">
      <c r="A695" s="184"/>
      <c r="B695" s="184"/>
      <c r="C695" s="184" t="s">
        <v>903</v>
      </c>
      <c r="D695" s="195"/>
    </row>
    <row r="696" spans="1:4" ht="20.25">
      <c r="A696" s="226" t="s">
        <v>904</v>
      </c>
      <c r="B696" s="184"/>
      <c r="C696" s="195"/>
      <c r="D696" s="195"/>
    </row>
    <row r="697" spans="1:4">
      <c r="A697" s="216" t="s">
        <v>887</v>
      </c>
      <c r="B697" s="184"/>
      <c r="C697" s="195"/>
      <c r="D697" s="195"/>
    </row>
    <row r="698" spans="1:4">
      <c r="A698" s="184"/>
      <c r="B698" s="184"/>
      <c r="C698" s="195"/>
      <c r="D698" s="195"/>
    </row>
    <row r="699" spans="1:4">
      <c r="A699" s="212" t="s">
        <v>14</v>
      </c>
      <c r="B699" s="212" t="s">
        <v>15</v>
      </c>
      <c r="C699" s="195"/>
      <c r="D699" s="195"/>
    </row>
    <row r="700" spans="1:4">
      <c r="A700" s="182" t="s">
        <v>868</v>
      </c>
      <c r="B700" s="182" t="s">
        <v>869</v>
      </c>
      <c r="C700" s="195"/>
      <c r="D700" s="195"/>
    </row>
    <row r="701" spans="1:4">
      <c r="A701" s="184"/>
      <c r="B701" s="184"/>
      <c r="C701" s="195"/>
      <c r="D701" s="195"/>
    </row>
    <row r="702" spans="1:4">
      <c r="A702" s="212" t="s">
        <v>730</v>
      </c>
      <c r="B702" s="184"/>
      <c r="C702" s="195"/>
      <c r="D702" s="195"/>
    </row>
    <row r="703" spans="1:4">
      <c r="A703" s="184"/>
      <c r="B703" s="184"/>
      <c r="C703" s="195"/>
      <c r="D703" s="195"/>
    </row>
    <row r="704" spans="1:4">
      <c r="A704" s="184" t="s">
        <v>16</v>
      </c>
      <c r="B704" s="182" t="s">
        <v>868</v>
      </c>
      <c r="C704" s="195"/>
      <c r="D704" s="195"/>
    </row>
    <row r="705" spans="1:4">
      <c r="A705" s="184" t="s">
        <v>17</v>
      </c>
      <c r="B705" s="182" t="s">
        <v>870</v>
      </c>
      <c r="C705" s="184" t="s">
        <v>732</v>
      </c>
      <c r="D705" s="184" t="s">
        <v>733</v>
      </c>
    </row>
    <row r="706" spans="1:4" ht="25.5">
      <c r="A706" s="184" t="s">
        <v>18</v>
      </c>
      <c r="B706" s="182" t="s">
        <v>871</v>
      </c>
      <c r="C706" s="195"/>
      <c r="D706" s="195"/>
    </row>
    <row r="707" spans="1:4" ht="51">
      <c r="A707" s="184" t="s">
        <v>19</v>
      </c>
      <c r="B707" s="182" t="s">
        <v>872</v>
      </c>
      <c r="C707" s="195"/>
      <c r="D707" s="195"/>
    </row>
    <row r="708" spans="1:4">
      <c r="A708" s="184" t="s">
        <v>20</v>
      </c>
      <c r="B708" s="182" t="s">
        <v>91</v>
      </c>
      <c r="C708" s="195"/>
      <c r="D708" s="195"/>
    </row>
    <row r="709" spans="1:4" ht="27">
      <c r="A709" s="184" t="s">
        <v>873</v>
      </c>
      <c r="B709" s="182" t="s">
        <v>874</v>
      </c>
      <c r="C709" s="195"/>
      <c r="D709" s="195"/>
    </row>
    <row r="710" spans="1:4">
      <c r="A710" s="188" t="s">
        <v>21</v>
      </c>
      <c r="B710" s="184"/>
      <c r="C710" s="195"/>
      <c r="D710" s="195"/>
    </row>
    <row r="711" spans="1:4" ht="89.25">
      <c r="A711" s="182" t="s">
        <v>875</v>
      </c>
      <c r="B711" s="184"/>
      <c r="C711" s="183">
        <v>-1480</v>
      </c>
      <c r="D711" s="183">
        <v>-1480</v>
      </c>
    </row>
    <row r="712" spans="1:4" s="308" customFormat="1" ht="25.5">
      <c r="A712" s="309" t="s">
        <v>957</v>
      </c>
      <c r="B712" s="310"/>
      <c r="C712" s="183">
        <v>622</v>
      </c>
      <c r="D712" s="183">
        <v>622</v>
      </c>
    </row>
    <row r="713" spans="1:4" ht="27">
      <c r="A713" s="184" t="s">
        <v>22</v>
      </c>
      <c r="B713" s="184"/>
      <c r="C713" s="183">
        <v>-48031.6</v>
      </c>
      <c r="D713" s="183">
        <v>-121750.2</v>
      </c>
    </row>
    <row r="714" spans="1:4">
      <c r="A714" s="184"/>
      <c r="B714" s="184"/>
      <c r="C714" s="195"/>
      <c r="D714" s="195"/>
    </row>
    <row r="715" spans="1:4">
      <c r="A715" s="184"/>
      <c r="B715" s="184"/>
      <c r="C715" s="184" t="s">
        <v>905</v>
      </c>
      <c r="D715" s="195"/>
    </row>
    <row r="716" spans="1:4" ht="20.25">
      <c r="A716" s="226" t="s">
        <v>906</v>
      </c>
      <c r="B716" s="184"/>
      <c r="C716" s="195"/>
      <c r="D716" s="195"/>
    </row>
    <row r="717" spans="1:4">
      <c r="A717" s="216" t="s">
        <v>887</v>
      </c>
      <c r="B717" s="184"/>
      <c r="C717" s="195"/>
      <c r="D717" s="195"/>
    </row>
    <row r="718" spans="1:4">
      <c r="A718" s="184"/>
      <c r="B718" s="184"/>
      <c r="C718" s="195"/>
      <c r="D718" s="195"/>
    </row>
    <row r="719" spans="1:4">
      <c r="A719" s="212" t="s">
        <v>14</v>
      </c>
      <c r="B719" s="212" t="s">
        <v>15</v>
      </c>
      <c r="C719" s="195"/>
      <c r="D719" s="195"/>
    </row>
    <row r="720" spans="1:4">
      <c r="A720" s="182" t="s">
        <v>868</v>
      </c>
      <c r="B720" s="182" t="s">
        <v>869</v>
      </c>
      <c r="C720" s="195"/>
      <c r="D720" s="195"/>
    </row>
    <row r="721" spans="1:4">
      <c r="A721" s="184"/>
      <c r="B721" s="184"/>
      <c r="C721" s="195"/>
      <c r="D721" s="195"/>
    </row>
    <row r="722" spans="1:4">
      <c r="A722" s="212" t="s">
        <v>730</v>
      </c>
      <c r="B722" s="184"/>
      <c r="C722" s="195"/>
      <c r="D722" s="195"/>
    </row>
    <row r="723" spans="1:4">
      <c r="A723" s="184"/>
      <c r="B723" s="184"/>
      <c r="C723" s="195"/>
      <c r="D723" s="195"/>
    </row>
    <row r="724" spans="1:4">
      <c r="A724" s="184" t="s">
        <v>16</v>
      </c>
      <c r="B724" s="182" t="s">
        <v>868</v>
      </c>
      <c r="C724" s="195"/>
      <c r="D724" s="195"/>
    </row>
    <row r="725" spans="1:4">
      <c r="A725" s="184" t="s">
        <v>17</v>
      </c>
      <c r="B725" s="182" t="s">
        <v>870</v>
      </c>
      <c r="C725" s="184" t="s">
        <v>732</v>
      </c>
      <c r="D725" s="184" t="s">
        <v>733</v>
      </c>
    </row>
    <row r="726" spans="1:4" ht="25.5">
      <c r="A726" s="184" t="s">
        <v>18</v>
      </c>
      <c r="B726" s="182" t="s">
        <v>871</v>
      </c>
      <c r="C726" s="195"/>
      <c r="D726" s="195"/>
    </row>
    <row r="727" spans="1:4" ht="51">
      <c r="A727" s="184" t="s">
        <v>19</v>
      </c>
      <c r="B727" s="182" t="s">
        <v>872</v>
      </c>
      <c r="C727" s="195"/>
      <c r="D727" s="195"/>
    </row>
    <row r="728" spans="1:4">
      <c r="A728" s="184" t="s">
        <v>20</v>
      </c>
      <c r="B728" s="182" t="s">
        <v>91</v>
      </c>
      <c r="C728" s="195"/>
      <c r="D728" s="195"/>
    </row>
    <row r="729" spans="1:4" ht="27">
      <c r="A729" s="184" t="s">
        <v>873</v>
      </c>
      <c r="B729" s="182" t="s">
        <v>874</v>
      </c>
      <c r="C729" s="195"/>
      <c r="D729" s="195"/>
    </row>
    <row r="730" spans="1:4">
      <c r="A730" s="188" t="s">
        <v>21</v>
      </c>
      <c r="B730" s="184"/>
      <c r="C730" s="195"/>
      <c r="D730" s="195"/>
    </row>
    <row r="731" spans="1:4" ht="89.25">
      <c r="A731" s="182" t="s">
        <v>875</v>
      </c>
      <c r="B731" s="184"/>
      <c r="C731" s="183">
        <v>-1050</v>
      </c>
      <c r="D731" s="183">
        <v>-1050</v>
      </c>
    </row>
    <row r="732" spans="1:4" s="308" customFormat="1" ht="25.5">
      <c r="A732" s="309" t="s">
        <v>957</v>
      </c>
      <c r="B732" s="310"/>
      <c r="C732" s="183">
        <v>132</v>
      </c>
      <c r="D732" s="183">
        <v>132</v>
      </c>
    </row>
    <row r="733" spans="1:4" ht="27">
      <c r="A733" s="184" t="s">
        <v>22</v>
      </c>
      <c r="B733" s="184"/>
      <c r="C733" s="183">
        <v>-45040.6</v>
      </c>
      <c r="D733" s="183">
        <v>-130264.2</v>
      </c>
    </row>
    <row r="734" spans="1:4">
      <c r="A734" s="184"/>
      <c r="B734" s="184"/>
      <c r="C734" s="195"/>
      <c r="D734" s="195"/>
    </row>
    <row r="735" spans="1:4">
      <c r="A735" s="184"/>
      <c r="B735" s="184"/>
      <c r="C735" s="184" t="s">
        <v>907</v>
      </c>
      <c r="D735" s="195"/>
    </row>
    <row r="736" spans="1:4" ht="20.25">
      <c r="A736" s="226" t="s">
        <v>908</v>
      </c>
      <c r="B736" s="184"/>
      <c r="C736" s="195"/>
      <c r="D736" s="195"/>
    </row>
    <row r="737" spans="1:4">
      <c r="A737" s="216" t="s">
        <v>887</v>
      </c>
      <c r="B737" s="184"/>
      <c r="C737" s="195"/>
      <c r="D737" s="195"/>
    </row>
    <row r="738" spans="1:4">
      <c r="A738" s="184"/>
      <c r="B738" s="184"/>
      <c r="C738" s="195"/>
      <c r="D738" s="195"/>
    </row>
    <row r="739" spans="1:4">
      <c r="A739" s="212" t="s">
        <v>14</v>
      </c>
      <c r="B739" s="212" t="s">
        <v>15</v>
      </c>
      <c r="C739" s="195"/>
      <c r="D739" s="195"/>
    </row>
    <row r="740" spans="1:4">
      <c r="A740" s="182" t="s">
        <v>868</v>
      </c>
      <c r="B740" s="182" t="s">
        <v>869</v>
      </c>
      <c r="C740" s="195"/>
      <c r="D740" s="195"/>
    </row>
    <row r="741" spans="1:4">
      <c r="A741" s="184"/>
      <c r="B741" s="184"/>
      <c r="C741" s="195"/>
      <c r="D741" s="195"/>
    </row>
    <row r="742" spans="1:4">
      <c r="A742" s="212" t="s">
        <v>730</v>
      </c>
      <c r="B742" s="184"/>
      <c r="C742" s="195"/>
      <c r="D742" s="195"/>
    </row>
    <row r="743" spans="1:4">
      <c r="A743" s="184"/>
      <c r="B743" s="184"/>
      <c r="C743" s="195"/>
      <c r="D743" s="195"/>
    </row>
    <row r="744" spans="1:4">
      <c r="A744" s="184" t="s">
        <v>16</v>
      </c>
      <c r="B744" s="182" t="s">
        <v>868</v>
      </c>
      <c r="C744" s="195"/>
      <c r="D744" s="195"/>
    </row>
    <row r="745" spans="1:4">
      <c r="A745" s="184" t="s">
        <v>17</v>
      </c>
      <c r="B745" s="182" t="s">
        <v>870</v>
      </c>
      <c r="C745" s="184" t="s">
        <v>732</v>
      </c>
      <c r="D745" s="184" t="s">
        <v>733</v>
      </c>
    </row>
    <row r="746" spans="1:4" ht="25.5">
      <c r="A746" s="184" t="s">
        <v>18</v>
      </c>
      <c r="B746" s="182" t="s">
        <v>871</v>
      </c>
      <c r="C746" s="195"/>
      <c r="D746" s="195"/>
    </row>
    <row r="747" spans="1:4" ht="51">
      <c r="A747" s="184" t="s">
        <v>19</v>
      </c>
      <c r="B747" s="182" t="s">
        <v>872</v>
      </c>
      <c r="C747" s="195"/>
      <c r="D747" s="195"/>
    </row>
    <row r="748" spans="1:4">
      <c r="A748" s="184" t="s">
        <v>20</v>
      </c>
      <c r="B748" s="182" t="s">
        <v>91</v>
      </c>
      <c r="C748" s="195"/>
      <c r="D748" s="195"/>
    </row>
    <row r="749" spans="1:4" ht="27">
      <c r="A749" s="184" t="s">
        <v>873</v>
      </c>
      <c r="B749" s="182" t="s">
        <v>874</v>
      </c>
      <c r="C749" s="195"/>
      <c r="D749" s="195"/>
    </row>
    <row r="750" spans="1:4">
      <c r="A750" s="188" t="s">
        <v>21</v>
      </c>
      <c r="B750" s="184"/>
      <c r="C750" s="195"/>
      <c r="D750" s="195"/>
    </row>
    <row r="751" spans="1:4" ht="89.25">
      <c r="A751" s="182" t="s">
        <v>875</v>
      </c>
      <c r="B751" s="184"/>
      <c r="C751" s="183">
        <v>-1300</v>
      </c>
      <c r="D751" s="183">
        <v>-1300</v>
      </c>
    </row>
    <row r="752" spans="1:4" s="308" customFormat="1" ht="25.5">
      <c r="A752" s="309" t="s">
        <v>957</v>
      </c>
      <c r="B752" s="310"/>
      <c r="C752" s="183">
        <v>815</v>
      </c>
      <c r="D752" s="183">
        <v>815</v>
      </c>
    </row>
    <row r="753" spans="1:4" ht="27">
      <c r="A753" s="184" t="s">
        <v>22</v>
      </c>
      <c r="B753" s="184"/>
      <c r="C753" s="183">
        <v>-32644.9</v>
      </c>
      <c r="D753" s="183">
        <v>-68821.5</v>
      </c>
    </row>
    <row r="754" spans="1:4">
      <c r="A754" s="184"/>
      <c r="B754" s="184"/>
      <c r="C754" s="195"/>
      <c r="D754" s="195"/>
    </row>
    <row r="755" spans="1:4">
      <c r="A755" s="184"/>
      <c r="B755" s="184"/>
      <c r="C755" s="184" t="s">
        <v>909</v>
      </c>
      <c r="D755" s="195"/>
    </row>
    <row r="756" spans="1:4" ht="20.25">
      <c r="A756" s="226" t="s">
        <v>910</v>
      </c>
      <c r="B756" s="184"/>
      <c r="C756" s="195"/>
      <c r="D756" s="195"/>
    </row>
    <row r="757" spans="1:4">
      <c r="A757" s="216" t="s">
        <v>887</v>
      </c>
      <c r="B757" s="184"/>
      <c r="C757" s="195"/>
      <c r="D757" s="195"/>
    </row>
    <row r="758" spans="1:4">
      <c r="A758" s="184"/>
      <c r="B758" s="184"/>
      <c r="C758" s="195"/>
      <c r="D758" s="195"/>
    </row>
    <row r="759" spans="1:4">
      <c r="A759" s="212" t="s">
        <v>14</v>
      </c>
      <c r="B759" s="212" t="s">
        <v>15</v>
      </c>
      <c r="C759" s="195"/>
      <c r="D759" s="195"/>
    </row>
    <row r="760" spans="1:4">
      <c r="A760" s="182" t="s">
        <v>868</v>
      </c>
      <c r="B760" s="182" t="s">
        <v>869</v>
      </c>
      <c r="C760" s="195"/>
      <c r="D760" s="195"/>
    </row>
    <row r="761" spans="1:4">
      <c r="A761" s="184"/>
      <c r="B761" s="184"/>
      <c r="C761" s="195"/>
      <c r="D761" s="195"/>
    </row>
    <row r="762" spans="1:4">
      <c r="A762" s="212" t="s">
        <v>730</v>
      </c>
      <c r="B762" s="184"/>
      <c r="C762" s="195"/>
      <c r="D762" s="195"/>
    </row>
    <row r="763" spans="1:4">
      <c r="A763" s="184"/>
      <c r="B763" s="184"/>
      <c r="C763" s="195"/>
      <c r="D763" s="195"/>
    </row>
    <row r="764" spans="1:4">
      <c r="A764" s="184" t="s">
        <v>16</v>
      </c>
      <c r="B764" s="182" t="s">
        <v>868</v>
      </c>
      <c r="C764" s="195"/>
      <c r="D764" s="195"/>
    </row>
    <row r="765" spans="1:4">
      <c r="A765" s="184" t="s">
        <v>17</v>
      </c>
      <c r="B765" s="182" t="s">
        <v>870</v>
      </c>
      <c r="C765" s="184" t="s">
        <v>732</v>
      </c>
      <c r="D765" s="184" t="s">
        <v>733</v>
      </c>
    </row>
    <row r="766" spans="1:4" ht="25.5">
      <c r="A766" s="184" t="s">
        <v>18</v>
      </c>
      <c r="B766" s="182" t="s">
        <v>871</v>
      </c>
      <c r="C766" s="195"/>
      <c r="D766" s="195"/>
    </row>
    <row r="767" spans="1:4" ht="51">
      <c r="A767" s="184" t="s">
        <v>19</v>
      </c>
      <c r="B767" s="182" t="s">
        <v>872</v>
      </c>
      <c r="C767" s="195"/>
      <c r="D767" s="195"/>
    </row>
    <row r="768" spans="1:4">
      <c r="A768" s="184" t="s">
        <v>20</v>
      </c>
      <c r="B768" s="182" t="s">
        <v>91</v>
      </c>
      <c r="C768" s="195"/>
      <c r="D768" s="195"/>
    </row>
    <row r="769" spans="1:4" ht="27">
      <c r="A769" s="184" t="s">
        <v>873</v>
      </c>
      <c r="B769" s="182" t="s">
        <v>874</v>
      </c>
      <c r="C769" s="195"/>
      <c r="D769" s="195"/>
    </row>
    <row r="770" spans="1:4">
      <c r="A770" s="188" t="s">
        <v>21</v>
      </c>
      <c r="B770" s="184"/>
      <c r="C770" s="195"/>
      <c r="D770" s="195"/>
    </row>
    <row r="771" spans="1:4" ht="89.25">
      <c r="A771" s="182" t="s">
        <v>875</v>
      </c>
      <c r="B771" s="184"/>
      <c r="C771" s="183">
        <v>-360</v>
      </c>
      <c r="D771" s="183">
        <v>-360</v>
      </c>
    </row>
    <row r="772" spans="1:4" s="308" customFormat="1" ht="25.5">
      <c r="A772" s="309" t="s">
        <v>957</v>
      </c>
      <c r="B772" s="310"/>
      <c r="C772" s="183">
        <v>166</v>
      </c>
      <c r="D772" s="183">
        <v>166</v>
      </c>
    </row>
    <row r="773" spans="1:4" ht="27">
      <c r="A773" s="184" t="s">
        <v>22</v>
      </c>
      <c r="B773" s="184"/>
      <c r="C773" s="183">
        <v>-11157.6</v>
      </c>
      <c r="D773" s="183">
        <v>-27528.6</v>
      </c>
    </row>
    <row r="774" spans="1:4">
      <c r="A774" s="184"/>
      <c r="B774" s="184"/>
      <c r="C774" s="195"/>
      <c r="D774" s="195"/>
    </row>
    <row r="775" spans="1:4">
      <c r="A775" s="184"/>
      <c r="B775" s="184"/>
      <c r="C775" s="184" t="s">
        <v>911</v>
      </c>
      <c r="D775" s="195"/>
    </row>
    <row r="776" spans="1:4" ht="20.25">
      <c r="A776" s="226" t="s">
        <v>862</v>
      </c>
      <c r="B776" s="184"/>
      <c r="C776" s="195"/>
      <c r="D776" s="195"/>
    </row>
    <row r="777" spans="1:4">
      <c r="A777" s="216" t="s">
        <v>887</v>
      </c>
      <c r="B777" s="184"/>
      <c r="C777" s="195"/>
      <c r="D777" s="195"/>
    </row>
    <row r="778" spans="1:4">
      <c r="A778" s="184"/>
      <c r="B778" s="184"/>
      <c r="C778" s="195"/>
      <c r="D778" s="195"/>
    </row>
    <row r="779" spans="1:4">
      <c r="A779" s="212" t="s">
        <v>14</v>
      </c>
      <c r="B779" s="212" t="s">
        <v>15</v>
      </c>
      <c r="C779" s="195"/>
      <c r="D779" s="195"/>
    </row>
    <row r="780" spans="1:4">
      <c r="A780" s="182" t="s">
        <v>868</v>
      </c>
      <c r="B780" s="182" t="s">
        <v>869</v>
      </c>
      <c r="C780" s="195"/>
      <c r="D780" s="195"/>
    </row>
    <row r="781" spans="1:4">
      <c r="A781" s="184"/>
      <c r="B781" s="184"/>
      <c r="C781" s="195"/>
      <c r="D781" s="195"/>
    </row>
    <row r="782" spans="1:4">
      <c r="A782" s="212" t="s">
        <v>730</v>
      </c>
      <c r="B782" s="184"/>
      <c r="C782" s="195"/>
      <c r="D782" s="195"/>
    </row>
    <row r="783" spans="1:4">
      <c r="A783" s="184"/>
      <c r="B783" s="184"/>
      <c r="C783" s="195"/>
      <c r="D783" s="195"/>
    </row>
    <row r="784" spans="1:4">
      <c r="A784" s="184" t="s">
        <v>16</v>
      </c>
      <c r="B784" s="182" t="s">
        <v>868</v>
      </c>
      <c r="C784" s="195"/>
      <c r="D784" s="195"/>
    </row>
    <row r="785" spans="1:4">
      <c r="A785" s="184" t="s">
        <v>17</v>
      </c>
      <c r="B785" s="182" t="s">
        <v>870</v>
      </c>
      <c r="C785" s="184" t="s">
        <v>732</v>
      </c>
      <c r="D785" s="184" t="s">
        <v>733</v>
      </c>
    </row>
    <row r="786" spans="1:4" ht="25.5">
      <c r="A786" s="184" t="s">
        <v>18</v>
      </c>
      <c r="B786" s="182" t="s">
        <v>871</v>
      </c>
      <c r="C786" s="195"/>
      <c r="D786" s="195"/>
    </row>
    <row r="787" spans="1:4" ht="51">
      <c r="A787" s="184" t="s">
        <v>19</v>
      </c>
      <c r="B787" s="182" t="s">
        <v>872</v>
      </c>
      <c r="C787" s="195"/>
      <c r="D787" s="195"/>
    </row>
    <row r="788" spans="1:4">
      <c r="A788" s="184" t="s">
        <v>20</v>
      </c>
      <c r="B788" s="182" t="s">
        <v>91</v>
      </c>
      <c r="C788" s="195"/>
      <c r="D788" s="195"/>
    </row>
    <row r="789" spans="1:4" ht="27">
      <c r="A789" s="184" t="s">
        <v>873</v>
      </c>
      <c r="B789" s="182" t="s">
        <v>874</v>
      </c>
      <c r="C789" s="195"/>
      <c r="D789" s="195"/>
    </row>
    <row r="790" spans="1:4">
      <c r="A790" s="188" t="s">
        <v>21</v>
      </c>
      <c r="B790" s="184"/>
      <c r="C790" s="195"/>
      <c r="D790" s="195"/>
    </row>
    <row r="791" spans="1:4" ht="89.25">
      <c r="A791" s="182" t="s">
        <v>875</v>
      </c>
      <c r="B791" s="184"/>
      <c r="C791" s="183">
        <v>-830</v>
      </c>
      <c r="D791" s="183">
        <v>-830</v>
      </c>
    </row>
    <row r="792" spans="1:4" s="308" customFormat="1" ht="25.5">
      <c r="A792" s="309" t="s">
        <v>957</v>
      </c>
      <c r="B792" s="310"/>
      <c r="C792" s="183">
        <v>356</v>
      </c>
      <c r="D792" s="183">
        <v>356</v>
      </c>
    </row>
    <row r="793" spans="1:4" ht="27">
      <c r="A793" s="184" t="s">
        <v>22</v>
      </c>
      <c r="B793" s="184"/>
      <c r="C793" s="183">
        <v>-26679.5</v>
      </c>
      <c r="D793" s="183">
        <v>-67260.600000000006</v>
      </c>
    </row>
    <row r="794" spans="1:4">
      <c r="A794" s="184"/>
      <c r="B794" s="184"/>
      <c r="C794" s="195"/>
      <c r="D794" s="195"/>
    </row>
    <row r="795" spans="1:4">
      <c r="A795" s="184"/>
      <c r="B795" s="184"/>
      <c r="C795" s="185"/>
      <c r="D795" s="184" t="s">
        <v>924</v>
      </c>
    </row>
    <row r="796" spans="1:4" ht="14.25">
      <c r="A796" s="179" t="s">
        <v>33</v>
      </c>
      <c r="B796" s="179"/>
      <c r="C796" s="179"/>
      <c r="D796" s="179"/>
    </row>
    <row r="797" spans="1:4" ht="14.25">
      <c r="A797" s="186"/>
      <c r="B797" s="186"/>
      <c r="C797" s="185"/>
      <c r="D797" s="185"/>
    </row>
    <row r="798" spans="1:4">
      <c r="A798" s="184"/>
      <c r="B798" s="184"/>
      <c r="C798" s="185"/>
      <c r="D798" s="185"/>
    </row>
    <row r="799" spans="1:4" ht="14.25">
      <c r="A799" s="180" t="s">
        <v>14</v>
      </c>
      <c r="B799" s="186" t="s">
        <v>15</v>
      </c>
      <c r="C799" s="185"/>
      <c r="D799" s="185"/>
    </row>
    <row r="800" spans="1:4">
      <c r="A800" s="181" t="s">
        <v>925</v>
      </c>
      <c r="B800" s="187" t="s">
        <v>926</v>
      </c>
      <c r="C800" s="185"/>
      <c r="D800" s="185"/>
    </row>
    <row r="801" spans="1:4">
      <c r="A801" s="184"/>
      <c r="B801" s="184"/>
      <c r="C801" s="185"/>
      <c r="D801" s="185"/>
    </row>
    <row r="802" spans="1:4" ht="14.25">
      <c r="A802" s="180" t="s">
        <v>730</v>
      </c>
      <c r="B802" s="180"/>
      <c r="C802" s="185"/>
      <c r="D802" s="185"/>
    </row>
    <row r="803" spans="1:4">
      <c r="A803" s="184"/>
      <c r="B803" s="184"/>
      <c r="C803" s="185"/>
      <c r="D803" s="185"/>
    </row>
    <row r="804" spans="1:4">
      <c r="A804" s="184" t="s">
        <v>16</v>
      </c>
      <c r="B804" s="181" t="s">
        <v>925</v>
      </c>
      <c r="C804" s="188" t="s">
        <v>732</v>
      </c>
      <c r="D804" s="188" t="s">
        <v>733</v>
      </c>
    </row>
    <row r="805" spans="1:4">
      <c r="A805" s="184" t="s">
        <v>17</v>
      </c>
      <c r="B805" s="181" t="s">
        <v>741</v>
      </c>
      <c r="C805" s="185"/>
      <c r="D805" s="185"/>
    </row>
    <row r="806" spans="1:4">
      <c r="A806" s="184" t="s">
        <v>18</v>
      </c>
      <c r="B806" s="181" t="s">
        <v>926</v>
      </c>
      <c r="C806" s="185"/>
      <c r="D806" s="185"/>
    </row>
    <row r="807" spans="1:4" ht="67.5">
      <c r="A807" s="184" t="s">
        <v>19</v>
      </c>
      <c r="B807" s="181" t="s">
        <v>927</v>
      </c>
      <c r="C807" s="185"/>
      <c r="D807" s="185"/>
    </row>
    <row r="808" spans="1:4">
      <c r="A808" s="184" t="s">
        <v>20</v>
      </c>
      <c r="B808" s="181" t="s">
        <v>24</v>
      </c>
      <c r="C808" s="185"/>
      <c r="D808" s="185"/>
    </row>
    <row r="809" spans="1:4">
      <c r="A809" s="188" t="s">
        <v>21</v>
      </c>
      <c r="B809" s="188"/>
      <c r="C809" s="185"/>
      <c r="D809" s="185"/>
    </row>
    <row r="810" spans="1:4" ht="27">
      <c r="A810" s="184" t="s">
        <v>22</v>
      </c>
      <c r="B810" s="184"/>
      <c r="C810" s="214">
        <f>հավելված9!C586</f>
        <v>7011711.5</v>
      </c>
      <c r="D810" s="214">
        <f>հավելված9!D586</f>
        <v>8794410.5</v>
      </c>
    </row>
    <row r="811" spans="1:4">
      <c r="A811" s="184"/>
      <c r="B811" s="184"/>
      <c r="C811" s="185"/>
      <c r="D811" s="185"/>
    </row>
  </sheetData>
  <mergeCells count="224">
    <mergeCell ref="C2:D2"/>
    <mergeCell ref="A6:D6"/>
    <mergeCell ref="A528:B528"/>
    <mergeCell ref="A514:D514"/>
    <mergeCell ref="B516:D516"/>
    <mergeCell ref="B517:D517"/>
    <mergeCell ref="A519:D519"/>
    <mergeCell ref="C521:D521"/>
    <mergeCell ref="A527:B527"/>
    <mergeCell ref="A490:B490"/>
    <mergeCell ref="A494:D494"/>
    <mergeCell ref="A495:D495"/>
    <mergeCell ref="B497:D497"/>
    <mergeCell ref="B498:D498"/>
    <mergeCell ref="A476:D476"/>
    <mergeCell ref="B478:D478"/>
    <mergeCell ref="B479:D479"/>
    <mergeCell ref="A481:D481"/>
    <mergeCell ref="C367:D367"/>
    <mergeCell ref="A373:B373"/>
    <mergeCell ref="C483:D483"/>
    <mergeCell ref="A489:B489"/>
    <mergeCell ref="A513:D513"/>
    <mergeCell ref="A500:D500"/>
    <mergeCell ref="C502:D502"/>
    <mergeCell ref="A309:D309"/>
    <mergeCell ref="C311:D311"/>
    <mergeCell ref="A317:B317"/>
    <mergeCell ref="A385:D385"/>
    <mergeCell ref="C387:D387"/>
    <mergeCell ref="A393:B393"/>
    <mergeCell ref="B334:D334"/>
    <mergeCell ref="B335:D335"/>
    <mergeCell ref="A337:D337"/>
    <mergeCell ref="C339:D339"/>
    <mergeCell ref="A350:D350"/>
    <mergeCell ref="A351:D351"/>
    <mergeCell ref="C358:D358"/>
    <mergeCell ref="A364:B364"/>
    <mergeCell ref="A365:B365"/>
    <mergeCell ref="A345:B345"/>
    <mergeCell ref="A457:D457"/>
    <mergeCell ref="B459:D459"/>
    <mergeCell ref="C445:D445"/>
    <mergeCell ref="A423:B423"/>
    <mergeCell ref="A424:B424"/>
    <mergeCell ref="A428:D428"/>
    <mergeCell ref="A429:D429"/>
    <mergeCell ref="A303:D303"/>
    <mergeCell ref="A304:D304"/>
    <mergeCell ref="B306:D306"/>
    <mergeCell ref="B307:D307"/>
    <mergeCell ref="A346:B346"/>
    <mergeCell ref="B353:D353"/>
    <mergeCell ref="A356:D356"/>
    <mergeCell ref="A327:B327"/>
    <mergeCell ref="A331:D331"/>
    <mergeCell ref="A332:D332"/>
    <mergeCell ref="C320:D320"/>
    <mergeCell ref="A326:B326"/>
    <mergeCell ref="B354:D354"/>
    <mergeCell ref="A285:D285"/>
    <mergeCell ref="B268:D268"/>
    <mergeCell ref="B269:D269"/>
    <mergeCell ref="A271:D271"/>
    <mergeCell ref="C273:D273"/>
    <mergeCell ref="B287:D287"/>
    <mergeCell ref="A265:D265"/>
    <mergeCell ref="A266:D266"/>
    <mergeCell ref="A279:B279"/>
    <mergeCell ref="A280:B280"/>
    <mergeCell ref="A284:D284"/>
    <mergeCell ref="B246:D246"/>
    <mergeCell ref="B247:D247"/>
    <mergeCell ref="A249:D249"/>
    <mergeCell ref="A261:B261"/>
    <mergeCell ref="A257:B257"/>
    <mergeCell ref="A258:B258"/>
    <mergeCell ref="A259:B259"/>
    <mergeCell ref="A260:B260"/>
    <mergeCell ref="C251:D251"/>
    <mergeCell ref="A166:B166"/>
    <mergeCell ref="A167:B167"/>
    <mergeCell ref="A168:B168"/>
    <mergeCell ref="C170:D170"/>
    <mergeCell ref="B460:D460"/>
    <mergeCell ref="A179:B179"/>
    <mergeCell ref="A150:B150"/>
    <mergeCell ref="A151:B151"/>
    <mergeCell ref="A152:B152"/>
    <mergeCell ref="B155:D155"/>
    <mergeCell ref="B156:D156"/>
    <mergeCell ref="A158:D158"/>
    <mergeCell ref="A176:B176"/>
    <mergeCell ref="A177:B177"/>
    <mergeCell ref="A178:B178"/>
    <mergeCell ref="B288:D288"/>
    <mergeCell ref="A318:B318"/>
    <mergeCell ref="C292:D292"/>
    <mergeCell ref="A298:B298"/>
    <mergeCell ref="A299:B299"/>
    <mergeCell ref="A290:D290"/>
    <mergeCell ref="A239:B239"/>
    <mergeCell ref="A243:D243"/>
    <mergeCell ref="A244:D244"/>
    <mergeCell ref="A442:B442"/>
    <mergeCell ref="A443:B443"/>
    <mergeCell ref="A470:B470"/>
    <mergeCell ref="A462:D462"/>
    <mergeCell ref="C464:D464"/>
    <mergeCell ref="A44:B44"/>
    <mergeCell ref="A508:B508"/>
    <mergeCell ref="A509:B509"/>
    <mergeCell ref="A128:B128"/>
    <mergeCell ref="A129:B129"/>
    <mergeCell ref="C131:D131"/>
    <mergeCell ref="A137:B137"/>
    <mergeCell ref="A138:B138"/>
    <mergeCell ref="A139:B139"/>
    <mergeCell ref="A475:D475"/>
    <mergeCell ref="A101:B101"/>
    <mergeCell ref="C105:D105"/>
    <mergeCell ref="A113:B113"/>
    <mergeCell ref="B116:D116"/>
    <mergeCell ref="A102:B102"/>
    <mergeCell ref="A103:B103"/>
    <mergeCell ref="A111:B111"/>
    <mergeCell ref="A112:B112"/>
    <mergeCell ref="C160:D160"/>
    <mergeCell ref="A471:B471"/>
    <mergeCell ref="A415:D415"/>
    <mergeCell ref="C417:D417"/>
    <mergeCell ref="A403:B403"/>
    <mergeCell ref="A379:D379"/>
    <mergeCell ref="A380:D380"/>
    <mergeCell ref="B382:D382"/>
    <mergeCell ref="B383:D383"/>
    <mergeCell ref="A394:B394"/>
    <mergeCell ref="C396:D396"/>
    <mergeCell ref="A402:B402"/>
    <mergeCell ref="A404:B404"/>
    <mergeCell ref="A405:B405"/>
    <mergeCell ref="A409:D409"/>
    <mergeCell ref="A410:D410"/>
    <mergeCell ref="B412:D412"/>
    <mergeCell ref="B413:D413"/>
    <mergeCell ref="A451:B451"/>
    <mergeCell ref="A452:B452"/>
    <mergeCell ref="A456:D456"/>
    <mergeCell ref="B431:D431"/>
    <mergeCell ref="B432:D432"/>
    <mergeCell ref="A434:D434"/>
    <mergeCell ref="C436:D436"/>
    <mergeCell ref="C232:D232"/>
    <mergeCell ref="A238:B238"/>
    <mergeCell ref="A223:B223"/>
    <mergeCell ref="A224:B224"/>
    <mergeCell ref="A208:B208"/>
    <mergeCell ref="A209:B209"/>
    <mergeCell ref="B212:D212"/>
    <mergeCell ref="A187:B187"/>
    <mergeCell ref="A188:B188"/>
    <mergeCell ref="A189:B189"/>
    <mergeCell ref="A190:B190"/>
    <mergeCell ref="B213:D213"/>
    <mergeCell ref="A215:D215"/>
    <mergeCell ref="C217:D217"/>
    <mergeCell ref="B227:D227"/>
    <mergeCell ref="B228:D228"/>
    <mergeCell ref="A230:D230"/>
    <mergeCell ref="A194:D194"/>
    <mergeCell ref="A195:D195"/>
    <mergeCell ref="B197:D197"/>
    <mergeCell ref="B198:D198"/>
    <mergeCell ref="A200:D200"/>
    <mergeCell ref="C202:D202"/>
    <mergeCell ref="B91:D91"/>
    <mergeCell ref="A83:B83"/>
    <mergeCell ref="A64:B64"/>
    <mergeCell ref="A55:D55"/>
    <mergeCell ref="C57:D57"/>
    <mergeCell ref="A63:B63"/>
    <mergeCell ref="A68:D68"/>
    <mergeCell ref="C181:D181"/>
    <mergeCell ref="A140:B140"/>
    <mergeCell ref="A141:B141"/>
    <mergeCell ref="C143:D143"/>
    <mergeCell ref="A149:B149"/>
    <mergeCell ref="B117:D117"/>
    <mergeCell ref="A119:D119"/>
    <mergeCell ref="C121:D121"/>
    <mergeCell ref="A127:B127"/>
    <mergeCell ref="A69:D69"/>
    <mergeCell ref="B71:D71"/>
    <mergeCell ref="B72:D72"/>
    <mergeCell ref="A74:D74"/>
    <mergeCell ref="C76:D76"/>
    <mergeCell ref="A82:B82"/>
    <mergeCell ref="A93:D93"/>
    <mergeCell ref="C95:D95"/>
    <mergeCell ref="A45:B45"/>
    <mergeCell ref="A49:D49"/>
    <mergeCell ref="A50:D50"/>
    <mergeCell ref="B52:D52"/>
    <mergeCell ref="B53:D53"/>
    <mergeCell ref="A7:E7"/>
    <mergeCell ref="A87:D87"/>
    <mergeCell ref="A88:D88"/>
    <mergeCell ref="B90:D90"/>
    <mergeCell ref="A10:D10"/>
    <mergeCell ref="A11:D11"/>
    <mergeCell ref="B13:D13"/>
    <mergeCell ref="B14:D14"/>
    <mergeCell ref="A16:D16"/>
    <mergeCell ref="C18:D18"/>
    <mergeCell ref="C19:D19"/>
    <mergeCell ref="A25:B25"/>
    <mergeCell ref="A26:B26"/>
    <mergeCell ref="A30:D30"/>
    <mergeCell ref="A31:D31"/>
    <mergeCell ref="B33:D33"/>
    <mergeCell ref="B34:D34"/>
    <mergeCell ref="A36:D36"/>
    <mergeCell ref="C38:D38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3"/>
  <sheetViews>
    <sheetView workbookViewId="0">
      <selection activeCell="G27" sqref="G27"/>
    </sheetView>
  </sheetViews>
  <sheetFormatPr defaultColWidth="9.140625" defaultRowHeight="16.5" outlineLevelCol="1"/>
  <cols>
    <col min="1" max="1" width="17.85546875" style="131" customWidth="1" outlineLevel="1"/>
    <col min="2" max="2" width="37.85546875" style="131" customWidth="1" outlineLevel="1"/>
    <col min="3" max="3" width="12.42578125" style="133" customWidth="1"/>
    <col min="4" max="4" width="10.140625" style="133" customWidth="1"/>
    <col min="5" max="5" width="17.7109375" style="134" customWidth="1"/>
    <col min="6" max="6" width="14.85546875" style="131" customWidth="1"/>
    <col min="7" max="7" width="16.140625" style="131" customWidth="1"/>
    <col min="8" max="9" width="0" style="131" hidden="1" customWidth="1"/>
    <col min="10" max="10" width="15" style="131" hidden="1" customWidth="1"/>
    <col min="11" max="16384" width="9.140625" style="131"/>
  </cols>
  <sheetData>
    <row r="1" spans="1:7">
      <c r="F1" s="456" t="s">
        <v>724</v>
      </c>
      <c r="G1" s="456"/>
    </row>
    <row r="2" spans="1:7">
      <c r="A2" s="130"/>
      <c r="B2" s="130"/>
      <c r="C2" s="130"/>
      <c r="D2" s="131"/>
      <c r="E2" s="371" t="s">
        <v>328</v>
      </c>
      <c r="F2" s="372"/>
      <c r="G2" s="372"/>
    </row>
    <row r="3" spans="1:7">
      <c r="A3" s="130"/>
      <c r="B3" s="130"/>
      <c r="C3" s="130"/>
      <c r="D3" s="131"/>
      <c r="E3" s="371" t="s">
        <v>1004</v>
      </c>
      <c r="F3" s="372"/>
      <c r="G3" s="372"/>
    </row>
    <row r="4" spans="1:7">
      <c r="A4" s="130"/>
      <c r="B4" s="130"/>
      <c r="C4" s="130"/>
      <c r="D4" s="130"/>
      <c r="E4" s="132"/>
    </row>
    <row r="5" spans="1:7">
      <c r="A5" s="130"/>
      <c r="B5" s="130"/>
      <c r="C5" s="130"/>
      <c r="D5" s="130"/>
      <c r="E5" s="132"/>
    </row>
    <row r="6" spans="1:7" ht="43.5" customHeight="1">
      <c r="A6" s="468" t="s">
        <v>723</v>
      </c>
      <c r="B6" s="468"/>
      <c r="C6" s="468"/>
      <c r="D6" s="468"/>
      <c r="E6" s="468"/>
      <c r="F6" s="468"/>
      <c r="G6" s="468"/>
    </row>
    <row r="7" spans="1:7">
      <c r="G7" s="135"/>
    </row>
    <row r="8" spans="1:7" s="133" customFormat="1" ht="16.5" customHeight="1">
      <c r="A8" s="317" t="s">
        <v>379</v>
      </c>
      <c r="B8" s="469" t="s">
        <v>380</v>
      </c>
      <c r="C8" s="471" t="s">
        <v>381</v>
      </c>
      <c r="D8" s="471" t="s">
        <v>382</v>
      </c>
      <c r="E8" s="473" t="s">
        <v>383</v>
      </c>
      <c r="F8" s="474"/>
      <c r="G8" s="475"/>
    </row>
    <row r="9" spans="1:7" s="133" customFormat="1" ht="49.5">
      <c r="A9" s="318"/>
      <c r="B9" s="470"/>
      <c r="C9" s="472"/>
      <c r="D9" s="472"/>
      <c r="E9" s="373" t="s">
        <v>384</v>
      </c>
      <c r="F9" s="373" t="s">
        <v>385</v>
      </c>
      <c r="G9" s="374" t="s">
        <v>386</v>
      </c>
    </row>
    <row r="10" spans="1:7" s="133" customFormat="1">
      <c r="A10" s="318"/>
      <c r="B10" s="316"/>
      <c r="C10" s="136"/>
      <c r="D10" s="136"/>
      <c r="E10" s="375"/>
      <c r="F10" s="376"/>
      <c r="G10" s="377">
        <f>G11+G34+G42+G48+G104+G117+G138+G149+G167+G179+G251+G259+G273+G279</f>
        <v>-526077</v>
      </c>
    </row>
    <row r="11" spans="1:7" s="133" customFormat="1" ht="17.25" customHeight="1">
      <c r="A11" s="465" t="s">
        <v>967</v>
      </c>
      <c r="B11" s="466"/>
      <c r="C11" s="466"/>
      <c r="D11" s="466"/>
      <c r="E11" s="466"/>
      <c r="F11" s="467"/>
      <c r="G11" s="377">
        <f>G12</f>
        <v>-23498</v>
      </c>
    </row>
    <row r="12" spans="1:7" s="133" customFormat="1" ht="17.25" customHeight="1">
      <c r="A12" s="465" t="s">
        <v>388</v>
      </c>
      <c r="B12" s="466"/>
      <c r="C12" s="466"/>
      <c r="D12" s="466"/>
      <c r="E12" s="466"/>
      <c r="F12" s="467"/>
      <c r="G12" s="377">
        <f>G13</f>
        <v>-23498</v>
      </c>
    </row>
    <row r="13" spans="1:7" s="133" customFormat="1" ht="17.25" customHeight="1">
      <c r="A13" s="365" t="s">
        <v>968</v>
      </c>
      <c r="B13" s="476" t="s">
        <v>969</v>
      </c>
      <c r="C13" s="477"/>
      <c r="D13" s="477"/>
      <c r="E13" s="478"/>
      <c r="F13" s="366"/>
      <c r="G13" s="377">
        <f>G14+G30</f>
        <v>-23498</v>
      </c>
    </row>
    <row r="14" spans="1:7" s="133" customFormat="1" ht="17.25">
      <c r="A14" s="140"/>
      <c r="B14" s="327" t="s">
        <v>390</v>
      </c>
      <c r="C14" s="166"/>
      <c r="D14" s="166"/>
      <c r="E14" s="166"/>
      <c r="F14" s="328"/>
      <c r="G14" s="377">
        <f>G15+G16+G17+G18+G19+G20+G21+G22+G23+G24+G25+G26+G27+G28+G29</f>
        <v>-11998</v>
      </c>
    </row>
    <row r="15" spans="1:7" s="133" customFormat="1" ht="17.25">
      <c r="A15" s="378" t="s">
        <v>970</v>
      </c>
      <c r="B15" s="330" t="s">
        <v>971</v>
      </c>
      <c r="C15" s="379" t="s">
        <v>972</v>
      </c>
      <c r="D15" s="379" t="s">
        <v>973</v>
      </c>
      <c r="E15" s="380">
        <v>450</v>
      </c>
      <c r="F15" s="377">
        <v>-4444.3999999999996</v>
      </c>
      <c r="G15" s="377">
        <v>-2000</v>
      </c>
    </row>
    <row r="16" spans="1:7" s="133" customFormat="1" ht="17.25">
      <c r="A16" s="378" t="s">
        <v>974</v>
      </c>
      <c r="B16" s="330" t="s">
        <v>975</v>
      </c>
      <c r="C16" s="379" t="s">
        <v>972</v>
      </c>
      <c r="D16" s="379" t="s">
        <v>976</v>
      </c>
      <c r="E16" s="380">
        <v>145000</v>
      </c>
      <c r="F16" s="377">
        <v>-12</v>
      </c>
      <c r="G16" s="377">
        <v>-1740</v>
      </c>
    </row>
    <row r="17" spans="1:7" s="133" customFormat="1" ht="17.25" customHeight="1">
      <c r="A17" s="378" t="s">
        <v>977</v>
      </c>
      <c r="B17" s="330" t="s">
        <v>975</v>
      </c>
      <c r="C17" s="379" t="s">
        <v>972</v>
      </c>
      <c r="D17" s="379" t="s">
        <v>976</v>
      </c>
      <c r="E17" s="380">
        <v>92000</v>
      </c>
      <c r="F17" s="377">
        <v>-9</v>
      </c>
      <c r="G17" s="377">
        <v>-828</v>
      </c>
    </row>
    <row r="18" spans="1:7" s="133" customFormat="1" ht="17.25" customHeight="1">
      <c r="A18" s="378" t="s">
        <v>978</v>
      </c>
      <c r="B18" s="330" t="s">
        <v>979</v>
      </c>
      <c r="C18" s="379" t="s">
        <v>972</v>
      </c>
      <c r="D18" s="379" t="s">
        <v>976</v>
      </c>
      <c r="E18" s="380">
        <v>22740</v>
      </c>
      <c r="F18" s="377">
        <v>-100</v>
      </c>
      <c r="G18" s="377">
        <v>-2274</v>
      </c>
    </row>
    <row r="19" spans="1:7" s="133" customFormat="1" ht="17.25" customHeight="1">
      <c r="A19" s="378" t="s">
        <v>980</v>
      </c>
      <c r="B19" s="330" t="s">
        <v>979</v>
      </c>
      <c r="C19" s="379" t="s">
        <v>972</v>
      </c>
      <c r="D19" s="379" t="s">
        <v>976</v>
      </c>
      <c r="E19" s="380">
        <v>19680</v>
      </c>
      <c r="F19" s="377">
        <v>-19</v>
      </c>
      <c r="G19" s="377">
        <v>-373.92</v>
      </c>
    </row>
    <row r="20" spans="1:7" s="133" customFormat="1" ht="17.25">
      <c r="A20" s="378" t="s">
        <v>981</v>
      </c>
      <c r="B20" s="330" t="s">
        <v>979</v>
      </c>
      <c r="C20" s="379" t="s">
        <v>972</v>
      </c>
      <c r="D20" s="379" t="s">
        <v>976</v>
      </c>
      <c r="E20" s="380">
        <v>19800</v>
      </c>
      <c r="F20" s="377">
        <v>-35</v>
      </c>
      <c r="G20" s="377">
        <v>-693</v>
      </c>
    </row>
    <row r="21" spans="1:7" s="133" customFormat="1" ht="17.25">
      <c r="A21" s="378" t="s">
        <v>982</v>
      </c>
      <c r="B21" s="330" t="s">
        <v>979</v>
      </c>
      <c r="C21" s="379" t="s">
        <v>972</v>
      </c>
      <c r="D21" s="379" t="s">
        <v>976</v>
      </c>
      <c r="E21" s="380">
        <v>19800</v>
      </c>
      <c r="F21" s="377">
        <v>-35</v>
      </c>
      <c r="G21" s="377">
        <v>-693</v>
      </c>
    </row>
    <row r="22" spans="1:7" s="133" customFormat="1" ht="17.25">
      <c r="A22" s="378" t="s">
        <v>983</v>
      </c>
      <c r="B22" s="330" t="s">
        <v>979</v>
      </c>
      <c r="C22" s="379" t="s">
        <v>972</v>
      </c>
      <c r="D22" s="379" t="s">
        <v>976</v>
      </c>
      <c r="E22" s="380">
        <v>19800</v>
      </c>
      <c r="F22" s="377">
        <v>-25</v>
      </c>
      <c r="G22" s="377">
        <v>-495</v>
      </c>
    </row>
    <row r="23" spans="1:7" s="133" customFormat="1" ht="17.25" customHeight="1">
      <c r="A23" s="378" t="s">
        <v>984</v>
      </c>
      <c r="B23" s="330" t="s">
        <v>979</v>
      </c>
      <c r="C23" s="379" t="s">
        <v>972</v>
      </c>
      <c r="D23" s="379" t="s">
        <v>976</v>
      </c>
      <c r="E23" s="380">
        <v>19800</v>
      </c>
      <c r="F23" s="377">
        <v>-35</v>
      </c>
      <c r="G23" s="377">
        <v>-693</v>
      </c>
    </row>
    <row r="24" spans="1:7" s="133" customFormat="1" ht="17.25" customHeight="1">
      <c r="A24" s="378" t="s">
        <v>985</v>
      </c>
      <c r="B24" s="330" t="s">
        <v>979</v>
      </c>
      <c r="C24" s="379" t="s">
        <v>972</v>
      </c>
      <c r="D24" s="379" t="s">
        <v>976</v>
      </c>
      <c r="E24" s="380">
        <v>15900</v>
      </c>
      <c r="F24" s="377">
        <v>-40</v>
      </c>
      <c r="G24" s="377">
        <v>-636</v>
      </c>
    </row>
    <row r="25" spans="1:7" s="133" customFormat="1" ht="17.25" customHeight="1">
      <c r="A25" s="378" t="s">
        <v>986</v>
      </c>
      <c r="B25" s="330" t="s">
        <v>979</v>
      </c>
      <c r="C25" s="379" t="s">
        <v>972</v>
      </c>
      <c r="D25" s="379" t="s">
        <v>976</v>
      </c>
      <c r="E25" s="380">
        <v>12136</v>
      </c>
      <c r="F25" s="377">
        <v>-30</v>
      </c>
      <c r="G25" s="377">
        <v>-364.08</v>
      </c>
    </row>
    <row r="26" spans="1:7" s="133" customFormat="1" ht="17.25">
      <c r="A26" s="378" t="s">
        <v>987</v>
      </c>
      <c r="B26" s="330" t="s">
        <v>979</v>
      </c>
      <c r="C26" s="379" t="s">
        <v>972</v>
      </c>
      <c r="D26" s="379" t="s">
        <v>976</v>
      </c>
      <c r="E26" s="380">
        <v>11000</v>
      </c>
      <c r="F26" s="377">
        <v>-5</v>
      </c>
      <c r="G26" s="377">
        <v>-55</v>
      </c>
    </row>
    <row r="27" spans="1:7" s="133" customFormat="1" ht="34.5">
      <c r="A27" s="378" t="s">
        <v>988</v>
      </c>
      <c r="B27" s="330" t="s">
        <v>989</v>
      </c>
      <c r="C27" s="379" t="s">
        <v>972</v>
      </c>
      <c r="D27" s="379" t="s">
        <v>976</v>
      </c>
      <c r="E27" s="380">
        <v>2800</v>
      </c>
      <c r="F27" s="377">
        <v>-260</v>
      </c>
      <c r="G27" s="377">
        <v>-728</v>
      </c>
    </row>
    <row r="28" spans="1:7" s="133" customFormat="1" ht="34.5">
      <c r="A28" s="378" t="s">
        <v>990</v>
      </c>
      <c r="B28" s="330" t="s">
        <v>989</v>
      </c>
      <c r="C28" s="379" t="s">
        <v>972</v>
      </c>
      <c r="D28" s="379" t="s">
        <v>976</v>
      </c>
      <c r="E28" s="380">
        <v>19800</v>
      </c>
      <c r="F28" s="377">
        <v>-15</v>
      </c>
      <c r="G28" s="377">
        <v>-297</v>
      </c>
    </row>
    <row r="29" spans="1:7" s="133" customFormat="1" ht="34.5">
      <c r="A29" s="378" t="s">
        <v>991</v>
      </c>
      <c r="B29" s="330" t="s">
        <v>989</v>
      </c>
      <c r="C29" s="379" t="s">
        <v>972</v>
      </c>
      <c r="D29" s="379" t="s">
        <v>976</v>
      </c>
      <c r="E29" s="380">
        <v>16000</v>
      </c>
      <c r="F29" s="377">
        <v>-8</v>
      </c>
      <c r="G29" s="377">
        <v>-128</v>
      </c>
    </row>
    <row r="30" spans="1:7" s="133" customFormat="1" ht="17.25">
      <c r="A30" s="140"/>
      <c r="B30" s="327" t="s">
        <v>490</v>
      </c>
      <c r="C30" s="166"/>
      <c r="D30" s="166"/>
      <c r="E30" s="166"/>
      <c r="F30" s="328"/>
      <c r="G30" s="381">
        <f>G31+G32</f>
        <v>-11500</v>
      </c>
    </row>
    <row r="31" spans="1:7" s="133" customFormat="1" ht="34.5">
      <c r="A31" s="311" t="s">
        <v>992</v>
      </c>
      <c r="B31" s="330" t="s">
        <v>993</v>
      </c>
      <c r="C31" s="368" t="s">
        <v>506</v>
      </c>
      <c r="D31" s="311" t="s">
        <v>402</v>
      </c>
      <c r="E31" s="332"/>
      <c r="F31" s="333"/>
      <c r="G31" s="377">
        <v>-1500</v>
      </c>
    </row>
    <row r="32" spans="1:7" s="133" customFormat="1" ht="17.25">
      <c r="A32" s="311" t="s">
        <v>994</v>
      </c>
      <c r="B32" s="330" t="s">
        <v>995</v>
      </c>
      <c r="C32" s="368" t="s">
        <v>506</v>
      </c>
      <c r="D32" s="311" t="s">
        <v>402</v>
      </c>
      <c r="E32" s="332"/>
      <c r="F32" s="333"/>
      <c r="G32" s="377">
        <v>-10000</v>
      </c>
    </row>
    <row r="33" spans="1:8" s="133" customFormat="1" ht="17.25">
      <c r="A33" s="319"/>
      <c r="B33" s="320"/>
      <c r="C33" s="136"/>
      <c r="D33" s="136"/>
      <c r="E33" s="375"/>
      <c r="F33" s="376"/>
      <c r="G33" s="382"/>
    </row>
    <row r="34" spans="1:8" s="133" customFormat="1" ht="17.25" customHeight="1">
      <c r="A34" s="465" t="s">
        <v>387</v>
      </c>
      <c r="B34" s="466"/>
      <c r="C34" s="466"/>
      <c r="D34" s="466"/>
      <c r="E34" s="466"/>
      <c r="F34" s="467"/>
      <c r="G34" s="383">
        <f>G35</f>
        <v>-29000</v>
      </c>
      <c r="H34" s="137"/>
    </row>
    <row r="35" spans="1:8" s="133" customFormat="1" ht="17.25" customHeight="1">
      <c r="A35" s="465" t="s">
        <v>388</v>
      </c>
      <c r="B35" s="466"/>
      <c r="C35" s="466"/>
      <c r="D35" s="466"/>
      <c r="E35" s="466"/>
      <c r="F35" s="467"/>
      <c r="G35" s="384">
        <f>G36</f>
        <v>-29000</v>
      </c>
      <c r="H35" s="137"/>
    </row>
    <row r="36" spans="1:8" s="133" customFormat="1" ht="17.25" customHeight="1">
      <c r="A36" s="365" t="s">
        <v>389</v>
      </c>
      <c r="B36" s="476" t="s">
        <v>344</v>
      </c>
      <c r="C36" s="477"/>
      <c r="D36" s="477"/>
      <c r="E36" s="478"/>
      <c r="F36" s="366"/>
      <c r="G36" s="384">
        <f>G37+G39</f>
        <v>-29000</v>
      </c>
      <c r="H36" s="137"/>
    </row>
    <row r="37" spans="1:8" s="133" customFormat="1" ht="17.25">
      <c r="A37" s="140"/>
      <c r="B37" s="327" t="s">
        <v>390</v>
      </c>
      <c r="C37" s="166"/>
      <c r="D37" s="166"/>
      <c r="E37" s="166"/>
      <c r="F37" s="328"/>
      <c r="G37" s="364">
        <f>G38</f>
        <v>-11000</v>
      </c>
      <c r="H37" s="137"/>
    </row>
    <row r="38" spans="1:8" s="133" customFormat="1" ht="17.25">
      <c r="A38" s="367" t="s">
        <v>391</v>
      </c>
      <c r="B38" s="330" t="s">
        <v>392</v>
      </c>
      <c r="C38" s="368" t="s">
        <v>393</v>
      </c>
      <c r="D38" s="369" t="s">
        <v>394</v>
      </c>
      <c r="E38" s="370"/>
      <c r="F38" s="370"/>
      <c r="G38" s="333">
        <v>-11000</v>
      </c>
      <c r="H38" s="137"/>
    </row>
    <row r="39" spans="1:8" s="133" customFormat="1" ht="17.25">
      <c r="A39" s="140"/>
      <c r="B39" s="327" t="s">
        <v>399</v>
      </c>
      <c r="C39" s="166"/>
      <c r="D39" s="166"/>
      <c r="E39" s="166"/>
      <c r="F39" s="328"/>
      <c r="G39" s="384">
        <f>G40</f>
        <v>-18000</v>
      </c>
      <c r="H39" s="137"/>
    </row>
    <row r="40" spans="1:8" s="133" customFormat="1" ht="34.5">
      <c r="A40" s="329" t="s">
        <v>996</v>
      </c>
      <c r="B40" s="330" t="s">
        <v>997</v>
      </c>
      <c r="C40" s="368" t="s">
        <v>393</v>
      </c>
      <c r="D40" s="311" t="s">
        <v>402</v>
      </c>
      <c r="E40" s="332"/>
      <c r="F40" s="333"/>
      <c r="G40" s="333">
        <v>-18000</v>
      </c>
      <c r="H40" s="137"/>
    </row>
    <row r="41" spans="1:8" s="133" customFormat="1" ht="17.25">
      <c r="A41" s="339"/>
      <c r="B41" s="157"/>
      <c r="C41" s="158"/>
      <c r="D41" s="159"/>
      <c r="E41" s="160"/>
      <c r="F41" s="385"/>
      <c r="G41" s="370"/>
      <c r="H41" s="137"/>
    </row>
    <row r="42" spans="1:8" s="133" customFormat="1" ht="17.25" customHeight="1">
      <c r="A42" s="465" t="s">
        <v>395</v>
      </c>
      <c r="B42" s="466"/>
      <c r="C42" s="466"/>
      <c r="D42" s="466"/>
      <c r="E42" s="466"/>
      <c r="F42" s="467"/>
      <c r="G42" s="383">
        <f>G43</f>
        <v>-2000</v>
      </c>
      <c r="H42" s="137"/>
    </row>
    <row r="43" spans="1:8" s="133" customFormat="1" ht="17.25" customHeight="1">
      <c r="A43" s="465" t="s">
        <v>396</v>
      </c>
      <c r="B43" s="466"/>
      <c r="C43" s="466"/>
      <c r="D43" s="466"/>
      <c r="E43" s="466"/>
      <c r="F43" s="467"/>
      <c r="G43" s="384">
        <f>G44</f>
        <v>-2000</v>
      </c>
      <c r="H43" s="137"/>
    </row>
    <row r="44" spans="1:8" s="133" customFormat="1" ht="17.25" customHeight="1">
      <c r="A44" s="365" t="s">
        <v>397</v>
      </c>
      <c r="B44" s="476" t="s">
        <v>398</v>
      </c>
      <c r="C44" s="477"/>
      <c r="D44" s="477"/>
      <c r="E44" s="478"/>
      <c r="F44" s="366"/>
      <c r="G44" s="384">
        <f>G45</f>
        <v>-2000</v>
      </c>
      <c r="H44" s="137"/>
    </row>
    <row r="45" spans="1:8" s="133" customFormat="1" ht="17.25">
      <c r="A45" s="140"/>
      <c r="B45" s="327" t="s">
        <v>399</v>
      </c>
      <c r="C45" s="166"/>
      <c r="D45" s="166"/>
      <c r="E45" s="166"/>
      <c r="F45" s="328"/>
      <c r="G45" s="384">
        <f>G46</f>
        <v>-2000</v>
      </c>
      <c r="H45" s="137"/>
    </row>
    <row r="46" spans="1:8" s="133" customFormat="1" ht="51.75">
      <c r="A46" s="329" t="s">
        <v>400</v>
      </c>
      <c r="B46" s="330" t="s">
        <v>401</v>
      </c>
      <c r="C46" s="368" t="s">
        <v>393</v>
      </c>
      <c r="D46" s="311" t="s">
        <v>402</v>
      </c>
      <c r="E46" s="332"/>
      <c r="F46" s="333"/>
      <c r="G46" s="370">
        <v>-2000</v>
      </c>
      <c r="H46" s="137"/>
    </row>
    <row r="47" spans="1:8" s="133" customFormat="1" ht="17.25">
      <c r="A47" s="339"/>
      <c r="B47" s="157"/>
      <c r="C47" s="158"/>
      <c r="D47" s="159"/>
      <c r="E47" s="160"/>
      <c r="F47" s="385"/>
      <c r="G47" s="370"/>
      <c r="H47" s="137"/>
    </row>
    <row r="48" spans="1:8" s="133" customFormat="1" ht="17.25" customHeight="1">
      <c r="A48" s="465" t="s">
        <v>403</v>
      </c>
      <c r="B48" s="466"/>
      <c r="C48" s="466"/>
      <c r="D48" s="466"/>
      <c r="E48" s="466"/>
      <c r="F48" s="467"/>
      <c r="G48" s="383">
        <f>G49</f>
        <v>-15588.9</v>
      </c>
      <c r="H48" s="137"/>
    </row>
    <row r="49" spans="1:8" s="133" customFormat="1" ht="17.25" customHeight="1">
      <c r="A49" s="465" t="s">
        <v>404</v>
      </c>
      <c r="B49" s="466"/>
      <c r="C49" s="466"/>
      <c r="D49" s="466"/>
      <c r="E49" s="466"/>
      <c r="F49" s="467"/>
      <c r="G49" s="384">
        <f>G50</f>
        <v>-15588.9</v>
      </c>
      <c r="H49" s="137"/>
    </row>
    <row r="50" spans="1:8" s="133" customFormat="1" ht="17.25" customHeight="1">
      <c r="A50" s="365" t="s">
        <v>405</v>
      </c>
      <c r="B50" s="476" t="s">
        <v>406</v>
      </c>
      <c r="C50" s="477"/>
      <c r="D50" s="477"/>
      <c r="E50" s="478"/>
      <c r="F50" s="366"/>
      <c r="G50" s="384">
        <f>G51</f>
        <v>-15588.9</v>
      </c>
      <c r="H50" s="137"/>
    </row>
    <row r="51" spans="1:8" s="133" customFormat="1" ht="17.25">
      <c r="A51" s="140"/>
      <c r="B51" s="327" t="s">
        <v>390</v>
      </c>
      <c r="C51" s="166"/>
      <c r="D51" s="166"/>
      <c r="E51" s="166"/>
      <c r="F51" s="328"/>
      <c r="G51" s="384">
        <f>G52+G53+G54+G55+G56+G57+G58+G59+G60+G61+G62+G63+G64+G65+G66+G67+G68+G69+G70+G71+G72+G73+G74+G75+G76+G77+G78+G79+G80+G81+G82+G83+G84+G85+G86+G87+G88+G89+G90+G91+G92+G93+G94+G95+G96+G97+G98+G99+G100+G101+G102</f>
        <v>-15588.9</v>
      </c>
      <c r="H51" s="137"/>
    </row>
    <row r="52" spans="1:8" s="133" customFormat="1" ht="17.25">
      <c r="A52" s="329" t="s">
        <v>407</v>
      </c>
      <c r="B52" s="330" t="s">
        <v>408</v>
      </c>
      <c r="C52" s="368" t="s">
        <v>409</v>
      </c>
      <c r="D52" s="311" t="s">
        <v>394</v>
      </c>
      <c r="E52" s="332"/>
      <c r="F52" s="333"/>
      <c r="G52" s="370">
        <v>-8</v>
      </c>
      <c r="H52" s="137"/>
    </row>
    <row r="53" spans="1:8" s="133" customFormat="1" ht="17.25">
      <c r="A53" s="329" t="s">
        <v>410</v>
      </c>
      <c r="B53" s="330" t="s">
        <v>411</v>
      </c>
      <c r="C53" s="368" t="s">
        <v>409</v>
      </c>
      <c r="D53" s="311" t="s">
        <v>394</v>
      </c>
      <c r="E53" s="332"/>
      <c r="F53" s="333"/>
      <c r="G53" s="370">
        <v>-32.6</v>
      </c>
      <c r="H53" s="137"/>
    </row>
    <row r="54" spans="1:8" s="133" customFormat="1" ht="17.25">
      <c r="A54" s="329" t="s">
        <v>412</v>
      </c>
      <c r="B54" s="330" t="s">
        <v>413</v>
      </c>
      <c r="C54" s="368" t="s">
        <v>409</v>
      </c>
      <c r="D54" s="311" t="s">
        <v>394</v>
      </c>
      <c r="E54" s="332"/>
      <c r="F54" s="333"/>
      <c r="G54" s="370">
        <v>-76.3</v>
      </c>
      <c r="H54" s="137"/>
    </row>
    <row r="55" spans="1:8" s="133" customFormat="1" ht="34.5">
      <c r="A55" s="329" t="s">
        <v>414</v>
      </c>
      <c r="B55" s="330" t="s">
        <v>415</v>
      </c>
      <c r="C55" s="368" t="s">
        <v>409</v>
      </c>
      <c r="D55" s="311" t="s">
        <v>416</v>
      </c>
      <c r="E55" s="332"/>
      <c r="F55" s="333"/>
      <c r="G55" s="370">
        <v>-85.2</v>
      </c>
      <c r="H55" s="137"/>
    </row>
    <row r="56" spans="1:8" s="133" customFormat="1" ht="17.25">
      <c r="A56" s="329" t="s">
        <v>417</v>
      </c>
      <c r="B56" s="330" t="s">
        <v>418</v>
      </c>
      <c r="C56" s="368" t="s">
        <v>409</v>
      </c>
      <c r="D56" s="311" t="s">
        <v>394</v>
      </c>
      <c r="E56" s="332"/>
      <c r="F56" s="333"/>
      <c r="G56" s="370">
        <v>-73</v>
      </c>
      <c r="H56" s="137"/>
    </row>
    <row r="57" spans="1:8" s="133" customFormat="1" ht="17.25">
      <c r="A57" s="329" t="s">
        <v>419</v>
      </c>
      <c r="B57" s="330" t="s">
        <v>408</v>
      </c>
      <c r="C57" s="368" t="s">
        <v>409</v>
      </c>
      <c r="D57" s="311" t="s">
        <v>394</v>
      </c>
      <c r="E57" s="332"/>
      <c r="F57" s="333"/>
      <c r="G57" s="370">
        <v>-10</v>
      </c>
      <c r="H57" s="137"/>
    </row>
    <row r="58" spans="1:8" s="133" customFormat="1" ht="17.25">
      <c r="A58" s="329" t="s">
        <v>420</v>
      </c>
      <c r="B58" s="330" t="s">
        <v>421</v>
      </c>
      <c r="C58" s="368" t="s">
        <v>409</v>
      </c>
      <c r="D58" s="311" t="s">
        <v>394</v>
      </c>
      <c r="E58" s="332"/>
      <c r="F58" s="333"/>
      <c r="G58" s="370">
        <v>-3.2</v>
      </c>
      <c r="H58" s="137"/>
    </row>
    <row r="59" spans="1:8" s="133" customFormat="1" ht="17.25">
      <c r="A59" s="329" t="s">
        <v>422</v>
      </c>
      <c r="B59" s="330" t="s">
        <v>423</v>
      </c>
      <c r="C59" s="368" t="s">
        <v>409</v>
      </c>
      <c r="D59" s="311" t="s">
        <v>394</v>
      </c>
      <c r="E59" s="332"/>
      <c r="F59" s="333"/>
      <c r="G59" s="370">
        <v>-11</v>
      </c>
      <c r="H59" s="137"/>
    </row>
    <row r="60" spans="1:8" s="133" customFormat="1" ht="17.25">
      <c r="A60" s="329" t="s">
        <v>424</v>
      </c>
      <c r="B60" s="330" t="s">
        <v>413</v>
      </c>
      <c r="C60" s="368" t="s">
        <v>409</v>
      </c>
      <c r="D60" s="311" t="s">
        <v>394</v>
      </c>
      <c r="E60" s="332"/>
      <c r="F60" s="333"/>
      <c r="G60" s="370">
        <v>-72</v>
      </c>
      <c r="H60" s="137"/>
    </row>
    <row r="61" spans="1:8" s="133" customFormat="1" ht="34.5">
      <c r="A61" s="329" t="s">
        <v>425</v>
      </c>
      <c r="B61" s="330" t="s">
        <v>426</v>
      </c>
      <c r="C61" s="368" t="s">
        <v>409</v>
      </c>
      <c r="D61" s="311" t="s">
        <v>416</v>
      </c>
      <c r="E61" s="332"/>
      <c r="F61" s="333"/>
      <c r="G61" s="370">
        <v>-92.4</v>
      </c>
      <c r="H61" s="137"/>
    </row>
    <row r="62" spans="1:8" s="133" customFormat="1" ht="17.25">
      <c r="A62" s="329" t="s">
        <v>427</v>
      </c>
      <c r="B62" s="330" t="s">
        <v>428</v>
      </c>
      <c r="C62" s="368" t="s">
        <v>409</v>
      </c>
      <c r="D62" s="311" t="s">
        <v>394</v>
      </c>
      <c r="E62" s="332"/>
      <c r="F62" s="333"/>
      <c r="G62" s="370">
        <v>-35</v>
      </c>
      <c r="H62" s="137"/>
    </row>
    <row r="63" spans="1:8" s="133" customFormat="1" ht="17.25">
      <c r="A63" s="329" t="s">
        <v>429</v>
      </c>
      <c r="B63" s="330" t="s">
        <v>430</v>
      </c>
      <c r="C63" s="368" t="s">
        <v>409</v>
      </c>
      <c r="D63" s="311" t="s">
        <v>394</v>
      </c>
      <c r="E63" s="332"/>
      <c r="F63" s="333"/>
      <c r="G63" s="370">
        <v>-78.5</v>
      </c>
      <c r="H63" s="137"/>
    </row>
    <row r="64" spans="1:8" s="133" customFormat="1" ht="17.25">
      <c r="A64" s="329" t="s">
        <v>431</v>
      </c>
      <c r="B64" s="330" t="s">
        <v>432</v>
      </c>
      <c r="C64" s="368" t="s">
        <v>409</v>
      </c>
      <c r="D64" s="311" t="s">
        <v>394</v>
      </c>
      <c r="E64" s="332"/>
      <c r="F64" s="333"/>
      <c r="G64" s="370">
        <v>-29.8</v>
      </c>
      <c r="H64" s="137"/>
    </row>
    <row r="65" spans="1:8" s="133" customFormat="1" ht="17.25">
      <c r="A65" s="329" t="s">
        <v>433</v>
      </c>
      <c r="B65" s="330" t="s">
        <v>434</v>
      </c>
      <c r="C65" s="368" t="s">
        <v>409</v>
      </c>
      <c r="D65" s="311" t="s">
        <v>394</v>
      </c>
      <c r="E65" s="332"/>
      <c r="F65" s="333"/>
      <c r="G65" s="370">
        <v>-144</v>
      </c>
      <c r="H65" s="137"/>
    </row>
    <row r="66" spans="1:8" s="133" customFormat="1" ht="17.25">
      <c r="A66" s="329" t="s">
        <v>435</v>
      </c>
      <c r="B66" s="330" t="s">
        <v>430</v>
      </c>
      <c r="C66" s="368" t="s">
        <v>409</v>
      </c>
      <c r="D66" s="311" t="s">
        <v>394</v>
      </c>
      <c r="E66" s="332"/>
      <c r="F66" s="333"/>
      <c r="G66" s="370">
        <v>-2.9</v>
      </c>
      <c r="H66" s="137"/>
    </row>
    <row r="67" spans="1:8" s="133" customFormat="1" ht="17.25">
      <c r="A67" s="329" t="s">
        <v>436</v>
      </c>
      <c r="B67" s="330" t="s">
        <v>434</v>
      </c>
      <c r="C67" s="368" t="s">
        <v>409</v>
      </c>
      <c r="D67" s="311" t="s">
        <v>394</v>
      </c>
      <c r="E67" s="332"/>
      <c r="F67" s="333"/>
      <c r="G67" s="370">
        <v>-30.5</v>
      </c>
      <c r="H67" s="137"/>
    </row>
    <row r="68" spans="1:8" s="133" customFormat="1" ht="17.25">
      <c r="A68" s="329" t="s">
        <v>437</v>
      </c>
      <c r="B68" s="330" t="s">
        <v>423</v>
      </c>
      <c r="C68" s="368" t="s">
        <v>409</v>
      </c>
      <c r="D68" s="311" t="s">
        <v>394</v>
      </c>
      <c r="E68" s="332"/>
      <c r="F68" s="333"/>
      <c r="G68" s="370">
        <v>-18.399999999999999</v>
      </c>
      <c r="H68" s="137"/>
    </row>
    <row r="69" spans="1:8" s="133" customFormat="1" ht="17.25">
      <c r="A69" s="329" t="s">
        <v>438</v>
      </c>
      <c r="B69" s="330" t="s">
        <v>430</v>
      </c>
      <c r="C69" s="368" t="s">
        <v>409</v>
      </c>
      <c r="D69" s="311" t="s">
        <v>394</v>
      </c>
      <c r="E69" s="332"/>
      <c r="F69" s="333"/>
      <c r="G69" s="370">
        <v>-15.8</v>
      </c>
      <c r="H69" s="137"/>
    </row>
    <row r="70" spans="1:8" s="133" customFormat="1" ht="17.25">
      <c r="A70" s="329" t="s">
        <v>439</v>
      </c>
      <c r="B70" s="330" t="s">
        <v>430</v>
      </c>
      <c r="C70" s="368" t="s">
        <v>409</v>
      </c>
      <c r="D70" s="311" t="s">
        <v>394</v>
      </c>
      <c r="E70" s="332"/>
      <c r="F70" s="333"/>
      <c r="G70" s="370">
        <v>-66</v>
      </c>
      <c r="H70" s="137"/>
    </row>
    <row r="71" spans="1:8" s="133" customFormat="1" ht="17.25">
      <c r="A71" s="329" t="s">
        <v>440</v>
      </c>
      <c r="B71" s="330" t="s">
        <v>441</v>
      </c>
      <c r="C71" s="368" t="s">
        <v>409</v>
      </c>
      <c r="D71" s="311" t="s">
        <v>416</v>
      </c>
      <c r="E71" s="332"/>
      <c r="F71" s="333"/>
      <c r="G71" s="370">
        <v>-16</v>
      </c>
      <c r="H71" s="137"/>
    </row>
    <row r="72" spans="1:8" s="133" customFormat="1" ht="17.25">
      <c r="A72" s="329" t="s">
        <v>442</v>
      </c>
      <c r="B72" s="330" t="s">
        <v>434</v>
      </c>
      <c r="C72" s="368" t="s">
        <v>409</v>
      </c>
      <c r="D72" s="311" t="s">
        <v>394</v>
      </c>
      <c r="E72" s="332"/>
      <c r="F72" s="333"/>
      <c r="G72" s="370">
        <v>-30.5</v>
      </c>
      <c r="H72" s="137"/>
    </row>
    <row r="73" spans="1:8" s="133" customFormat="1" ht="34.5">
      <c r="A73" s="329" t="s">
        <v>443</v>
      </c>
      <c r="B73" s="330" t="s">
        <v>426</v>
      </c>
      <c r="C73" s="368" t="s">
        <v>409</v>
      </c>
      <c r="D73" s="311" t="s">
        <v>416</v>
      </c>
      <c r="E73" s="332"/>
      <c r="F73" s="333"/>
      <c r="G73" s="370">
        <v>-42.7</v>
      </c>
      <c r="H73" s="137"/>
    </row>
    <row r="74" spans="1:8" s="133" customFormat="1" ht="34.5">
      <c r="A74" s="329" t="s">
        <v>444</v>
      </c>
      <c r="B74" s="330" t="s">
        <v>445</v>
      </c>
      <c r="C74" s="368" t="s">
        <v>409</v>
      </c>
      <c r="D74" s="311" t="s">
        <v>416</v>
      </c>
      <c r="E74" s="332"/>
      <c r="F74" s="333"/>
      <c r="G74" s="370">
        <v>-28.4</v>
      </c>
      <c r="H74" s="137"/>
    </row>
    <row r="75" spans="1:8" s="133" customFormat="1" ht="51.75">
      <c r="A75" s="329" t="s">
        <v>446</v>
      </c>
      <c r="B75" s="330" t="s">
        <v>447</v>
      </c>
      <c r="C75" s="368" t="s">
        <v>409</v>
      </c>
      <c r="D75" s="311" t="s">
        <v>394</v>
      </c>
      <c r="E75" s="332"/>
      <c r="F75" s="333"/>
      <c r="G75" s="370">
        <v>-56.4</v>
      </c>
      <c r="H75" s="137"/>
    </row>
    <row r="76" spans="1:8" s="133" customFormat="1" ht="17.25">
      <c r="A76" s="329" t="s">
        <v>448</v>
      </c>
      <c r="B76" s="330" t="s">
        <v>413</v>
      </c>
      <c r="C76" s="368" t="s">
        <v>409</v>
      </c>
      <c r="D76" s="311" t="s">
        <v>394</v>
      </c>
      <c r="E76" s="332"/>
      <c r="F76" s="333"/>
      <c r="G76" s="370">
        <v>-132.5</v>
      </c>
      <c r="H76" s="137"/>
    </row>
    <row r="77" spans="1:8" s="133" customFormat="1" ht="17.25">
      <c r="A77" s="329" t="s">
        <v>449</v>
      </c>
      <c r="B77" s="330" t="s">
        <v>450</v>
      </c>
      <c r="C77" s="368" t="s">
        <v>409</v>
      </c>
      <c r="D77" s="311" t="s">
        <v>394</v>
      </c>
      <c r="E77" s="332"/>
      <c r="F77" s="333"/>
      <c r="G77" s="370">
        <v>-55.2</v>
      </c>
      <c r="H77" s="137"/>
    </row>
    <row r="78" spans="1:8" s="133" customFormat="1" ht="17.25">
      <c r="A78" s="329" t="s">
        <v>451</v>
      </c>
      <c r="B78" s="330" t="s">
        <v>452</v>
      </c>
      <c r="C78" s="368" t="s">
        <v>409</v>
      </c>
      <c r="D78" s="311" t="s">
        <v>394</v>
      </c>
      <c r="E78" s="332"/>
      <c r="F78" s="333"/>
      <c r="G78" s="370">
        <v>-11.2</v>
      </c>
      <c r="H78" s="137"/>
    </row>
    <row r="79" spans="1:8" s="133" customFormat="1" ht="34.5">
      <c r="A79" s="329" t="s">
        <v>453</v>
      </c>
      <c r="B79" s="330" t="s">
        <v>426</v>
      </c>
      <c r="C79" s="368" t="s">
        <v>409</v>
      </c>
      <c r="D79" s="311" t="s">
        <v>416</v>
      </c>
      <c r="E79" s="332"/>
      <c r="F79" s="333"/>
      <c r="G79" s="370">
        <v>-50.8</v>
      </c>
      <c r="H79" s="137"/>
    </row>
    <row r="80" spans="1:8" s="133" customFormat="1" ht="17.25" customHeight="1">
      <c r="A80" s="329" t="s">
        <v>454</v>
      </c>
      <c r="B80" s="330" t="s">
        <v>430</v>
      </c>
      <c r="C80" s="368" t="s">
        <v>409</v>
      </c>
      <c r="D80" s="311" t="s">
        <v>394</v>
      </c>
      <c r="E80" s="332"/>
      <c r="F80" s="333"/>
      <c r="G80" s="370">
        <v>-8.5</v>
      </c>
      <c r="H80" s="137"/>
    </row>
    <row r="81" spans="1:8" s="133" customFormat="1" ht="17.25" customHeight="1">
      <c r="A81" s="329" t="s">
        <v>455</v>
      </c>
      <c r="B81" s="330" t="s">
        <v>430</v>
      </c>
      <c r="C81" s="368" t="s">
        <v>409</v>
      </c>
      <c r="D81" s="311" t="s">
        <v>394</v>
      </c>
      <c r="E81" s="332"/>
      <c r="F81" s="333"/>
      <c r="G81" s="370">
        <v>-120</v>
      </c>
      <c r="H81" s="137"/>
    </row>
    <row r="82" spans="1:8" s="133" customFormat="1" ht="17.25" customHeight="1">
      <c r="A82" s="329" t="s">
        <v>456</v>
      </c>
      <c r="B82" s="330" t="s">
        <v>423</v>
      </c>
      <c r="C82" s="368" t="s">
        <v>409</v>
      </c>
      <c r="D82" s="311" t="s">
        <v>394</v>
      </c>
      <c r="E82" s="332"/>
      <c r="F82" s="333"/>
      <c r="G82" s="370">
        <v>-12.9</v>
      </c>
      <c r="H82" s="137"/>
    </row>
    <row r="83" spans="1:8" s="133" customFormat="1" ht="17.25">
      <c r="A83" s="329" t="s">
        <v>457</v>
      </c>
      <c r="B83" s="330" t="s">
        <v>458</v>
      </c>
      <c r="C83" s="368" t="s">
        <v>409</v>
      </c>
      <c r="D83" s="311" t="s">
        <v>459</v>
      </c>
      <c r="E83" s="332"/>
      <c r="F83" s="333"/>
      <c r="G83" s="370">
        <v>-1550.4</v>
      </c>
      <c r="H83" s="137"/>
    </row>
    <row r="84" spans="1:8" s="133" customFormat="1" ht="17.25">
      <c r="A84" s="329" t="s">
        <v>460</v>
      </c>
      <c r="B84" s="330" t="s">
        <v>413</v>
      </c>
      <c r="C84" s="368" t="s">
        <v>409</v>
      </c>
      <c r="D84" s="311" t="s">
        <v>394</v>
      </c>
      <c r="E84" s="332"/>
      <c r="F84" s="333"/>
      <c r="G84" s="370">
        <v>-8</v>
      </c>
      <c r="H84" s="137"/>
    </row>
    <row r="85" spans="1:8" s="133" customFormat="1" ht="17.25" customHeight="1">
      <c r="A85" s="329" t="s">
        <v>461</v>
      </c>
      <c r="B85" s="330" t="s">
        <v>462</v>
      </c>
      <c r="C85" s="368" t="s">
        <v>409</v>
      </c>
      <c r="D85" s="311" t="s">
        <v>394</v>
      </c>
      <c r="E85" s="332"/>
      <c r="F85" s="333"/>
      <c r="G85" s="370">
        <v>-115.2</v>
      </c>
      <c r="H85" s="137"/>
    </row>
    <row r="86" spans="1:8" s="133" customFormat="1" ht="17.25">
      <c r="A86" s="329" t="s">
        <v>463</v>
      </c>
      <c r="B86" s="330" t="s">
        <v>413</v>
      </c>
      <c r="C86" s="368" t="s">
        <v>409</v>
      </c>
      <c r="D86" s="311" t="s">
        <v>394</v>
      </c>
      <c r="E86" s="332"/>
      <c r="F86" s="333"/>
      <c r="G86" s="370">
        <v>-36</v>
      </c>
      <c r="H86" s="137"/>
    </row>
    <row r="87" spans="1:8" s="133" customFormat="1" ht="17.25">
      <c r="A87" s="329" t="s">
        <v>464</v>
      </c>
      <c r="B87" s="330" t="s">
        <v>465</v>
      </c>
      <c r="C87" s="368" t="s">
        <v>409</v>
      </c>
      <c r="D87" s="311" t="s">
        <v>394</v>
      </c>
      <c r="E87" s="332"/>
      <c r="F87" s="333"/>
      <c r="G87" s="370">
        <v>-2.9</v>
      </c>
      <c r="H87" s="137"/>
    </row>
    <row r="88" spans="1:8" s="133" customFormat="1" ht="17.25" customHeight="1">
      <c r="A88" s="329" t="s">
        <v>466</v>
      </c>
      <c r="B88" s="330" t="s">
        <v>467</v>
      </c>
      <c r="C88" s="368" t="s">
        <v>409</v>
      </c>
      <c r="D88" s="311" t="s">
        <v>394</v>
      </c>
      <c r="E88" s="332"/>
      <c r="F88" s="333"/>
      <c r="G88" s="370">
        <v>-8</v>
      </c>
      <c r="H88" s="137"/>
    </row>
    <row r="89" spans="1:8" s="133" customFormat="1" ht="17.25" customHeight="1">
      <c r="A89" s="329" t="s">
        <v>468</v>
      </c>
      <c r="B89" s="330" t="s">
        <v>467</v>
      </c>
      <c r="C89" s="368" t="s">
        <v>409</v>
      </c>
      <c r="D89" s="311" t="s">
        <v>394</v>
      </c>
      <c r="E89" s="332"/>
      <c r="F89" s="333"/>
      <c r="G89" s="370">
        <v>-132</v>
      </c>
      <c r="H89" s="137"/>
    </row>
    <row r="90" spans="1:8" s="133" customFormat="1" ht="17.25">
      <c r="A90" s="329" t="s">
        <v>469</v>
      </c>
      <c r="B90" s="330" t="s">
        <v>423</v>
      </c>
      <c r="C90" s="368" t="s">
        <v>409</v>
      </c>
      <c r="D90" s="311" t="s">
        <v>394</v>
      </c>
      <c r="E90" s="332"/>
      <c r="F90" s="333"/>
      <c r="G90" s="370">
        <v>-14.6</v>
      </c>
      <c r="H90" s="137"/>
    </row>
    <row r="91" spans="1:8" s="133" customFormat="1" ht="17.25">
      <c r="A91" s="329" t="s">
        <v>470</v>
      </c>
      <c r="B91" s="330" t="s">
        <v>423</v>
      </c>
      <c r="C91" s="368" t="s">
        <v>409</v>
      </c>
      <c r="D91" s="311" t="s">
        <v>394</v>
      </c>
      <c r="E91" s="332"/>
      <c r="F91" s="333"/>
      <c r="G91" s="370">
        <v>-9.4</v>
      </c>
      <c r="H91" s="137"/>
    </row>
    <row r="92" spans="1:8" s="133" customFormat="1" ht="17.25">
      <c r="A92" s="329" t="s">
        <v>471</v>
      </c>
      <c r="B92" s="330" t="s">
        <v>423</v>
      </c>
      <c r="C92" s="368" t="s">
        <v>409</v>
      </c>
      <c r="D92" s="311" t="s">
        <v>394</v>
      </c>
      <c r="E92" s="332"/>
      <c r="F92" s="333"/>
      <c r="G92" s="370">
        <v>-11</v>
      </c>
      <c r="H92" s="137"/>
    </row>
    <row r="93" spans="1:8" s="133" customFormat="1" ht="17.25" customHeight="1">
      <c r="A93" s="329" t="s">
        <v>472</v>
      </c>
      <c r="B93" s="330" t="s">
        <v>473</v>
      </c>
      <c r="C93" s="368" t="s">
        <v>409</v>
      </c>
      <c r="D93" s="311" t="s">
        <v>394</v>
      </c>
      <c r="E93" s="332"/>
      <c r="F93" s="333"/>
      <c r="G93" s="370">
        <v>-64</v>
      </c>
      <c r="H93" s="137"/>
    </row>
    <row r="94" spans="1:8" s="133" customFormat="1" ht="17.25" customHeight="1">
      <c r="A94" s="329" t="s">
        <v>474</v>
      </c>
      <c r="B94" s="330" t="s">
        <v>475</v>
      </c>
      <c r="C94" s="368" t="s">
        <v>409</v>
      </c>
      <c r="D94" s="311" t="s">
        <v>394</v>
      </c>
      <c r="E94" s="332"/>
      <c r="F94" s="333"/>
      <c r="G94" s="370">
        <v>-6</v>
      </c>
      <c r="H94" s="137"/>
    </row>
    <row r="95" spans="1:8" s="133" customFormat="1" ht="17.25" customHeight="1">
      <c r="A95" s="329" t="s">
        <v>476</v>
      </c>
      <c r="B95" s="330" t="s">
        <v>423</v>
      </c>
      <c r="C95" s="368" t="s">
        <v>409</v>
      </c>
      <c r="D95" s="311" t="s">
        <v>394</v>
      </c>
      <c r="E95" s="332"/>
      <c r="F95" s="333"/>
      <c r="G95" s="370">
        <v>-26.1</v>
      </c>
      <c r="H95" s="137"/>
    </row>
    <row r="96" spans="1:8" s="133" customFormat="1" ht="17.25">
      <c r="A96" s="329" t="s">
        <v>477</v>
      </c>
      <c r="B96" s="330" t="s">
        <v>478</v>
      </c>
      <c r="C96" s="368" t="s">
        <v>409</v>
      </c>
      <c r="D96" s="311" t="s">
        <v>394</v>
      </c>
      <c r="E96" s="332"/>
      <c r="F96" s="333"/>
      <c r="G96" s="370">
        <v>-281.2</v>
      </c>
      <c r="H96" s="137"/>
    </row>
    <row r="97" spans="1:8" s="133" customFormat="1" ht="17.25">
      <c r="A97" s="329" t="s">
        <v>479</v>
      </c>
      <c r="B97" s="330" t="s">
        <v>480</v>
      </c>
      <c r="C97" s="368" t="s">
        <v>409</v>
      </c>
      <c r="D97" s="311" t="s">
        <v>394</v>
      </c>
      <c r="E97" s="332"/>
      <c r="F97" s="333"/>
      <c r="G97" s="370">
        <v>-6.3</v>
      </c>
      <c r="H97" s="137"/>
    </row>
    <row r="98" spans="1:8" s="133" customFormat="1" ht="17.25">
      <c r="A98" s="329" t="s">
        <v>481</v>
      </c>
      <c r="B98" s="330" t="s">
        <v>480</v>
      </c>
      <c r="C98" s="368" t="s">
        <v>409</v>
      </c>
      <c r="D98" s="311" t="s">
        <v>394</v>
      </c>
      <c r="E98" s="332"/>
      <c r="F98" s="333"/>
      <c r="G98" s="370">
        <v>-9.1</v>
      </c>
      <c r="H98" s="137"/>
    </row>
    <row r="99" spans="1:8" s="133" customFormat="1" ht="17.25">
      <c r="A99" s="329" t="s">
        <v>482</v>
      </c>
      <c r="B99" s="330" t="s">
        <v>480</v>
      </c>
      <c r="C99" s="368" t="s">
        <v>409</v>
      </c>
      <c r="D99" s="311" t="s">
        <v>394</v>
      </c>
      <c r="E99" s="332"/>
      <c r="F99" s="333"/>
      <c r="G99" s="370">
        <v>-7.7</v>
      </c>
      <c r="H99" s="137"/>
    </row>
    <row r="100" spans="1:8" s="133" customFormat="1" ht="17.25">
      <c r="A100" s="329" t="s">
        <v>483</v>
      </c>
      <c r="B100" s="330" t="s">
        <v>480</v>
      </c>
      <c r="C100" s="368" t="s">
        <v>409</v>
      </c>
      <c r="D100" s="311" t="s">
        <v>394</v>
      </c>
      <c r="E100" s="332"/>
      <c r="F100" s="333"/>
      <c r="G100" s="370">
        <v>-10.5</v>
      </c>
      <c r="H100" s="137"/>
    </row>
    <row r="101" spans="1:8" s="133" customFormat="1" ht="17.25">
      <c r="A101" s="329" t="s">
        <v>484</v>
      </c>
      <c r="B101" s="330" t="s">
        <v>485</v>
      </c>
      <c r="C101" s="368" t="s">
        <v>409</v>
      </c>
      <c r="D101" s="311" t="s">
        <v>486</v>
      </c>
      <c r="E101" s="332"/>
      <c r="F101" s="333"/>
      <c r="G101" s="370">
        <v>-11802</v>
      </c>
      <c r="H101" s="137"/>
    </row>
    <row r="102" spans="1:8" s="133" customFormat="1" ht="17.25">
      <c r="A102" s="329" t="s">
        <v>487</v>
      </c>
      <c r="B102" s="330" t="s">
        <v>488</v>
      </c>
      <c r="C102" s="368" t="s">
        <v>409</v>
      </c>
      <c r="D102" s="311" t="s">
        <v>486</v>
      </c>
      <c r="E102" s="332"/>
      <c r="F102" s="333"/>
      <c r="G102" s="370">
        <v>-38.799999999999997</v>
      </c>
      <c r="H102" s="137"/>
    </row>
    <row r="103" spans="1:8" s="133" customFormat="1" ht="17.25">
      <c r="A103" s="386"/>
      <c r="B103" s="157"/>
      <c r="C103" s="158"/>
      <c r="D103" s="159"/>
      <c r="E103" s="160"/>
      <c r="F103" s="385"/>
      <c r="G103" s="370"/>
      <c r="H103" s="137"/>
    </row>
    <row r="104" spans="1:8" s="133" customFormat="1" ht="17.25" customHeight="1">
      <c r="A104" s="465" t="s">
        <v>492</v>
      </c>
      <c r="B104" s="466"/>
      <c r="C104" s="466"/>
      <c r="D104" s="466"/>
      <c r="E104" s="466"/>
      <c r="F104" s="467"/>
      <c r="G104" s="364">
        <f>G105+G112</f>
        <v>-6434</v>
      </c>
      <c r="H104" s="137"/>
    </row>
    <row r="105" spans="1:8" s="133" customFormat="1" ht="17.25" customHeight="1">
      <c r="A105" s="465" t="s">
        <v>493</v>
      </c>
      <c r="B105" s="466"/>
      <c r="C105" s="466"/>
      <c r="D105" s="466"/>
      <c r="E105" s="466"/>
      <c r="F105" s="467"/>
      <c r="G105" s="364">
        <f>G106+G109</f>
        <v>-4034</v>
      </c>
      <c r="H105" s="137"/>
    </row>
    <row r="106" spans="1:8" s="133" customFormat="1" ht="17.25" customHeight="1">
      <c r="A106" s="365" t="s">
        <v>494</v>
      </c>
      <c r="B106" s="476" t="s">
        <v>495</v>
      </c>
      <c r="C106" s="477"/>
      <c r="D106" s="477"/>
      <c r="E106" s="478"/>
      <c r="F106" s="366"/>
      <c r="G106" s="364">
        <f>G107</f>
        <v>-2244.6</v>
      </c>
      <c r="H106" s="137"/>
    </row>
    <row r="107" spans="1:8" s="133" customFormat="1" ht="17.25">
      <c r="A107" s="140"/>
      <c r="B107" s="327" t="s">
        <v>390</v>
      </c>
      <c r="C107" s="166"/>
      <c r="D107" s="166"/>
      <c r="E107" s="166"/>
      <c r="F107" s="328"/>
      <c r="G107" s="364">
        <f>G108</f>
        <v>-2244.6</v>
      </c>
      <c r="H107" s="137"/>
    </row>
    <row r="108" spans="1:8" s="133" customFormat="1" ht="17.25">
      <c r="A108" s="329" t="s">
        <v>496</v>
      </c>
      <c r="B108" s="330" t="s">
        <v>485</v>
      </c>
      <c r="C108" s="368" t="s">
        <v>409</v>
      </c>
      <c r="D108" s="311" t="s">
        <v>486</v>
      </c>
      <c r="E108" s="332">
        <v>430</v>
      </c>
      <c r="F108" s="333">
        <v>-5220</v>
      </c>
      <c r="G108" s="370">
        <v>-2244.6</v>
      </c>
      <c r="H108" s="137"/>
    </row>
    <row r="109" spans="1:8" s="133" customFormat="1" ht="17.25" customHeight="1">
      <c r="A109" s="365" t="s">
        <v>497</v>
      </c>
      <c r="B109" s="476" t="s">
        <v>498</v>
      </c>
      <c r="C109" s="477"/>
      <c r="D109" s="477"/>
      <c r="E109" s="478"/>
      <c r="F109" s="366"/>
      <c r="G109" s="364">
        <f>G110</f>
        <v>-1789.4</v>
      </c>
      <c r="H109" s="137"/>
    </row>
    <row r="110" spans="1:8" s="133" customFormat="1" ht="17.25">
      <c r="A110" s="140"/>
      <c r="B110" s="327" t="s">
        <v>490</v>
      </c>
      <c r="C110" s="166"/>
      <c r="D110" s="166"/>
      <c r="E110" s="166"/>
      <c r="F110" s="328"/>
      <c r="G110" s="364">
        <f>G111</f>
        <v>-1789.4</v>
      </c>
      <c r="H110" s="137"/>
    </row>
    <row r="111" spans="1:8" s="133" customFormat="1" ht="17.25">
      <c r="A111" s="311" t="s">
        <v>499</v>
      </c>
      <c r="B111" s="330" t="s">
        <v>500</v>
      </c>
      <c r="C111" s="368" t="s">
        <v>489</v>
      </c>
      <c r="D111" s="311" t="s">
        <v>402</v>
      </c>
      <c r="E111" s="332"/>
      <c r="F111" s="333"/>
      <c r="G111" s="370">
        <v>-1789.4</v>
      </c>
      <c r="H111" s="137"/>
    </row>
    <row r="112" spans="1:8" s="133" customFormat="1" ht="17.25" customHeight="1">
      <c r="A112" s="465" t="s">
        <v>501</v>
      </c>
      <c r="B112" s="466"/>
      <c r="C112" s="466"/>
      <c r="D112" s="466"/>
      <c r="E112" s="466"/>
      <c r="F112" s="467"/>
      <c r="G112" s="364">
        <f>G113</f>
        <v>-2400</v>
      </c>
      <c r="H112" s="137"/>
    </row>
    <row r="113" spans="1:8" s="133" customFormat="1" ht="17.25" customHeight="1">
      <c r="A113" s="365" t="s">
        <v>502</v>
      </c>
      <c r="B113" s="476" t="s">
        <v>503</v>
      </c>
      <c r="C113" s="477"/>
      <c r="D113" s="477"/>
      <c r="E113" s="478"/>
      <c r="F113" s="366"/>
      <c r="G113" s="364">
        <f>G114</f>
        <v>-2400</v>
      </c>
      <c r="H113" s="137"/>
    </row>
    <row r="114" spans="1:8" s="133" customFormat="1" ht="17.25" customHeight="1">
      <c r="A114" s="140"/>
      <c r="B114" s="327" t="s">
        <v>490</v>
      </c>
      <c r="C114" s="166"/>
      <c r="D114" s="166"/>
      <c r="E114" s="166"/>
      <c r="F114" s="328"/>
      <c r="G114" s="364">
        <f>G115</f>
        <v>-2400</v>
      </c>
      <c r="H114" s="137"/>
    </row>
    <row r="115" spans="1:8" s="133" customFormat="1" ht="17.25" customHeight="1">
      <c r="A115" s="311" t="s">
        <v>504</v>
      </c>
      <c r="B115" s="330" t="s">
        <v>505</v>
      </c>
      <c r="C115" s="368" t="s">
        <v>506</v>
      </c>
      <c r="D115" s="311" t="s">
        <v>402</v>
      </c>
      <c r="E115" s="332"/>
      <c r="F115" s="333"/>
      <c r="G115" s="370">
        <v>-2400</v>
      </c>
      <c r="H115" s="137"/>
    </row>
    <row r="116" spans="1:8" s="133" customFormat="1" ht="17.25" customHeight="1">
      <c r="A116" s="150"/>
      <c r="B116" s="151"/>
      <c r="C116" s="152"/>
      <c r="D116" s="153"/>
      <c r="E116" s="160"/>
      <c r="F116" s="385"/>
      <c r="G116" s="370"/>
      <c r="H116" s="137"/>
    </row>
    <row r="117" spans="1:8" s="133" customFormat="1" ht="17.25" customHeight="1">
      <c r="A117" s="465" t="s">
        <v>507</v>
      </c>
      <c r="B117" s="466"/>
      <c r="C117" s="466"/>
      <c r="D117" s="466"/>
      <c r="E117" s="466"/>
      <c r="F117" s="467"/>
      <c r="G117" s="364">
        <f>G118</f>
        <v>-195653.7</v>
      </c>
      <c r="H117" s="137"/>
    </row>
    <row r="118" spans="1:8" s="133" customFormat="1" ht="17.25" customHeight="1">
      <c r="A118" s="465" t="s">
        <v>508</v>
      </c>
      <c r="B118" s="466"/>
      <c r="C118" s="466"/>
      <c r="D118" s="466"/>
      <c r="E118" s="466"/>
      <c r="F118" s="467"/>
      <c r="G118" s="364">
        <f>G119</f>
        <v>-195653.7</v>
      </c>
      <c r="H118" s="137"/>
    </row>
    <row r="119" spans="1:8" s="133" customFormat="1" ht="17.25" customHeight="1">
      <c r="A119" s="365" t="s">
        <v>509</v>
      </c>
      <c r="B119" s="476" t="s">
        <v>198</v>
      </c>
      <c r="C119" s="477"/>
      <c r="D119" s="477"/>
      <c r="E119" s="478"/>
      <c r="F119" s="366"/>
      <c r="G119" s="364">
        <f>G120+G128</f>
        <v>-195653.7</v>
      </c>
      <c r="H119" s="137"/>
    </row>
    <row r="120" spans="1:8" s="133" customFormat="1" ht="17.25">
      <c r="A120" s="140"/>
      <c r="B120" s="327" t="s">
        <v>399</v>
      </c>
      <c r="C120" s="166"/>
      <c r="D120" s="166"/>
      <c r="E120" s="166"/>
      <c r="F120" s="328"/>
      <c r="G120" s="364">
        <f>G121+G123+G122+G124+G125+G126+G127</f>
        <v>-191417.7</v>
      </c>
      <c r="H120" s="137"/>
    </row>
    <row r="121" spans="1:8" s="133" customFormat="1" ht="34.5">
      <c r="A121" s="329" t="s">
        <v>510</v>
      </c>
      <c r="B121" s="330" t="s">
        <v>511</v>
      </c>
      <c r="C121" s="311" t="s">
        <v>512</v>
      </c>
      <c r="D121" s="331" t="s">
        <v>513</v>
      </c>
      <c r="E121" s="332"/>
      <c r="F121" s="333"/>
      <c r="G121" s="370">
        <v>-15751</v>
      </c>
      <c r="H121" s="137"/>
    </row>
    <row r="122" spans="1:8" s="133" customFormat="1" ht="34.5">
      <c r="A122" s="329" t="s">
        <v>514</v>
      </c>
      <c r="B122" s="330" t="s">
        <v>511</v>
      </c>
      <c r="C122" s="311" t="s">
        <v>512</v>
      </c>
      <c r="D122" s="331" t="s">
        <v>513</v>
      </c>
      <c r="E122" s="332"/>
      <c r="F122" s="333"/>
      <c r="G122" s="370">
        <v>-19510.099999999999</v>
      </c>
      <c r="H122" s="137"/>
    </row>
    <row r="123" spans="1:8" s="133" customFormat="1" ht="34.5">
      <c r="A123" s="329" t="s">
        <v>515</v>
      </c>
      <c r="B123" s="330" t="s">
        <v>511</v>
      </c>
      <c r="C123" s="311" t="s">
        <v>512</v>
      </c>
      <c r="D123" s="331" t="s">
        <v>513</v>
      </c>
      <c r="E123" s="332"/>
      <c r="F123" s="333"/>
      <c r="G123" s="370">
        <v>-27122.799999999999</v>
      </c>
      <c r="H123" s="137"/>
    </row>
    <row r="124" spans="1:8" s="133" customFormat="1" ht="34.5">
      <c r="A124" s="329" t="s">
        <v>516</v>
      </c>
      <c r="B124" s="330" t="s">
        <v>511</v>
      </c>
      <c r="C124" s="311" t="s">
        <v>512</v>
      </c>
      <c r="D124" s="331" t="s">
        <v>513</v>
      </c>
      <c r="E124" s="332"/>
      <c r="F124" s="333"/>
      <c r="G124" s="370">
        <v>-37983.4</v>
      </c>
      <c r="H124" s="137"/>
    </row>
    <row r="125" spans="1:8" s="133" customFormat="1" ht="17.25" customHeight="1">
      <c r="A125" s="329" t="s">
        <v>517</v>
      </c>
      <c r="B125" s="330" t="s">
        <v>511</v>
      </c>
      <c r="C125" s="311" t="s">
        <v>512</v>
      </c>
      <c r="D125" s="331" t="s">
        <v>513</v>
      </c>
      <c r="E125" s="332"/>
      <c r="F125" s="333"/>
      <c r="G125" s="370">
        <v>-15323.8</v>
      </c>
      <c r="H125" s="137"/>
    </row>
    <row r="126" spans="1:8" s="133" customFormat="1" ht="17.25" customHeight="1">
      <c r="A126" s="329" t="s">
        <v>518</v>
      </c>
      <c r="B126" s="330" t="s">
        <v>511</v>
      </c>
      <c r="C126" s="311" t="s">
        <v>512</v>
      </c>
      <c r="D126" s="331" t="s">
        <v>513</v>
      </c>
      <c r="E126" s="332"/>
      <c r="F126" s="333"/>
      <c r="G126" s="370">
        <v>-58015.9</v>
      </c>
      <c r="H126" s="137"/>
    </row>
    <row r="127" spans="1:8" s="133" customFormat="1" ht="17.25" customHeight="1">
      <c r="A127" s="329" t="s">
        <v>519</v>
      </c>
      <c r="B127" s="330" t="s">
        <v>511</v>
      </c>
      <c r="C127" s="311" t="s">
        <v>512</v>
      </c>
      <c r="D127" s="331" t="s">
        <v>513</v>
      </c>
      <c r="E127" s="332"/>
      <c r="F127" s="333"/>
      <c r="G127" s="370">
        <v>-17710.7</v>
      </c>
      <c r="H127" s="137"/>
    </row>
    <row r="128" spans="1:8" s="133" customFormat="1" ht="17.25">
      <c r="A128" s="140"/>
      <c r="B128" s="327" t="s">
        <v>490</v>
      </c>
      <c r="C128" s="166"/>
      <c r="D128" s="166"/>
      <c r="E128" s="166"/>
      <c r="F128" s="328"/>
      <c r="G128" s="364">
        <f>G129+G130+G131+G132+G133+G134+G135+G136</f>
        <v>-4236</v>
      </c>
      <c r="H128" s="137"/>
    </row>
    <row r="129" spans="1:8" s="133" customFormat="1" ht="34.5">
      <c r="A129" s="311" t="s">
        <v>520</v>
      </c>
      <c r="B129" s="330" t="s">
        <v>521</v>
      </c>
      <c r="C129" s="311" t="s">
        <v>512</v>
      </c>
      <c r="D129" s="331" t="s">
        <v>513</v>
      </c>
      <c r="E129" s="332"/>
      <c r="F129" s="333"/>
      <c r="G129" s="370">
        <v>-252</v>
      </c>
      <c r="H129" s="137"/>
    </row>
    <row r="130" spans="1:8" s="133" customFormat="1" ht="17.25" customHeight="1">
      <c r="A130" s="311" t="s">
        <v>522</v>
      </c>
      <c r="B130" s="330" t="s">
        <v>521</v>
      </c>
      <c r="C130" s="368" t="s">
        <v>489</v>
      </c>
      <c r="D130" s="311" t="s">
        <v>402</v>
      </c>
      <c r="E130" s="332"/>
      <c r="F130" s="333"/>
      <c r="G130" s="370">
        <v>-312.10000000000002</v>
      </c>
      <c r="H130" s="137"/>
    </row>
    <row r="131" spans="1:8" s="133" customFormat="1" ht="34.5">
      <c r="A131" s="311" t="s">
        <v>523</v>
      </c>
      <c r="B131" s="330" t="s">
        <v>521</v>
      </c>
      <c r="C131" s="311" t="s">
        <v>512</v>
      </c>
      <c r="D131" s="331" t="s">
        <v>513</v>
      </c>
      <c r="E131" s="332"/>
      <c r="F131" s="333"/>
      <c r="G131" s="370">
        <v>-434</v>
      </c>
      <c r="H131" s="137"/>
    </row>
    <row r="132" spans="1:8" s="133" customFormat="1" ht="34.5">
      <c r="A132" s="311" t="s">
        <v>524</v>
      </c>
      <c r="B132" s="330" t="s">
        <v>521</v>
      </c>
      <c r="C132" s="311" t="s">
        <v>512</v>
      </c>
      <c r="D132" s="331" t="s">
        <v>513</v>
      </c>
      <c r="E132" s="332"/>
      <c r="F132" s="333"/>
      <c r="G132" s="370">
        <v>-607.79999999999995</v>
      </c>
      <c r="H132" s="137"/>
    </row>
    <row r="133" spans="1:8" s="133" customFormat="1" ht="34.5">
      <c r="A133" s="311" t="s">
        <v>525</v>
      </c>
      <c r="B133" s="330" t="s">
        <v>521</v>
      </c>
      <c r="C133" s="311" t="s">
        <v>512</v>
      </c>
      <c r="D133" s="331" t="s">
        <v>513</v>
      </c>
      <c r="E133" s="332"/>
      <c r="F133" s="333"/>
      <c r="G133" s="370">
        <v>-245.2</v>
      </c>
      <c r="H133" s="137"/>
    </row>
    <row r="134" spans="1:8" s="133" customFormat="1" ht="34.5">
      <c r="A134" s="311" t="s">
        <v>526</v>
      </c>
      <c r="B134" s="330" t="s">
        <v>521</v>
      </c>
      <c r="C134" s="311" t="s">
        <v>512</v>
      </c>
      <c r="D134" s="331" t="s">
        <v>513</v>
      </c>
      <c r="E134" s="332"/>
      <c r="F134" s="333"/>
      <c r="G134" s="370">
        <v>-928.3</v>
      </c>
      <c r="H134" s="137"/>
    </row>
    <row r="135" spans="1:8" s="133" customFormat="1" ht="34.5">
      <c r="A135" s="311" t="s">
        <v>527</v>
      </c>
      <c r="B135" s="330" t="s">
        <v>521</v>
      </c>
      <c r="C135" s="311" t="s">
        <v>512</v>
      </c>
      <c r="D135" s="331" t="s">
        <v>513</v>
      </c>
      <c r="E135" s="332"/>
      <c r="F135" s="333"/>
      <c r="G135" s="370">
        <v>-283.39999999999998</v>
      </c>
      <c r="H135" s="137"/>
    </row>
    <row r="136" spans="1:8" s="133" customFormat="1" ht="34.5">
      <c r="A136" s="311" t="s">
        <v>528</v>
      </c>
      <c r="B136" s="330" t="s">
        <v>529</v>
      </c>
      <c r="C136" s="311" t="s">
        <v>530</v>
      </c>
      <c r="D136" s="331" t="s">
        <v>513</v>
      </c>
      <c r="E136" s="332"/>
      <c r="F136" s="333"/>
      <c r="G136" s="370">
        <v>-1173.2</v>
      </c>
      <c r="H136" s="137"/>
    </row>
    <row r="137" spans="1:8" s="133" customFormat="1" ht="17.25">
      <c r="A137" s="311"/>
      <c r="B137" s="330"/>
      <c r="C137" s="368"/>
      <c r="D137" s="311"/>
      <c r="E137" s="332"/>
      <c r="F137" s="333"/>
      <c r="G137" s="370"/>
      <c r="H137" s="137"/>
    </row>
    <row r="138" spans="1:8" s="133" customFormat="1" ht="17.25" customHeight="1">
      <c r="A138" s="465" t="s">
        <v>531</v>
      </c>
      <c r="B138" s="466"/>
      <c r="C138" s="466"/>
      <c r="D138" s="466"/>
      <c r="E138" s="466"/>
      <c r="F138" s="467"/>
      <c r="G138" s="364">
        <f>G139</f>
        <v>-2132.4</v>
      </c>
      <c r="H138" s="137"/>
    </row>
    <row r="139" spans="1:8" s="133" customFormat="1" ht="17.25" customHeight="1">
      <c r="A139" s="465" t="s">
        <v>532</v>
      </c>
      <c r="B139" s="466"/>
      <c r="C139" s="466"/>
      <c r="D139" s="466"/>
      <c r="E139" s="466"/>
      <c r="F139" s="467"/>
      <c r="G139" s="364">
        <f>G140</f>
        <v>-2132.4</v>
      </c>
      <c r="H139" s="137"/>
    </row>
    <row r="140" spans="1:8" s="133" customFormat="1" ht="17.25" customHeight="1">
      <c r="A140" s="365" t="s">
        <v>533</v>
      </c>
      <c r="B140" s="476" t="s">
        <v>215</v>
      </c>
      <c r="C140" s="477"/>
      <c r="D140" s="477"/>
      <c r="E140" s="478"/>
      <c r="F140" s="366"/>
      <c r="G140" s="364">
        <f>G141+G146</f>
        <v>-2132.4</v>
      </c>
      <c r="H140" s="137"/>
    </row>
    <row r="141" spans="1:8" s="133" customFormat="1" ht="17.25">
      <c r="A141" s="140"/>
      <c r="B141" s="327" t="s">
        <v>390</v>
      </c>
      <c r="C141" s="166"/>
      <c r="D141" s="166"/>
      <c r="E141" s="166"/>
      <c r="F141" s="328"/>
      <c r="G141" s="364">
        <f>G142+G143+G144+G145</f>
        <v>-1082.4000000000001</v>
      </c>
      <c r="H141" s="137"/>
    </row>
    <row r="142" spans="1:8" s="133" customFormat="1" ht="17.25">
      <c r="A142" s="387" t="s">
        <v>534</v>
      </c>
      <c r="B142" s="388" t="s">
        <v>535</v>
      </c>
      <c r="C142" s="389" t="s">
        <v>409</v>
      </c>
      <c r="D142" s="389" t="s">
        <v>394</v>
      </c>
      <c r="E142" s="332"/>
      <c r="F142" s="333"/>
      <c r="G142" s="370">
        <v>-150</v>
      </c>
      <c r="H142" s="137"/>
    </row>
    <row r="143" spans="1:8" s="133" customFormat="1" ht="17.25" customHeight="1">
      <c r="A143" s="387" t="s">
        <v>536</v>
      </c>
      <c r="B143" s="388" t="s">
        <v>535</v>
      </c>
      <c r="C143" s="389" t="s">
        <v>409</v>
      </c>
      <c r="D143" s="389" t="s">
        <v>394</v>
      </c>
      <c r="E143" s="332"/>
      <c r="F143" s="333"/>
      <c r="G143" s="370">
        <v>-516.4</v>
      </c>
      <c r="H143" s="137"/>
    </row>
    <row r="144" spans="1:8" s="133" customFormat="1" ht="17.25">
      <c r="A144" s="387" t="s">
        <v>537</v>
      </c>
      <c r="B144" s="388" t="s">
        <v>535</v>
      </c>
      <c r="C144" s="389" t="s">
        <v>409</v>
      </c>
      <c r="D144" s="389" t="s">
        <v>394</v>
      </c>
      <c r="E144" s="332"/>
      <c r="F144" s="333"/>
      <c r="G144" s="370">
        <v>-258</v>
      </c>
      <c r="H144" s="137"/>
    </row>
    <row r="145" spans="1:8" s="133" customFormat="1" ht="17.25" customHeight="1">
      <c r="A145" s="387" t="s">
        <v>538</v>
      </c>
      <c r="B145" s="388" t="s">
        <v>535</v>
      </c>
      <c r="C145" s="389" t="s">
        <v>409</v>
      </c>
      <c r="D145" s="389" t="s">
        <v>394</v>
      </c>
      <c r="E145" s="332"/>
      <c r="F145" s="333"/>
      <c r="G145" s="370">
        <v>-158</v>
      </c>
      <c r="H145" s="137"/>
    </row>
    <row r="146" spans="1:8" s="133" customFormat="1" ht="17.25">
      <c r="A146" s="140"/>
      <c r="B146" s="327" t="s">
        <v>490</v>
      </c>
      <c r="C146" s="166"/>
      <c r="D146" s="166"/>
      <c r="E146" s="166"/>
      <c r="F146" s="328"/>
      <c r="G146" s="364">
        <f>G147</f>
        <v>-1050</v>
      </c>
      <c r="H146" s="137"/>
    </row>
    <row r="147" spans="1:8" s="133" customFormat="1" ht="69">
      <c r="A147" s="311" t="s">
        <v>539</v>
      </c>
      <c r="B147" s="330" t="s">
        <v>540</v>
      </c>
      <c r="C147" s="368" t="s">
        <v>393</v>
      </c>
      <c r="D147" s="311" t="s">
        <v>402</v>
      </c>
      <c r="E147" s="332"/>
      <c r="F147" s="333"/>
      <c r="G147" s="370">
        <v>-1050</v>
      </c>
      <c r="H147" s="137"/>
    </row>
    <row r="148" spans="1:8" s="133" customFormat="1" ht="17.25">
      <c r="A148" s="154"/>
      <c r="B148" s="155"/>
      <c r="C148" s="155"/>
      <c r="D148" s="155"/>
      <c r="E148" s="313"/>
      <c r="F148" s="390"/>
      <c r="G148" s="370"/>
      <c r="H148" s="137"/>
    </row>
    <row r="149" spans="1:8" s="133" customFormat="1" ht="17.25" customHeight="1">
      <c r="A149" s="465" t="s">
        <v>541</v>
      </c>
      <c r="B149" s="466"/>
      <c r="C149" s="466"/>
      <c r="D149" s="466"/>
      <c r="E149" s="466"/>
      <c r="F149" s="467"/>
      <c r="G149" s="364">
        <f>G150</f>
        <v>-2314.6</v>
      </c>
      <c r="H149" s="137"/>
    </row>
    <row r="150" spans="1:8" s="133" customFormat="1" ht="17.25" customHeight="1">
      <c r="A150" s="465" t="s">
        <v>542</v>
      </c>
      <c r="B150" s="466"/>
      <c r="C150" s="466"/>
      <c r="D150" s="466"/>
      <c r="E150" s="466"/>
      <c r="F150" s="467"/>
      <c r="G150" s="364">
        <f>G151+G154</f>
        <v>-2314.6</v>
      </c>
      <c r="H150" s="137"/>
    </row>
    <row r="151" spans="1:8" s="133" customFormat="1" ht="17.25" customHeight="1">
      <c r="A151" s="365" t="s">
        <v>543</v>
      </c>
      <c r="B151" s="476" t="s">
        <v>544</v>
      </c>
      <c r="C151" s="477"/>
      <c r="D151" s="477"/>
      <c r="E151" s="478"/>
      <c r="F151" s="366"/>
      <c r="G151" s="364">
        <f>G152</f>
        <v>-1145</v>
      </c>
      <c r="H151" s="137"/>
    </row>
    <row r="152" spans="1:8" s="133" customFormat="1" ht="17.25">
      <c r="A152" s="140"/>
      <c r="B152" s="327" t="s">
        <v>490</v>
      </c>
      <c r="C152" s="166"/>
      <c r="D152" s="166"/>
      <c r="E152" s="166"/>
      <c r="F152" s="328"/>
      <c r="G152" s="364">
        <f>G153</f>
        <v>-1145</v>
      </c>
      <c r="H152" s="137"/>
    </row>
    <row r="153" spans="1:8" s="133" customFormat="1" ht="17.25">
      <c r="A153" s="391" t="s">
        <v>545</v>
      </c>
      <c r="B153" s="391" t="s">
        <v>546</v>
      </c>
      <c r="C153" s="368" t="s">
        <v>393</v>
      </c>
      <c r="D153" s="311" t="s">
        <v>402</v>
      </c>
      <c r="E153" s="332"/>
      <c r="F153" s="333"/>
      <c r="G153" s="370">
        <v>-1145</v>
      </c>
      <c r="H153" s="137"/>
    </row>
    <row r="154" spans="1:8" s="133" customFormat="1" ht="17.25" customHeight="1">
      <c r="A154" s="365" t="s">
        <v>547</v>
      </c>
      <c r="B154" s="476" t="s">
        <v>548</v>
      </c>
      <c r="C154" s="477"/>
      <c r="D154" s="477"/>
      <c r="E154" s="478"/>
      <c r="F154" s="366"/>
      <c r="G154" s="364">
        <f>G155</f>
        <v>-1169.5999999999999</v>
      </c>
      <c r="H154" s="137"/>
    </row>
    <row r="155" spans="1:8" s="133" customFormat="1" ht="17.25">
      <c r="A155" s="140"/>
      <c r="B155" s="327" t="s">
        <v>390</v>
      </c>
      <c r="C155" s="166"/>
      <c r="D155" s="166"/>
      <c r="E155" s="166"/>
      <c r="F155" s="328"/>
      <c r="G155" s="364">
        <f>G156+G157+G158+G159+G160+G161+G162+G163+G164+G165</f>
        <v>-1169.5999999999999</v>
      </c>
      <c r="H155" s="137"/>
    </row>
    <row r="156" spans="1:8" s="133" customFormat="1" ht="17.25">
      <c r="A156" s="391" t="s">
        <v>549</v>
      </c>
      <c r="B156" s="391" t="s">
        <v>550</v>
      </c>
      <c r="C156" s="368" t="s">
        <v>409</v>
      </c>
      <c r="D156" s="311" t="s">
        <v>394</v>
      </c>
      <c r="E156" s="332"/>
      <c r="F156" s="333"/>
      <c r="G156" s="370">
        <v>-716.8</v>
      </c>
      <c r="H156" s="137"/>
    </row>
    <row r="157" spans="1:8" s="133" customFormat="1" ht="17.25">
      <c r="A157" s="391" t="s">
        <v>551</v>
      </c>
      <c r="B157" s="391" t="s">
        <v>552</v>
      </c>
      <c r="C157" s="368" t="s">
        <v>409</v>
      </c>
      <c r="D157" s="311" t="s">
        <v>394</v>
      </c>
      <c r="E157" s="332"/>
      <c r="F157" s="333"/>
      <c r="G157" s="370">
        <v>-31.2</v>
      </c>
      <c r="H157" s="137"/>
    </row>
    <row r="158" spans="1:8" s="133" customFormat="1" ht="17.25">
      <c r="A158" s="391" t="s">
        <v>553</v>
      </c>
      <c r="B158" s="391" t="s">
        <v>554</v>
      </c>
      <c r="C158" s="368" t="s">
        <v>409</v>
      </c>
      <c r="D158" s="311" t="s">
        <v>394</v>
      </c>
      <c r="E158" s="332"/>
      <c r="F158" s="333"/>
      <c r="G158" s="370">
        <v>-126.2</v>
      </c>
      <c r="H158" s="137"/>
    </row>
    <row r="159" spans="1:8" s="133" customFormat="1" ht="17.25">
      <c r="A159" s="391" t="s">
        <v>555</v>
      </c>
      <c r="B159" s="391" t="s">
        <v>556</v>
      </c>
      <c r="C159" s="368" t="s">
        <v>409</v>
      </c>
      <c r="D159" s="311" t="s">
        <v>394</v>
      </c>
      <c r="E159" s="332"/>
      <c r="F159" s="333"/>
      <c r="G159" s="370">
        <v>-51.4</v>
      </c>
      <c r="H159" s="137"/>
    </row>
    <row r="160" spans="1:8" s="133" customFormat="1" ht="17.25">
      <c r="A160" s="391" t="s">
        <v>557</v>
      </c>
      <c r="B160" s="391" t="s">
        <v>558</v>
      </c>
      <c r="C160" s="368" t="s">
        <v>506</v>
      </c>
      <c r="D160" s="311" t="s">
        <v>394</v>
      </c>
      <c r="E160" s="332"/>
      <c r="F160" s="333"/>
      <c r="G160" s="370">
        <v>-152</v>
      </c>
      <c r="H160" s="137"/>
    </row>
    <row r="161" spans="1:8" s="133" customFormat="1" ht="17.25">
      <c r="A161" s="391" t="s">
        <v>559</v>
      </c>
      <c r="B161" s="391" t="s">
        <v>560</v>
      </c>
      <c r="C161" s="368" t="s">
        <v>506</v>
      </c>
      <c r="D161" s="311" t="s">
        <v>394</v>
      </c>
      <c r="E161" s="332"/>
      <c r="F161" s="333"/>
      <c r="G161" s="370">
        <v>-13</v>
      </c>
      <c r="H161" s="137"/>
    </row>
    <row r="162" spans="1:8" s="133" customFormat="1" ht="17.25">
      <c r="A162" s="391" t="s">
        <v>561</v>
      </c>
      <c r="B162" s="391" t="s">
        <v>562</v>
      </c>
      <c r="C162" s="368" t="s">
        <v>506</v>
      </c>
      <c r="D162" s="311" t="s">
        <v>394</v>
      </c>
      <c r="E162" s="332"/>
      <c r="F162" s="333"/>
      <c r="G162" s="370">
        <v>-20</v>
      </c>
      <c r="H162" s="137"/>
    </row>
    <row r="163" spans="1:8" s="133" customFormat="1" ht="17.25">
      <c r="A163" s="391" t="s">
        <v>561</v>
      </c>
      <c r="B163" s="391" t="s">
        <v>562</v>
      </c>
      <c r="C163" s="368" t="s">
        <v>506</v>
      </c>
      <c r="D163" s="311" t="s">
        <v>394</v>
      </c>
      <c r="E163" s="332"/>
      <c r="F163" s="333"/>
      <c r="G163" s="370">
        <v>-39</v>
      </c>
      <c r="H163" s="137"/>
    </row>
    <row r="164" spans="1:8" s="133" customFormat="1" ht="17.25">
      <c r="A164" s="391" t="s">
        <v>563</v>
      </c>
      <c r="B164" s="391" t="s">
        <v>564</v>
      </c>
      <c r="C164" s="368" t="s">
        <v>506</v>
      </c>
      <c r="D164" s="311" t="s">
        <v>394</v>
      </c>
      <c r="E164" s="332"/>
      <c r="F164" s="333"/>
      <c r="G164" s="370">
        <v>-5</v>
      </c>
      <c r="H164" s="137"/>
    </row>
    <row r="165" spans="1:8" s="133" customFormat="1" ht="17.25">
      <c r="A165" s="391" t="s">
        <v>565</v>
      </c>
      <c r="B165" s="391" t="s">
        <v>564</v>
      </c>
      <c r="C165" s="368" t="s">
        <v>506</v>
      </c>
      <c r="D165" s="311" t="s">
        <v>394</v>
      </c>
      <c r="E165" s="332"/>
      <c r="F165" s="333"/>
      <c r="G165" s="370">
        <v>-15</v>
      </c>
      <c r="H165" s="137"/>
    </row>
    <row r="166" spans="1:8" s="133" customFormat="1" ht="17.25">
      <c r="A166" s="339"/>
      <c r="B166" s="157"/>
      <c r="C166" s="158"/>
      <c r="D166" s="159"/>
      <c r="E166" s="160"/>
      <c r="F166" s="385"/>
      <c r="G166" s="392"/>
      <c r="H166" s="137"/>
    </row>
    <row r="167" spans="1:8" s="133" customFormat="1" ht="17.25" customHeight="1">
      <c r="A167" s="340"/>
      <c r="B167" s="479" t="s">
        <v>566</v>
      </c>
      <c r="C167" s="480"/>
      <c r="D167" s="480"/>
      <c r="E167" s="480"/>
      <c r="F167" s="481"/>
      <c r="G167" s="393">
        <f>G168</f>
        <v>-19477.400000000001</v>
      </c>
      <c r="H167" s="137"/>
    </row>
    <row r="168" spans="1:8" s="133" customFormat="1" ht="17.25">
      <c r="A168" s="341" t="s">
        <v>567</v>
      </c>
      <c r="B168" s="342" t="s">
        <v>568</v>
      </c>
      <c r="C168" s="343" t="s">
        <v>280</v>
      </c>
      <c r="D168" s="161"/>
      <c r="E168" s="162"/>
      <c r="F168" s="344"/>
      <c r="G168" s="393">
        <f>G169+G172</f>
        <v>-19477.400000000001</v>
      </c>
      <c r="H168" s="137"/>
    </row>
    <row r="169" spans="1:8" s="133" customFormat="1" ht="17.25" customHeight="1">
      <c r="A169" s="325" t="s">
        <v>569</v>
      </c>
      <c r="B169" s="479" t="s">
        <v>570</v>
      </c>
      <c r="C169" s="480"/>
      <c r="D169" s="480"/>
      <c r="E169" s="480"/>
      <c r="F169" s="481"/>
      <c r="G169" s="393">
        <f>G170</f>
        <v>-2000</v>
      </c>
      <c r="H169" s="137"/>
    </row>
    <row r="170" spans="1:8" s="133" customFormat="1" ht="17.25">
      <c r="A170" s="345"/>
      <c r="B170" s="346" t="s">
        <v>390</v>
      </c>
      <c r="C170" s="347"/>
      <c r="D170" s="348"/>
      <c r="E170" s="347"/>
      <c r="F170" s="347"/>
      <c r="G170" s="326">
        <f>G171</f>
        <v>-2000</v>
      </c>
      <c r="H170" s="137"/>
    </row>
    <row r="171" spans="1:8" s="133" customFormat="1" ht="17.25">
      <c r="A171" s="394" t="s">
        <v>496</v>
      </c>
      <c r="B171" s="156" t="s">
        <v>485</v>
      </c>
      <c r="C171" s="321" t="s">
        <v>409</v>
      </c>
      <c r="D171" s="322" t="s">
        <v>486</v>
      </c>
      <c r="E171" s="323"/>
      <c r="F171" s="323"/>
      <c r="G171" s="324">
        <v>-2000</v>
      </c>
      <c r="H171" s="137"/>
    </row>
    <row r="172" spans="1:8" s="133" customFormat="1" ht="17.25" customHeight="1">
      <c r="A172" s="325" t="s">
        <v>998</v>
      </c>
      <c r="B172" s="479" t="s">
        <v>999</v>
      </c>
      <c r="C172" s="480"/>
      <c r="D172" s="480"/>
      <c r="E172" s="480"/>
      <c r="F172" s="481"/>
      <c r="G172" s="326">
        <f>G173</f>
        <v>-17477.400000000001</v>
      </c>
      <c r="H172" s="137"/>
    </row>
    <row r="173" spans="1:8" s="133" customFormat="1" ht="17.25">
      <c r="A173" s="140"/>
      <c r="B173" s="327" t="s">
        <v>399</v>
      </c>
      <c r="C173" s="166"/>
      <c r="D173" s="166"/>
      <c r="E173" s="166"/>
      <c r="F173" s="328"/>
      <c r="G173" s="326">
        <f>G174+G175+G176</f>
        <v>-17477.400000000001</v>
      </c>
      <c r="H173" s="137"/>
    </row>
    <row r="174" spans="1:8" s="133" customFormat="1" ht="34.5">
      <c r="A174" s="329" t="s">
        <v>1000</v>
      </c>
      <c r="B174" s="330" t="s">
        <v>1001</v>
      </c>
      <c r="C174" s="311" t="s">
        <v>393</v>
      </c>
      <c r="D174" s="331" t="s">
        <v>513</v>
      </c>
      <c r="E174" s="332"/>
      <c r="F174" s="333"/>
      <c r="G174" s="324">
        <v>-16997.400000000001</v>
      </c>
      <c r="H174" s="137"/>
    </row>
    <row r="175" spans="1:8" s="133" customFormat="1" ht="34.5">
      <c r="A175" s="329" t="s">
        <v>697</v>
      </c>
      <c r="B175" s="330" t="s">
        <v>1002</v>
      </c>
      <c r="C175" s="311" t="s">
        <v>506</v>
      </c>
      <c r="D175" s="331" t="s">
        <v>513</v>
      </c>
      <c r="E175" s="332"/>
      <c r="F175" s="333"/>
      <c r="G175" s="324">
        <v>-370</v>
      </c>
      <c r="H175" s="137"/>
    </row>
    <row r="176" spans="1:8" s="133" customFormat="1" ht="34.5">
      <c r="A176" s="329" t="s">
        <v>528</v>
      </c>
      <c r="B176" s="330" t="s">
        <v>1003</v>
      </c>
      <c r="C176" s="311" t="s">
        <v>506</v>
      </c>
      <c r="D176" s="331" t="s">
        <v>513</v>
      </c>
      <c r="E176" s="332"/>
      <c r="F176" s="333"/>
      <c r="G176" s="324">
        <v>-110</v>
      </c>
      <c r="H176" s="137"/>
    </row>
    <row r="177" spans="1:8" s="133" customFormat="1" ht="17.25">
      <c r="A177" s="334"/>
      <c r="B177" s="335"/>
      <c r="C177" s="336"/>
      <c r="D177" s="337"/>
      <c r="E177" s="165"/>
      <c r="F177" s="338"/>
      <c r="G177" s="324"/>
      <c r="H177" s="137"/>
    </row>
    <row r="178" spans="1:8" s="133" customFormat="1" ht="17.25">
      <c r="A178" s="339"/>
      <c r="B178" s="157"/>
      <c r="C178" s="158"/>
      <c r="D178" s="159"/>
      <c r="E178" s="160"/>
      <c r="F178" s="338"/>
      <c r="G178" s="324"/>
      <c r="H178" s="137"/>
    </row>
    <row r="179" spans="1:8" s="133" customFormat="1" ht="17.25" customHeight="1">
      <c r="A179" s="340"/>
      <c r="B179" s="479" t="s">
        <v>571</v>
      </c>
      <c r="C179" s="480"/>
      <c r="D179" s="480"/>
      <c r="E179" s="480"/>
      <c r="F179" s="481"/>
      <c r="G179" s="326">
        <f>G180</f>
        <v>-36885.399999999994</v>
      </c>
      <c r="H179" s="137"/>
    </row>
    <row r="180" spans="1:8" s="133" customFormat="1" ht="17.25">
      <c r="A180" s="341" t="s">
        <v>572</v>
      </c>
      <c r="B180" s="342" t="s">
        <v>573</v>
      </c>
      <c r="C180" s="343" t="s">
        <v>277</v>
      </c>
      <c r="D180" s="161"/>
      <c r="E180" s="162"/>
      <c r="F180" s="344"/>
      <c r="G180" s="326">
        <f>G181+G225</f>
        <v>-36885.399999999994</v>
      </c>
      <c r="H180" s="137"/>
    </row>
    <row r="181" spans="1:8" s="133" customFormat="1" ht="17.25" customHeight="1">
      <c r="A181" s="325" t="s">
        <v>574</v>
      </c>
      <c r="B181" s="479" t="s">
        <v>575</v>
      </c>
      <c r="C181" s="480"/>
      <c r="D181" s="480"/>
      <c r="E181" s="480"/>
      <c r="F181" s="481"/>
      <c r="G181" s="326">
        <f>G182</f>
        <v>-31362.799999999999</v>
      </c>
      <c r="H181" s="137"/>
    </row>
    <row r="182" spans="1:8" s="133" customFormat="1" ht="17.25">
      <c r="A182" s="345"/>
      <c r="B182" s="346" t="s">
        <v>390</v>
      </c>
      <c r="C182" s="347"/>
      <c r="D182" s="348"/>
      <c r="E182" s="347"/>
      <c r="F182" s="347"/>
      <c r="G182" s="326">
        <f>G183+G184+G185+G186+G187+G188+G189+G190+G191+G192+G193+G194+G195+G196+G197+G198+G199+G200+G201+G202+G203+G204+G205+G206+G207+G208+G209+G210+G211+G212+G213+G214+G215+G216+G217+G218+G219+G220+G221+G222+G223+G224</f>
        <v>-31362.799999999999</v>
      </c>
      <c r="H182" s="137"/>
    </row>
    <row r="183" spans="1:8" s="133" customFormat="1" ht="17.25">
      <c r="A183" s="349" t="s">
        <v>576</v>
      </c>
      <c r="B183" s="349" t="s">
        <v>577</v>
      </c>
      <c r="C183" s="349" t="s">
        <v>409</v>
      </c>
      <c r="D183" s="349" t="s">
        <v>394</v>
      </c>
      <c r="E183" s="349"/>
      <c r="F183" s="349"/>
      <c r="G183" s="350">
        <v>-72</v>
      </c>
      <c r="H183" s="137"/>
    </row>
    <row r="184" spans="1:8" s="133" customFormat="1" ht="17.25">
      <c r="A184" s="349" t="s">
        <v>578</v>
      </c>
      <c r="B184" s="349" t="s">
        <v>579</v>
      </c>
      <c r="C184" s="349" t="s">
        <v>409</v>
      </c>
      <c r="D184" s="349" t="s">
        <v>394</v>
      </c>
      <c r="E184" s="349"/>
      <c r="F184" s="349"/>
      <c r="G184" s="350">
        <v>-252</v>
      </c>
      <c r="H184" s="137"/>
    </row>
    <row r="185" spans="1:8" s="133" customFormat="1" ht="17.25">
      <c r="A185" s="349" t="s">
        <v>580</v>
      </c>
      <c r="B185" s="349" t="s">
        <v>432</v>
      </c>
      <c r="C185" s="349" t="s">
        <v>409</v>
      </c>
      <c r="D185" s="349" t="s">
        <v>394</v>
      </c>
      <c r="E185" s="349"/>
      <c r="F185" s="349"/>
      <c r="G185" s="350">
        <v>-6</v>
      </c>
      <c r="H185" s="137"/>
    </row>
    <row r="186" spans="1:8" s="133" customFormat="1" ht="17.25">
      <c r="A186" s="349" t="s">
        <v>581</v>
      </c>
      <c r="B186" s="349" t="s">
        <v>582</v>
      </c>
      <c r="C186" s="349" t="s">
        <v>409</v>
      </c>
      <c r="D186" s="349" t="s">
        <v>394</v>
      </c>
      <c r="E186" s="349"/>
      <c r="F186" s="349"/>
      <c r="G186" s="350">
        <v>-114</v>
      </c>
      <c r="H186" s="137"/>
    </row>
    <row r="187" spans="1:8" s="133" customFormat="1" ht="17.25">
      <c r="A187" s="349" t="s">
        <v>583</v>
      </c>
      <c r="B187" s="349" t="s">
        <v>584</v>
      </c>
      <c r="C187" s="349" t="s">
        <v>409</v>
      </c>
      <c r="D187" s="349" t="s">
        <v>394</v>
      </c>
      <c r="E187" s="349"/>
      <c r="F187" s="349"/>
      <c r="G187" s="350">
        <v>-0.48</v>
      </c>
      <c r="H187" s="137"/>
    </row>
    <row r="188" spans="1:8" s="133" customFormat="1" ht="17.25">
      <c r="A188" s="349" t="s">
        <v>585</v>
      </c>
      <c r="B188" s="349" t="s">
        <v>586</v>
      </c>
      <c r="C188" s="349" t="s">
        <v>409</v>
      </c>
      <c r="D188" s="349" t="s">
        <v>394</v>
      </c>
      <c r="E188" s="349"/>
      <c r="F188" s="349"/>
      <c r="G188" s="350">
        <v>-0.52</v>
      </c>
      <c r="H188" s="137"/>
    </row>
    <row r="189" spans="1:8" s="133" customFormat="1" ht="17.25">
      <c r="A189" s="349" t="s">
        <v>587</v>
      </c>
      <c r="B189" s="349" t="s">
        <v>488</v>
      </c>
      <c r="C189" s="349" t="s">
        <v>409</v>
      </c>
      <c r="D189" s="349" t="s">
        <v>486</v>
      </c>
      <c r="E189" s="349"/>
      <c r="F189" s="349"/>
      <c r="G189" s="350">
        <v>-133.19999999999999</v>
      </c>
      <c r="H189" s="137"/>
    </row>
    <row r="190" spans="1:8" s="133" customFormat="1" ht="17.25">
      <c r="A190" s="349" t="s">
        <v>588</v>
      </c>
      <c r="B190" s="349" t="s">
        <v>589</v>
      </c>
      <c r="C190" s="349" t="s">
        <v>409</v>
      </c>
      <c r="D190" s="349" t="s">
        <v>486</v>
      </c>
      <c r="E190" s="349"/>
      <c r="F190" s="349"/>
      <c r="G190" s="350">
        <v>-1392.3</v>
      </c>
      <c r="H190" s="137"/>
    </row>
    <row r="191" spans="1:8" s="133" customFormat="1" ht="17.25">
      <c r="A191" s="349" t="s">
        <v>590</v>
      </c>
      <c r="B191" s="349" t="s">
        <v>591</v>
      </c>
      <c r="C191" s="349" t="s">
        <v>409</v>
      </c>
      <c r="D191" s="349" t="s">
        <v>394</v>
      </c>
      <c r="E191" s="349"/>
      <c r="F191" s="349"/>
      <c r="G191" s="350">
        <v>-178.398</v>
      </c>
      <c r="H191" s="137"/>
    </row>
    <row r="192" spans="1:8" s="133" customFormat="1" ht="17.25">
      <c r="A192" s="349" t="s">
        <v>592</v>
      </c>
      <c r="B192" s="349" t="s">
        <v>462</v>
      </c>
      <c r="C192" s="349" t="s">
        <v>409</v>
      </c>
      <c r="D192" s="349" t="s">
        <v>394</v>
      </c>
      <c r="E192" s="349"/>
      <c r="F192" s="349"/>
      <c r="G192" s="350">
        <v>-0.39</v>
      </c>
      <c r="H192" s="137"/>
    </row>
    <row r="193" spans="1:8" s="133" customFormat="1" ht="17.25">
      <c r="A193" s="349" t="s">
        <v>593</v>
      </c>
      <c r="B193" s="349" t="s">
        <v>594</v>
      </c>
      <c r="C193" s="349" t="s">
        <v>409</v>
      </c>
      <c r="D193" s="349" t="s">
        <v>394</v>
      </c>
      <c r="E193" s="349"/>
      <c r="F193" s="349"/>
      <c r="G193" s="350">
        <v>-0.32</v>
      </c>
      <c r="H193" s="137"/>
    </row>
    <row r="194" spans="1:8" s="133" customFormat="1" ht="17.25">
      <c r="A194" s="349" t="s">
        <v>595</v>
      </c>
      <c r="B194" s="349" t="s">
        <v>582</v>
      </c>
      <c r="C194" s="349" t="s">
        <v>409</v>
      </c>
      <c r="D194" s="349" t="s">
        <v>394</v>
      </c>
      <c r="E194" s="349"/>
      <c r="F194" s="349"/>
      <c r="G194" s="350">
        <v>-128.99700000000001</v>
      </c>
      <c r="H194" s="137"/>
    </row>
    <row r="195" spans="1:8" s="133" customFormat="1" ht="17.25" customHeight="1">
      <c r="A195" s="349" t="s">
        <v>596</v>
      </c>
      <c r="B195" s="349" t="s">
        <v>597</v>
      </c>
      <c r="C195" s="349" t="s">
        <v>409</v>
      </c>
      <c r="D195" s="349" t="s">
        <v>486</v>
      </c>
      <c r="E195" s="349"/>
      <c r="F195" s="349"/>
      <c r="G195" s="350">
        <v>-2.2799999999999998</v>
      </c>
      <c r="H195" s="137"/>
    </row>
    <row r="196" spans="1:8" s="133" customFormat="1" ht="17.25">
      <c r="A196" s="349" t="s">
        <v>598</v>
      </c>
      <c r="B196" s="349" t="s">
        <v>599</v>
      </c>
      <c r="C196" s="349" t="s">
        <v>409</v>
      </c>
      <c r="D196" s="349" t="s">
        <v>459</v>
      </c>
      <c r="E196" s="349"/>
      <c r="F196" s="349"/>
      <c r="G196" s="350">
        <v>-7</v>
      </c>
      <c r="H196" s="137"/>
    </row>
    <row r="197" spans="1:8" s="133" customFormat="1" ht="17.25">
      <c r="A197" s="349" t="s">
        <v>600</v>
      </c>
      <c r="B197" s="349" t="s">
        <v>601</v>
      </c>
      <c r="C197" s="349" t="s">
        <v>409</v>
      </c>
      <c r="D197" s="349" t="s">
        <v>416</v>
      </c>
      <c r="E197" s="349"/>
      <c r="F197" s="349"/>
      <c r="G197" s="350">
        <v>-12</v>
      </c>
      <c r="H197" s="137"/>
    </row>
    <row r="198" spans="1:8" s="133" customFormat="1" ht="17.25">
      <c r="A198" s="349" t="s">
        <v>602</v>
      </c>
      <c r="B198" s="349" t="s">
        <v>458</v>
      </c>
      <c r="C198" s="349" t="s">
        <v>409</v>
      </c>
      <c r="D198" s="349" t="s">
        <v>459</v>
      </c>
      <c r="E198" s="349"/>
      <c r="F198" s="349"/>
      <c r="G198" s="350">
        <v>-6.9249999999999998</v>
      </c>
      <c r="H198" s="137"/>
    </row>
    <row r="199" spans="1:8" s="133" customFormat="1" ht="17.25">
      <c r="A199" s="349" t="s">
        <v>603</v>
      </c>
      <c r="B199" s="349" t="s">
        <v>604</v>
      </c>
      <c r="C199" s="349" t="s">
        <v>409</v>
      </c>
      <c r="D199" s="349" t="s">
        <v>486</v>
      </c>
      <c r="E199" s="349"/>
      <c r="F199" s="349"/>
      <c r="G199" s="350">
        <v>-7420</v>
      </c>
      <c r="H199" s="137"/>
    </row>
    <row r="200" spans="1:8" s="133" customFormat="1" ht="17.25">
      <c r="A200" s="349" t="s">
        <v>605</v>
      </c>
      <c r="B200" s="349" t="s">
        <v>606</v>
      </c>
      <c r="C200" s="349" t="s">
        <v>409</v>
      </c>
      <c r="D200" s="349" t="s">
        <v>394</v>
      </c>
      <c r="E200" s="349"/>
      <c r="F200" s="349"/>
      <c r="G200" s="350">
        <v>-0.1</v>
      </c>
      <c r="H200" s="137"/>
    </row>
    <row r="201" spans="1:8" s="133" customFormat="1" ht="33">
      <c r="A201" s="349" t="s">
        <v>607</v>
      </c>
      <c r="B201" s="349" t="s">
        <v>608</v>
      </c>
      <c r="C201" s="349" t="s">
        <v>409</v>
      </c>
      <c r="D201" s="349" t="s">
        <v>394</v>
      </c>
      <c r="E201" s="349"/>
      <c r="F201" s="349"/>
      <c r="G201" s="350">
        <v>-18.600000000000001</v>
      </c>
      <c r="H201" s="137"/>
    </row>
    <row r="202" spans="1:8" s="133" customFormat="1" ht="17.25">
      <c r="A202" s="349" t="s">
        <v>609</v>
      </c>
      <c r="B202" s="349" t="s">
        <v>485</v>
      </c>
      <c r="C202" s="349" t="s">
        <v>409</v>
      </c>
      <c r="D202" s="349" t="s">
        <v>486</v>
      </c>
      <c r="E202" s="349"/>
      <c r="F202" s="349"/>
      <c r="G202" s="350">
        <v>-11118.1</v>
      </c>
      <c r="H202" s="137"/>
    </row>
    <row r="203" spans="1:8" s="133" customFormat="1" ht="17.25">
      <c r="A203" s="349" t="s">
        <v>610</v>
      </c>
      <c r="B203" s="349" t="s">
        <v>611</v>
      </c>
      <c r="C203" s="349" t="s">
        <v>409</v>
      </c>
      <c r="D203" s="349" t="s">
        <v>486</v>
      </c>
      <c r="E203" s="349"/>
      <c r="F203" s="349"/>
      <c r="G203" s="350">
        <v>-4180</v>
      </c>
      <c r="H203" s="137"/>
    </row>
    <row r="204" spans="1:8" s="133" customFormat="1" ht="17.25">
      <c r="A204" s="349" t="s">
        <v>612</v>
      </c>
      <c r="B204" s="349" t="s">
        <v>613</v>
      </c>
      <c r="C204" s="349" t="s">
        <v>409</v>
      </c>
      <c r="D204" s="349" t="s">
        <v>394</v>
      </c>
      <c r="E204" s="349"/>
      <c r="F204" s="349"/>
      <c r="G204" s="350">
        <v>-200</v>
      </c>
      <c r="H204" s="137"/>
    </row>
    <row r="205" spans="1:8" s="133" customFormat="1" ht="33">
      <c r="A205" s="349" t="s">
        <v>614</v>
      </c>
      <c r="B205" s="349" t="s">
        <v>615</v>
      </c>
      <c r="C205" s="349" t="s">
        <v>409</v>
      </c>
      <c r="D205" s="349" t="s">
        <v>394</v>
      </c>
      <c r="E205" s="349"/>
      <c r="F205" s="349"/>
      <c r="G205" s="350">
        <v>-16.600000000000001</v>
      </c>
      <c r="H205" s="137"/>
    </row>
    <row r="206" spans="1:8" s="133" customFormat="1" ht="17.25">
      <c r="A206" s="349" t="s">
        <v>616</v>
      </c>
      <c r="B206" s="349" t="s">
        <v>617</v>
      </c>
      <c r="C206" s="349" t="s">
        <v>409</v>
      </c>
      <c r="D206" s="349" t="s">
        <v>486</v>
      </c>
      <c r="E206" s="349"/>
      <c r="F206" s="349"/>
      <c r="G206" s="350">
        <v>-19.88</v>
      </c>
      <c r="H206" s="137"/>
    </row>
    <row r="207" spans="1:8" s="133" customFormat="1" ht="17.25">
      <c r="A207" s="349" t="s">
        <v>618</v>
      </c>
      <c r="B207" s="349" t="s">
        <v>619</v>
      </c>
      <c r="C207" s="349" t="s">
        <v>409</v>
      </c>
      <c r="D207" s="349" t="s">
        <v>394</v>
      </c>
      <c r="E207" s="349"/>
      <c r="F207" s="349"/>
      <c r="G207" s="350">
        <v>-0.32</v>
      </c>
      <c r="H207" s="137"/>
    </row>
    <row r="208" spans="1:8" s="133" customFormat="1" ht="17.25">
      <c r="A208" s="349" t="s">
        <v>620</v>
      </c>
      <c r="B208" s="349" t="s">
        <v>577</v>
      </c>
      <c r="C208" s="349" t="s">
        <v>409</v>
      </c>
      <c r="D208" s="349" t="s">
        <v>394</v>
      </c>
      <c r="E208" s="349"/>
      <c r="F208" s="349"/>
      <c r="G208" s="350">
        <v>-294</v>
      </c>
      <c r="H208" s="137"/>
    </row>
    <row r="209" spans="1:8" s="133" customFormat="1" ht="17.25">
      <c r="A209" s="349" t="s">
        <v>621</v>
      </c>
      <c r="B209" s="349" t="s">
        <v>622</v>
      </c>
      <c r="C209" s="349" t="s">
        <v>409</v>
      </c>
      <c r="D209" s="349" t="s">
        <v>623</v>
      </c>
      <c r="E209" s="349"/>
      <c r="F209" s="349"/>
      <c r="G209" s="350">
        <v>-49.27</v>
      </c>
      <c r="H209" s="137"/>
    </row>
    <row r="210" spans="1:8" s="133" customFormat="1" ht="17.25">
      <c r="A210" s="349" t="s">
        <v>624</v>
      </c>
      <c r="B210" s="349" t="s">
        <v>625</v>
      </c>
      <c r="C210" s="349" t="s">
        <v>409</v>
      </c>
      <c r="D210" s="349" t="s">
        <v>623</v>
      </c>
      <c r="E210" s="349"/>
      <c r="F210" s="349"/>
      <c r="G210" s="350">
        <v>-1848</v>
      </c>
      <c r="H210" s="137"/>
    </row>
    <row r="211" spans="1:8" s="133" customFormat="1" ht="17.25">
      <c r="A211" s="349" t="s">
        <v>626</v>
      </c>
      <c r="B211" s="349" t="s">
        <v>627</v>
      </c>
      <c r="C211" s="349" t="s">
        <v>409</v>
      </c>
      <c r="D211" s="349" t="s">
        <v>394</v>
      </c>
      <c r="E211" s="349"/>
      <c r="F211" s="349"/>
      <c r="G211" s="350">
        <v>-4.2</v>
      </c>
      <c r="H211" s="137"/>
    </row>
    <row r="212" spans="1:8" s="133" customFormat="1" ht="17.25">
      <c r="A212" s="349" t="s">
        <v>628</v>
      </c>
      <c r="B212" s="349" t="s">
        <v>629</v>
      </c>
      <c r="C212" s="349" t="s">
        <v>409</v>
      </c>
      <c r="D212" s="349" t="s">
        <v>630</v>
      </c>
      <c r="E212" s="349"/>
      <c r="F212" s="349"/>
      <c r="G212" s="350">
        <v>-196.7</v>
      </c>
      <c r="H212" s="137"/>
    </row>
    <row r="213" spans="1:8" s="133" customFormat="1" ht="17.25">
      <c r="A213" s="349" t="s">
        <v>631</v>
      </c>
      <c r="B213" s="349" t="s">
        <v>622</v>
      </c>
      <c r="C213" s="349" t="s">
        <v>409</v>
      </c>
      <c r="D213" s="349" t="s">
        <v>623</v>
      </c>
      <c r="E213" s="349"/>
      <c r="F213" s="349"/>
      <c r="G213" s="350">
        <v>-1920</v>
      </c>
      <c r="H213" s="137"/>
    </row>
    <row r="214" spans="1:8" s="133" customFormat="1" ht="17.25">
      <c r="A214" s="349" t="s">
        <v>632</v>
      </c>
      <c r="B214" s="349" t="s">
        <v>577</v>
      </c>
      <c r="C214" s="349" t="s">
        <v>409</v>
      </c>
      <c r="D214" s="349" t="s">
        <v>394</v>
      </c>
      <c r="E214" s="349"/>
      <c r="F214" s="349"/>
      <c r="G214" s="350">
        <v>-32.4</v>
      </c>
      <c r="H214" s="137"/>
    </row>
    <row r="215" spans="1:8" s="133" customFormat="1" ht="17.25">
      <c r="A215" s="349" t="s">
        <v>633</v>
      </c>
      <c r="B215" s="349" t="s">
        <v>634</v>
      </c>
      <c r="C215" s="349" t="s">
        <v>409</v>
      </c>
      <c r="D215" s="349" t="s">
        <v>623</v>
      </c>
      <c r="E215" s="349"/>
      <c r="F215" s="349"/>
      <c r="G215" s="350">
        <v>-1020</v>
      </c>
      <c r="H215" s="137"/>
    </row>
    <row r="216" spans="1:8" s="133" customFormat="1" ht="17.25">
      <c r="A216" s="349" t="s">
        <v>635</v>
      </c>
      <c r="B216" s="349" t="s">
        <v>636</v>
      </c>
      <c r="C216" s="349" t="s">
        <v>409</v>
      </c>
      <c r="D216" s="349" t="s">
        <v>394</v>
      </c>
      <c r="E216" s="349"/>
      <c r="F216" s="349"/>
      <c r="G216" s="350">
        <v>-0.28000000000000003</v>
      </c>
      <c r="H216" s="137"/>
    </row>
    <row r="217" spans="1:8" s="133" customFormat="1" ht="17.25">
      <c r="A217" s="349" t="s">
        <v>637</v>
      </c>
      <c r="B217" s="349" t="s">
        <v>638</v>
      </c>
      <c r="C217" s="349" t="s">
        <v>409</v>
      </c>
      <c r="D217" s="349" t="s">
        <v>394</v>
      </c>
      <c r="E217" s="349"/>
      <c r="F217" s="349"/>
      <c r="G217" s="350">
        <v>-0.28000000000000003</v>
      </c>
      <c r="H217" s="137"/>
    </row>
    <row r="218" spans="1:8" s="133" customFormat="1" ht="17.25">
      <c r="A218" s="349" t="s">
        <v>639</v>
      </c>
      <c r="B218" s="349" t="s">
        <v>597</v>
      </c>
      <c r="C218" s="349" t="s">
        <v>409</v>
      </c>
      <c r="D218" s="349" t="s">
        <v>486</v>
      </c>
      <c r="E218" s="349"/>
      <c r="F218" s="349"/>
      <c r="G218" s="350">
        <v>-0.14000000000000001</v>
      </c>
      <c r="H218" s="137"/>
    </row>
    <row r="219" spans="1:8" s="133" customFormat="1" ht="17.25">
      <c r="A219" s="349" t="s">
        <v>640</v>
      </c>
      <c r="B219" s="349" t="s">
        <v>641</v>
      </c>
      <c r="C219" s="349" t="s">
        <v>409</v>
      </c>
      <c r="D219" s="349" t="s">
        <v>394</v>
      </c>
      <c r="E219" s="349"/>
      <c r="F219" s="349"/>
      <c r="G219" s="350">
        <v>-0.22</v>
      </c>
      <c r="H219" s="137"/>
    </row>
    <row r="220" spans="1:8" s="133" customFormat="1" ht="17.25">
      <c r="A220" s="349" t="s">
        <v>642</v>
      </c>
      <c r="B220" s="349" t="s">
        <v>643</v>
      </c>
      <c r="C220" s="349" t="s">
        <v>409</v>
      </c>
      <c r="D220" s="349" t="s">
        <v>630</v>
      </c>
      <c r="E220" s="349"/>
      <c r="F220" s="349"/>
      <c r="G220" s="350">
        <v>-10</v>
      </c>
      <c r="H220" s="137"/>
    </row>
    <row r="221" spans="1:8" s="133" customFormat="1" ht="33">
      <c r="A221" s="349" t="s">
        <v>644</v>
      </c>
      <c r="B221" s="349" t="s">
        <v>645</v>
      </c>
      <c r="C221" s="349" t="s">
        <v>409</v>
      </c>
      <c r="D221" s="349" t="s">
        <v>394</v>
      </c>
      <c r="E221" s="349"/>
      <c r="F221" s="349"/>
      <c r="G221" s="350">
        <v>-0.3</v>
      </c>
      <c r="H221" s="137"/>
    </row>
    <row r="222" spans="1:8" s="133" customFormat="1" ht="17.25">
      <c r="A222" s="349" t="s">
        <v>646</v>
      </c>
      <c r="B222" s="349" t="s">
        <v>613</v>
      </c>
      <c r="C222" s="349" t="s">
        <v>409</v>
      </c>
      <c r="D222" s="349" t="s">
        <v>394</v>
      </c>
      <c r="E222" s="349"/>
      <c r="F222" s="349"/>
      <c r="G222" s="350">
        <v>-480</v>
      </c>
      <c r="H222" s="137"/>
    </row>
    <row r="223" spans="1:8" s="133" customFormat="1" ht="17.25" customHeight="1">
      <c r="A223" s="349" t="s">
        <v>647</v>
      </c>
      <c r="B223" s="349" t="s">
        <v>488</v>
      </c>
      <c r="C223" s="349" t="s">
        <v>409</v>
      </c>
      <c r="D223" s="349" t="s">
        <v>486</v>
      </c>
      <c r="E223" s="349"/>
      <c r="F223" s="349"/>
      <c r="G223" s="350">
        <v>-78.099999999999994</v>
      </c>
      <c r="H223" s="137"/>
    </row>
    <row r="224" spans="1:8" s="133" customFormat="1" ht="17.25">
      <c r="A224" s="349" t="s">
        <v>648</v>
      </c>
      <c r="B224" s="349" t="s">
        <v>577</v>
      </c>
      <c r="C224" s="349" t="s">
        <v>409</v>
      </c>
      <c r="D224" s="349" t="s">
        <v>394</v>
      </c>
      <c r="E224" s="349"/>
      <c r="F224" s="349"/>
      <c r="G224" s="350">
        <v>-148.5</v>
      </c>
      <c r="H224" s="137"/>
    </row>
    <row r="225" spans="1:8" s="133" customFormat="1" ht="17.25" customHeight="1">
      <c r="A225" s="351" t="s">
        <v>649</v>
      </c>
      <c r="B225" s="487" t="s">
        <v>353</v>
      </c>
      <c r="C225" s="488"/>
      <c r="D225" s="488"/>
      <c r="E225" s="489"/>
      <c r="F225" s="352"/>
      <c r="G225" s="353">
        <f>+G226</f>
        <v>-5522.5999999999985</v>
      </c>
      <c r="H225" s="137"/>
    </row>
    <row r="226" spans="1:8" s="133" customFormat="1" ht="17.25">
      <c r="A226" s="351"/>
      <c r="B226" s="352" t="s">
        <v>390</v>
      </c>
      <c r="C226" s="352"/>
      <c r="D226" s="352"/>
      <c r="E226" s="352"/>
      <c r="F226" s="354"/>
      <c r="G226" s="353">
        <f>G227+G228+G229+G230+G231+G232+G233+G234+G235+G236+G237+G238+G239+G240+G241+G242+G243+G244+G245+G246+G247+G248+G249</f>
        <v>-5522.5999999999985</v>
      </c>
      <c r="H226" s="137"/>
    </row>
    <row r="227" spans="1:8" s="133" customFormat="1" ht="17.25">
      <c r="A227" s="349" t="s">
        <v>650</v>
      </c>
      <c r="B227" s="349" t="s">
        <v>651</v>
      </c>
      <c r="C227" s="349" t="s">
        <v>409</v>
      </c>
      <c r="D227" s="349" t="s">
        <v>394</v>
      </c>
      <c r="E227" s="349"/>
      <c r="F227" s="349"/>
      <c r="G227" s="350">
        <v>-25.2</v>
      </c>
      <c r="H227" s="137"/>
    </row>
    <row r="228" spans="1:8" s="133" customFormat="1" ht="17.25">
      <c r="A228" s="349" t="s">
        <v>652</v>
      </c>
      <c r="B228" s="349" t="s">
        <v>653</v>
      </c>
      <c r="C228" s="349" t="s">
        <v>409</v>
      </c>
      <c r="D228" s="349" t="s">
        <v>394</v>
      </c>
      <c r="E228" s="349"/>
      <c r="F228" s="349"/>
      <c r="G228" s="350">
        <v>-348</v>
      </c>
      <c r="H228" s="137"/>
    </row>
    <row r="229" spans="1:8" s="133" customFormat="1" ht="17.25" customHeight="1">
      <c r="A229" s="349" t="s">
        <v>654</v>
      </c>
      <c r="B229" s="349" t="s">
        <v>655</v>
      </c>
      <c r="C229" s="349" t="s">
        <v>409</v>
      </c>
      <c r="D229" s="349" t="s">
        <v>394</v>
      </c>
      <c r="E229" s="349"/>
      <c r="F229" s="349"/>
      <c r="G229" s="350">
        <v>-20.315999999999999</v>
      </c>
      <c r="H229" s="137"/>
    </row>
    <row r="230" spans="1:8" s="133" customFormat="1" ht="17.25" customHeight="1">
      <c r="A230" s="349" t="s">
        <v>656</v>
      </c>
      <c r="B230" s="349" t="s">
        <v>657</v>
      </c>
      <c r="C230" s="349" t="s">
        <v>409</v>
      </c>
      <c r="D230" s="349" t="s">
        <v>394</v>
      </c>
      <c r="E230" s="349"/>
      <c r="F230" s="349"/>
      <c r="G230" s="350">
        <v>-290.8</v>
      </c>
      <c r="H230" s="137"/>
    </row>
    <row r="231" spans="1:8" s="133" customFormat="1" ht="47.25" customHeight="1">
      <c r="A231" s="349" t="s">
        <v>658</v>
      </c>
      <c r="B231" s="349" t="s">
        <v>651</v>
      </c>
      <c r="C231" s="349" t="s">
        <v>409</v>
      </c>
      <c r="D231" s="349" t="s">
        <v>394</v>
      </c>
      <c r="E231" s="349"/>
      <c r="F231" s="349"/>
      <c r="G231" s="350">
        <v>-1452</v>
      </c>
      <c r="H231" s="137"/>
    </row>
    <row r="232" spans="1:8" s="133" customFormat="1" ht="47.25" customHeight="1">
      <c r="A232" s="349" t="s">
        <v>659</v>
      </c>
      <c r="B232" s="349" t="s">
        <v>660</v>
      </c>
      <c r="C232" s="349" t="s">
        <v>409</v>
      </c>
      <c r="D232" s="349" t="s">
        <v>394</v>
      </c>
      <c r="E232" s="349"/>
      <c r="F232" s="349"/>
      <c r="G232" s="350">
        <v>-14</v>
      </c>
      <c r="H232" s="137"/>
    </row>
    <row r="233" spans="1:8" s="133" customFormat="1" ht="47.25" customHeight="1">
      <c r="A233" s="349" t="s">
        <v>661</v>
      </c>
      <c r="B233" s="349" t="s">
        <v>662</v>
      </c>
      <c r="C233" s="349" t="s">
        <v>409</v>
      </c>
      <c r="D233" s="349" t="s">
        <v>394</v>
      </c>
      <c r="E233" s="349"/>
      <c r="F233" s="349"/>
      <c r="G233" s="350">
        <v>-3.8</v>
      </c>
      <c r="H233" s="137"/>
    </row>
    <row r="234" spans="1:8" s="133" customFormat="1" ht="47.25" customHeight="1">
      <c r="A234" s="349" t="s">
        <v>663</v>
      </c>
      <c r="B234" s="349" t="s">
        <v>664</v>
      </c>
      <c r="C234" s="349" t="s">
        <v>409</v>
      </c>
      <c r="D234" s="349" t="s">
        <v>394</v>
      </c>
      <c r="E234" s="349"/>
      <c r="F234" s="349"/>
      <c r="G234" s="350">
        <v>-191.75</v>
      </c>
      <c r="H234" s="137"/>
    </row>
    <row r="235" spans="1:8" s="133" customFormat="1" ht="47.25" customHeight="1">
      <c r="A235" s="349" t="s">
        <v>665</v>
      </c>
      <c r="B235" s="349" t="s">
        <v>666</v>
      </c>
      <c r="C235" s="349" t="s">
        <v>409</v>
      </c>
      <c r="D235" s="349" t="s">
        <v>394</v>
      </c>
      <c r="E235" s="349"/>
      <c r="F235" s="349"/>
      <c r="G235" s="350">
        <v>-420</v>
      </c>
      <c r="H235" s="137"/>
    </row>
    <row r="236" spans="1:8" s="133" customFormat="1" ht="47.25" customHeight="1">
      <c r="A236" s="349" t="s">
        <v>667</v>
      </c>
      <c r="B236" s="349" t="s">
        <v>668</v>
      </c>
      <c r="C236" s="349" t="s">
        <v>409</v>
      </c>
      <c r="D236" s="349" t="s">
        <v>394</v>
      </c>
      <c r="E236" s="349"/>
      <c r="F236" s="349"/>
      <c r="G236" s="350">
        <v>-49.2</v>
      </c>
      <c r="H236" s="137"/>
    </row>
    <row r="237" spans="1:8" s="133" customFormat="1" ht="47.25" customHeight="1">
      <c r="A237" s="349" t="s">
        <v>669</v>
      </c>
      <c r="B237" s="349" t="s">
        <v>562</v>
      </c>
      <c r="C237" s="349" t="s">
        <v>409</v>
      </c>
      <c r="D237" s="349" t="s">
        <v>394</v>
      </c>
      <c r="E237" s="349">
        <v>57200</v>
      </c>
      <c r="F237" s="350">
        <v>-1</v>
      </c>
      <c r="G237" s="350">
        <v>-57.2</v>
      </c>
      <c r="H237" s="137"/>
    </row>
    <row r="238" spans="1:8" s="133" customFormat="1" ht="47.25" customHeight="1">
      <c r="A238" s="349" t="s">
        <v>670</v>
      </c>
      <c r="B238" s="349" t="s">
        <v>671</v>
      </c>
      <c r="C238" s="349" t="s">
        <v>409</v>
      </c>
      <c r="D238" s="349" t="s">
        <v>394</v>
      </c>
      <c r="E238" s="349"/>
      <c r="F238" s="349"/>
      <c r="G238" s="350">
        <v>-487.34699999999998</v>
      </c>
      <c r="H238" s="137"/>
    </row>
    <row r="239" spans="1:8" s="133" customFormat="1" ht="47.25" customHeight="1">
      <c r="A239" s="349" t="s">
        <v>672</v>
      </c>
      <c r="B239" s="349" t="s">
        <v>673</v>
      </c>
      <c r="C239" s="349" t="s">
        <v>409</v>
      </c>
      <c r="D239" s="349" t="s">
        <v>394</v>
      </c>
      <c r="E239" s="349"/>
      <c r="F239" s="349"/>
      <c r="G239" s="350">
        <v>-353.45</v>
      </c>
      <c r="H239" s="137"/>
    </row>
    <row r="240" spans="1:8" s="133" customFormat="1" ht="47.25" customHeight="1">
      <c r="A240" s="349" t="s">
        <v>674</v>
      </c>
      <c r="B240" s="349" t="s">
        <v>675</v>
      </c>
      <c r="C240" s="349" t="s">
        <v>409</v>
      </c>
      <c r="D240" s="349" t="s">
        <v>394</v>
      </c>
      <c r="E240" s="349"/>
      <c r="F240" s="349"/>
      <c r="G240" s="350">
        <v>-25.18</v>
      </c>
      <c r="H240" s="137"/>
    </row>
    <row r="241" spans="1:8" s="133" customFormat="1" ht="47.25" customHeight="1">
      <c r="A241" s="349" t="s">
        <v>676</v>
      </c>
      <c r="B241" s="349" t="s">
        <v>677</v>
      </c>
      <c r="C241" s="349" t="s">
        <v>409</v>
      </c>
      <c r="D241" s="349" t="s">
        <v>394</v>
      </c>
      <c r="E241" s="349"/>
      <c r="F241" s="349"/>
      <c r="G241" s="350">
        <v>-0.2</v>
      </c>
      <c r="H241" s="137"/>
    </row>
    <row r="242" spans="1:8" s="133" customFormat="1" ht="47.25" customHeight="1">
      <c r="A242" s="349" t="s">
        <v>678</v>
      </c>
      <c r="B242" s="349" t="s">
        <v>679</v>
      </c>
      <c r="C242" s="349" t="s">
        <v>409</v>
      </c>
      <c r="D242" s="349" t="s">
        <v>394</v>
      </c>
      <c r="E242" s="349"/>
      <c r="F242" s="349"/>
      <c r="G242" s="350">
        <v>-126</v>
      </c>
      <c r="H242" s="137"/>
    </row>
    <row r="243" spans="1:8" s="133" customFormat="1" ht="47.25" customHeight="1">
      <c r="A243" s="349" t="s">
        <v>680</v>
      </c>
      <c r="B243" s="349" t="s">
        <v>681</v>
      </c>
      <c r="C243" s="349" t="s">
        <v>409</v>
      </c>
      <c r="D243" s="349" t="s">
        <v>394</v>
      </c>
      <c r="E243" s="349"/>
      <c r="F243" s="349"/>
      <c r="G243" s="350">
        <v>-128</v>
      </c>
      <c r="H243" s="137"/>
    </row>
    <row r="244" spans="1:8" s="133" customFormat="1" ht="47.25" customHeight="1">
      <c r="A244" s="349" t="s">
        <v>682</v>
      </c>
      <c r="B244" s="349" t="s">
        <v>671</v>
      </c>
      <c r="C244" s="349" t="s">
        <v>409</v>
      </c>
      <c r="D244" s="349" t="s">
        <v>394</v>
      </c>
      <c r="E244" s="349"/>
      <c r="F244" s="349"/>
      <c r="G244" s="350">
        <v>-307.34699999999998</v>
      </c>
      <c r="H244" s="137"/>
    </row>
    <row r="245" spans="1:8" s="133" customFormat="1" ht="47.25" customHeight="1">
      <c r="A245" s="349" t="s">
        <v>683</v>
      </c>
      <c r="B245" s="349" t="s">
        <v>684</v>
      </c>
      <c r="C245" s="349" t="s">
        <v>409</v>
      </c>
      <c r="D245" s="349" t="s">
        <v>394</v>
      </c>
      <c r="E245" s="349">
        <v>55000</v>
      </c>
      <c r="F245" s="350">
        <v>-1</v>
      </c>
      <c r="G245" s="350">
        <v>-55</v>
      </c>
      <c r="H245" s="137"/>
    </row>
    <row r="246" spans="1:8" s="133" customFormat="1" ht="47.25" customHeight="1">
      <c r="A246" s="349" t="s">
        <v>685</v>
      </c>
      <c r="B246" s="349" t="s">
        <v>686</v>
      </c>
      <c r="C246" s="349" t="s">
        <v>409</v>
      </c>
      <c r="D246" s="349" t="s">
        <v>394</v>
      </c>
      <c r="E246" s="349"/>
      <c r="F246" s="349"/>
      <c r="G246" s="350">
        <v>-215.99</v>
      </c>
      <c r="H246" s="137"/>
    </row>
    <row r="247" spans="1:8" s="133" customFormat="1" ht="47.25" customHeight="1">
      <c r="A247" s="349" t="s">
        <v>687</v>
      </c>
      <c r="B247" s="349" t="s">
        <v>552</v>
      </c>
      <c r="C247" s="349" t="s">
        <v>409</v>
      </c>
      <c r="D247" s="349" t="s">
        <v>394</v>
      </c>
      <c r="E247" s="349"/>
      <c r="F247" s="349"/>
      <c r="G247" s="350">
        <v>-449.82</v>
      </c>
      <c r="H247" s="137"/>
    </row>
    <row r="248" spans="1:8" s="133" customFormat="1" ht="47.25" customHeight="1">
      <c r="A248" s="349" t="s">
        <v>561</v>
      </c>
      <c r="B248" s="349" t="s">
        <v>562</v>
      </c>
      <c r="C248" s="349" t="s">
        <v>409</v>
      </c>
      <c r="D248" s="349" t="s">
        <v>394</v>
      </c>
      <c r="E248" s="349">
        <v>56600</v>
      </c>
      <c r="F248" s="350">
        <v>-8</v>
      </c>
      <c r="G248" s="350">
        <v>-452.8</v>
      </c>
      <c r="H248" s="137"/>
    </row>
    <row r="249" spans="1:8" s="133" customFormat="1" ht="47.25" customHeight="1">
      <c r="A249" s="349" t="s">
        <v>688</v>
      </c>
      <c r="B249" s="349" t="s">
        <v>689</v>
      </c>
      <c r="C249" s="349" t="s">
        <v>409</v>
      </c>
      <c r="D249" s="349" t="s">
        <v>394</v>
      </c>
      <c r="E249" s="349"/>
      <c r="F249" s="349"/>
      <c r="G249" s="350">
        <v>-49.2</v>
      </c>
      <c r="H249" s="137"/>
    </row>
    <row r="250" spans="1:8" s="133" customFormat="1" ht="47.25" customHeight="1">
      <c r="A250" s="339"/>
      <c r="B250" s="157"/>
      <c r="C250" s="158"/>
      <c r="D250" s="159"/>
      <c r="E250" s="160"/>
      <c r="F250" s="338"/>
      <c r="G250" s="350"/>
      <c r="H250" s="137"/>
    </row>
    <row r="251" spans="1:8" s="133" customFormat="1" ht="47.25" customHeight="1">
      <c r="A251" s="340"/>
      <c r="B251" s="479" t="s">
        <v>690</v>
      </c>
      <c r="C251" s="480"/>
      <c r="D251" s="480"/>
      <c r="E251" s="480"/>
      <c r="F251" s="481"/>
      <c r="G251" s="326">
        <f>G252</f>
        <v>-162006.39999999999</v>
      </c>
      <c r="H251" s="137"/>
    </row>
    <row r="252" spans="1:8" s="133" customFormat="1" ht="47.25" customHeight="1">
      <c r="A252" s="341" t="s">
        <v>691</v>
      </c>
      <c r="B252" s="342" t="s">
        <v>692</v>
      </c>
      <c r="C252" s="343" t="s">
        <v>693</v>
      </c>
      <c r="D252" s="161"/>
      <c r="E252" s="162"/>
      <c r="F252" s="344"/>
      <c r="G252" s="326">
        <f>G253</f>
        <v>-162006.39999999999</v>
      </c>
      <c r="H252" s="137"/>
    </row>
    <row r="253" spans="1:8" s="133" customFormat="1" ht="47.25" customHeight="1">
      <c r="A253" s="325" t="s">
        <v>694</v>
      </c>
      <c r="B253" s="479" t="s">
        <v>346</v>
      </c>
      <c r="C253" s="480"/>
      <c r="D253" s="480"/>
      <c r="E253" s="480"/>
      <c r="F253" s="481"/>
      <c r="G253" s="326">
        <f>G254</f>
        <v>-162006.39999999999</v>
      </c>
      <c r="H253" s="137"/>
    </row>
    <row r="254" spans="1:8" s="133" customFormat="1" ht="47.25" customHeight="1">
      <c r="A254" s="355"/>
      <c r="B254" s="327" t="s">
        <v>490</v>
      </c>
      <c r="C254" s="315"/>
      <c r="D254" s="315"/>
      <c r="E254" s="315"/>
      <c r="F254" s="356"/>
      <c r="G254" s="326">
        <f>G255+G256+G257</f>
        <v>-162006.39999999999</v>
      </c>
      <c r="H254" s="137"/>
    </row>
    <row r="255" spans="1:8" s="133" customFormat="1" ht="47.25" customHeight="1">
      <c r="A255" s="357" t="s">
        <v>695</v>
      </c>
      <c r="B255" s="358" t="s">
        <v>696</v>
      </c>
      <c r="C255" s="359" t="s">
        <v>489</v>
      </c>
      <c r="D255" s="359" t="s">
        <v>513</v>
      </c>
      <c r="E255" s="323"/>
      <c r="F255" s="360"/>
      <c r="G255" s="324">
        <v>-157900</v>
      </c>
      <c r="H255" s="137"/>
    </row>
    <row r="256" spans="1:8" s="133" customFormat="1" ht="47.25" customHeight="1">
      <c r="A256" s="357" t="s">
        <v>697</v>
      </c>
      <c r="B256" s="339" t="s">
        <v>491</v>
      </c>
      <c r="C256" s="359" t="s">
        <v>393</v>
      </c>
      <c r="D256" s="359" t="s">
        <v>402</v>
      </c>
      <c r="E256" s="323"/>
      <c r="F256" s="360"/>
      <c r="G256" s="324">
        <v>-3158</v>
      </c>
      <c r="H256" s="137"/>
    </row>
    <row r="257" spans="1:22" s="133" customFormat="1" ht="47.25" customHeight="1">
      <c r="A257" s="357" t="s">
        <v>528</v>
      </c>
      <c r="B257" s="358" t="s">
        <v>529</v>
      </c>
      <c r="C257" s="359" t="s">
        <v>506</v>
      </c>
      <c r="D257" s="359" t="s">
        <v>402</v>
      </c>
      <c r="E257" s="323"/>
      <c r="F257" s="360"/>
      <c r="G257" s="324">
        <v>-948.4</v>
      </c>
      <c r="H257" s="137"/>
    </row>
    <row r="258" spans="1:22" s="133" customFormat="1" ht="47.25" customHeight="1">
      <c r="A258" s="361"/>
      <c r="B258" s="163"/>
      <c r="C258" s="164"/>
      <c r="D258" s="164"/>
      <c r="E258" s="165"/>
      <c r="F258" s="362"/>
      <c r="G258" s="363"/>
      <c r="H258" s="137"/>
    </row>
    <row r="259" spans="1:22" s="133" customFormat="1" ht="47.25" customHeight="1">
      <c r="A259" s="465" t="s">
        <v>698</v>
      </c>
      <c r="B259" s="466"/>
      <c r="C259" s="466"/>
      <c r="D259" s="466"/>
      <c r="E259" s="466"/>
      <c r="F259" s="467"/>
      <c r="G259" s="364">
        <f>G260</f>
        <v>-27639.200000000001</v>
      </c>
      <c r="H259" s="137"/>
    </row>
    <row r="260" spans="1:22" s="133" customFormat="1" ht="47.25" customHeight="1">
      <c r="A260" s="465" t="s">
        <v>699</v>
      </c>
      <c r="B260" s="466"/>
      <c r="C260" s="466"/>
      <c r="D260" s="466"/>
      <c r="E260" s="466"/>
      <c r="F260" s="467"/>
      <c r="G260" s="364">
        <f>G261+G266</f>
        <v>-27639.200000000001</v>
      </c>
      <c r="H260" s="137"/>
    </row>
    <row r="261" spans="1:22" s="133" customFormat="1" ht="47.25" customHeight="1">
      <c r="A261" s="365" t="s">
        <v>700</v>
      </c>
      <c r="B261" s="476" t="s">
        <v>701</v>
      </c>
      <c r="C261" s="477"/>
      <c r="D261" s="477"/>
      <c r="E261" s="478"/>
      <c r="F261" s="139"/>
      <c r="G261" s="141">
        <f>G262</f>
        <v>-22611</v>
      </c>
      <c r="H261" s="137"/>
    </row>
    <row r="262" spans="1:22" s="133" customFormat="1" ht="47.25" customHeight="1">
      <c r="A262" s="140"/>
      <c r="B262" s="314" t="s">
        <v>390</v>
      </c>
      <c r="C262" s="166"/>
      <c r="D262" s="166"/>
      <c r="E262" s="166"/>
      <c r="F262" s="328"/>
      <c r="G262" s="141">
        <f>G263+G264+G265</f>
        <v>-22611</v>
      </c>
      <c r="H262" s="137"/>
    </row>
    <row r="263" spans="1:22" s="133" customFormat="1" ht="47.25" customHeight="1">
      <c r="A263" s="142" t="s">
        <v>702</v>
      </c>
      <c r="B263" s="143" t="s">
        <v>485</v>
      </c>
      <c r="C263" s="144" t="s">
        <v>409</v>
      </c>
      <c r="D263" s="145" t="s">
        <v>486</v>
      </c>
      <c r="E263" s="146"/>
      <c r="F263" s="146"/>
      <c r="G263" s="146">
        <v>-21465</v>
      </c>
      <c r="H263" s="137"/>
    </row>
    <row r="264" spans="1:22" s="133" customFormat="1" ht="47.25" customHeight="1">
      <c r="A264" s="142" t="s">
        <v>703</v>
      </c>
      <c r="B264" s="143" t="s">
        <v>704</v>
      </c>
      <c r="C264" s="144" t="s">
        <v>409</v>
      </c>
      <c r="D264" s="145" t="s">
        <v>486</v>
      </c>
      <c r="E264" s="146"/>
      <c r="F264" s="146"/>
      <c r="G264" s="146">
        <v>-250</v>
      </c>
      <c r="H264" s="137"/>
    </row>
    <row r="265" spans="1:22" s="133" customFormat="1" ht="47.25" customHeight="1">
      <c r="A265" s="142" t="s">
        <v>705</v>
      </c>
      <c r="B265" s="143" t="s">
        <v>704</v>
      </c>
      <c r="C265" s="144" t="s">
        <v>409</v>
      </c>
      <c r="D265" s="145" t="s">
        <v>486</v>
      </c>
      <c r="E265" s="146"/>
      <c r="F265" s="146"/>
      <c r="G265" s="146">
        <v>-896</v>
      </c>
      <c r="H265" s="137"/>
    </row>
    <row r="266" spans="1:22" s="133" customFormat="1" ht="47.25" customHeight="1">
      <c r="A266" s="138" t="s">
        <v>706</v>
      </c>
      <c r="B266" s="476" t="s">
        <v>707</v>
      </c>
      <c r="C266" s="477"/>
      <c r="D266" s="477"/>
      <c r="E266" s="478"/>
      <c r="F266" s="139"/>
      <c r="G266" s="141">
        <f>G267</f>
        <v>-5028.2</v>
      </c>
      <c r="H266" s="137"/>
    </row>
    <row r="267" spans="1:22" s="133" customFormat="1" ht="47.25" customHeight="1">
      <c r="A267" s="140"/>
      <c r="B267" s="314" t="s">
        <v>390</v>
      </c>
      <c r="C267" s="166"/>
      <c r="D267" s="166"/>
      <c r="E267" s="166"/>
      <c r="F267" s="328"/>
      <c r="G267" s="141">
        <f>G268+G269+G270+G271</f>
        <v>-5028.2</v>
      </c>
      <c r="H267" s="137"/>
    </row>
    <row r="268" spans="1:22" s="133" customFormat="1" ht="47.25" customHeight="1">
      <c r="A268" s="142" t="s">
        <v>708</v>
      </c>
      <c r="B268" s="143" t="s">
        <v>550</v>
      </c>
      <c r="C268" s="144" t="s">
        <v>409</v>
      </c>
      <c r="D268" s="145" t="s">
        <v>394</v>
      </c>
      <c r="E268" s="146"/>
      <c r="F268" s="146"/>
      <c r="G268" s="146">
        <v>-12</v>
      </c>
      <c r="H268" s="137"/>
    </row>
    <row r="269" spans="1:22" s="133" customFormat="1" ht="47.25" customHeight="1">
      <c r="A269" s="142" t="s">
        <v>709</v>
      </c>
      <c r="B269" s="143" t="s">
        <v>710</v>
      </c>
      <c r="C269" s="144" t="s">
        <v>409</v>
      </c>
      <c r="D269" s="145" t="s">
        <v>394</v>
      </c>
      <c r="E269" s="146"/>
      <c r="F269" s="146"/>
      <c r="G269" s="146">
        <v>-18.600000000000001</v>
      </c>
      <c r="H269" s="137"/>
    </row>
    <row r="270" spans="1:22" s="133" customFormat="1" ht="47.25" customHeight="1">
      <c r="A270" s="142" t="s">
        <v>711</v>
      </c>
      <c r="B270" s="143" t="s">
        <v>712</v>
      </c>
      <c r="C270" s="144" t="s">
        <v>409</v>
      </c>
      <c r="D270" s="145" t="s">
        <v>394</v>
      </c>
      <c r="E270" s="146"/>
      <c r="F270" s="146"/>
      <c r="G270" s="146">
        <v>-1397.6</v>
      </c>
      <c r="H270" s="137"/>
    </row>
    <row r="271" spans="1:22" s="133" customFormat="1" ht="47.25" customHeight="1">
      <c r="A271" s="142" t="s">
        <v>713</v>
      </c>
      <c r="B271" s="143" t="s">
        <v>554</v>
      </c>
      <c r="C271" s="144" t="s">
        <v>409</v>
      </c>
      <c r="D271" s="145" t="s">
        <v>394</v>
      </c>
      <c r="E271" s="146"/>
      <c r="F271" s="146"/>
      <c r="G271" s="146">
        <v>-3600</v>
      </c>
      <c r="H271" s="137"/>
    </row>
    <row r="272" spans="1:22" s="133" customFormat="1" ht="47.25" customHeight="1">
      <c r="A272" s="147"/>
      <c r="B272" s="157"/>
      <c r="C272" s="158"/>
      <c r="D272" s="159"/>
      <c r="E272" s="160"/>
      <c r="F272" s="338"/>
      <c r="G272" s="167"/>
      <c r="H272" s="137"/>
      <c r="N272" s="131"/>
      <c r="O272" s="131"/>
      <c r="P272" s="131"/>
      <c r="Q272" s="131"/>
      <c r="R272" s="131"/>
      <c r="S272" s="131"/>
      <c r="T272" s="131"/>
      <c r="U272" s="131"/>
      <c r="V272" s="131"/>
    </row>
    <row r="273" spans="1:22" s="133" customFormat="1" ht="36" customHeight="1">
      <c r="A273" s="486" t="s">
        <v>714</v>
      </c>
      <c r="B273" s="486"/>
      <c r="C273" s="486"/>
      <c r="D273" s="486"/>
      <c r="E273" s="486"/>
      <c r="F273" s="486"/>
      <c r="G273" s="168">
        <f>G274</f>
        <v>-1700</v>
      </c>
      <c r="H273" s="137"/>
      <c r="N273" s="131"/>
      <c r="O273" s="131"/>
      <c r="P273" s="131"/>
      <c r="Q273" s="131"/>
      <c r="R273" s="131"/>
      <c r="S273" s="131"/>
      <c r="T273" s="131"/>
      <c r="U273" s="131"/>
      <c r="V273" s="131"/>
    </row>
    <row r="274" spans="1:22" s="133" customFormat="1" ht="31.5" customHeight="1">
      <c r="A274" s="143" t="s">
        <v>715</v>
      </c>
      <c r="B274" s="169" t="s">
        <v>716</v>
      </c>
      <c r="C274" s="169" t="s">
        <v>717</v>
      </c>
      <c r="D274" s="482" t="s">
        <v>265</v>
      </c>
      <c r="E274" s="482"/>
      <c r="F274" s="482"/>
      <c r="G274" s="168">
        <f>G275</f>
        <v>-1700</v>
      </c>
      <c r="H274" s="137"/>
      <c r="N274" s="131"/>
      <c r="O274" s="131"/>
      <c r="P274" s="131"/>
      <c r="Q274" s="131"/>
      <c r="R274" s="131"/>
      <c r="S274" s="131"/>
      <c r="T274" s="131"/>
      <c r="U274" s="131"/>
      <c r="V274" s="131"/>
    </row>
    <row r="275" spans="1:22" s="133" customFormat="1" ht="38.25" customHeight="1">
      <c r="A275" s="312" t="s">
        <v>718</v>
      </c>
      <c r="B275" s="483" t="s">
        <v>249</v>
      </c>
      <c r="C275" s="484"/>
      <c r="D275" s="484"/>
      <c r="E275" s="484"/>
      <c r="F275" s="485"/>
      <c r="G275" s="168">
        <f>G276</f>
        <v>-1700</v>
      </c>
      <c r="H275" s="137"/>
      <c r="N275" s="131"/>
      <c r="O275" s="131"/>
      <c r="P275" s="131"/>
      <c r="Q275" s="131"/>
      <c r="R275" s="131"/>
      <c r="S275" s="131"/>
      <c r="T275" s="131"/>
      <c r="U275" s="131"/>
      <c r="V275" s="131"/>
    </row>
    <row r="276" spans="1:22" s="133" customFormat="1" ht="25.5" customHeight="1">
      <c r="A276" s="170" t="s">
        <v>719</v>
      </c>
      <c r="B276" s="314"/>
      <c r="C276" s="315"/>
      <c r="D276" s="315"/>
      <c r="E276" s="315"/>
      <c r="F276" s="356"/>
      <c r="G276" s="168">
        <f>G277</f>
        <v>-1700</v>
      </c>
      <c r="H276" s="137"/>
      <c r="N276" s="131"/>
      <c r="O276" s="131"/>
      <c r="P276" s="131"/>
      <c r="Q276" s="131"/>
      <c r="R276" s="131"/>
      <c r="S276" s="131"/>
      <c r="T276" s="131"/>
      <c r="U276" s="131"/>
      <c r="V276" s="131"/>
    </row>
    <row r="277" spans="1:22" s="133" customFormat="1" ht="33.75" customHeight="1" thickBot="1">
      <c r="A277" s="171" t="s">
        <v>720</v>
      </c>
      <c r="B277" s="172" t="s">
        <v>546</v>
      </c>
      <c r="C277" s="169" t="s">
        <v>409</v>
      </c>
      <c r="D277" s="169" t="s">
        <v>402</v>
      </c>
      <c r="E277" s="173"/>
      <c r="F277" s="149"/>
      <c r="G277" s="167">
        <v>-1700</v>
      </c>
      <c r="H277" s="137"/>
      <c r="N277" s="131"/>
      <c r="O277" s="131"/>
      <c r="P277" s="131"/>
      <c r="Q277" s="131"/>
      <c r="R277" s="131"/>
      <c r="S277" s="131"/>
      <c r="T277" s="131"/>
      <c r="U277" s="131"/>
      <c r="V277" s="131"/>
    </row>
    <row r="278" spans="1:22" s="133" customFormat="1" ht="33.75" customHeight="1">
      <c r="A278" s="147"/>
      <c r="B278" s="157"/>
      <c r="C278" s="158"/>
      <c r="D278" s="159"/>
      <c r="E278" s="160"/>
      <c r="F278" s="338"/>
      <c r="G278" s="174"/>
      <c r="H278" s="137"/>
      <c r="N278" s="131"/>
      <c r="O278" s="131"/>
      <c r="P278" s="131"/>
      <c r="Q278" s="131"/>
      <c r="R278" s="131"/>
      <c r="S278" s="131"/>
      <c r="T278" s="131"/>
      <c r="U278" s="131"/>
      <c r="V278" s="131"/>
    </row>
    <row r="279" spans="1:22" s="133" customFormat="1" ht="36.75" customHeight="1">
      <c r="A279" s="486" t="s">
        <v>721</v>
      </c>
      <c r="B279" s="486"/>
      <c r="C279" s="486"/>
      <c r="D279" s="486"/>
      <c r="E279" s="486"/>
      <c r="F279" s="486"/>
      <c r="G279" s="175">
        <f>G280</f>
        <v>-1747</v>
      </c>
      <c r="H279" s="137"/>
      <c r="N279" s="131"/>
      <c r="O279" s="131"/>
      <c r="P279" s="131"/>
      <c r="Q279" s="131"/>
      <c r="R279" s="131"/>
      <c r="S279" s="131"/>
      <c r="T279" s="131"/>
      <c r="U279" s="131"/>
      <c r="V279" s="131"/>
    </row>
    <row r="280" spans="1:22" ht="17.25">
      <c r="A280" s="143" t="s">
        <v>715</v>
      </c>
      <c r="B280" s="169" t="s">
        <v>716</v>
      </c>
      <c r="C280" s="169" t="s">
        <v>717</v>
      </c>
      <c r="D280" s="482" t="s">
        <v>265</v>
      </c>
      <c r="E280" s="482"/>
      <c r="F280" s="482"/>
      <c r="G280" s="175">
        <f>G281</f>
        <v>-1747</v>
      </c>
    </row>
    <row r="281" spans="1:22" ht="17.25">
      <c r="A281" s="312" t="s">
        <v>722</v>
      </c>
      <c r="B281" s="483" t="s">
        <v>257</v>
      </c>
      <c r="C281" s="484"/>
      <c r="D281" s="484"/>
      <c r="E281" s="484"/>
      <c r="F281" s="485"/>
      <c r="G281" s="175">
        <f>G282</f>
        <v>-1747</v>
      </c>
    </row>
    <row r="282" spans="1:22" ht="32.25" customHeight="1">
      <c r="A282" s="170" t="s">
        <v>719</v>
      </c>
      <c r="B282" s="314"/>
      <c r="C282" s="315"/>
      <c r="D282" s="315"/>
      <c r="E282" s="315"/>
      <c r="F282" s="356"/>
      <c r="G282" s="176">
        <f>G283</f>
        <v>-1747</v>
      </c>
    </row>
    <row r="283" spans="1:22" ht="40.5" customHeight="1" thickBot="1">
      <c r="A283" s="171" t="s">
        <v>545</v>
      </c>
      <c r="B283" s="172" t="s">
        <v>546</v>
      </c>
      <c r="C283" s="169" t="s">
        <v>409</v>
      </c>
      <c r="D283" s="169" t="s">
        <v>402</v>
      </c>
      <c r="E283" s="173"/>
      <c r="F283" s="149"/>
      <c r="G283" s="177">
        <v>-1747</v>
      </c>
    </row>
  </sheetData>
  <mergeCells count="52">
    <mergeCell ref="D280:F280"/>
    <mergeCell ref="B281:F281"/>
    <mergeCell ref="F1:G1"/>
    <mergeCell ref="B266:E266"/>
    <mergeCell ref="A273:F273"/>
    <mergeCell ref="D274:F274"/>
    <mergeCell ref="B275:F275"/>
    <mergeCell ref="A279:F279"/>
    <mergeCell ref="B225:E225"/>
    <mergeCell ref="B253:F253"/>
    <mergeCell ref="A259:F259"/>
    <mergeCell ref="A260:F260"/>
    <mergeCell ref="B261:E261"/>
    <mergeCell ref="B167:F167"/>
    <mergeCell ref="B169:F169"/>
    <mergeCell ref="B172:F172"/>
    <mergeCell ref="A118:F118"/>
    <mergeCell ref="B119:E119"/>
    <mergeCell ref="A138:F138"/>
    <mergeCell ref="A139:F139"/>
    <mergeCell ref="B140:E140"/>
    <mergeCell ref="B106:E106"/>
    <mergeCell ref="B109:E109"/>
    <mergeCell ref="A112:F112"/>
    <mergeCell ref="B113:E113"/>
    <mergeCell ref="A117:F117"/>
    <mergeCell ref="A48:F48"/>
    <mergeCell ref="A49:F49"/>
    <mergeCell ref="B50:E50"/>
    <mergeCell ref="A104:F104"/>
    <mergeCell ref="A105:F105"/>
    <mergeCell ref="A35:F35"/>
    <mergeCell ref="B36:E36"/>
    <mergeCell ref="A42:F42"/>
    <mergeCell ref="A43:F43"/>
    <mergeCell ref="B44:E44"/>
    <mergeCell ref="B251:F251"/>
    <mergeCell ref="A149:F149"/>
    <mergeCell ref="A150:F150"/>
    <mergeCell ref="B151:E151"/>
    <mergeCell ref="B154:E154"/>
    <mergeCell ref="B179:F179"/>
    <mergeCell ref="B181:F181"/>
    <mergeCell ref="A34:F34"/>
    <mergeCell ref="A6:G6"/>
    <mergeCell ref="B8:B9"/>
    <mergeCell ref="C8:C9"/>
    <mergeCell ref="D8:D9"/>
    <mergeCell ref="E8:G8"/>
    <mergeCell ref="A11:F11"/>
    <mergeCell ref="A12:F12"/>
    <mergeCell ref="B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  <vt:lpstr>հավելված9</vt:lpstr>
      <vt:lpstr>հավելված10</vt:lpstr>
      <vt:lpstr>հավելված11</vt:lpstr>
      <vt:lpstr>հավելված9!Print_Area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https:/mul2-minfin.gov.am/tasks/683014/oneclick/2.Havelvacner.xlsx?token=6363d755b8e7658ec968f71351859ff6</cp:keywords>
  <cp:lastModifiedBy>Marine Gochumyan</cp:lastModifiedBy>
  <cp:revision>58</cp:revision>
  <cp:lastPrinted>2023-04-06T05:48:06Z</cp:lastPrinted>
  <dcterms:created xsi:type="dcterms:W3CDTF">2019-03-14T07:25:24Z</dcterms:created>
  <dcterms:modified xsi:type="dcterms:W3CDTF">2023-09-13T14:18:27Z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