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08August\30082Առողջ\Lramshakvac\"/>
    </mc:Choice>
  </mc:AlternateContent>
  <bookViews>
    <workbookView xWindow="0" yWindow="0" windowWidth="28800" windowHeight="12480" activeTab="4"/>
  </bookViews>
  <sheets>
    <sheet name="1" sheetId="43" r:id="rId1"/>
    <sheet name="2" sheetId="44" r:id="rId2"/>
    <sheet name="3" sheetId="26" r:id="rId3"/>
    <sheet name="4" sheetId="27" r:id="rId4"/>
    <sheet name="5" sheetId="70" r:id="rId5"/>
    <sheet name="6" sheetId="62" r:id="rId6"/>
    <sheet name="7" sheetId="68" r:id="rId7"/>
  </sheets>
  <definedNames>
    <definedName name="_tab10" localSheetId="4">#REF!</definedName>
    <definedName name="_tab10" localSheetId="6">#REF!</definedName>
    <definedName name="_tab10">#REF!</definedName>
    <definedName name="_tab11" localSheetId="4">#REF!</definedName>
    <definedName name="_tab11" localSheetId="6">#REF!</definedName>
    <definedName name="_tab11">#REF!</definedName>
    <definedName name="_tab12" localSheetId="4">#REF!</definedName>
    <definedName name="_tab12" localSheetId="6">#REF!</definedName>
    <definedName name="_tab12">#REF!</definedName>
    <definedName name="_tab13" localSheetId="4">#REF!</definedName>
    <definedName name="_tab13" localSheetId="6">#REF!</definedName>
    <definedName name="_tab13">#REF!</definedName>
    <definedName name="_tab14" localSheetId="4">#REF!</definedName>
    <definedName name="_tab14" localSheetId="6">#REF!</definedName>
    <definedName name="_tab14">#REF!</definedName>
    <definedName name="_tab15" localSheetId="4">#REF!</definedName>
    <definedName name="_tab15" localSheetId="6">#REF!</definedName>
    <definedName name="_tab15">#REF!</definedName>
    <definedName name="_tab16" localSheetId="4">#REF!</definedName>
    <definedName name="_tab16" localSheetId="6">#REF!</definedName>
    <definedName name="_tab16">#REF!</definedName>
    <definedName name="_tab17" localSheetId="4">#REF!</definedName>
    <definedName name="_tab17" localSheetId="6">#REF!</definedName>
    <definedName name="_tab17">#REF!</definedName>
    <definedName name="_tab18" localSheetId="4">#REF!</definedName>
    <definedName name="_tab18" localSheetId="6">#REF!</definedName>
    <definedName name="_tab18">#REF!</definedName>
    <definedName name="_tab19" localSheetId="4">#REF!</definedName>
    <definedName name="_tab19" localSheetId="6">#REF!</definedName>
    <definedName name="_tab19">#REF!</definedName>
    <definedName name="_tab20" localSheetId="4">#REF!</definedName>
    <definedName name="_tab20" localSheetId="6">#REF!</definedName>
    <definedName name="_tab20">#REF!</definedName>
    <definedName name="_tab21" localSheetId="4">#REF!</definedName>
    <definedName name="_tab21" localSheetId="6">#REF!</definedName>
    <definedName name="_tab21">#REF!</definedName>
    <definedName name="_tab22" localSheetId="4">#REF!</definedName>
    <definedName name="_tab22" localSheetId="6">#REF!</definedName>
    <definedName name="_tab22">#REF!</definedName>
    <definedName name="_tab23" localSheetId="4">#REF!</definedName>
    <definedName name="_tab23" localSheetId="6">#REF!</definedName>
    <definedName name="_tab23">#REF!</definedName>
    <definedName name="_tab24" localSheetId="4">#REF!</definedName>
    <definedName name="_tab24" localSheetId="6">#REF!</definedName>
    <definedName name="_tab24">#REF!</definedName>
    <definedName name="_tab5" localSheetId="4">#REF!</definedName>
    <definedName name="_tab5" localSheetId="6">#REF!</definedName>
    <definedName name="_tab5">#REF!</definedName>
    <definedName name="_tab6" localSheetId="4">#REF!</definedName>
    <definedName name="_tab6" localSheetId="6">#REF!</definedName>
    <definedName name="_tab6">#REF!</definedName>
    <definedName name="_tab7" localSheetId="4">#REF!</definedName>
    <definedName name="_tab7" localSheetId="6">#REF!</definedName>
    <definedName name="_tab7">#REF!</definedName>
    <definedName name="_tab8" localSheetId="4">#REF!</definedName>
    <definedName name="_tab8" localSheetId="6">#REF!</definedName>
    <definedName name="_tab8">#REF!</definedName>
    <definedName name="_tab9" localSheetId="4">#REF!</definedName>
    <definedName name="_tab9" localSheetId="6">#REF!</definedName>
    <definedName name="_tab9">#REF!</definedName>
    <definedName name="par_count" localSheetId="4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 localSheetId="6">#REF!,#REF!,#REF!,#REF!,#REF!</definedName>
    <definedName name="par_qual">#REF!,#REF!,#REF!,#REF!,#REF!</definedName>
    <definedName name="par_time" localSheetId="4">#REF!,#REF!,#REF!,#REF!</definedName>
    <definedName name="par_time" localSheetId="6">#REF!,#REF!,#REF!,#REF!</definedName>
    <definedName name="par_time">#REF!,#REF!,#REF!,#REF!</definedName>
    <definedName name="par2.12s" localSheetId="4">#REF!</definedName>
    <definedName name="par2.12s" localSheetId="6">#REF!</definedName>
    <definedName name="par2.12s">#REF!</definedName>
    <definedName name="par2.4s" localSheetId="4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 localSheetId="6">#REF!,#REF!</definedName>
    <definedName name="par2.5s">#REF!,#REF!</definedName>
    <definedName name="par2.6s" localSheetId="4">#REF!,#REF!,#REF!,#REF!</definedName>
    <definedName name="par2.6s" localSheetId="6">#REF!,#REF!,#REF!,#REF!</definedName>
    <definedName name="par2.6s">#REF!,#REF!,#REF!,#REF!</definedName>
    <definedName name="par2.7s" localSheetId="4">#REF!,#REF!</definedName>
    <definedName name="par2.7s" localSheetId="6">#REF!,#REF!</definedName>
    <definedName name="par2.7s">#REF!,#REF!</definedName>
    <definedName name="par2.9s" localSheetId="4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 localSheetId="6">#REF!,#REF!</definedName>
    <definedName name="par4.10s">#REF!,#REF!</definedName>
    <definedName name="par4.11d" localSheetId="4">#REF!,#REF!,#REF!,#REF!,#REF!</definedName>
    <definedName name="par4.11d" localSheetId="6">#REF!,#REF!,#REF!,#REF!,#REF!</definedName>
    <definedName name="par4.11d">#REF!,#REF!,#REF!,#REF!,#REF!</definedName>
    <definedName name="par4.12d" localSheetId="4">#REF!</definedName>
    <definedName name="par4.12d" localSheetId="6">#REF!</definedName>
    <definedName name="par4.12d">#REF!</definedName>
    <definedName name="par4.13s" localSheetId="4">#REF!</definedName>
    <definedName name="par4.13s" localSheetId="6">#REF!</definedName>
    <definedName name="par4.13s">#REF!</definedName>
    <definedName name="par4.14" localSheetId="4">#REF!,#REF!,#REF!,#REF!,#REF!,#REF!</definedName>
    <definedName name="par4.14" localSheetId="6">#REF!,#REF!,#REF!,#REF!,#REF!,#REF!</definedName>
    <definedName name="par4.14">#REF!,#REF!,#REF!,#REF!,#REF!,#REF!</definedName>
    <definedName name="par4.15" localSheetId="4">#REF!,#REF!,#REF!</definedName>
    <definedName name="par4.15" localSheetId="6">#REF!,#REF!,#REF!</definedName>
    <definedName name="par4.15">#REF!,#REF!,#REF!</definedName>
    <definedName name="par4.16" localSheetId="4">#REF!,#REF!,#REF!</definedName>
    <definedName name="par4.16" localSheetId="6">#REF!,#REF!,#REF!</definedName>
    <definedName name="par4.16">#REF!,#REF!,#REF!</definedName>
    <definedName name="par4.17" localSheetId="4">#REF!,#REF!,#REF!,#REF!</definedName>
    <definedName name="par4.17" localSheetId="6">#REF!,#REF!,#REF!,#REF!</definedName>
    <definedName name="par4.17">#REF!,#REF!,#REF!,#REF!</definedName>
    <definedName name="par4.18d" localSheetId="4">#REF!,#REF!</definedName>
    <definedName name="par4.18d" localSheetId="6">#REF!,#REF!</definedName>
    <definedName name="par4.18d">#REF!,#REF!</definedName>
    <definedName name="par4.19s" localSheetId="4">#REF!</definedName>
    <definedName name="par4.19s" localSheetId="6">#REF!</definedName>
    <definedName name="par4.19s">#REF!</definedName>
    <definedName name="par4.20f" localSheetId="4">#REF!</definedName>
    <definedName name="par4.20f" localSheetId="6">#REF!</definedName>
    <definedName name="par4.20f">#REF!</definedName>
    <definedName name="par4.21f" localSheetId="4">#REF!</definedName>
    <definedName name="par4.21f" localSheetId="6">#REF!</definedName>
    <definedName name="par4.21f">#REF!</definedName>
    <definedName name="par4.22" localSheetId="4">#REF!</definedName>
    <definedName name="par4.22" localSheetId="6">#REF!</definedName>
    <definedName name="par4.22">#REF!</definedName>
    <definedName name="par4.4" localSheetId="4">#REF!</definedName>
    <definedName name="par4.4" localSheetId="6">#REF!</definedName>
    <definedName name="par4.4">#REF!</definedName>
    <definedName name="par4.5" localSheetId="4">#REF!</definedName>
    <definedName name="par4.5" localSheetId="6">#REF!</definedName>
    <definedName name="par4.5">#REF!</definedName>
    <definedName name="par4.6s" localSheetId="4">#REF!</definedName>
    <definedName name="par4.6s" localSheetId="6">#REF!</definedName>
    <definedName name="par4.6s">#REF!</definedName>
    <definedName name="par4.7s" localSheetId="4">#REF!</definedName>
    <definedName name="par4.7s" localSheetId="6">#REF!</definedName>
    <definedName name="par4.7s">#REF!</definedName>
    <definedName name="par4.8" localSheetId="4">#REF!,#REF!,#REF!,#REF!,#REF!</definedName>
    <definedName name="par4.8" localSheetId="6">#REF!,#REF!,#REF!,#REF!,#REF!</definedName>
    <definedName name="par4.8">#REF!,#REF!,#REF!,#REF!,#REF!</definedName>
    <definedName name="par4.9" localSheetId="4">#REF!,#REF!,#REF!,#REF!,#REF!,#REF!</definedName>
    <definedName name="par4.9" localSheetId="6">#REF!,#REF!,#REF!,#REF!,#REF!,#REF!</definedName>
    <definedName name="par4.9">#REF!,#REF!,#REF!,#REF!,#REF!,#REF!</definedName>
    <definedName name="par5.1" localSheetId="4">#REF!,#REF!</definedName>
    <definedName name="par5.1" localSheetId="6">#REF!,#REF!</definedName>
    <definedName name="par5.1">#REF!,#REF!</definedName>
    <definedName name="par5.3" localSheetId="4">#REF!,#REF!,#REF!,#REF!,#REF!,#REF!</definedName>
    <definedName name="par5.3" localSheetId="6">#REF!,#REF!,#REF!,#REF!,#REF!,#REF!</definedName>
    <definedName name="par5.3">#REF!,#REF!,#REF!,#REF!,#REF!,#REF!</definedName>
    <definedName name="par5.4" localSheetId="4">#REF!,#REF!,#REF!,#REF!,#REF!</definedName>
    <definedName name="par5.4" localSheetId="6">#REF!,#REF!,#REF!,#REF!,#REF!</definedName>
    <definedName name="par5.4">#REF!,#REF!,#REF!,#REF!,#REF!</definedName>
    <definedName name="par5.5" localSheetId="4">#REF!</definedName>
    <definedName name="par5.5" localSheetId="6">#REF!</definedName>
    <definedName name="par5.5">#REF!</definedName>
    <definedName name="par5.6" localSheetId="4">#REF!,#REF!</definedName>
    <definedName name="par5.6" localSheetId="6">#REF!,#REF!</definedName>
    <definedName name="par5.6">#REF!,#REF!</definedName>
    <definedName name="_xlnm.Print_Titles" localSheetId="2">'3'!$6:$7</definedName>
    <definedName name="_xlnm.Print_Titles" localSheetId="6">'7'!$6:$7</definedName>
    <definedName name="program" localSheetId="4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42" i="70" l="1"/>
  <c r="D142" i="70"/>
  <c r="E131" i="70"/>
  <c r="D131" i="70"/>
  <c r="E117" i="70"/>
  <c r="D117" i="70"/>
  <c r="E106" i="70"/>
  <c r="D106" i="70"/>
  <c r="E95" i="70"/>
  <c r="D95" i="70"/>
  <c r="E85" i="70"/>
  <c r="D85" i="70"/>
  <c r="E75" i="70"/>
  <c r="D75" i="70"/>
  <c r="E62" i="70"/>
  <c r="D62" i="70"/>
  <c r="E51" i="70"/>
  <c r="D51" i="70"/>
  <c r="E36" i="70"/>
  <c r="D36" i="70"/>
  <c r="E18" i="70"/>
  <c r="D18" i="70"/>
  <c r="E142" i="27"/>
  <c r="D142" i="27"/>
  <c r="E131" i="27"/>
  <c r="D131" i="27"/>
  <c r="E117" i="27"/>
  <c r="D117" i="27"/>
  <c r="E106" i="27"/>
  <c r="D106" i="27"/>
  <c r="E95" i="27"/>
  <c r="D95" i="27"/>
  <c r="E85" i="27"/>
  <c r="D85" i="27"/>
  <c r="E75" i="27"/>
  <c r="D75" i="27"/>
  <c r="E62" i="27"/>
  <c r="D62" i="27"/>
  <c r="E51" i="27"/>
  <c r="D51" i="27"/>
  <c r="E36" i="27"/>
  <c r="D36" i="27"/>
  <c r="E170" i="70" l="1"/>
  <c r="D18" i="27" l="1"/>
  <c r="I13" i="62"/>
  <c r="I21" i="62"/>
  <c r="I11" i="62"/>
  <c r="I10" i="62" s="1"/>
  <c r="I9" i="62" s="1"/>
  <c r="I9" i="68" l="1"/>
  <c r="I17" i="68"/>
  <c r="I15" i="68"/>
  <c r="D9" i="43"/>
  <c r="I13" i="26"/>
  <c r="H13" i="26"/>
  <c r="I11" i="26"/>
  <c r="H11" i="26"/>
  <c r="I27" i="26"/>
  <c r="H27" i="26"/>
  <c r="I38" i="26"/>
  <c r="H38" i="26"/>
  <c r="I55" i="26"/>
  <c r="H55" i="26"/>
  <c r="I64" i="26"/>
  <c r="H64" i="26"/>
  <c r="I75" i="26"/>
  <c r="H75" i="26"/>
  <c r="I84" i="26"/>
  <c r="H84" i="26"/>
  <c r="I99" i="26"/>
  <c r="H99" i="26"/>
  <c r="I108" i="26"/>
  <c r="H108" i="26"/>
  <c r="I123" i="26"/>
  <c r="H123" i="26"/>
  <c r="I132" i="26"/>
  <c r="H132" i="26"/>
  <c r="I149" i="26"/>
  <c r="H149" i="26"/>
  <c r="I163" i="26"/>
  <c r="H163" i="26"/>
  <c r="I182" i="26"/>
  <c r="H182" i="26"/>
  <c r="I36" i="26" l="1"/>
  <c r="H36" i="26"/>
  <c r="I35" i="26"/>
  <c r="H35" i="26"/>
  <c r="I34" i="26"/>
  <c r="H34" i="26"/>
  <c r="I32" i="26"/>
  <c r="H32" i="26"/>
  <c r="I30" i="26"/>
  <c r="I28" i="26" s="1"/>
  <c r="H30" i="26"/>
  <c r="H28" i="26" s="1"/>
  <c r="F94" i="44" l="1"/>
  <c r="D13" i="43" s="1"/>
  <c r="E94" i="44"/>
  <c r="D10" i="43"/>
  <c r="D11" i="43"/>
  <c r="F23" i="44"/>
  <c r="E36" i="44"/>
  <c r="F36" i="44"/>
  <c r="F113" i="44"/>
  <c r="E113" i="44"/>
  <c r="H25" i="26" l="1"/>
  <c r="H24" i="26" s="1"/>
  <c r="H23" i="26" s="1"/>
  <c r="H21" i="26" s="1"/>
  <c r="H19" i="26" s="1"/>
  <c r="H17" i="26" s="1"/>
  <c r="H15" i="26" s="1"/>
  <c r="H53" i="26"/>
  <c r="H52" i="26" s="1"/>
  <c r="H51" i="26" s="1"/>
  <c r="H49" i="26" s="1"/>
  <c r="H47" i="26" s="1"/>
  <c r="H62" i="26"/>
  <c r="H61" i="26" s="1"/>
  <c r="H60" i="26" s="1"/>
  <c r="H58" i="26" s="1"/>
  <c r="H56" i="26" s="1"/>
  <c r="H73" i="26"/>
  <c r="H72" i="26" s="1"/>
  <c r="H71" i="26" s="1"/>
  <c r="H69" i="26" s="1"/>
  <c r="H67" i="26" s="1"/>
  <c r="H65" i="26" s="1"/>
  <c r="H82" i="26"/>
  <c r="H81" i="26" s="1"/>
  <c r="H80" i="26" s="1"/>
  <c r="H78" i="26" s="1"/>
  <c r="H76" i="26" s="1"/>
  <c r="H97" i="26"/>
  <c r="H96" i="26" s="1"/>
  <c r="H95" i="26" s="1"/>
  <c r="H93" i="26" s="1"/>
  <c r="H91" i="26" s="1"/>
  <c r="H106" i="26"/>
  <c r="H105" i="26" s="1"/>
  <c r="H104" i="26" s="1"/>
  <c r="H102" i="26" s="1"/>
  <c r="H100" i="26" s="1"/>
  <c r="H121" i="26"/>
  <c r="H120" i="26" s="1"/>
  <c r="H119" i="26" s="1"/>
  <c r="H117" i="26" s="1"/>
  <c r="H115" i="26" s="1"/>
  <c r="H130" i="26"/>
  <c r="H129" i="26" s="1"/>
  <c r="H128" i="26" s="1"/>
  <c r="H126" i="26" s="1"/>
  <c r="H124" i="26" s="1"/>
  <c r="H147" i="26"/>
  <c r="H145" i="26" s="1"/>
  <c r="H144" i="26" s="1"/>
  <c r="H143" i="26" s="1"/>
  <c r="H141" i="26" s="1"/>
  <c r="H139" i="26" s="1"/>
  <c r="H137" i="26" l="1"/>
  <c r="H135" i="26"/>
  <c r="H89" i="26"/>
  <c r="H45" i="26"/>
  <c r="H41" i="26" s="1"/>
  <c r="H113" i="26"/>
  <c r="H109" i="26" s="1"/>
  <c r="H87" i="26" l="1"/>
  <c r="H85" i="26"/>
  <c r="H39" i="26"/>
  <c r="E18" i="27" l="1"/>
  <c r="I162" i="26"/>
  <c r="H162" i="26"/>
  <c r="H160" i="26" s="1"/>
  <c r="H159" i="26" s="1"/>
  <c r="H158" i="26" s="1"/>
  <c r="H156" i="26" s="1"/>
  <c r="H154" i="26" s="1"/>
  <c r="H152" i="26" s="1"/>
  <c r="H150" i="26" s="1"/>
  <c r="I160" i="26"/>
  <c r="I159" i="26" s="1"/>
  <c r="F10" i="44"/>
  <c r="E10" i="44"/>
  <c r="E9" i="44" s="1"/>
  <c r="H133" i="26" l="1"/>
  <c r="H9" i="26" s="1"/>
  <c r="I158" i="26"/>
  <c r="I156" i="26" s="1"/>
  <c r="I154" i="26" s="1"/>
  <c r="I152" i="26" s="1"/>
  <c r="I150" i="26" s="1"/>
  <c r="I46" i="68"/>
  <c r="H27" i="68"/>
  <c r="H25" i="68" s="1"/>
  <c r="H24" i="68" s="1"/>
  <c r="H23" i="68" s="1"/>
  <c r="H21" i="68" s="1"/>
  <c r="H19" i="68" s="1"/>
  <c r="H17" i="68" s="1"/>
  <c r="H15" i="68" s="1"/>
  <c r="H13" i="68" s="1"/>
  <c r="H11" i="68" s="1"/>
  <c r="H9" i="68" s="1"/>
  <c r="I25" i="68"/>
  <c r="I24" i="68" s="1"/>
  <c r="I36" i="62"/>
  <c r="I32" i="62"/>
  <c r="I28" i="62"/>
  <c r="I24" i="62"/>
  <c r="I20" i="62"/>
  <c r="I16" i="62"/>
  <c r="H45" i="68"/>
  <c r="H44" i="68" s="1"/>
  <c r="H43" i="68" s="1"/>
  <c r="H41" i="68" s="1"/>
  <c r="H39" i="68" s="1"/>
  <c r="H37" i="68" s="1"/>
  <c r="H35" i="68" s="1"/>
  <c r="H33" i="68" s="1"/>
  <c r="H31" i="68" s="1"/>
  <c r="H29" i="68" s="1"/>
  <c r="H28" i="68" s="1"/>
  <c r="E170" i="27"/>
  <c r="I82" i="26"/>
  <c r="I81" i="26" s="1"/>
  <c r="I73" i="26"/>
  <c r="I72" i="26" s="1"/>
  <c r="I80" i="26" l="1"/>
  <c r="I78" i="26" s="1"/>
  <c r="I76" i="26" s="1"/>
  <c r="I45" i="68"/>
  <c r="I44" i="68" s="1"/>
  <c r="I43" i="68" s="1"/>
  <c r="I41" i="68" s="1"/>
  <c r="I39" i="68" s="1"/>
  <c r="I37" i="68" s="1"/>
  <c r="I35" i="68" s="1"/>
  <c r="I33" i="68" s="1"/>
  <c r="I31" i="68" s="1"/>
  <c r="I29" i="68" s="1"/>
  <c r="I28" i="68" s="1"/>
  <c r="I23" i="68"/>
  <c r="I21" i="68" s="1"/>
  <c r="I19" i="68" s="1"/>
  <c r="I13" i="68" s="1"/>
  <c r="I11" i="68" s="1"/>
  <c r="I71" i="26"/>
  <c r="I69" i="26" s="1"/>
  <c r="I67" i="26" s="1"/>
  <c r="I65" i="26" s="1"/>
  <c r="I8" i="68" l="1"/>
  <c r="I181" i="26"/>
  <c r="I180" i="26" s="1"/>
  <c r="I179" i="26" s="1"/>
  <c r="I177" i="26" s="1"/>
  <c r="I175" i="26" s="1"/>
  <c r="I173" i="26" s="1"/>
  <c r="I171" i="26" s="1"/>
  <c r="I169" i="26" s="1"/>
  <c r="I167" i="26" s="1"/>
  <c r="I165" i="26" s="1"/>
  <c r="I164" i="26" s="1"/>
  <c r="H181" i="26"/>
  <c r="H180" i="26" s="1"/>
  <c r="H179" i="26" s="1"/>
  <c r="H177" i="26" s="1"/>
  <c r="H175" i="26" s="1"/>
  <c r="H173" i="26" s="1"/>
  <c r="H171" i="26" s="1"/>
  <c r="H169" i="26" s="1"/>
  <c r="H167" i="26" s="1"/>
  <c r="H165" i="26" s="1"/>
  <c r="H164" i="26" s="1"/>
  <c r="I121" i="26"/>
  <c r="I119" i="26" s="1"/>
  <c r="I117" i="26" s="1"/>
  <c r="I115" i="26" s="1"/>
  <c r="I53" i="26"/>
  <c r="I52" i="26" s="1"/>
  <c r="I51" i="26" s="1"/>
  <c r="I49" i="26" s="1"/>
  <c r="I47" i="26" s="1"/>
  <c r="I120" i="26" l="1"/>
  <c r="F134" i="44"/>
  <c r="F128" i="44" s="1"/>
  <c r="F126" i="44" s="1"/>
  <c r="E128" i="44"/>
  <c r="E126" i="44" s="1"/>
  <c r="F56" i="44"/>
  <c r="E56" i="44"/>
  <c r="D12" i="43" l="1"/>
  <c r="D8" i="43" s="1"/>
  <c r="F9" i="44"/>
  <c r="F8" i="44" s="1"/>
  <c r="I35" i="62"/>
  <c r="I34" i="62" s="1"/>
  <c r="I33" i="62" s="1"/>
  <c r="I31" i="62"/>
  <c r="I23" i="62"/>
  <c r="I22" i="62" s="1"/>
  <c r="I147" i="26"/>
  <c r="I145" i="26" s="1"/>
  <c r="I97" i="26"/>
  <c r="I96" i="26" s="1"/>
  <c r="I95" i="26" s="1"/>
  <c r="I93" i="26" s="1"/>
  <c r="I91" i="26" s="1"/>
  <c r="E23" i="44"/>
  <c r="I144" i="26" l="1"/>
  <c r="I143" i="26"/>
  <c r="I141" i="26" s="1"/>
  <c r="I139" i="26" s="1"/>
  <c r="I62" i="26"/>
  <c r="I61" i="26" s="1"/>
  <c r="I60" i="26" s="1"/>
  <c r="I58" i="26" s="1"/>
  <c r="I56" i="26" s="1"/>
  <c r="I45" i="26" s="1"/>
  <c r="I41" i="26" s="1"/>
  <c r="I25" i="26"/>
  <c r="I24" i="26" s="1"/>
  <c r="I23" i="26" s="1"/>
  <c r="I21" i="26" s="1"/>
  <c r="I19" i="26" s="1"/>
  <c r="I17" i="26" s="1"/>
  <c r="I15" i="26" s="1"/>
  <c r="I137" i="26" l="1"/>
  <c r="I135" i="26"/>
  <c r="I133" i="26" s="1"/>
  <c r="H8" i="68"/>
  <c r="I30" i="62"/>
  <c r="I29" i="62" s="1"/>
  <c r="I27" i="62"/>
  <c r="I26" i="62" s="1"/>
  <c r="I19" i="62"/>
  <c r="I18" i="62" s="1"/>
  <c r="I15" i="62"/>
  <c r="I14" i="62" s="1"/>
  <c r="E8" i="44" l="1"/>
  <c r="H8" i="26"/>
  <c r="I130" i="26"/>
  <c r="I129" i="26" s="1"/>
  <c r="I128" i="26" l="1"/>
  <c r="I126" i="26" s="1"/>
  <c r="I124" i="26" s="1"/>
  <c r="I106" i="26"/>
  <c r="I113" i="26" l="1"/>
  <c r="I109" i="26" s="1"/>
  <c r="I105" i="26"/>
  <c r="I104" i="26"/>
  <c r="I102" i="26" s="1"/>
  <c r="I100" i="26" s="1"/>
  <c r="I89" i="26" s="1"/>
  <c r="I87" i="26" l="1"/>
  <c r="I85" i="26"/>
  <c r="I39" i="26" s="1"/>
  <c r="I9" i="26" l="1"/>
  <c r="I8" i="26" l="1"/>
</calcChain>
</file>

<file path=xl/sharedStrings.xml><?xml version="1.0" encoding="utf-8"?>
<sst xmlns="http://schemas.openxmlformats.org/spreadsheetml/2006/main" count="1059" uniqueCount="275">
  <si>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</si>
  <si>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</si>
  <si>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</si>
  <si>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</si>
  <si>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</si>
  <si>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</si>
  <si>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</si>
  <si>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</si>
  <si>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</si>
  <si>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</si>
  <si>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</si>
  <si>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</si>
  <si>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</si>
  <si>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</si>
  <si>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</si>
  <si>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</si>
  <si>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</si>
  <si>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</si>
  <si>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</si>
  <si>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</si>
  <si>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</si>
  <si>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</si>
  <si>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</si>
  <si>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</si>
  <si>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</si>
  <si>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</si>
  <si>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</si>
  <si>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</si>
  <si>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</si>
  <si>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</si>
  <si>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</si>
  <si>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</si>
  <si>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</si>
  <si>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</si>
  <si>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</si>
  <si>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</si>
  <si>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</si>
  <si>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</si>
  <si>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</si>
  <si>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</si>
  <si>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</si>
  <si>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</si>
  <si>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</si>
  <si>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</si>
  <si>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</si>
  <si>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</si>
  <si>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</si>
  <si>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</si>
  <si>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</si>
  <si>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</si>
  <si>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</si>
  <si>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 xml:space="preserve"> Պայմանագրային այլ ծառայությունների ձեռքբերում</t>
  </si>
  <si>
    <t>ԾԱՌԱՅՈՒԹՅՈՒՆՆԵՐԻ  ԵՎ   ԱՊՐԱՆՔՆԵՐԻ  ՁԵՌՔԲԵՐՈՒՄ</t>
  </si>
  <si>
    <t>հազար դրամ</t>
  </si>
  <si>
    <t>03</t>
  </si>
  <si>
    <t xml:space="preserve"> Հիվանդանոցային ծառայություններ</t>
  </si>
  <si>
    <t xml:space="preserve"> Մոր և մանկան առողջության պահպանում</t>
  </si>
  <si>
    <t xml:space="preserve"> Մոր և մանկան բժշկական ծառայություններ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</si>
  <si>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</si>
  <si>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</si>
  <si>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</si>
  <si>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</si>
  <si>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</si>
  <si>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</si>
  <si>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</si>
  <si>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</si>
  <si>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</si>
  <si>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Ընդհանուր բնույթի հիվանդանոցային ծառայություններ</t>
  </si>
  <si>
    <t xml:space="preserve"> - Ընդհանուր բնույթի այլ ծառայություններ</t>
  </si>
  <si>
    <t>02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</si>
  <si>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</si>
  <si>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</si>
  <si>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</si>
  <si>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ԾԱՌԱՅՈՒԹՅՈՒՆՆԵՐԻ  ԵՎ   ԱՊՐԱՆՔՆԵՐԻ  ՁԵՌՔԲԵՐՈՒՄ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</si>
  <si>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</si>
  <si>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</si>
  <si>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</si>
  <si>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</si>
  <si>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</si>
  <si>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այդ թվում`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</si>
  <si>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</si>
  <si>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</si>
  <si>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</si>
  <si>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1202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</si>
  <si>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</si>
  <si>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</si>
  <si>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</si>
  <si>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</si>
  <si>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</si>
  <si>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</si>
  <si>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</si>
  <si>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</si>
  <si>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Դաս N 01</t>
  </si>
  <si>
    <t xml:space="preserve"> </t>
  </si>
  <si>
    <t xml:space="preserve"> ՄԱՍ III. ԾԱՌԱՅՈՒԹՅՈՒՆՆԵՐ</t>
  </si>
  <si>
    <t xml:space="preserve"> ՄԱ</t>
  </si>
  <si>
    <t xml:space="preserve"> դրամ</t>
  </si>
  <si>
    <t xml:space="preserve"> Դաս N 02</t>
  </si>
  <si>
    <t xml:space="preserve"> Դաս N 03</t>
  </si>
  <si>
    <t xml:space="preserve"> Խումբ N 03</t>
  </si>
  <si>
    <t>Ընդհանուր բնույթի հիվանդանոցային ծառայություններ</t>
  </si>
  <si>
    <t>85111100-1</t>
  </si>
  <si>
    <t>հիվանդանոցային ծառայություններ</t>
  </si>
  <si>
    <t>Մասնագիտացված հիվանդանոցային ծառայություններ</t>
  </si>
  <si>
    <t>Մոր և մանկան բժշկական ծառայություններ</t>
  </si>
  <si>
    <t>Հավելված  № 6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</si>
  <si>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</si>
  <si>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</si>
  <si>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</si>
  <si>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Ուռուցքաբանական և արյունաբանական հիվանդությունների բժշկական օգնության ծառայություններ</t>
  </si>
  <si>
    <t xml:space="preserve"> 11003 </t>
  </si>
  <si>
    <t xml:space="preserve"> 11004 </t>
  </si>
  <si>
    <t xml:space="preserve"> Հեմոդիալիզի սեանսների թիվ, հատ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</si>
  <si>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</si>
  <si>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</si>
  <si>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</si>
  <si>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</si>
  <si>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 11004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</si>
  <si>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</si>
  <si>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 xml:space="preserve"> Հոգեկան և նարկոլոգիական հիվանդների բժշկական օգնության ծառայություններ </t>
  </si>
  <si>
    <t xml:space="preserve"> Հոգեկան և նարկոլոգիական հիվանդների բուժում և շարունակական հսկողության համալիր միջոցառումների իրականացում </t>
  </si>
  <si>
    <t xml:space="preserve"> 11005 </t>
  </si>
  <si>
    <t xml:space="preserve"> Սրտի անհետաձգելի վիրահատություններ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</si>
  <si>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</si>
  <si>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>ՀՀ կառավարության 2023 թվականի ----------</t>
  </si>
  <si>
    <t xml:space="preserve"> Սրտի անհետաձգելի վիրահատություններ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</si>
  <si>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</si>
  <si>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 xml:space="preserve">ՀՀ կառավարության 2023 թվականի  ----------- </t>
  </si>
  <si>
    <t xml:space="preserve">ՀՀ կառավարության  2023 թվականի -----------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</si>
  <si>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 ՀԱՎԵԼՎԱԾԻ 9.8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</si>
  <si>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t>Ինն ամիս</t>
  </si>
  <si>
    <t xml:space="preserve">Սրտի անհետաձգելի վիրահատությունների դեպքերի թիվ, ստենտ </t>
  </si>
  <si>
    <t xml:space="preserve">Կորոնարոգրաֆիայով ավարտված դեպքերի թիվ, հատ </t>
  </si>
  <si>
    <t xml:space="preserve">ՀԱՅԱՍՏԱՆԻ ՀԱՆՐԱՊԵՏՈՒԹՅԱՆ ԿԱՌԱՎԱՐՈՒԹՅԱՆ 2022 ԹՎԱԿԱՆԻ ԴԵԿՏԵՄԲԵՐԻ 29-Ի N 2111-Ն ՈՐՈՇՄԱՆ N 10 ՀԱՎԵԼՎԱԾՈՒՄ ԿԱՏԱՐՎՈՂ ՓՈՓՈԽՈՒԹՅՈՒՆՆԵՐԸ  </t>
  </si>
  <si>
    <t xml:space="preserve"> 1202  11004</t>
  </si>
  <si>
    <t>Ցուցանիշների փոփոխությունը
 (նվազեցումը նշված է փակագծերում)</t>
  </si>
  <si>
    <t>Երեխաներին բժշկական օգնության ծառայություններ</t>
  </si>
  <si>
    <t>Երեխաների (0-18 տարեկան երեխաներին) հիվանդանոցային բժշկական օգնության իրականացում (հետազոտում, ախտորոշում, բուժում)</t>
  </si>
  <si>
    <t>Հեմոդիալիզի և պերիտոնիալ դիալիզի անցկացման ծառայություններ</t>
  </si>
  <si>
    <t>Հեմոդիալիզի կարիք ունեցող հիվանդների բժշկական օգնության համալիր միջոցառումների իրականացում</t>
  </si>
  <si>
    <t>Ուռուցքաբանական և արյունաբանական հիվանդությունների բժշկական օգնության ծառայություններ</t>
  </si>
  <si>
    <t>Հոգեկան և նարկոլոգիական հիվանդների բժշկական օգնության ծառայություններ</t>
  </si>
  <si>
    <t>Հոգեկան և նարկոլոգիական հիվանդների բուժում և շարունակական հսկողության համալիր միջոցառումների իրականացում</t>
  </si>
  <si>
    <t>Փոխպատվաստման ծառայություններ</t>
  </si>
  <si>
    <t>Ոչ վարակիչ հիվանդությունների բժշկական օգնության ապահովում</t>
  </si>
  <si>
    <t>Սրտի անհետաձգելի վիրահատություններ</t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</si>
  <si>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</si>
  <si>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</si>
  <si>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</si>
  <si>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>Դատաբժշկական փորձաքննություններ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</si>
  <si>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</si>
  <si>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 Մասնագիտացված հիվանդանոցային ծառայություններ</t>
  </si>
  <si>
    <t>06</t>
  </si>
  <si>
    <t>Առողջապահություն (այլ դասերին չպատկանող)</t>
  </si>
  <si>
    <t>Առողջապահական հարակից ծառայություններ և ծրագրեր</t>
  </si>
  <si>
    <t xml:space="preserve">Ծրագրի միջոցառումները </t>
  </si>
  <si>
    <t xml:space="preserve"> Դատաբժշկական և ախտաբանաանատոմիական ծառայություններ </t>
  </si>
  <si>
    <t xml:space="preserve">Դատաբժշկական փորձաքննություններ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</si>
  <si>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</si>
  <si>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 Մասնագիտացված կազմակերպություն </t>
  </si>
  <si>
    <t xml:space="preserve">  Դատաբժշկական  փորձաքննությունների թիվ, հատ </t>
  </si>
  <si>
    <t xml:space="preserve">  Դիակի փորձաքննությունների թիվ, հատ </t>
  </si>
  <si>
    <t xml:space="preserve">  Կենդանի անձի փորձաքննությունների թիվ, հատ </t>
  </si>
  <si>
    <t xml:space="preserve">  Հյուսվածքաբանական  փորձաքննությունների թիվ, հատ </t>
  </si>
  <si>
    <t xml:space="preserve">  Համալիր փորձաքննությունների թիվ, հատ </t>
  </si>
  <si>
    <t xml:space="preserve">  Դատագենետիկական փորձաքննություն </t>
  </si>
  <si>
    <t xml:space="preserve">Մոր և մանկան առողջության պահպանում </t>
  </si>
  <si>
    <t xml:space="preserve">Երեխաներին բժշկական օգնության ծառայություններ </t>
  </si>
  <si>
    <t xml:space="preserve">Երեխաների (0-18 տարեկան երեխաներին) հիվանդանոցային բժշկական օգնության իրականացում (հետազոտում, ախտորոշում, բուժում) </t>
  </si>
  <si>
    <t xml:space="preserve">ՀՀ գնումների մասին օրենսդրությանը համապատասխան ընտրված կազմակերպություններ </t>
  </si>
  <si>
    <t xml:space="preserve">  Երեխաների բժշկական օգնության գծով ծառայություններից օգտվելու դեպքերի թիվ, հատ </t>
  </si>
  <si>
    <t xml:space="preserve">  ցերակային ստացիոնար և կարճաժամկետ կամ փոքր ծավալի բուժօգնության դեպքերի թիվ, հատ </t>
  </si>
  <si>
    <t xml:space="preserve">Ոչ վարակիչ հիվանդությունների բժշկական օգնության ապահովում </t>
  </si>
  <si>
    <t xml:space="preserve">Հեմոդիալիզի և պերիտոնիալ դիալիզի անցկացման ծառայություններ </t>
  </si>
  <si>
    <t xml:space="preserve">Հեմոդիալիզի կարիք ունեցող հիվանդների բժշկական օգնության համալիր միջոցառումների իրականացում </t>
  </si>
  <si>
    <t xml:space="preserve"> 1207  11007</t>
  </si>
  <si>
    <t>85111120-1</t>
  </si>
  <si>
    <t xml:space="preserve"> 1202  11003</t>
  </si>
  <si>
    <t>հոգեբուժական հիվանդանոցների կողմից մատուցվող ծառայություններ</t>
  </si>
  <si>
    <t>85111170-1</t>
  </si>
  <si>
    <t xml:space="preserve"> 1200   11003</t>
  </si>
  <si>
    <t>հիվանդանոցների կողմից մատուցվող բժշկական ծառայություններ</t>
  </si>
  <si>
    <t xml:space="preserve"> 85111120-1</t>
  </si>
  <si>
    <t xml:space="preserve"> Խումբ N 06</t>
  </si>
  <si>
    <t xml:space="preserve"> Առողջապահական հարակից ծառայություններ և ծրագրեր</t>
  </si>
  <si>
    <t xml:space="preserve"> 1142  11001</t>
  </si>
  <si>
    <t xml:space="preserve"> Դատաբժշկական փորձաքննություններ</t>
  </si>
  <si>
    <t xml:space="preserve"> 85121120-1</t>
  </si>
  <si>
    <t xml:space="preserve"> ամբուլատոր-բժշկական ծառայություններ</t>
  </si>
  <si>
    <t xml:space="preserve"> Հոգեկան և նարկոլոգիական հիվանդների բժշկական օգնության գծով ծառայություններից օգտվելու դեպքերի թիվ, հատ </t>
  </si>
  <si>
    <t>Հավելված  № 5</t>
  </si>
  <si>
    <t>ՀՀ կառավարության պահուստային ֆոնդ</t>
  </si>
  <si>
    <t xml:space="preserve"> Մանկաբարձական բժշկական օգնության ծառայություններ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</si>
  <si>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</si>
  <si>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 xml:space="preserve"> Անհետաձգելի բժշկական օգնության ծառայություններ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</si>
  <si>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</si>
  <si>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</si>
  <si>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</si>
  <si>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</si>
  <si>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</si>
  <si>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</si>
  <si>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</si>
  <si>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</si>
  <si>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</si>
  <si>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</si>
  <si>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</si>
  <si>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Մասնագիտացված բժշկական ծառայություններ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</si>
  <si>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</si>
  <si>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</si>
  <si>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</si>
  <si>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</si>
  <si>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ԱՅԼ ԾԱԽՍԵՐ</t>
  </si>
  <si>
    <t>Պահուստային միջոցներ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</si>
  <si>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</si>
  <si>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</si>
  <si>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>Ցուցանիշների փոփոխությունը
 (նվազեցումները նշված են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</si>
  <si>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</si>
  <si>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</si>
  <si>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</si>
  <si>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</si>
  <si>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</si>
  <si>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</si>
  <si>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</si>
  <si>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Մարդու օրգանների և ոսկրածուծի փոխպատվաստման ծառայությունների իրականացում</t>
  </si>
  <si>
    <t>Սոցիալապես անապահով և առանձին խմբերի անձանց բժշկական օգնություն</t>
  </si>
  <si>
    <t>ՍՈՑԻԱԼԱԿԱՆ  ՆՊԱՍՏՆԵՐ ԵՎ ԿԵՆՍԱԹՈՇԱԿՆԵՐ</t>
  </si>
  <si>
    <t xml:space="preserve">  Մանկաբարձական բժշկական օգնության ծառայություններից օգտվելու դեպքերի թիվ, հատ </t>
  </si>
  <si>
    <t xml:space="preserve">  Ծնունդների թիվ, հատ, որից </t>
  </si>
  <si>
    <t xml:space="preserve">  Կեսարյան հատումների թիվ, հատ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</si>
  <si>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</si>
  <si>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</si>
  <si>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Բժշկական օգնության գծով ծառայություններից օգտվելու դեպքերի թիվ, հատ </t>
  </si>
  <si>
    <t xml:space="preserve">Փոխպատվաստման ծառայություններ </t>
  </si>
  <si>
    <t xml:space="preserve">Մարդու օրգանների և ոսկրածուծի փոխպատվաստման ծառայությունների իրականացում </t>
  </si>
  <si>
    <t xml:space="preserve"> Մարդու օրգանների փոխպատվաստում, դեպք </t>
  </si>
  <si>
    <t xml:space="preserve"> Ոսկրածուծի փոխպատվաստում, դեպք </t>
  </si>
  <si>
    <t xml:space="preserve">Հ կառավարության պահուստային ֆոնդ </t>
  </si>
  <si>
    <t>Անհետաձգելի բժշկական օգնության ծառայություններ</t>
  </si>
  <si>
    <t xml:space="preserve"> 1202  11002</t>
  </si>
  <si>
    <t>Հավելված  № 7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</si>
  <si>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</si>
  <si>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</si>
  <si>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</si>
  <si>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 xml:space="preserve"> Առողջապահության ոլորտի պետական քաղաքականության մշակում, ծրագրերի համակարգում և մոնիտորինգ</t>
  </si>
  <si>
    <t xml:space="preserve"> Առողջապահություն (այլ դասերին չպատկանող)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</si>
  <si>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 </t>
  </si>
  <si>
    <t xml:space="preserve"> ՀՀ առողջապահության նախարարություն </t>
  </si>
  <si>
    <t xml:space="preserve"> ՀՀ ԿԱՌԱՎԱՐՈՒԹՅԱՆ ՊԱՀՈՒՍՏԱՅԻՆ ՖՈՆԴԻՑ ԿԱՏԱՐՎՈՂ ՀԱՏԿԱՑՈՒՄՆԵՐԻ ՎԵՐԱԲԵՐՅԱԼ</t>
  </si>
  <si>
    <t>Առողջապահության ոլորտում պետական քաղաքականության մշակում, ծրագրերի համակարգում և մոնիտորինգ</t>
  </si>
  <si>
    <t>Արտահիվանդանոցային ծառայություններ</t>
  </si>
  <si>
    <t>ՀՀ ԱՌՈՂՋԱՊԱՀՈՒԹՅԱՆ ՆԱԽԱՐԱՐՈՒԹՅՈՒՆ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</si>
  <si>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</si>
  <si>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t xml:space="preserve"> Հիվանդանոցային պայմաններում արտահիվանդանոցային բժշկական օգնություն (emergency)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</si>
  <si>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9.1 ՀԱՎԵԼՎԱԾԻ 9.1.8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</si>
  <si>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2022 ԹՎԱԿԱՆԻ ԴԵԿՏԵՄԲԵՐԻ 29-Ի N 2111-Ն ՈՐՈՇՄԱՆ N  9.1 ՀԱՎԵԼՎԱԾԻ 9.1.58 ԱՂՅՈՒՍԱԿՈՒՄ ԿԱՏԱՐՎՈՂ ՓՈՓՈԽՈՒԹՅՈՒՆԸ</t>
    </r>
  </si>
  <si>
    <t xml:space="preserve"> - Պարտադիր վճարներ</t>
  </si>
  <si>
    <t xml:space="preserve"> ԱՅԼ  ԾԱԽՍԵՐ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</si>
  <si>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</si>
  <si>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</si>
  <si>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</si>
  <si>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ՄԻԱՎ/ՁԻԱՀ-ի կանխարգելման և բուժօգնության ծառայություններ</t>
  </si>
  <si>
    <t xml:space="preserve"> ՄԻԱՎ/ՁԻԱՀ հիվանդացության կանխարգելում, ախտորոշում, բուժում և հիվանդների  դիսպանսերային հսկողություն, քարոզչություն</t>
  </si>
  <si>
    <t>Վարակիչ հիվանդությունների կանխարգելման ծրագիր</t>
  </si>
  <si>
    <t xml:space="preserve"> Խումբ N 02</t>
  </si>
  <si>
    <t>Մասնագիտացված բժշկական ծառայություններ</t>
  </si>
  <si>
    <t>1208 11001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</si>
  <si>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</si>
  <si>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</si>
  <si>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</si>
  <si>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>ՁԻԱՀ/ՄԻԱՎով հիվանդների դիսպանսերային հսկողության հիվանդ/ամիսների թիվ, հիվանդ/ամիս</t>
  </si>
  <si>
    <t xml:space="preserve">Մորից երեխային ՄԻԱՎ-ի փոխանցման կանխարգելիչ բուժում, դեպքերի թիվը </t>
  </si>
  <si>
    <t xml:space="preserve">ՄԻԱՎ վարակի հետկոնտակտային կանխարգելում, դեպքերի թիվը </t>
  </si>
  <si>
    <t>«ՀԱՅԱՍՏԱՆԻ ՀԱՆՐԱՊԵՏՈՒԹՅԱՆ 2023 ԹՎԱԿԱՆԻ ՊԵՏԱԿԱՆ ԲՅՈՒՋԵԻ ՄԱՍԻՆ» ՀԱՅԱՍՏԱՆԻ ՀԱՆՐԱՊԵՏՈՒԹՅԱՆ ՕՐԵՆՔԻ N 1 ՀԱՎԵԼՎԱԾԻ N 1 ԱՂՅՈՒՍԱԿՈՒՄ ԿԱՏԱՐՎՈՂ ՓՈՓՈԽՈՒԹՅՈՒՆՆԵՐԸ</t>
  </si>
  <si>
    <t>ՀԱՅԱՍՏԱՆԻ ՀԱՆՐԱՊԵՏՈՒԹՅԱՆ ԿԱՌԱՎԱՐՈՒԹՅԱՆ 2022 ԹՎԱԿԱՆԻ ԴԵԿՏԵՄԲԵՐԻ 29-Ի № 2111-Ն ՈՐՈՇՄԱՆ NN 3 ԵՎ 4 ՀԱՎԵԼՎԱԾՆԵՐՈՒՄ ԿԱՏԱՐՎՈՂ ՓՈՓՈԽՈՒԹՅՈՒՆՆԵՐԸ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</si>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</sst>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_-* #,##0.00\ _A_M_D_-;\-* #,##0.00\ _A_M_D_-;_-* &quot;-&quot;??\ _A_M_D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##,##0.0;\(##,##0.0\);\-"/>
    <numFmt numFmtId="170" formatCode="#,##0.00;\ \(#,##0.00\)"/>
    <numFmt numFmtId="171" formatCode="##,##0;\(##,##0\);\-"/>
  </numFmts>
  <fonts count="66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i/>
      <sz val="9"/>
      <name val="GHEA Grapalat"/>
      <family val="3"/>
    </font>
    <font>
      <i/>
      <sz val="9"/>
      <name val="GHEA Grapalat"/>
      <family val="2"/>
    </font>
    <font>
      <sz val="10"/>
      <color theme="1"/>
      <name val="GHEA Grapalat"/>
      <family val="3"/>
    </font>
    <font>
      <b/>
      <sz val="10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b/>
      <sz val="9"/>
      <color rgb="FFFF0000"/>
      <name val="GHEA Grapalat"/>
      <family val="3"/>
    </font>
    <font>
      <sz val="9"/>
      <color rgb="FFFF0000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rgb="FFFF0000"/>
      <name val="GHEA Grapalat"/>
      <family val="3"/>
    </font>
    <font>
      <sz val="12"/>
      <color rgb="FFFF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164" fontId="42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43" fontId="42" fillId="0" borderId="0" applyFont="0" applyFill="0" applyBorder="0" applyAlignment="0" applyProtection="0"/>
    <xf numFmtId="169" fontId="45" fillId="0" borderId="0" applyFill="0" applyBorder="0" applyProtection="0">
      <alignment horizontal="right" vertical="top"/>
    </xf>
    <xf numFmtId="0" fontId="42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165" fontId="42" fillId="0" borderId="0" applyFont="0" applyFill="0" applyBorder="0" applyAlignment="0" applyProtection="0"/>
    <xf numFmtId="0" fontId="61" fillId="0" borderId="0"/>
    <xf numFmtId="165" fontId="5" fillId="0" borderId="0" applyFont="0" applyFill="0" applyBorder="0" applyAlignment="0" applyProtection="0"/>
    <xf numFmtId="0" fontId="62" fillId="0" borderId="0"/>
    <xf numFmtId="0" fontId="45" fillId="0" borderId="0">
      <alignment horizontal="left" vertical="top" wrapText="1"/>
    </xf>
    <xf numFmtId="0" fontId="42" fillId="0" borderId="0"/>
    <xf numFmtId="165" fontId="42" fillId="0" borderId="0" applyFont="0" applyFill="0" applyBorder="0" applyAlignment="0" applyProtection="0"/>
    <xf numFmtId="0" fontId="6" fillId="0" borderId="0"/>
    <xf numFmtId="0" fontId="63" fillId="0" borderId="0"/>
  </cellStyleXfs>
  <cellXfs count="289">
    <xf numFmtId="0" fontId="0" fillId="0" borderId="0" xfId="0"/>
    <xf numFmtId="0" fontId="47" fillId="0" borderId="0" xfId="0" applyFont="1" applyAlignment="1">
      <alignment vertical="center"/>
    </xf>
    <xf numFmtId="0" fontId="48" fillId="24" borderId="10" xfId="0" applyFont="1" applyFill="1" applyBorder="1" applyAlignment="1">
      <alignment vertical="center" wrapText="1"/>
    </xf>
    <xf numFmtId="0" fontId="50" fillId="0" borderId="10" xfId="0" applyFont="1" applyBorder="1" applyAlignment="1">
      <alignment horizontal="center" vertical="center" wrapText="1"/>
    </xf>
    <xf numFmtId="168" fontId="48" fillId="24" borderId="10" xfId="99" applyNumberFormat="1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left" vertical="center" wrapText="1"/>
    </xf>
    <xf numFmtId="168" fontId="47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0" applyFont="1" applyFill="1" applyBorder="1" applyAlignment="1">
      <alignment horizontal="center" vertical="center"/>
    </xf>
    <xf numFmtId="167" fontId="48" fillId="0" borderId="10" xfId="0" applyNumberFormat="1" applyFont="1" applyFill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68" fontId="48" fillId="0" borderId="10" xfId="99" applyNumberFormat="1" applyFont="1" applyBorder="1" applyAlignment="1">
      <alignment horizontal="center" vertical="center" wrapText="1"/>
    </xf>
    <xf numFmtId="0" fontId="47" fillId="0" borderId="10" xfId="99" applyFont="1" applyBorder="1" applyAlignment="1">
      <alignment vertical="center"/>
    </xf>
    <xf numFmtId="168" fontId="47" fillId="0" borderId="10" xfId="99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top" wrapText="1"/>
    </xf>
    <xf numFmtId="0" fontId="47" fillId="0" borderId="16" xfId="99" applyFont="1" applyBorder="1" applyAlignment="1">
      <alignment vertical="center"/>
    </xf>
    <xf numFmtId="0" fontId="47" fillId="0" borderId="10" xfId="99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7" fontId="48" fillId="24" borderId="10" xfId="99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167" fontId="47" fillId="0" borderId="0" xfId="0" applyNumberFormat="1" applyFont="1" applyAlignment="1">
      <alignment vertical="center"/>
    </xf>
    <xf numFmtId="0" fontId="47" fillId="24" borderId="0" xfId="0" applyFont="1" applyFill="1" applyAlignment="1">
      <alignment horizontal="center" vertical="center"/>
    </xf>
    <xf numFmtId="167" fontId="47" fillId="0" borderId="0" xfId="0" applyNumberFormat="1" applyFont="1" applyFill="1" applyAlignment="1">
      <alignment vertical="center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8" fillId="0" borderId="0" xfId="0" applyFont="1" applyFill="1" applyAlignment="1">
      <alignment vertical="center"/>
    </xf>
    <xf numFmtId="0" fontId="47" fillId="24" borderId="0" xfId="0" applyFont="1" applyFill="1" applyAlignment="1">
      <alignment vertical="center"/>
    </xf>
    <xf numFmtId="0" fontId="48" fillId="24" borderId="0" xfId="0" applyFont="1" applyFill="1" applyAlignment="1">
      <alignment vertical="center"/>
    </xf>
    <xf numFmtId="43" fontId="48" fillId="24" borderId="10" xfId="0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4" fontId="48" fillId="24" borderId="10" xfId="0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top" wrapText="1"/>
    </xf>
    <xf numFmtId="0" fontId="46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168" fontId="47" fillId="0" borderId="0" xfId="0" applyNumberFormat="1" applyFont="1" applyAlignment="1">
      <alignment vertical="center"/>
    </xf>
    <xf numFmtId="0" fontId="48" fillId="24" borderId="10" xfId="99" applyFont="1" applyFill="1" applyBorder="1" applyAlignment="1">
      <alignment vertical="center"/>
    </xf>
    <xf numFmtId="0" fontId="47" fillId="24" borderId="10" xfId="99" applyFont="1" applyFill="1" applyBorder="1" applyAlignment="1">
      <alignment vertical="center"/>
    </xf>
    <xf numFmtId="0" fontId="48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0" borderId="0" xfId="0" applyFont="1" applyBorder="1" applyAlignment="1">
      <alignment vertical="center"/>
    </xf>
    <xf numFmtId="0" fontId="47" fillId="24" borderId="0" xfId="0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167" fontId="48" fillId="0" borderId="15" xfId="0" applyNumberFormat="1" applyFont="1" applyFill="1" applyBorder="1" applyAlignment="1">
      <alignment horizontal="center" vertical="center"/>
    </xf>
    <xf numFmtId="168" fontId="47" fillId="0" borderId="10" xfId="99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6" fillId="0" borderId="10" xfId="0" applyFont="1" applyBorder="1" applyAlignment="1">
      <alignment horizontal="left" vertical="center" wrapText="1"/>
    </xf>
    <xf numFmtId="0" fontId="57" fillId="0" borderId="10" xfId="0" applyFont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center" wrapText="1"/>
    </xf>
    <xf numFmtId="49" fontId="47" fillId="0" borderId="10" xfId="0" applyNumberFormat="1" applyFont="1" applyFill="1" applyBorder="1" applyAlignment="1">
      <alignment horizontal="left" vertical="center" wrapText="1"/>
    </xf>
    <xf numFmtId="0" fontId="58" fillId="24" borderId="10" xfId="0" applyFont="1" applyFill="1" applyBorder="1" applyAlignment="1">
      <alignment horizontal="center" vertical="center" wrapText="1"/>
    </xf>
    <xf numFmtId="0" fontId="59" fillId="24" borderId="0" xfId="0" applyFont="1" applyFill="1" applyBorder="1" applyAlignment="1">
      <alignment horizontal="center" vertical="center"/>
    </xf>
    <xf numFmtId="0" fontId="59" fillId="24" borderId="1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2" fillId="24" borderId="0" xfId="0" applyFont="1" applyFill="1" applyBorder="1" applyAlignment="1">
      <alignment horizontal="left" vertical="center" wrapText="1"/>
    </xf>
    <xf numFmtId="168" fontId="52" fillId="24" borderId="0" xfId="99" applyNumberFormat="1" applyFont="1" applyFill="1" applyBorder="1" applyAlignment="1">
      <alignment horizontal="center" vertical="center" wrapText="1"/>
    </xf>
    <xf numFmtId="0" fontId="55" fillId="0" borderId="10" xfId="0" applyFont="1" applyBorder="1" applyAlignment="1">
      <alignment horizontal="center" vertical="center" wrapText="1"/>
    </xf>
    <xf numFmtId="0" fontId="46" fillId="0" borderId="10" xfId="25" applyFont="1" applyFill="1" applyBorder="1" applyAlignment="1">
      <alignment horizontal="center" vertical="center" wrapText="1"/>
    </xf>
    <xf numFmtId="168" fontId="52" fillId="0" borderId="10" xfId="99" applyNumberFormat="1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169" fontId="55" fillId="0" borderId="10" xfId="107" applyNumberFormat="1" applyFont="1" applyFill="1" applyBorder="1" applyAlignment="1">
      <alignment horizontal="center" vertical="center" wrapText="1"/>
    </xf>
    <xf numFmtId="169" fontId="1" fillId="0" borderId="10" xfId="107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top" wrapText="1"/>
    </xf>
    <xf numFmtId="168" fontId="47" fillId="0" borderId="10" xfId="0" applyNumberFormat="1" applyFont="1" applyFill="1" applyBorder="1" applyAlignment="1">
      <alignment horizontal="center" vertical="center"/>
    </xf>
    <xf numFmtId="168" fontId="52" fillId="0" borderId="0" xfId="99" applyNumberFormat="1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167" fontId="1" fillId="0" borderId="0" xfId="0" applyNumberFormat="1" applyFont="1" applyFill="1" applyAlignment="1">
      <alignment horizontal="left" vertical="top" wrapText="1"/>
    </xf>
    <xf numFmtId="0" fontId="47" fillId="0" borderId="10" xfId="0" applyFont="1" applyFill="1" applyBorder="1" applyAlignment="1">
      <alignment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 wrapText="1"/>
    </xf>
    <xf numFmtId="168" fontId="48" fillId="24" borderId="10" xfId="99" applyNumberFormat="1" applyFont="1" applyFill="1" applyBorder="1" applyAlignment="1">
      <alignment horizontal="center" vertical="center" wrapText="1"/>
    </xf>
    <xf numFmtId="168" fontId="47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0" applyFont="1" applyFill="1" applyBorder="1" applyAlignment="1">
      <alignment horizontal="center" vertical="center"/>
    </xf>
    <xf numFmtId="167" fontId="48" fillId="0" borderId="10" xfId="0" applyNumberFormat="1" applyFont="1" applyFill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68" fontId="48" fillId="0" borderId="10" xfId="99" applyNumberFormat="1" applyFont="1" applyBorder="1" applyAlignment="1">
      <alignment horizontal="center" vertical="center" wrapText="1"/>
    </xf>
    <xf numFmtId="0" fontId="47" fillId="0" borderId="10" xfId="99" applyFont="1" applyBorder="1" applyAlignment="1">
      <alignment vertical="center"/>
    </xf>
    <xf numFmtId="168" fontId="47" fillId="0" borderId="10" xfId="99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top" wrapText="1"/>
    </xf>
    <xf numFmtId="0" fontId="47" fillId="0" borderId="16" xfId="99" applyFont="1" applyBorder="1" applyAlignment="1">
      <alignment vertical="center"/>
    </xf>
    <xf numFmtId="0" fontId="47" fillId="0" borderId="10" xfId="99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7" fontId="48" fillId="24" borderId="10" xfId="99" applyNumberFormat="1" applyFont="1" applyFill="1" applyBorder="1" applyAlignment="1">
      <alignment horizontal="center" vertical="center" wrapText="1"/>
    </xf>
    <xf numFmtId="168" fontId="48" fillId="24" borderId="10" xfId="0" applyNumberFormat="1" applyFont="1" applyFill="1" applyBorder="1" applyAlignment="1">
      <alignment horizontal="center" vertical="center" wrapText="1"/>
    </xf>
    <xf numFmtId="168" fontId="47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0" fillId="24" borderId="0" xfId="0" applyFont="1" applyFill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0" fontId="47" fillId="24" borderId="0" xfId="0" applyFont="1" applyFill="1" applyAlignment="1">
      <alignment horizontal="center" vertical="center"/>
    </xf>
    <xf numFmtId="167" fontId="47" fillId="24" borderId="10" xfId="0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167" fontId="47" fillId="0" borderId="0" xfId="0" applyNumberFormat="1" applyFont="1" applyFill="1" applyAlignment="1">
      <alignment vertical="center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4" fontId="48" fillId="24" borderId="10" xfId="0" applyNumberFormat="1" applyFont="1" applyFill="1" applyBorder="1" applyAlignment="1">
      <alignment horizontal="center" vertical="center" wrapText="1"/>
    </xf>
    <xf numFmtId="168" fontId="52" fillId="24" borderId="10" xfId="99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8" fillId="0" borderId="0" xfId="0" applyFont="1" applyFill="1" applyAlignment="1">
      <alignment vertical="center"/>
    </xf>
    <xf numFmtId="0" fontId="47" fillId="24" borderId="0" xfId="0" applyFont="1" applyFill="1" applyAlignment="1">
      <alignment vertical="center"/>
    </xf>
    <xf numFmtId="4" fontId="47" fillId="24" borderId="10" xfId="0" applyNumberFormat="1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left" vertical="top" wrapText="1"/>
    </xf>
    <xf numFmtId="0" fontId="46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top" wrapText="1"/>
    </xf>
    <xf numFmtId="0" fontId="48" fillId="25" borderId="10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left" vertical="center" wrapText="1"/>
    </xf>
    <xf numFmtId="0" fontId="48" fillId="24" borderId="10" xfId="99" applyFont="1" applyFill="1" applyBorder="1" applyAlignment="1">
      <alignment vertical="center"/>
    </xf>
    <xf numFmtId="0" fontId="47" fillId="24" borderId="10" xfId="99" applyFont="1" applyFill="1" applyBorder="1" applyAlignment="1">
      <alignment vertical="center"/>
    </xf>
    <xf numFmtId="0" fontId="47" fillId="24" borderId="0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vertical="center"/>
    </xf>
    <xf numFmtId="0" fontId="47" fillId="0" borderId="0" xfId="0" applyFont="1" applyBorder="1" applyAlignment="1">
      <alignment horizontal="left" vertical="center" wrapText="1"/>
    </xf>
    <xf numFmtId="0" fontId="50" fillId="24" borderId="0" xfId="0" applyFont="1" applyFill="1" applyBorder="1" applyAlignment="1">
      <alignment horizontal="center" vertical="center" wrapText="1"/>
    </xf>
    <xf numFmtId="167" fontId="47" fillId="24" borderId="0" xfId="0" applyNumberFormat="1" applyFont="1" applyFill="1" applyBorder="1" applyAlignment="1">
      <alignment horizontal="center" vertical="center"/>
    </xf>
    <xf numFmtId="169" fontId="47" fillId="0" borderId="10" xfId="107" applyNumberFormat="1" applyFont="1" applyBorder="1" applyAlignment="1">
      <alignment horizontal="right" vertical="top"/>
    </xf>
    <xf numFmtId="0" fontId="47" fillId="0" borderId="10" xfId="0" applyFont="1" applyBorder="1" applyAlignment="1">
      <alignment horizontal="center" vertical="top" wrapText="1"/>
    </xf>
    <xf numFmtId="167" fontId="47" fillId="24" borderId="0" xfId="0" applyNumberFormat="1" applyFont="1" applyFill="1" applyAlignment="1">
      <alignment horizontal="center" vertical="center"/>
    </xf>
    <xf numFmtId="0" fontId="52" fillId="0" borderId="10" xfId="0" applyFont="1" applyBorder="1" applyAlignment="1">
      <alignment horizontal="left" vertical="center" wrapText="1"/>
    </xf>
    <xf numFmtId="0" fontId="48" fillId="0" borderId="0" xfId="0" applyFont="1" applyFill="1" applyBorder="1" applyAlignment="1">
      <alignment horizontal="left" vertical="center" wrapText="1"/>
    </xf>
    <xf numFmtId="0" fontId="1" fillId="0" borderId="10" xfId="99" applyFont="1" applyBorder="1"/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64" fillId="0" borderId="0" xfId="0" applyFont="1" applyFill="1" applyAlignment="1">
      <alignment horizontal="center" vertical="center"/>
    </xf>
    <xf numFmtId="0" fontId="64" fillId="0" borderId="0" xfId="0" applyFont="1" applyAlignment="1">
      <alignment horizontal="left" vertical="top" wrapText="1"/>
    </xf>
    <xf numFmtId="0" fontId="48" fillId="0" borderId="13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 wrapText="1"/>
    </xf>
    <xf numFmtId="168" fontId="47" fillId="0" borderId="0" xfId="0" applyNumberFormat="1" applyFont="1" applyFill="1" applyAlignment="1">
      <alignment vertical="center"/>
    </xf>
    <xf numFmtId="168" fontId="48" fillId="0" borderId="10" xfId="99" applyNumberFormat="1" applyFont="1" applyFill="1" applyBorder="1" applyAlignment="1">
      <alignment horizontal="center" vertical="center" wrapText="1"/>
    </xf>
    <xf numFmtId="0" fontId="47" fillId="0" borderId="10" xfId="99" applyFont="1" applyFill="1" applyBorder="1" applyAlignment="1">
      <alignment horizontal="center" vertical="center" wrapText="1"/>
    </xf>
    <xf numFmtId="167" fontId="48" fillId="0" borderId="10" xfId="99" applyNumberFormat="1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left" vertical="center" wrapText="1"/>
    </xf>
    <xf numFmtId="0" fontId="50" fillId="24" borderId="0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 wrapText="1"/>
    </xf>
    <xf numFmtId="168" fontId="48" fillId="0" borderId="10" xfId="0" applyNumberFormat="1" applyFont="1" applyFill="1" applyBorder="1" applyAlignment="1">
      <alignment horizontal="center" vertical="center"/>
    </xf>
    <xf numFmtId="171" fontId="46" fillId="24" borderId="10" xfId="99" applyNumberFormat="1" applyFont="1" applyFill="1" applyBorder="1" applyAlignment="1">
      <alignment horizontal="center" vertical="center" wrapText="1"/>
    </xf>
    <xf numFmtId="37" fontId="46" fillId="24" borderId="10" xfId="99" applyNumberFormat="1" applyFont="1" applyFill="1" applyBorder="1" applyAlignment="1">
      <alignment horizontal="center" vertical="center" wrapText="1"/>
    </xf>
    <xf numFmtId="0" fontId="47" fillId="24" borderId="11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8" fillId="24" borderId="11" xfId="99" applyFont="1" applyFill="1" applyBorder="1" applyAlignment="1">
      <alignment horizontal="center" vertical="top"/>
    </xf>
    <xf numFmtId="0" fontId="47" fillId="24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168" fontId="47" fillId="24" borderId="10" xfId="0" applyNumberFormat="1" applyFont="1" applyFill="1" applyBorder="1" applyAlignment="1">
      <alignment horizontal="center" vertical="center"/>
    </xf>
    <xf numFmtId="0" fontId="48" fillId="24" borderId="0" xfId="0" applyFont="1" applyFill="1" applyAlignment="1">
      <alignment horizontal="center" vertical="center"/>
    </xf>
    <xf numFmtId="170" fontId="47" fillId="24" borderId="10" xfId="0" applyNumberFormat="1" applyFont="1" applyFill="1" applyBorder="1" applyAlignment="1">
      <alignment horizontal="center" vertical="center"/>
    </xf>
    <xf numFmtId="170" fontId="47" fillId="24" borderId="10" xfId="99" applyNumberFormat="1" applyFont="1" applyFill="1" applyBorder="1" applyAlignment="1">
      <alignment horizontal="center" vertical="center" wrapText="1"/>
    </xf>
    <xf numFmtId="168" fontId="47" fillId="24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8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65" fillId="0" borderId="0" xfId="0" applyFont="1"/>
    <xf numFmtId="0" fontId="53" fillId="0" borderId="0" xfId="0" applyFont="1" applyAlignment="1">
      <alignment horizontal="left" vertical="top" wrapText="1"/>
    </xf>
    <xf numFmtId="0" fontId="46" fillId="24" borderId="10" xfId="25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/>
    </xf>
    <xf numFmtId="0" fontId="48" fillId="24" borderId="15" xfId="0" applyFont="1" applyFill="1" applyBorder="1" applyAlignment="1">
      <alignment horizontal="center" vertical="center"/>
    </xf>
    <xf numFmtId="0" fontId="44" fillId="0" borderId="0" xfId="99" applyFont="1" applyBorder="1" applyAlignment="1">
      <alignment horizontal="right" vertical="center"/>
    </xf>
    <xf numFmtId="0" fontId="47" fillId="0" borderId="0" xfId="0" applyFont="1" applyAlignment="1">
      <alignment horizontal="right"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7" fillId="24" borderId="16" xfId="0" applyFont="1" applyFill="1" applyBorder="1" applyAlignment="1">
      <alignment horizontal="center" vertical="center"/>
    </xf>
    <xf numFmtId="0" fontId="47" fillId="24" borderId="11" xfId="0" applyFont="1" applyFill="1" applyBorder="1" applyAlignment="1">
      <alignment horizontal="center" vertical="center"/>
    </xf>
    <xf numFmtId="0" fontId="47" fillId="24" borderId="12" xfId="0" applyFont="1" applyFill="1" applyBorder="1" applyAlignment="1">
      <alignment horizontal="center" vertical="center"/>
    </xf>
    <xf numFmtId="0" fontId="48" fillId="24" borderId="16" xfId="0" applyFont="1" applyFill="1" applyBorder="1" applyAlignment="1">
      <alignment horizontal="center" vertical="center" wrapText="1"/>
    </xf>
    <xf numFmtId="0" fontId="48" fillId="24" borderId="11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center"/>
    </xf>
    <xf numFmtId="0" fontId="48" fillId="24" borderId="11" xfId="0" applyFont="1" applyFill="1" applyBorder="1" applyAlignment="1">
      <alignment horizontal="center" vertical="center"/>
    </xf>
    <xf numFmtId="0" fontId="48" fillId="24" borderId="12" xfId="0" applyFont="1" applyFill="1" applyBorder="1" applyAlignment="1">
      <alignment horizontal="center" vertical="center"/>
    </xf>
    <xf numFmtId="0" fontId="46" fillId="24" borderId="0" xfId="99" applyFont="1" applyFill="1" applyBorder="1" applyAlignment="1">
      <alignment horizontal="right" vertical="center"/>
    </xf>
    <xf numFmtId="0" fontId="48" fillId="24" borderId="10" xfId="0" applyFont="1" applyFill="1" applyBorder="1" applyAlignment="1">
      <alignment horizontal="center" vertical="center"/>
    </xf>
    <xf numFmtId="0" fontId="46" fillId="24" borderId="13" xfId="0" applyFont="1" applyFill="1" applyBorder="1" applyAlignment="1">
      <alignment horizontal="right" vertical="center" wrapText="1"/>
    </xf>
    <xf numFmtId="0" fontId="46" fillId="24" borderId="14" xfId="0" applyFont="1" applyFill="1" applyBorder="1" applyAlignment="1">
      <alignment horizontal="right" vertical="center" wrapText="1"/>
    </xf>
    <xf numFmtId="0" fontId="46" fillId="24" borderId="15" xfId="0" applyFont="1" applyFill="1" applyBorder="1" applyAlignment="1">
      <alignment horizontal="right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8" fillId="0" borderId="16" xfId="99" applyFont="1" applyBorder="1" applyAlignment="1">
      <alignment horizontal="center" vertical="top"/>
    </xf>
    <xf numFmtId="0" fontId="48" fillId="0" borderId="11" xfId="99" applyFont="1" applyBorder="1" applyAlignment="1">
      <alignment horizontal="center" vertical="top"/>
    </xf>
    <xf numFmtId="0" fontId="48" fillId="0" borderId="12" xfId="99" applyFont="1" applyBorder="1" applyAlignment="1">
      <alignment horizontal="center" vertical="top"/>
    </xf>
    <xf numFmtId="0" fontId="58" fillId="0" borderId="16" xfId="99" applyFont="1" applyBorder="1" applyAlignment="1">
      <alignment horizontal="center" vertical="top"/>
    </xf>
    <xf numFmtId="0" fontId="58" fillId="0" borderId="11" xfId="99" applyFont="1" applyBorder="1" applyAlignment="1">
      <alignment horizontal="center" vertical="top"/>
    </xf>
    <xf numFmtId="0" fontId="58" fillId="0" borderId="12" xfId="99" applyFont="1" applyBorder="1" applyAlignment="1">
      <alignment horizontal="center" vertical="top"/>
    </xf>
    <xf numFmtId="49" fontId="48" fillId="0" borderId="10" xfId="99" applyNumberFormat="1" applyFont="1" applyBorder="1" applyAlignment="1">
      <alignment horizontal="center" vertical="top"/>
    </xf>
    <xf numFmtId="49" fontId="48" fillId="0" borderId="16" xfId="99" applyNumberFormat="1" applyFont="1" applyBorder="1" applyAlignment="1">
      <alignment horizontal="center" vertical="top" wrapText="1"/>
    </xf>
    <xf numFmtId="49" fontId="48" fillId="0" borderId="11" xfId="99" applyNumberFormat="1" applyFont="1" applyBorder="1" applyAlignment="1">
      <alignment horizontal="center" vertical="top" wrapText="1"/>
    </xf>
    <xf numFmtId="49" fontId="48" fillId="0" borderId="12" xfId="99" applyNumberFormat="1" applyFont="1" applyBorder="1" applyAlignment="1">
      <alignment horizontal="center" vertical="top" wrapText="1"/>
    </xf>
    <xf numFmtId="49" fontId="48" fillId="0" borderId="16" xfId="99" applyNumberFormat="1" applyFont="1" applyBorder="1" applyAlignment="1">
      <alignment horizontal="center" vertical="top"/>
    </xf>
    <xf numFmtId="49" fontId="48" fillId="0" borderId="11" xfId="99" applyNumberFormat="1" applyFont="1" applyBorder="1" applyAlignment="1">
      <alignment horizontal="center" vertical="top"/>
    </xf>
    <xf numFmtId="49" fontId="48" fillId="0" borderId="12" xfId="99" applyNumberFormat="1" applyFont="1" applyBorder="1" applyAlignment="1">
      <alignment horizontal="center" vertical="top"/>
    </xf>
    <xf numFmtId="49" fontId="58" fillId="0" borderId="16" xfId="99" applyNumberFormat="1" applyFont="1" applyBorder="1" applyAlignment="1">
      <alignment horizontal="center" vertical="top"/>
    </xf>
    <xf numFmtId="49" fontId="58" fillId="0" borderId="11" xfId="99" applyNumberFormat="1" applyFont="1" applyBorder="1" applyAlignment="1">
      <alignment horizontal="center" vertical="top"/>
    </xf>
    <xf numFmtId="49" fontId="58" fillId="0" borderId="12" xfId="99" applyNumberFormat="1" applyFont="1" applyBorder="1" applyAlignment="1">
      <alignment horizontal="center" vertical="top"/>
    </xf>
    <xf numFmtId="0" fontId="48" fillId="0" borderId="10" xfId="99" applyFont="1" applyBorder="1" applyAlignment="1">
      <alignment horizontal="center" vertical="top"/>
    </xf>
    <xf numFmtId="0" fontId="48" fillId="24" borderId="10" xfId="99" applyFont="1" applyFill="1" applyBorder="1" applyAlignment="1">
      <alignment horizontal="center" vertical="top"/>
    </xf>
    <xf numFmtId="0" fontId="48" fillId="24" borderId="16" xfId="99" applyFont="1" applyFill="1" applyBorder="1" applyAlignment="1">
      <alignment horizontal="center" vertical="top"/>
    </xf>
    <xf numFmtId="0" fontId="48" fillId="24" borderId="11" xfId="99" applyFont="1" applyFill="1" applyBorder="1" applyAlignment="1">
      <alignment horizontal="center" vertical="top"/>
    </xf>
    <xf numFmtId="0" fontId="48" fillId="24" borderId="12" xfId="99" applyFont="1" applyFill="1" applyBorder="1" applyAlignment="1">
      <alignment horizontal="center" vertical="top"/>
    </xf>
    <xf numFmtId="0" fontId="44" fillId="0" borderId="0" xfId="0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 vertical="center" wrapText="1"/>
    </xf>
    <xf numFmtId="0" fontId="48" fillId="0" borderId="10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0" fontId="52" fillId="24" borderId="13" xfId="0" applyFont="1" applyFill="1" applyBorder="1" applyAlignment="1">
      <alignment horizontal="left" vertical="center" wrapText="1"/>
    </xf>
    <xf numFmtId="0" fontId="52" fillId="24" borderId="15" xfId="0" applyFont="1" applyFill="1" applyBorder="1" applyAlignment="1">
      <alignment horizontal="left" vertical="center" wrapText="1"/>
    </xf>
    <xf numFmtId="0" fontId="50" fillId="24" borderId="16" xfId="0" applyFont="1" applyFill="1" applyBorder="1" applyAlignment="1">
      <alignment horizontal="center" vertical="center" wrapText="1"/>
    </xf>
    <xf numFmtId="0" fontId="50" fillId="24" borderId="11" xfId="0" applyFont="1" applyFill="1" applyBorder="1" applyAlignment="1">
      <alignment horizontal="center" vertical="center" wrapText="1"/>
    </xf>
    <xf numFmtId="0" fontId="50" fillId="24" borderId="12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54" fillId="0" borderId="13" xfId="0" applyFont="1" applyBorder="1" applyAlignment="1">
      <alignment horizontal="center" vertical="center" wrapText="1"/>
    </xf>
    <xf numFmtId="0" fontId="54" fillId="0" borderId="15" xfId="0" applyFont="1" applyBorder="1" applyAlignment="1">
      <alignment horizontal="center" vertical="center" wrapText="1"/>
    </xf>
    <xf numFmtId="0" fontId="50" fillId="24" borderId="13" xfId="0" applyFont="1" applyFill="1" applyBorder="1" applyAlignment="1">
      <alignment horizontal="center" vertical="center" wrapText="1"/>
    </xf>
    <xf numFmtId="0" fontId="50" fillId="24" borderId="15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4" fillId="24" borderId="0" xfId="0" applyFont="1" applyFill="1" applyBorder="1" applyAlignment="1">
      <alignment horizontal="right" vertical="center"/>
    </xf>
    <xf numFmtId="0" fontId="46" fillId="24" borderId="10" xfId="0" applyFont="1" applyFill="1" applyBorder="1" applyAlignment="1">
      <alignment horizontal="right" vertical="center" wrapText="1"/>
    </xf>
    <xf numFmtId="0" fontId="52" fillId="0" borderId="10" xfId="0" applyFont="1" applyBorder="1" applyAlignment="1">
      <alignment horizontal="left" vertical="center" wrapText="1"/>
    </xf>
    <xf numFmtId="0" fontId="46" fillId="0" borderId="13" xfId="0" applyFont="1" applyFill="1" applyBorder="1" applyAlignment="1">
      <alignment horizontal="left" vertical="center" wrapText="1"/>
    </xf>
    <xf numFmtId="0" fontId="46" fillId="0" borderId="15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53" fillId="0" borderId="10" xfId="0" applyFont="1" applyBorder="1" applyAlignment="1">
      <alignment horizontal="left" vertical="top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7" fillId="24" borderId="13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22" xfId="0" applyFont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44" fillId="0" borderId="17" xfId="0" applyFont="1" applyBorder="1" applyAlignment="1">
      <alignment horizontal="right" vertical="center"/>
    </xf>
    <xf numFmtId="0" fontId="44" fillId="0" borderId="0" xfId="0" applyFont="1" applyBorder="1" applyAlignment="1">
      <alignment horizontal="right" vertical="center"/>
    </xf>
    <xf numFmtId="0" fontId="44" fillId="0" borderId="17" xfId="0" applyFont="1" applyFill="1" applyBorder="1" applyAlignment="1">
      <alignment horizontal="right" vertical="center"/>
    </xf>
    <xf numFmtId="0" fontId="55" fillId="0" borderId="0" xfId="0" applyFont="1" applyAlignment="1">
      <alignment horizontal="center" vertical="center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60" fillId="0" borderId="13" xfId="0" applyFont="1" applyBorder="1" applyAlignment="1">
      <alignment horizontal="center" vertical="center" wrapText="1"/>
    </xf>
    <xf numFmtId="0" fontId="60" fillId="0" borderId="14" xfId="0" applyFont="1" applyBorder="1" applyAlignment="1">
      <alignment horizontal="center" vertical="center" wrapText="1"/>
    </xf>
    <xf numFmtId="0" fontId="60" fillId="0" borderId="1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48" fillId="0" borderId="23" xfId="0" applyFont="1" applyFill="1" applyBorder="1" applyAlignment="1">
      <alignment horizontal="center" vertical="center" wrapText="1"/>
    </xf>
    <xf numFmtId="0" fontId="48" fillId="0" borderId="22" xfId="0" applyFont="1" applyFill="1" applyBorder="1" applyAlignment="1">
      <alignment horizontal="center" vertical="center" wrapText="1"/>
    </xf>
  </cellXfs>
  <cellStyles count="12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20"/>
    <cellStyle name="Comma 15" xfId="116"/>
    <cellStyle name="Comma 2" xfId="20"/>
    <cellStyle name="Comma 2 2" xfId="21"/>
    <cellStyle name="Comma 2 2 2" xfId="109"/>
    <cellStyle name="Comma 3" xfId="22"/>
    <cellStyle name="Comma 4" xfId="23"/>
    <cellStyle name="Comma 4 2" xfId="110"/>
    <cellStyle name="Comma 5" xfId="24"/>
    <cellStyle name="Comma 6" xfId="85"/>
    <cellStyle name="Comma 7" xfId="86"/>
    <cellStyle name="Comma 8" xfId="106"/>
    <cellStyle name="Comma 8 2" xfId="114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17"/>
    <cellStyle name="Normal 11" xfId="121"/>
    <cellStyle name="Normal 13" xfId="122"/>
    <cellStyle name="Normal 17" xfId="119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5 3" xfId="111"/>
    <cellStyle name="Normal 6" xfId="30"/>
    <cellStyle name="Normal 7" xfId="31"/>
    <cellStyle name="Normal 7 2" xfId="112"/>
    <cellStyle name="Normal 8" xfId="105"/>
    <cellStyle name="Normal 8 2" xfId="113"/>
    <cellStyle name="Normal 8 2 2" xfId="118"/>
    <cellStyle name="Normal 8 3" xfId="115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>
      <selection activeCell="B4" sqref="B4:D4"/>
    </sheetView>
  </sheetViews>
  <sheetFormatPr defaultColWidth="9.140625" defaultRowHeight="13.5" x14ac:dyDescent="0.2"/>
  <cols>
    <col min="1" max="1" width="5" style="1" customWidth="1"/>
    <col min="2" max="2" width="13.42578125" style="1" customWidth="1"/>
    <col min="3" max="3" width="53.85546875" style="1" customWidth="1"/>
    <col min="4" max="4" width="31.140625" style="1" customWidth="1"/>
    <col min="5" max="5" width="9.85546875" style="1" customWidth="1"/>
    <col min="6" max="6" width="14.140625" style="1" customWidth="1"/>
    <col min="7" max="7" width="9.140625" style="1"/>
    <col min="8" max="8" width="14.7109375" style="1" customWidth="1"/>
    <col min="9" max="16384" width="9.140625" style="1"/>
  </cols>
  <sheetData>
    <row r="1" spans="1:8" ht="15.95" customHeight="1" x14ac:dyDescent="0.2">
      <c r="A1" s="50"/>
      <c r="B1" s="196" t="s">
        <v>27</v>
      </c>
      <c r="C1" s="196"/>
      <c r="D1" s="196"/>
    </row>
    <row r="2" spans="1:8" ht="15.95" customHeight="1" x14ac:dyDescent="0.2">
      <c r="A2" s="50"/>
      <c r="B2" s="196" t="s">
        <v>124</v>
      </c>
      <c r="C2" s="196"/>
      <c r="D2" s="196"/>
    </row>
    <row r="3" spans="1:8" ht="15.95" customHeight="1" x14ac:dyDescent="0.2">
      <c r="A3" s="50"/>
      <c r="B3" s="197" t="s">
        <v>45</v>
      </c>
      <c r="C3" s="197"/>
      <c r="D3" s="197"/>
    </row>
    <row r="4" spans="1:8" ht="53.25" customHeight="1" x14ac:dyDescent="0.2">
      <c r="A4" s="50"/>
      <c r="B4" s="193" t="s">
        <v>272</v>
      </c>
      <c r="C4" s="193"/>
      <c r="D4" s="193"/>
    </row>
    <row r="5" spans="1:8" ht="13.5" customHeight="1" x14ac:dyDescent="0.2">
      <c r="A5" s="50"/>
      <c r="D5" s="184" t="s">
        <v>53</v>
      </c>
    </row>
    <row r="6" spans="1:8" ht="84.75" customHeight="1" x14ac:dyDescent="0.2">
      <c r="B6" s="45" t="s">
        <v>1</v>
      </c>
      <c r="C6" s="45" t="s">
        <v>36</v>
      </c>
      <c r="D6" s="157" t="s">
        <v>50</v>
      </c>
    </row>
    <row r="7" spans="1:8" ht="19.5" customHeight="1" x14ac:dyDescent="0.2">
      <c r="B7" s="2"/>
      <c r="C7" s="2"/>
      <c r="D7" s="3" t="s">
        <v>0</v>
      </c>
    </row>
    <row r="8" spans="1:8" ht="20.25" customHeight="1" x14ac:dyDescent="0.2">
      <c r="B8" s="194" t="s">
        <v>37</v>
      </c>
      <c r="C8" s="195"/>
      <c r="D8" s="53">
        <f>+D9+D10+D11+D12+D13+D14+D15</f>
        <v>0</v>
      </c>
    </row>
    <row r="9" spans="1:8" ht="48.75" customHeight="1" x14ac:dyDescent="0.2">
      <c r="B9" s="5">
        <v>1126</v>
      </c>
      <c r="C9" s="6" t="s">
        <v>248</v>
      </c>
      <c r="D9" s="54">
        <f>+'2'!E17</f>
        <v>12991.5</v>
      </c>
      <c r="F9" s="25"/>
    </row>
    <row r="10" spans="1:8" ht="30" customHeight="1" x14ac:dyDescent="0.3">
      <c r="B10" s="5">
        <v>1142</v>
      </c>
      <c r="C10" s="6" t="s">
        <v>146</v>
      </c>
      <c r="D10" s="54">
        <f>+'2'!F23</f>
        <v>114000</v>
      </c>
      <c r="F10" s="190"/>
      <c r="H10" s="25"/>
    </row>
    <row r="11" spans="1:8" ht="30" customHeight="1" x14ac:dyDescent="0.3">
      <c r="B11" s="5">
        <v>1200</v>
      </c>
      <c r="C11" s="6" t="s">
        <v>56</v>
      </c>
      <c r="D11" s="54">
        <f>+'2'!F36</f>
        <v>-550000</v>
      </c>
      <c r="F11" s="190"/>
    </row>
    <row r="12" spans="1:8" ht="30" customHeight="1" x14ac:dyDescent="0.2">
      <c r="B12" s="41">
        <v>1202</v>
      </c>
      <c r="C12" s="8" t="s">
        <v>76</v>
      </c>
      <c r="D12" s="54">
        <f>+'2'!F56</f>
        <v>1171000</v>
      </c>
      <c r="F12" s="25"/>
      <c r="H12" s="25"/>
    </row>
    <row r="13" spans="1:8" ht="30" customHeight="1" x14ac:dyDescent="0.2">
      <c r="B13" s="126">
        <v>1207</v>
      </c>
      <c r="C13" s="84" t="s">
        <v>224</v>
      </c>
      <c r="D13" s="54">
        <f>+'2'!F94</f>
        <v>-97991.5</v>
      </c>
    </row>
    <row r="14" spans="1:8" ht="30" customHeight="1" x14ac:dyDescent="0.2">
      <c r="B14" s="126">
        <v>1208</v>
      </c>
      <c r="C14" s="84" t="s">
        <v>262</v>
      </c>
      <c r="D14" s="54">
        <v>50000</v>
      </c>
      <c r="F14" s="25"/>
    </row>
    <row r="15" spans="1:8" ht="21" customHeight="1" x14ac:dyDescent="0.2">
      <c r="B15" s="126">
        <v>1139</v>
      </c>
      <c r="C15" s="84" t="s">
        <v>191</v>
      </c>
      <c r="D15" s="75">
        <v>-700000</v>
      </c>
      <c r="H15" s="25"/>
    </row>
    <row r="16" spans="1:8" x14ac:dyDescent="0.2">
      <c r="D16" s="42"/>
    </row>
    <row r="17" spans="4:4" x14ac:dyDescent="0.2">
      <c r="D17" s="25"/>
    </row>
  </sheetData>
  <mergeCells count="5">
    <mergeCell ref="B4:D4"/>
    <mergeCell ref="B8:C8"/>
    <mergeCell ref="B1:D1"/>
    <mergeCell ref="B2:D2"/>
    <mergeCell ref="B3:D3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9"/>
  <sheetViews>
    <sheetView topLeftCell="A121" workbookViewId="0">
      <selection activeCell="B4" sqref="B4:F4"/>
    </sheetView>
  </sheetViews>
  <sheetFormatPr defaultColWidth="9.140625" defaultRowHeight="13.5" x14ac:dyDescent="0.2"/>
  <cols>
    <col min="1" max="1" width="3.42578125" style="105" customWidth="1"/>
    <col min="2" max="2" width="11.140625" style="105" customWidth="1"/>
    <col min="3" max="3" width="13" style="105" customWidth="1"/>
    <col min="4" max="4" width="63.42578125" style="105" customWidth="1"/>
    <col min="5" max="6" width="20.140625" style="105" customWidth="1"/>
    <col min="7" max="7" width="9.140625" style="105"/>
    <col min="8" max="8" width="9.42578125" style="105" bestFit="1" customWidth="1"/>
    <col min="9" max="10" width="9.7109375" style="105" bestFit="1" customWidth="1"/>
    <col min="11" max="11" width="9.140625" style="105"/>
    <col min="12" max="12" width="10.42578125" style="105" bestFit="1" customWidth="1"/>
    <col min="13" max="13" width="9.140625" style="105" customWidth="1"/>
    <col min="14" max="16384" width="9.140625" style="105"/>
  </cols>
  <sheetData>
    <row r="1" spans="1:13" ht="15.75" customHeight="1" x14ac:dyDescent="0.2">
      <c r="A1" s="135"/>
      <c r="B1" s="209" t="s">
        <v>41</v>
      </c>
      <c r="C1" s="209"/>
      <c r="D1" s="209"/>
      <c r="E1" s="209"/>
      <c r="F1" s="209"/>
    </row>
    <row r="2" spans="1:13" ht="15.75" customHeight="1" x14ac:dyDescent="0.2">
      <c r="A2" s="135"/>
      <c r="B2" s="209" t="s">
        <v>124</v>
      </c>
      <c r="C2" s="209"/>
      <c r="D2" s="209"/>
      <c r="E2" s="209"/>
      <c r="F2" s="209"/>
    </row>
    <row r="3" spans="1:13" ht="15.75" customHeight="1" x14ac:dyDescent="0.2">
      <c r="A3" s="135"/>
      <c r="B3" s="209" t="s">
        <v>45</v>
      </c>
      <c r="C3" s="209"/>
      <c r="D3" s="209"/>
      <c r="E3" s="209"/>
      <c r="F3" s="209"/>
    </row>
    <row r="4" spans="1:13" ht="51" customHeight="1" x14ac:dyDescent="0.2">
      <c r="A4" s="135"/>
      <c r="B4" s="198" t="s">
        <v>274</v>
      </c>
      <c r="C4" s="198"/>
      <c r="D4" s="198"/>
      <c r="E4" s="198"/>
      <c r="F4" s="198"/>
    </row>
    <row r="5" spans="1:13" s="116" customFormat="1" ht="17.25" customHeight="1" x14ac:dyDescent="0.2">
      <c r="A5" s="51"/>
      <c r="B5" s="211" t="s">
        <v>53</v>
      </c>
      <c r="C5" s="212"/>
      <c r="D5" s="212"/>
      <c r="E5" s="212"/>
      <c r="F5" s="213"/>
    </row>
    <row r="6" spans="1:13" ht="66" customHeight="1" x14ac:dyDescent="0.2">
      <c r="B6" s="210" t="s">
        <v>1</v>
      </c>
      <c r="C6" s="210"/>
      <c r="D6" s="198" t="s">
        <v>22</v>
      </c>
      <c r="E6" s="198" t="s">
        <v>46</v>
      </c>
      <c r="F6" s="198"/>
    </row>
    <row r="7" spans="1:13" ht="31.5" customHeight="1" x14ac:dyDescent="0.2">
      <c r="B7" s="170" t="s">
        <v>19</v>
      </c>
      <c r="C7" s="170" t="s">
        <v>20</v>
      </c>
      <c r="D7" s="198"/>
      <c r="E7" s="172" t="s">
        <v>130</v>
      </c>
      <c r="F7" s="172" t="s">
        <v>0</v>
      </c>
    </row>
    <row r="8" spans="1:13" ht="19.5" customHeight="1" x14ac:dyDescent="0.2">
      <c r="B8" s="126"/>
      <c r="C8" s="126"/>
      <c r="D8" s="168" t="s">
        <v>21</v>
      </c>
      <c r="E8" s="99">
        <f>+E9+E126</f>
        <v>0</v>
      </c>
      <c r="F8" s="99">
        <f>+F9+F126</f>
        <v>0</v>
      </c>
    </row>
    <row r="9" spans="1:13" ht="19.5" customHeight="1" x14ac:dyDescent="0.2">
      <c r="B9" s="126"/>
      <c r="C9" s="126"/>
      <c r="D9" s="127" t="s">
        <v>24</v>
      </c>
      <c r="E9" s="99">
        <f>+E10+E23+E36+E56+E94+E113</f>
        <v>0</v>
      </c>
      <c r="F9" s="99">
        <f>+F10+F23+F36+F56+F94+F113</f>
        <v>700000</v>
      </c>
    </row>
    <row r="10" spans="1:13" ht="14.25" customHeight="1" x14ac:dyDescent="0.2">
      <c r="B10" s="206">
        <v>1126</v>
      </c>
      <c r="C10" s="200"/>
      <c r="D10" s="124" t="s">
        <v>60</v>
      </c>
      <c r="E10" s="99">
        <f>+E17</f>
        <v>12991.5</v>
      </c>
      <c r="F10" s="99">
        <f t="shared" ref="F10" si="0">+F17</f>
        <v>12991.5</v>
      </c>
    </row>
    <row r="11" spans="1:13" ht="27" customHeight="1" x14ac:dyDescent="0.2">
      <c r="B11" s="207"/>
      <c r="C11" s="201"/>
      <c r="D11" s="150" t="s">
        <v>240</v>
      </c>
      <c r="E11" s="168"/>
      <c r="F11" s="99"/>
    </row>
    <row r="12" spans="1:13" ht="14.25" customHeight="1" x14ac:dyDescent="0.2">
      <c r="B12" s="207"/>
      <c r="C12" s="201"/>
      <c r="D12" s="124" t="s">
        <v>61</v>
      </c>
      <c r="E12" s="161"/>
      <c r="F12" s="99"/>
    </row>
    <row r="13" spans="1:13" ht="39.75" customHeight="1" x14ac:dyDescent="0.2">
      <c r="B13" s="207"/>
      <c r="C13" s="201"/>
      <c r="D13" s="120" t="s">
        <v>241</v>
      </c>
      <c r="E13" s="172"/>
      <c r="F13" s="99"/>
    </row>
    <row r="14" spans="1:13" ht="15" customHeight="1" x14ac:dyDescent="0.2">
      <c r="B14" s="207"/>
      <c r="C14" s="201"/>
      <c r="D14" s="124" t="s">
        <v>62</v>
      </c>
      <c r="E14" s="161"/>
      <c r="F14" s="99"/>
      <c r="I14" s="142"/>
      <c r="J14" s="142"/>
    </row>
    <row r="15" spans="1:13" ht="33" customHeight="1" x14ac:dyDescent="0.2">
      <c r="B15" s="208"/>
      <c r="C15" s="202"/>
      <c r="D15" s="120" t="s">
        <v>242</v>
      </c>
      <c r="E15" s="172"/>
      <c r="F15" s="99"/>
      <c r="I15" s="142"/>
      <c r="J15" s="142"/>
      <c r="L15" s="142"/>
    </row>
    <row r="16" spans="1:13" ht="19.5" customHeight="1" x14ac:dyDescent="0.2">
      <c r="B16" s="198" t="s">
        <v>23</v>
      </c>
      <c r="C16" s="198"/>
      <c r="D16" s="199"/>
      <c r="E16" s="169"/>
      <c r="F16" s="99"/>
      <c r="L16" s="142"/>
      <c r="M16" s="142"/>
    </row>
    <row r="17" spans="2:10" ht="19.5" customHeight="1" x14ac:dyDescent="0.2">
      <c r="B17" s="200"/>
      <c r="C17" s="206">
        <v>11001</v>
      </c>
      <c r="D17" s="124" t="s">
        <v>63</v>
      </c>
      <c r="E17" s="100">
        <v>12991.5</v>
      </c>
      <c r="F17" s="100">
        <v>12991.5</v>
      </c>
    </row>
    <row r="18" spans="2:10" ht="30" customHeight="1" x14ac:dyDescent="0.2">
      <c r="B18" s="201"/>
      <c r="C18" s="207"/>
      <c r="D18" s="174" t="s">
        <v>243</v>
      </c>
      <c r="E18" s="168"/>
      <c r="F18" s="100"/>
    </row>
    <row r="19" spans="2:10" ht="19.5" customHeight="1" x14ac:dyDescent="0.2">
      <c r="B19" s="201"/>
      <c r="C19" s="207"/>
      <c r="D19" s="124" t="s">
        <v>64</v>
      </c>
      <c r="E19" s="161"/>
      <c r="F19" s="99"/>
    </row>
    <row r="20" spans="2:10" ht="40.5" x14ac:dyDescent="0.2">
      <c r="B20" s="201"/>
      <c r="C20" s="207"/>
      <c r="D20" s="120" t="s">
        <v>241</v>
      </c>
      <c r="E20" s="172"/>
      <c r="F20" s="99"/>
    </row>
    <row r="21" spans="2:10" ht="19.5" customHeight="1" x14ac:dyDescent="0.2">
      <c r="B21" s="201"/>
      <c r="C21" s="207"/>
      <c r="D21" s="124" t="s">
        <v>47</v>
      </c>
      <c r="E21" s="161"/>
      <c r="F21" s="99"/>
      <c r="J21" s="142"/>
    </row>
    <row r="22" spans="2:10" ht="19.5" customHeight="1" x14ac:dyDescent="0.2">
      <c r="B22" s="202"/>
      <c r="C22" s="208"/>
      <c r="D22" s="84" t="s">
        <v>48</v>
      </c>
      <c r="E22" s="172"/>
      <c r="F22" s="100"/>
      <c r="J22" s="142"/>
    </row>
    <row r="23" spans="2:10" ht="19.5" customHeight="1" x14ac:dyDescent="0.2">
      <c r="B23" s="206">
        <v>1142</v>
      </c>
      <c r="C23" s="200"/>
      <c r="D23" s="124" t="s">
        <v>60</v>
      </c>
      <c r="E23" s="99">
        <f>+E30</f>
        <v>20000</v>
      </c>
      <c r="F23" s="99">
        <f>+F30</f>
        <v>114000</v>
      </c>
    </row>
    <row r="24" spans="2:10" ht="19.5" customHeight="1" x14ac:dyDescent="0.2">
      <c r="B24" s="207"/>
      <c r="C24" s="201"/>
      <c r="D24" s="127" t="s">
        <v>146</v>
      </c>
      <c r="E24" s="168"/>
      <c r="F24" s="99"/>
      <c r="J24" s="142"/>
    </row>
    <row r="25" spans="2:10" ht="19.5" customHeight="1" x14ac:dyDescent="0.2">
      <c r="B25" s="207"/>
      <c r="C25" s="201"/>
      <c r="D25" s="124" t="s">
        <v>61</v>
      </c>
      <c r="E25" s="161"/>
      <c r="F25" s="99"/>
    </row>
    <row r="26" spans="2:10" ht="36" customHeight="1" x14ac:dyDescent="0.2">
      <c r="B26" s="207"/>
      <c r="C26" s="201"/>
      <c r="D26" s="84" t="s">
        <v>147</v>
      </c>
      <c r="E26" s="172"/>
      <c r="F26" s="99"/>
    </row>
    <row r="27" spans="2:10" ht="19.5" customHeight="1" x14ac:dyDescent="0.2">
      <c r="B27" s="207"/>
      <c r="C27" s="201"/>
      <c r="D27" s="124" t="s">
        <v>62</v>
      </c>
      <c r="E27" s="161"/>
      <c r="F27" s="99"/>
    </row>
    <row r="28" spans="2:10" ht="19.5" customHeight="1" x14ac:dyDescent="0.2">
      <c r="B28" s="208"/>
      <c r="C28" s="202"/>
      <c r="D28" s="84" t="s">
        <v>148</v>
      </c>
      <c r="E28" s="172"/>
      <c r="F28" s="99"/>
    </row>
    <row r="29" spans="2:10" ht="19.5" customHeight="1" x14ac:dyDescent="0.2">
      <c r="B29" s="198" t="s">
        <v>23</v>
      </c>
      <c r="C29" s="198"/>
      <c r="D29" s="199"/>
      <c r="E29" s="169"/>
      <c r="F29" s="99"/>
    </row>
    <row r="30" spans="2:10" ht="19.5" customHeight="1" x14ac:dyDescent="0.2">
      <c r="B30" s="200"/>
      <c r="C30" s="206">
        <v>11001</v>
      </c>
      <c r="D30" s="124" t="s">
        <v>63</v>
      </c>
      <c r="E30" s="100">
        <v>20000</v>
      </c>
      <c r="F30" s="100">
        <v>114000</v>
      </c>
    </row>
    <row r="31" spans="2:10" ht="19.5" customHeight="1" x14ac:dyDescent="0.2">
      <c r="B31" s="201"/>
      <c r="C31" s="207"/>
      <c r="D31" s="127" t="s">
        <v>149</v>
      </c>
      <c r="E31" s="168"/>
      <c r="F31" s="100"/>
    </row>
    <row r="32" spans="2:10" ht="19.5" customHeight="1" x14ac:dyDescent="0.2">
      <c r="B32" s="201"/>
      <c r="C32" s="207"/>
      <c r="D32" s="124" t="s">
        <v>64</v>
      </c>
      <c r="E32" s="161"/>
      <c r="F32" s="99"/>
    </row>
    <row r="33" spans="2:6" ht="49.5" customHeight="1" x14ac:dyDescent="0.2">
      <c r="B33" s="201"/>
      <c r="C33" s="207"/>
      <c r="D33" s="84" t="s">
        <v>150</v>
      </c>
      <c r="E33" s="172"/>
      <c r="F33" s="99"/>
    </row>
    <row r="34" spans="2:6" ht="19.5" customHeight="1" x14ac:dyDescent="0.2">
      <c r="B34" s="201"/>
      <c r="C34" s="207"/>
      <c r="D34" s="124" t="s">
        <v>47</v>
      </c>
      <c r="E34" s="161"/>
      <c r="F34" s="99"/>
    </row>
    <row r="35" spans="2:6" ht="19.5" customHeight="1" x14ac:dyDescent="0.2">
      <c r="B35" s="202"/>
      <c r="C35" s="208"/>
      <c r="D35" s="84" t="s">
        <v>48</v>
      </c>
      <c r="E35" s="172"/>
      <c r="F35" s="100"/>
    </row>
    <row r="36" spans="2:6" ht="19.5" customHeight="1" x14ac:dyDescent="0.2">
      <c r="B36" s="198">
        <v>1200</v>
      </c>
      <c r="C36" s="198"/>
      <c r="D36" s="124" t="s">
        <v>30</v>
      </c>
      <c r="E36" s="99">
        <f>+E43+E50</f>
        <v>0</v>
      </c>
      <c r="F36" s="99">
        <f>+F43+F50</f>
        <v>-550000</v>
      </c>
    </row>
    <row r="37" spans="2:6" ht="15" customHeight="1" x14ac:dyDescent="0.2">
      <c r="B37" s="198"/>
      <c r="C37" s="198"/>
      <c r="D37" s="127" t="s">
        <v>56</v>
      </c>
      <c r="E37" s="168"/>
      <c r="F37" s="112"/>
    </row>
    <row r="38" spans="2:6" ht="19.5" customHeight="1" x14ac:dyDescent="0.2">
      <c r="B38" s="198"/>
      <c r="C38" s="198"/>
      <c r="D38" s="124" t="s">
        <v>31</v>
      </c>
      <c r="E38" s="161"/>
      <c r="F38" s="117"/>
    </row>
    <row r="39" spans="2:6" ht="45.75" customHeight="1" x14ac:dyDescent="0.2">
      <c r="B39" s="198"/>
      <c r="C39" s="198"/>
      <c r="D39" s="84" t="s">
        <v>58</v>
      </c>
      <c r="E39" s="172"/>
      <c r="F39" s="117"/>
    </row>
    <row r="40" spans="2:6" ht="19.5" customHeight="1" x14ac:dyDescent="0.2">
      <c r="B40" s="198"/>
      <c r="C40" s="198"/>
      <c r="D40" s="124" t="s">
        <v>32</v>
      </c>
      <c r="E40" s="161"/>
      <c r="F40" s="117"/>
    </row>
    <row r="41" spans="2:6" ht="33.75" customHeight="1" x14ac:dyDescent="0.2">
      <c r="B41" s="198"/>
      <c r="C41" s="198"/>
      <c r="D41" s="84" t="s">
        <v>59</v>
      </c>
      <c r="E41" s="172"/>
      <c r="F41" s="117"/>
    </row>
    <row r="42" spans="2:6" ht="19.5" customHeight="1" x14ac:dyDescent="0.2">
      <c r="B42" s="199" t="s">
        <v>23</v>
      </c>
      <c r="C42" s="214"/>
      <c r="D42" s="215"/>
      <c r="E42" s="168"/>
      <c r="F42" s="35"/>
    </row>
    <row r="43" spans="2:6" ht="19.5" customHeight="1" x14ac:dyDescent="0.2">
      <c r="B43" s="203"/>
      <c r="C43" s="203">
        <v>11001</v>
      </c>
      <c r="D43" s="124" t="s">
        <v>63</v>
      </c>
      <c r="E43" s="100">
        <v>0</v>
      </c>
      <c r="F43" s="100">
        <v>-150000</v>
      </c>
    </row>
    <row r="44" spans="2:6" ht="18.75" customHeight="1" x14ac:dyDescent="0.2">
      <c r="B44" s="204"/>
      <c r="C44" s="204"/>
      <c r="D44" s="127" t="s">
        <v>192</v>
      </c>
      <c r="E44" s="168"/>
      <c r="F44" s="37"/>
    </row>
    <row r="45" spans="2:6" ht="19.5" customHeight="1" x14ac:dyDescent="0.2">
      <c r="B45" s="204"/>
      <c r="C45" s="204"/>
      <c r="D45" s="124" t="s">
        <v>64</v>
      </c>
      <c r="E45" s="161"/>
      <c r="F45" s="117"/>
    </row>
    <row r="46" spans="2:6" ht="45" customHeight="1" x14ac:dyDescent="0.2">
      <c r="B46" s="204"/>
      <c r="C46" s="204"/>
      <c r="D46" s="84" t="s">
        <v>193</v>
      </c>
      <c r="E46" s="172"/>
      <c r="F46" s="117"/>
    </row>
    <row r="47" spans="2:6" ht="19.5" customHeight="1" x14ac:dyDescent="0.2">
      <c r="B47" s="204"/>
      <c r="C47" s="204"/>
      <c r="D47" s="124" t="s">
        <v>47</v>
      </c>
      <c r="E47" s="161"/>
      <c r="F47" s="117"/>
    </row>
    <row r="48" spans="2:6" ht="19.5" customHeight="1" x14ac:dyDescent="0.2">
      <c r="B48" s="205"/>
      <c r="C48" s="205"/>
      <c r="D48" s="84" t="s">
        <v>48</v>
      </c>
      <c r="E48" s="172"/>
      <c r="F48" s="117"/>
    </row>
    <row r="49" spans="2:6" ht="19.5" customHeight="1" x14ac:dyDescent="0.2">
      <c r="B49" s="198" t="s">
        <v>23</v>
      </c>
      <c r="C49" s="198"/>
      <c r="D49" s="198"/>
      <c r="E49" s="168"/>
      <c r="F49" s="35"/>
    </row>
    <row r="50" spans="2:6" ht="19.5" customHeight="1" x14ac:dyDescent="0.2">
      <c r="B50" s="203"/>
      <c r="C50" s="203">
        <v>11003</v>
      </c>
      <c r="D50" s="124" t="s">
        <v>63</v>
      </c>
      <c r="E50" s="75">
        <v>0</v>
      </c>
      <c r="F50" s="100">
        <v>-400000</v>
      </c>
    </row>
    <row r="51" spans="2:6" ht="18.75" customHeight="1" x14ac:dyDescent="0.2">
      <c r="B51" s="204"/>
      <c r="C51" s="204"/>
      <c r="D51" s="127" t="s">
        <v>136</v>
      </c>
      <c r="E51" s="168"/>
      <c r="F51" s="37"/>
    </row>
    <row r="52" spans="2:6" ht="19.5" customHeight="1" x14ac:dyDescent="0.2">
      <c r="B52" s="204"/>
      <c r="C52" s="204"/>
      <c r="D52" s="124" t="s">
        <v>64</v>
      </c>
      <c r="E52" s="161"/>
      <c r="F52" s="117"/>
    </row>
    <row r="53" spans="2:6" ht="33.75" customHeight="1" x14ac:dyDescent="0.2">
      <c r="B53" s="204"/>
      <c r="C53" s="204"/>
      <c r="D53" s="84" t="s">
        <v>137</v>
      </c>
      <c r="E53" s="172"/>
      <c r="F53" s="117"/>
    </row>
    <row r="54" spans="2:6" ht="19.5" customHeight="1" x14ac:dyDescent="0.2">
      <c r="B54" s="204"/>
      <c r="C54" s="204"/>
      <c r="D54" s="124" t="s">
        <v>47</v>
      </c>
      <c r="E54" s="161"/>
      <c r="F54" s="117"/>
    </row>
    <row r="55" spans="2:6" ht="19.5" customHeight="1" x14ac:dyDescent="0.2">
      <c r="B55" s="205"/>
      <c r="C55" s="205"/>
      <c r="D55" s="84" t="s">
        <v>48</v>
      </c>
      <c r="E55" s="172"/>
      <c r="F55" s="117"/>
    </row>
    <row r="56" spans="2:6" ht="14.25" customHeight="1" x14ac:dyDescent="0.2">
      <c r="B56" s="206">
        <v>1202</v>
      </c>
      <c r="C56" s="200"/>
      <c r="D56" s="124" t="s">
        <v>60</v>
      </c>
      <c r="E56" s="99">
        <f>+E63+E70+E76+E82+E88</f>
        <v>0</v>
      </c>
      <c r="F56" s="99">
        <f>+F63+F70+F76+F82+F88</f>
        <v>1171000</v>
      </c>
    </row>
    <row r="57" spans="2:6" ht="14.25" customHeight="1" x14ac:dyDescent="0.2">
      <c r="B57" s="207"/>
      <c r="C57" s="201"/>
      <c r="D57" s="127" t="s">
        <v>76</v>
      </c>
      <c r="E57" s="168"/>
      <c r="F57" s="99"/>
    </row>
    <row r="58" spans="2:6" ht="14.25" customHeight="1" x14ac:dyDescent="0.2">
      <c r="B58" s="207"/>
      <c r="C58" s="201"/>
      <c r="D58" s="124" t="s">
        <v>61</v>
      </c>
      <c r="E58" s="161"/>
      <c r="F58" s="99"/>
    </row>
    <row r="59" spans="2:6" ht="42.75" customHeight="1" x14ac:dyDescent="0.2">
      <c r="B59" s="207"/>
      <c r="C59" s="201"/>
      <c r="D59" s="84" t="s">
        <v>77</v>
      </c>
      <c r="E59" s="172"/>
      <c r="F59" s="99"/>
    </row>
    <row r="60" spans="2:6" ht="15" customHeight="1" x14ac:dyDescent="0.2">
      <c r="B60" s="207"/>
      <c r="C60" s="201"/>
      <c r="D60" s="124" t="s">
        <v>62</v>
      </c>
      <c r="E60" s="161"/>
      <c r="F60" s="99"/>
    </row>
    <row r="61" spans="2:6" ht="32.25" customHeight="1" x14ac:dyDescent="0.2">
      <c r="B61" s="208"/>
      <c r="C61" s="202"/>
      <c r="D61" s="84" t="s">
        <v>78</v>
      </c>
      <c r="E61" s="172"/>
      <c r="F61" s="99"/>
    </row>
    <row r="62" spans="2:6" ht="19.5" customHeight="1" x14ac:dyDescent="0.2">
      <c r="B62" s="198" t="s">
        <v>23</v>
      </c>
      <c r="C62" s="198"/>
      <c r="D62" s="199"/>
      <c r="E62" s="169"/>
      <c r="F62" s="99"/>
    </row>
    <row r="63" spans="2:6" ht="19.5" customHeight="1" x14ac:dyDescent="0.2">
      <c r="B63" s="200"/>
      <c r="C63" s="203">
        <v>11001</v>
      </c>
      <c r="D63" s="173" t="s">
        <v>63</v>
      </c>
      <c r="E63" s="75">
        <v>0</v>
      </c>
      <c r="F63" s="100">
        <v>250000</v>
      </c>
    </row>
    <row r="64" spans="2:6" ht="19.5" customHeight="1" x14ac:dyDescent="0.2">
      <c r="B64" s="201"/>
      <c r="C64" s="204"/>
      <c r="D64" s="127" t="s">
        <v>138</v>
      </c>
      <c r="E64" s="162"/>
      <c r="F64" s="99"/>
    </row>
    <row r="65" spans="2:6" ht="19.5" customHeight="1" x14ac:dyDescent="0.2">
      <c r="B65" s="201"/>
      <c r="C65" s="204"/>
      <c r="D65" s="173" t="s">
        <v>64</v>
      </c>
      <c r="E65" s="163"/>
      <c r="F65" s="99"/>
    </row>
    <row r="66" spans="2:6" ht="28.5" customHeight="1" x14ac:dyDescent="0.2">
      <c r="B66" s="201"/>
      <c r="C66" s="204"/>
      <c r="D66" s="120" t="s">
        <v>139</v>
      </c>
      <c r="E66" s="162"/>
      <c r="F66" s="99"/>
    </row>
    <row r="67" spans="2:6" ht="19.5" customHeight="1" x14ac:dyDescent="0.2">
      <c r="B67" s="201"/>
      <c r="C67" s="204"/>
      <c r="D67" s="173" t="s">
        <v>47</v>
      </c>
      <c r="E67" s="163"/>
      <c r="F67" s="99"/>
    </row>
    <row r="68" spans="2:6" ht="19.5" customHeight="1" x14ac:dyDescent="0.2">
      <c r="B68" s="202"/>
      <c r="C68" s="205"/>
      <c r="D68" s="120" t="s">
        <v>48</v>
      </c>
      <c r="E68" s="162"/>
      <c r="F68" s="100"/>
    </row>
    <row r="69" spans="2:6" ht="19.5" customHeight="1" x14ac:dyDescent="0.2">
      <c r="B69" s="198" t="s">
        <v>23</v>
      </c>
      <c r="C69" s="198"/>
      <c r="D69" s="199"/>
      <c r="E69" s="169"/>
      <c r="F69" s="99"/>
    </row>
    <row r="70" spans="2:6" ht="19.5" customHeight="1" x14ac:dyDescent="0.2">
      <c r="B70" s="200"/>
      <c r="C70" s="203">
        <v>11002</v>
      </c>
      <c r="D70" s="173" t="s">
        <v>63</v>
      </c>
      <c r="E70" s="75">
        <v>0</v>
      </c>
      <c r="F70" s="100">
        <v>100000</v>
      </c>
    </row>
    <row r="71" spans="2:6" ht="19.5" customHeight="1" x14ac:dyDescent="0.2">
      <c r="B71" s="201"/>
      <c r="C71" s="204"/>
      <c r="D71" s="174" t="s">
        <v>194</v>
      </c>
      <c r="E71" s="162"/>
      <c r="F71" s="99"/>
    </row>
    <row r="72" spans="2:6" ht="19.5" customHeight="1" x14ac:dyDescent="0.2">
      <c r="B72" s="201"/>
      <c r="C72" s="204"/>
      <c r="D72" s="173" t="s">
        <v>64</v>
      </c>
      <c r="E72" s="163"/>
      <c r="F72" s="99"/>
    </row>
    <row r="73" spans="2:6" ht="37.5" customHeight="1" x14ac:dyDescent="0.2">
      <c r="B73" s="201"/>
      <c r="C73" s="204"/>
      <c r="D73" s="120" t="s">
        <v>195</v>
      </c>
      <c r="E73" s="162"/>
      <c r="F73" s="99"/>
    </row>
    <row r="74" spans="2:6" ht="19.5" customHeight="1" x14ac:dyDescent="0.2">
      <c r="B74" s="201"/>
      <c r="C74" s="204"/>
      <c r="D74" s="173" t="s">
        <v>47</v>
      </c>
      <c r="E74" s="163"/>
      <c r="F74" s="99"/>
    </row>
    <row r="75" spans="2:6" ht="19.5" customHeight="1" x14ac:dyDescent="0.2">
      <c r="B75" s="202"/>
      <c r="C75" s="205"/>
      <c r="D75" s="120" t="s">
        <v>48</v>
      </c>
      <c r="E75" s="162"/>
      <c r="F75" s="100"/>
    </row>
    <row r="76" spans="2:6" ht="19.5" customHeight="1" x14ac:dyDescent="0.2">
      <c r="B76" s="167"/>
      <c r="C76" s="203">
        <v>11003</v>
      </c>
      <c r="D76" s="173" t="s">
        <v>63</v>
      </c>
      <c r="E76" s="75">
        <v>0</v>
      </c>
      <c r="F76" s="100">
        <v>-150000</v>
      </c>
    </row>
    <row r="77" spans="2:6" ht="27" x14ac:dyDescent="0.2">
      <c r="B77" s="167"/>
      <c r="C77" s="204"/>
      <c r="D77" s="127" t="s">
        <v>141</v>
      </c>
      <c r="E77" s="162"/>
      <c r="F77" s="99"/>
    </row>
    <row r="78" spans="2:6" ht="19.5" customHeight="1" x14ac:dyDescent="0.2">
      <c r="B78" s="167"/>
      <c r="C78" s="204"/>
      <c r="D78" s="173" t="s">
        <v>64</v>
      </c>
      <c r="E78" s="163"/>
      <c r="F78" s="99"/>
    </row>
    <row r="79" spans="2:6" ht="27" x14ac:dyDescent="0.2">
      <c r="B79" s="167"/>
      <c r="C79" s="204"/>
      <c r="D79" s="120" t="s">
        <v>142</v>
      </c>
      <c r="E79" s="162"/>
      <c r="F79" s="99"/>
    </row>
    <row r="80" spans="2:6" ht="19.5" customHeight="1" x14ac:dyDescent="0.2">
      <c r="B80" s="167"/>
      <c r="C80" s="204"/>
      <c r="D80" s="173" t="s">
        <v>47</v>
      </c>
      <c r="E80" s="163"/>
      <c r="F80" s="99"/>
    </row>
    <row r="81" spans="2:8" ht="19.5" customHeight="1" x14ac:dyDescent="0.2">
      <c r="B81" s="167"/>
      <c r="C81" s="205"/>
      <c r="D81" s="120" t="s">
        <v>48</v>
      </c>
      <c r="E81" s="162"/>
      <c r="F81" s="100"/>
    </row>
    <row r="82" spans="2:8" ht="19.5" customHeight="1" x14ac:dyDescent="0.2">
      <c r="B82" s="200"/>
      <c r="C82" s="203" t="s">
        <v>117</v>
      </c>
      <c r="D82" s="124" t="s">
        <v>63</v>
      </c>
      <c r="E82" s="75">
        <v>0</v>
      </c>
      <c r="F82" s="100">
        <v>856000</v>
      </c>
      <c r="H82" s="183"/>
    </row>
    <row r="83" spans="2:8" ht="30" customHeight="1" x14ac:dyDescent="0.2">
      <c r="B83" s="201"/>
      <c r="C83" s="204"/>
      <c r="D83" s="127" t="s">
        <v>140</v>
      </c>
      <c r="E83" s="168"/>
      <c r="F83" s="99"/>
    </row>
    <row r="84" spans="2:8" ht="19.5" customHeight="1" x14ac:dyDescent="0.2">
      <c r="B84" s="201"/>
      <c r="C84" s="204"/>
      <c r="D84" s="124" t="s">
        <v>64</v>
      </c>
      <c r="E84" s="161"/>
      <c r="F84" s="99"/>
    </row>
    <row r="85" spans="2:8" ht="28.5" customHeight="1" x14ac:dyDescent="0.2">
      <c r="B85" s="201"/>
      <c r="C85" s="204"/>
      <c r="D85" s="84" t="s">
        <v>118</v>
      </c>
      <c r="E85" s="172"/>
      <c r="F85" s="99"/>
    </row>
    <row r="86" spans="2:8" ht="19.5" customHeight="1" x14ac:dyDescent="0.2">
      <c r="B86" s="201"/>
      <c r="C86" s="204"/>
      <c r="D86" s="124" t="s">
        <v>47</v>
      </c>
      <c r="E86" s="161"/>
      <c r="F86" s="99"/>
    </row>
    <row r="87" spans="2:8" ht="19.5" customHeight="1" x14ac:dyDescent="0.2">
      <c r="B87" s="202"/>
      <c r="C87" s="205"/>
      <c r="D87" s="84" t="s">
        <v>48</v>
      </c>
      <c r="E87" s="172"/>
      <c r="F87" s="100"/>
    </row>
    <row r="88" spans="2:8" ht="19.5" customHeight="1" x14ac:dyDescent="0.2">
      <c r="B88" s="200"/>
      <c r="C88" s="203">
        <v>11005</v>
      </c>
      <c r="D88" s="173" t="s">
        <v>63</v>
      </c>
      <c r="E88" s="75">
        <v>0</v>
      </c>
      <c r="F88" s="100">
        <v>115000</v>
      </c>
    </row>
    <row r="89" spans="2:8" ht="19.5" customHeight="1" x14ac:dyDescent="0.2">
      <c r="B89" s="201"/>
      <c r="C89" s="204"/>
      <c r="D89" s="127" t="s">
        <v>125</v>
      </c>
      <c r="E89" s="162"/>
      <c r="F89" s="99"/>
    </row>
    <row r="90" spans="2:8" ht="19.5" customHeight="1" x14ac:dyDescent="0.2">
      <c r="B90" s="201"/>
      <c r="C90" s="204"/>
      <c r="D90" s="173" t="s">
        <v>64</v>
      </c>
      <c r="E90" s="163"/>
      <c r="F90" s="99"/>
    </row>
    <row r="91" spans="2:8" ht="53.25" customHeight="1" x14ac:dyDescent="0.2">
      <c r="B91" s="201"/>
      <c r="C91" s="204"/>
      <c r="D91" s="120" t="s">
        <v>126</v>
      </c>
      <c r="E91" s="162"/>
      <c r="F91" s="99"/>
    </row>
    <row r="92" spans="2:8" ht="19.5" customHeight="1" x14ac:dyDescent="0.2">
      <c r="B92" s="201"/>
      <c r="C92" s="204"/>
      <c r="D92" s="173" t="s">
        <v>47</v>
      </c>
      <c r="E92" s="163"/>
      <c r="F92" s="99"/>
    </row>
    <row r="93" spans="2:8" ht="19.5" customHeight="1" x14ac:dyDescent="0.2">
      <c r="B93" s="202"/>
      <c r="C93" s="205"/>
      <c r="D93" s="120" t="s">
        <v>48</v>
      </c>
      <c r="E93" s="162"/>
      <c r="F93" s="100"/>
    </row>
    <row r="94" spans="2:8" ht="19.5" customHeight="1" x14ac:dyDescent="0.2">
      <c r="B94" s="198">
        <v>1207</v>
      </c>
      <c r="C94" s="198"/>
      <c r="D94" s="124" t="s">
        <v>60</v>
      </c>
      <c r="E94" s="99">
        <f>+E101+E107</f>
        <v>-82991.5</v>
      </c>
      <c r="F94" s="99">
        <f>+F101+F107</f>
        <v>-97991.5</v>
      </c>
    </row>
    <row r="95" spans="2:8" ht="33" customHeight="1" x14ac:dyDescent="0.2">
      <c r="B95" s="198"/>
      <c r="C95" s="198"/>
      <c r="D95" s="127" t="s">
        <v>224</v>
      </c>
      <c r="E95" s="168"/>
      <c r="F95" s="112"/>
    </row>
    <row r="96" spans="2:8" ht="19.5" customHeight="1" x14ac:dyDescent="0.2">
      <c r="B96" s="198"/>
      <c r="C96" s="198"/>
      <c r="D96" s="124" t="s">
        <v>61</v>
      </c>
      <c r="E96" s="161"/>
      <c r="F96" s="117"/>
    </row>
    <row r="97" spans="2:6" ht="54" x14ac:dyDescent="0.2">
      <c r="B97" s="198"/>
      <c r="C97" s="198"/>
      <c r="D97" s="84" t="s">
        <v>219</v>
      </c>
      <c r="E97" s="172"/>
      <c r="F97" s="117"/>
    </row>
    <row r="98" spans="2:6" ht="19.5" customHeight="1" x14ac:dyDescent="0.2">
      <c r="B98" s="198"/>
      <c r="C98" s="198"/>
      <c r="D98" s="124" t="s">
        <v>62</v>
      </c>
      <c r="E98" s="161"/>
      <c r="F98" s="117"/>
    </row>
    <row r="99" spans="2:6" ht="40.5" x14ac:dyDescent="0.2">
      <c r="B99" s="198"/>
      <c r="C99" s="198"/>
      <c r="D99" s="84" t="s">
        <v>220</v>
      </c>
      <c r="E99" s="172"/>
      <c r="F99" s="117"/>
    </row>
    <row r="100" spans="2:6" ht="19.5" customHeight="1" x14ac:dyDescent="0.2">
      <c r="B100" s="198" t="s">
        <v>23</v>
      </c>
      <c r="C100" s="198"/>
      <c r="D100" s="199"/>
      <c r="E100" s="169"/>
      <c r="F100" s="99"/>
    </row>
    <row r="101" spans="2:6" x14ac:dyDescent="0.2">
      <c r="B101" s="200"/>
      <c r="C101" s="203">
        <v>11003</v>
      </c>
      <c r="D101" s="173" t="s">
        <v>63</v>
      </c>
      <c r="E101" s="75">
        <v>-82991.5</v>
      </c>
      <c r="F101" s="100">
        <v>-132991.5</v>
      </c>
    </row>
    <row r="102" spans="2:6" ht="27" x14ac:dyDescent="0.2">
      <c r="B102" s="201"/>
      <c r="C102" s="204"/>
      <c r="D102" s="127" t="s">
        <v>221</v>
      </c>
      <c r="E102" s="162"/>
      <c r="F102" s="99"/>
    </row>
    <row r="103" spans="2:6" x14ac:dyDescent="0.2">
      <c r="B103" s="201"/>
      <c r="C103" s="204"/>
      <c r="D103" s="173" t="s">
        <v>64</v>
      </c>
      <c r="E103" s="163"/>
      <c r="F103" s="99"/>
    </row>
    <row r="104" spans="2:6" ht="40.5" x14ac:dyDescent="0.2">
      <c r="B104" s="201"/>
      <c r="C104" s="204"/>
      <c r="D104" s="120" t="s">
        <v>222</v>
      </c>
      <c r="E104" s="162"/>
      <c r="F104" s="99"/>
    </row>
    <row r="105" spans="2:6" x14ac:dyDescent="0.2">
      <c r="B105" s="201"/>
      <c r="C105" s="204"/>
      <c r="D105" s="173" t="s">
        <v>47</v>
      </c>
      <c r="E105" s="163"/>
      <c r="F105" s="99"/>
    </row>
    <row r="106" spans="2:6" x14ac:dyDescent="0.2">
      <c r="B106" s="202"/>
      <c r="C106" s="205"/>
      <c r="D106" s="120" t="s">
        <v>48</v>
      </c>
      <c r="E106" s="162"/>
      <c r="F106" s="100"/>
    </row>
    <row r="107" spans="2:6" ht="19.5" customHeight="1" x14ac:dyDescent="0.2">
      <c r="B107" s="200"/>
      <c r="C107" s="203">
        <v>11007</v>
      </c>
      <c r="D107" s="173" t="s">
        <v>63</v>
      </c>
      <c r="E107" s="75">
        <v>0</v>
      </c>
      <c r="F107" s="100">
        <v>35000</v>
      </c>
    </row>
    <row r="108" spans="2:6" ht="19.5" customHeight="1" x14ac:dyDescent="0.2">
      <c r="B108" s="201"/>
      <c r="C108" s="204"/>
      <c r="D108" s="127" t="s">
        <v>143</v>
      </c>
      <c r="E108" s="162"/>
      <c r="F108" s="99"/>
    </row>
    <row r="109" spans="2:6" ht="19.5" customHeight="1" x14ac:dyDescent="0.2">
      <c r="B109" s="201"/>
      <c r="C109" s="204"/>
      <c r="D109" s="173" t="s">
        <v>64</v>
      </c>
      <c r="E109" s="163"/>
      <c r="F109" s="99"/>
    </row>
    <row r="110" spans="2:6" ht="27" x14ac:dyDescent="0.2">
      <c r="B110" s="201"/>
      <c r="C110" s="204"/>
      <c r="D110" s="120" t="s">
        <v>223</v>
      </c>
      <c r="E110" s="162"/>
      <c r="F110" s="99"/>
    </row>
    <row r="111" spans="2:6" ht="19.5" customHeight="1" x14ac:dyDescent="0.2">
      <c r="B111" s="201"/>
      <c r="C111" s="204"/>
      <c r="D111" s="173" t="s">
        <v>47</v>
      </c>
      <c r="E111" s="163"/>
      <c r="F111" s="99"/>
    </row>
    <row r="112" spans="2:6" ht="19.5" customHeight="1" x14ac:dyDescent="0.2">
      <c r="B112" s="202"/>
      <c r="C112" s="205"/>
      <c r="D112" s="120" t="s">
        <v>48</v>
      </c>
      <c r="E112" s="162"/>
      <c r="F112" s="100"/>
    </row>
    <row r="113" spans="2:6" ht="19.5" customHeight="1" x14ac:dyDescent="0.2">
      <c r="B113" s="198">
        <v>1208</v>
      </c>
      <c r="C113" s="198"/>
      <c r="D113" s="124" t="s">
        <v>60</v>
      </c>
      <c r="E113" s="99">
        <f>+E120</f>
        <v>50000</v>
      </c>
      <c r="F113" s="99">
        <f>+F120</f>
        <v>50000</v>
      </c>
    </row>
    <row r="114" spans="2:6" s="180" customFormat="1" ht="19.5" customHeight="1" x14ac:dyDescent="0.2">
      <c r="B114" s="198"/>
      <c r="C114" s="198"/>
      <c r="D114" s="127" t="s">
        <v>257</v>
      </c>
      <c r="E114" s="168"/>
      <c r="F114" s="112"/>
    </row>
    <row r="115" spans="2:6" ht="19.5" customHeight="1" x14ac:dyDescent="0.2">
      <c r="B115" s="198"/>
      <c r="C115" s="198"/>
      <c r="D115" s="124" t="s">
        <v>61</v>
      </c>
      <c r="E115" s="161"/>
      <c r="F115" s="117"/>
    </row>
    <row r="116" spans="2:6" ht="54" x14ac:dyDescent="0.2">
      <c r="B116" s="198"/>
      <c r="C116" s="198"/>
      <c r="D116" s="84" t="s">
        <v>258</v>
      </c>
      <c r="E116" s="172"/>
      <c r="F116" s="117"/>
    </row>
    <row r="117" spans="2:6" ht="19.5" customHeight="1" x14ac:dyDescent="0.2">
      <c r="B117" s="198"/>
      <c r="C117" s="198"/>
      <c r="D117" s="124" t="s">
        <v>62</v>
      </c>
      <c r="E117" s="161"/>
      <c r="F117" s="117"/>
    </row>
    <row r="118" spans="2:6" ht="27" x14ac:dyDescent="0.2">
      <c r="B118" s="198"/>
      <c r="C118" s="198"/>
      <c r="D118" s="84" t="s">
        <v>259</v>
      </c>
      <c r="E118" s="172"/>
      <c r="F118" s="117"/>
    </row>
    <row r="119" spans="2:6" ht="19.5" customHeight="1" x14ac:dyDescent="0.2">
      <c r="B119" s="198" t="s">
        <v>23</v>
      </c>
      <c r="C119" s="198"/>
      <c r="D119" s="199"/>
      <c r="E119" s="169"/>
      <c r="F119" s="99"/>
    </row>
    <row r="120" spans="2:6" x14ac:dyDescent="0.2">
      <c r="B120" s="200"/>
      <c r="C120" s="203">
        <v>11001</v>
      </c>
      <c r="D120" s="124" t="s">
        <v>63</v>
      </c>
      <c r="E120" s="179">
        <v>50000</v>
      </c>
      <c r="F120" s="100">
        <v>50000</v>
      </c>
    </row>
    <row r="121" spans="2:6" s="180" customFormat="1" ht="15.75" customHeight="1" x14ac:dyDescent="0.2">
      <c r="B121" s="201"/>
      <c r="C121" s="204"/>
      <c r="D121" s="127" t="s">
        <v>260</v>
      </c>
      <c r="E121" s="168"/>
      <c r="F121" s="99"/>
    </row>
    <row r="122" spans="2:6" x14ac:dyDescent="0.2">
      <c r="B122" s="201"/>
      <c r="C122" s="204"/>
      <c r="D122" s="124" t="s">
        <v>64</v>
      </c>
      <c r="E122" s="161"/>
      <c r="F122" s="99"/>
    </row>
    <row r="123" spans="2:6" ht="27" x14ac:dyDescent="0.2">
      <c r="B123" s="201"/>
      <c r="C123" s="204"/>
      <c r="D123" s="84" t="s">
        <v>261</v>
      </c>
      <c r="E123" s="172"/>
      <c r="F123" s="99"/>
    </row>
    <row r="124" spans="2:6" x14ac:dyDescent="0.2">
      <c r="B124" s="201"/>
      <c r="C124" s="204"/>
      <c r="D124" s="124" t="s">
        <v>47</v>
      </c>
      <c r="E124" s="161"/>
      <c r="F124" s="99"/>
    </row>
    <row r="125" spans="2:6" x14ac:dyDescent="0.2">
      <c r="B125" s="202"/>
      <c r="C125" s="205"/>
      <c r="D125" s="84" t="s">
        <v>48</v>
      </c>
      <c r="E125" s="172"/>
      <c r="F125" s="100"/>
    </row>
    <row r="126" spans="2:6" ht="19.5" customHeight="1" x14ac:dyDescent="0.2">
      <c r="B126" s="168"/>
      <c r="C126" s="168"/>
      <c r="D126" s="127" t="s">
        <v>196</v>
      </c>
      <c r="E126" s="164">
        <f>+E128</f>
        <v>0</v>
      </c>
      <c r="F126" s="164">
        <f>+F128</f>
        <v>-700000</v>
      </c>
    </row>
    <row r="127" spans="2:6" x14ac:dyDescent="0.2">
      <c r="B127" s="198">
        <v>1139</v>
      </c>
      <c r="C127" s="198"/>
      <c r="D127" s="124" t="s">
        <v>197</v>
      </c>
      <c r="E127" s="181"/>
      <c r="F127" s="181"/>
    </row>
    <row r="128" spans="2:6" x14ac:dyDescent="0.2">
      <c r="B128" s="198"/>
      <c r="C128" s="198"/>
      <c r="D128" s="127" t="s">
        <v>198</v>
      </c>
      <c r="E128" s="75">
        <f>+E134</f>
        <v>0</v>
      </c>
      <c r="F128" s="75">
        <f>+F134</f>
        <v>-700000</v>
      </c>
    </row>
    <row r="129" spans="2:6" x14ac:dyDescent="0.2">
      <c r="B129" s="198"/>
      <c r="C129" s="198"/>
      <c r="D129" s="173" t="s">
        <v>199</v>
      </c>
      <c r="E129" s="181"/>
      <c r="F129" s="181"/>
    </row>
    <row r="130" spans="2:6" ht="27" x14ac:dyDescent="0.2">
      <c r="B130" s="198"/>
      <c r="C130" s="198"/>
      <c r="D130" s="120" t="s">
        <v>200</v>
      </c>
      <c r="E130" s="181"/>
      <c r="F130" s="181"/>
    </row>
    <row r="131" spans="2:6" x14ac:dyDescent="0.2">
      <c r="B131" s="198"/>
      <c r="C131" s="198"/>
      <c r="D131" s="173" t="s">
        <v>201</v>
      </c>
      <c r="E131" s="181"/>
      <c r="F131" s="181"/>
    </row>
    <row r="132" spans="2:6" ht="27" x14ac:dyDescent="0.2">
      <c r="B132" s="198"/>
      <c r="C132" s="198"/>
      <c r="D132" s="120" t="s">
        <v>202</v>
      </c>
      <c r="E132" s="181"/>
      <c r="F132" s="181"/>
    </row>
    <row r="133" spans="2:6" ht="15" customHeight="1" x14ac:dyDescent="0.2">
      <c r="B133" s="198" t="s">
        <v>23</v>
      </c>
      <c r="C133" s="198"/>
      <c r="D133" s="199"/>
      <c r="E133" s="181"/>
      <c r="F133" s="181"/>
    </row>
    <row r="134" spans="2:6" x14ac:dyDescent="0.2">
      <c r="B134" s="203"/>
      <c r="C134" s="203">
        <v>11001</v>
      </c>
      <c r="D134" s="173" t="s">
        <v>203</v>
      </c>
      <c r="E134" s="75">
        <v>0</v>
      </c>
      <c r="F134" s="75">
        <f>+'1'!D15</f>
        <v>-700000</v>
      </c>
    </row>
    <row r="135" spans="2:6" x14ac:dyDescent="0.2">
      <c r="B135" s="204"/>
      <c r="C135" s="204"/>
      <c r="D135" s="127" t="s">
        <v>198</v>
      </c>
      <c r="E135" s="181"/>
      <c r="F135" s="181"/>
    </row>
    <row r="136" spans="2:6" x14ac:dyDescent="0.2">
      <c r="B136" s="204"/>
      <c r="C136" s="204"/>
      <c r="D136" s="173" t="s">
        <v>204</v>
      </c>
      <c r="E136" s="181"/>
      <c r="F136" s="181"/>
    </row>
    <row r="137" spans="2:6" ht="54" x14ac:dyDescent="0.2">
      <c r="B137" s="204"/>
      <c r="C137" s="204"/>
      <c r="D137" s="120" t="s">
        <v>205</v>
      </c>
      <c r="E137" s="181"/>
      <c r="F137" s="181"/>
    </row>
    <row r="138" spans="2:6" x14ac:dyDescent="0.2">
      <c r="B138" s="204"/>
      <c r="C138" s="204"/>
      <c r="D138" s="173" t="s">
        <v>47</v>
      </c>
      <c r="E138" s="181"/>
      <c r="F138" s="181"/>
    </row>
    <row r="139" spans="2:6" x14ac:dyDescent="0.2">
      <c r="B139" s="205"/>
      <c r="C139" s="205"/>
      <c r="D139" s="120" t="s">
        <v>48</v>
      </c>
      <c r="E139" s="182"/>
      <c r="F139" s="182"/>
    </row>
  </sheetData>
  <mergeCells count="56">
    <mergeCell ref="B101:B106"/>
    <mergeCell ref="C101:C106"/>
    <mergeCell ref="B107:B112"/>
    <mergeCell ref="C107:C112"/>
    <mergeCell ref="B94:B99"/>
    <mergeCell ref="C94:C99"/>
    <mergeCell ref="B100:D100"/>
    <mergeCell ref="B88:B93"/>
    <mergeCell ref="C88:C93"/>
    <mergeCell ref="B36:B41"/>
    <mergeCell ref="C36:C41"/>
    <mergeCell ref="B82:B87"/>
    <mergeCell ref="C82:C87"/>
    <mergeCell ref="B56:B61"/>
    <mergeCell ref="C56:C61"/>
    <mergeCell ref="B62:D62"/>
    <mergeCell ref="B63:B68"/>
    <mergeCell ref="C63:C68"/>
    <mergeCell ref="C50:C55"/>
    <mergeCell ref="B50:B55"/>
    <mergeCell ref="B49:D49"/>
    <mergeCell ref="C76:C81"/>
    <mergeCell ref="B42:D42"/>
    <mergeCell ref="E6:F6"/>
    <mergeCell ref="B4:F4"/>
    <mergeCell ref="B1:F1"/>
    <mergeCell ref="B2:F2"/>
    <mergeCell ref="B3:F3"/>
    <mergeCell ref="B6:C6"/>
    <mergeCell ref="D6:D7"/>
    <mergeCell ref="B5:F5"/>
    <mergeCell ref="B23:B28"/>
    <mergeCell ref="C23:C28"/>
    <mergeCell ref="B29:D29"/>
    <mergeCell ref="B30:B35"/>
    <mergeCell ref="C30:C35"/>
    <mergeCell ref="B43:B48"/>
    <mergeCell ref="C43:C48"/>
    <mergeCell ref="B69:D69"/>
    <mergeCell ref="B70:B75"/>
    <mergeCell ref="C70:C75"/>
    <mergeCell ref="B127:B132"/>
    <mergeCell ref="C127:C132"/>
    <mergeCell ref="B133:D133"/>
    <mergeCell ref="B134:B139"/>
    <mergeCell ref="C134:C139"/>
    <mergeCell ref="B10:B15"/>
    <mergeCell ref="C10:C15"/>
    <mergeCell ref="B16:D16"/>
    <mergeCell ref="B17:B22"/>
    <mergeCell ref="C17:C22"/>
    <mergeCell ref="B113:B118"/>
    <mergeCell ref="C113:C118"/>
    <mergeCell ref="B119:D119"/>
    <mergeCell ref="B120:B125"/>
    <mergeCell ref="C120:C125"/>
  </mergeCells>
  <pageMargins left="0.17" right="0.17" top="0.31" bottom="0.17" header="0.3" footer="0.17"/>
  <pageSetup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P182"/>
  <sheetViews>
    <sheetView zoomScaleNormal="100" workbookViewId="0">
      <selection activeCell="J6" sqref="J6"/>
    </sheetView>
  </sheetViews>
  <sheetFormatPr defaultColWidth="9.140625" defaultRowHeight="13.5" x14ac:dyDescent="0.2"/>
  <cols>
    <col min="1" max="1" width="3.7109375" style="11" customWidth="1"/>
    <col min="2" max="4" width="8.28515625" style="36" customWidth="1"/>
    <col min="5" max="5" width="11.85546875" style="36" customWidth="1"/>
    <col min="6" max="6" width="12.5703125" style="36" customWidth="1"/>
    <col min="7" max="7" width="71" style="11" customWidth="1"/>
    <col min="8" max="9" width="20.140625" style="11" customWidth="1"/>
    <col min="10" max="10" width="9.140625" style="11"/>
    <col min="11" max="11" width="9.42578125" style="11" customWidth="1"/>
    <col min="12" max="16384" width="9.140625" style="11"/>
  </cols>
  <sheetData>
    <row r="1" spans="2:250" s="52" customFormat="1" ht="16.5" customHeight="1" x14ac:dyDescent="0.2">
      <c r="B1" s="237" t="s">
        <v>38</v>
      </c>
      <c r="C1" s="237"/>
      <c r="D1" s="237"/>
      <c r="E1" s="237"/>
      <c r="F1" s="237"/>
      <c r="G1" s="237"/>
      <c r="H1" s="237"/>
      <c r="I1" s="237"/>
      <c r="J1" s="9"/>
      <c r="K1" s="9"/>
      <c r="L1" s="9"/>
      <c r="M1" s="9"/>
      <c r="N1" s="9"/>
      <c r="O1" s="9"/>
      <c r="P1" s="9"/>
      <c r="Q1" s="9"/>
      <c r="R1" s="10"/>
      <c r="S1" s="9"/>
      <c r="T1" s="9"/>
      <c r="U1" s="9"/>
      <c r="V1" s="9"/>
      <c r="W1" s="9"/>
      <c r="X1" s="9"/>
      <c r="Y1" s="9"/>
      <c r="Z1" s="10"/>
      <c r="AA1" s="9"/>
      <c r="AB1" s="9"/>
      <c r="AC1" s="9"/>
      <c r="AD1" s="9"/>
      <c r="AE1" s="9"/>
      <c r="AF1" s="9"/>
      <c r="AG1" s="9"/>
      <c r="AH1" s="10"/>
      <c r="AI1" s="9"/>
      <c r="AJ1" s="9"/>
      <c r="AK1" s="9"/>
      <c r="AL1" s="9"/>
      <c r="AM1" s="9"/>
      <c r="AN1" s="9"/>
      <c r="AO1" s="9"/>
      <c r="AP1" s="10"/>
      <c r="AQ1" s="9"/>
      <c r="AR1" s="9"/>
      <c r="AS1" s="9"/>
      <c r="AT1" s="9"/>
      <c r="AU1" s="9"/>
      <c r="AV1" s="9"/>
      <c r="AW1" s="9"/>
      <c r="AX1" s="10"/>
      <c r="AY1" s="9"/>
      <c r="AZ1" s="9"/>
      <c r="BA1" s="9"/>
      <c r="BB1" s="9"/>
      <c r="BC1" s="9"/>
      <c r="BD1" s="9"/>
      <c r="BE1" s="9"/>
      <c r="BF1" s="10"/>
      <c r="BG1" s="9"/>
      <c r="BH1" s="9"/>
      <c r="BI1" s="9"/>
      <c r="BJ1" s="9"/>
      <c r="BK1" s="9"/>
      <c r="BL1" s="9"/>
      <c r="BM1" s="9"/>
      <c r="BN1" s="10"/>
      <c r="BO1" s="9"/>
      <c r="BP1" s="9"/>
      <c r="BQ1" s="9"/>
      <c r="BR1" s="9"/>
      <c r="BS1" s="9"/>
      <c r="BT1" s="9"/>
      <c r="BU1" s="9"/>
      <c r="BV1" s="10"/>
      <c r="BW1" s="9"/>
      <c r="BX1" s="9"/>
      <c r="BY1" s="9"/>
      <c r="BZ1" s="9"/>
      <c r="CA1" s="9"/>
      <c r="CB1" s="9"/>
      <c r="CC1" s="9"/>
      <c r="CD1" s="10"/>
      <c r="CE1" s="9"/>
      <c r="CF1" s="9"/>
      <c r="CG1" s="9"/>
      <c r="CH1" s="9"/>
      <c r="CI1" s="9"/>
      <c r="CJ1" s="9"/>
      <c r="CK1" s="9"/>
      <c r="CL1" s="10"/>
      <c r="CM1" s="9"/>
      <c r="CN1" s="9"/>
      <c r="CO1" s="9"/>
      <c r="CP1" s="9"/>
      <c r="CQ1" s="9"/>
      <c r="CR1" s="9"/>
      <c r="CS1" s="9"/>
      <c r="CT1" s="10"/>
      <c r="CU1" s="9"/>
      <c r="CV1" s="9"/>
      <c r="CW1" s="9"/>
      <c r="CX1" s="9"/>
      <c r="CY1" s="9"/>
      <c r="CZ1" s="9"/>
      <c r="DA1" s="9"/>
      <c r="DB1" s="10"/>
      <c r="DC1" s="9"/>
      <c r="DD1" s="9"/>
      <c r="DE1" s="9"/>
      <c r="DF1" s="9"/>
      <c r="DG1" s="9"/>
      <c r="DH1" s="9"/>
      <c r="DI1" s="9"/>
      <c r="DJ1" s="10"/>
      <c r="DK1" s="9"/>
      <c r="DL1" s="9"/>
      <c r="DM1" s="9"/>
      <c r="DN1" s="9"/>
      <c r="DO1" s="9"/>
      <c r="DP1" s="9"/>
      <c r="DQ1" s="9"/>
      <c r="DR1" s="10"/>
      <c r="DS1" s="9"/>
      <c r="DT1" s="9"/>
      <c r="DU1" s="9"/>
      <c r="DV1" s="9"/>
      <c r="DW1" s="9"/>
      <c r="DX1" s="9"/>
      <c r="DY1" s="9"/>
      <c r="DZ1" s="10"/>
      <c r="EA1" s="9"/>
      <c r="EB1" s="9"/>
      <c r="EC1" s="9"/>
      <c r="ED1" s="9"/>
      <c r="EE1" s="9"/>
      <c r="EF1" s="9"/>
      <c r="EG1" s="9"/>
      <c r="EH1" s="10"/>
      <c r="EI1" s="9"/>
      <c r="EJ1" s="9"/>
      <c r="EK1" s="9"/>
      <c r="EL1" s="9"/>
      <c r="EM1" s="9"/>
      <c r="EN1" s="9"/>
      <c r="EO1" s="9"/>
      <c r="EP1" s="10"/>
      <c r="EQ1" s="9"/>
      <c r="ER1" s="9"/>
      <c r="ES1" s="9"/>
      <c r="ET1" s="9"/>
      <c r="EU1" s="9"/>
      <c r="EV1" s="9"/>
      <c r="EW1" s="9"/>
      <c r="EX1" s="10"/>
      <c r="EY1" s="9"/>
      <c r="EZ1" s="9"/>
      <c r="FA1" s="9"/>
      <c r="FB1" s="9"/>
      <c r="FC1" s="9"/>
      <c r="FD1" s="9"/>
      <c r="FE1" s="9"/>
      <c r="FF1" s="10"/>
      <c r="FG1" s="9"/>
      <c r="FH1" s="9"/>
      <c r="FI1" s="9"/>
      <c r="FJ1" s="9"/>
      <c r="FK1" s="9"/>
      <c r="FL1" s="9"/>
      <c r="FM1" s="9"/>
      <c r="FN1" s="10"/>
      <c r="FO1" s="9"/>
      <c r="FP1" s="9"/>
      <c r="FQ1" s="9"/>
      <c r="FR1" s="9"/>
      <c r="FS1" s="9"/>
      <c r="FT1" s="9"/>
      <c r="FU1" s="9"/>
      <c r="FV1" s="10"/>
      <c r="FW1" s="9"/>
      <c r="FX1" s="9"/>
      <c r="FY1" s="9"/>
      <c r="FZ1" s="9"/>
      <c r="GA1" s="9"/>
      <c r="GB1" s="9"/>
      <c r="GC1" s="9"/>
      <c r="GD1" s="10"/>
      <c r="GE1" s="9"/>
      <c r="GF1" s="9"/>
      <c r="GG1" s="9"/>
      <c r="GH1" s="9"/>
      <c r="GI1" s="9"/>
      <c r="GJ1" s="9"/>
      <c r="GK1" s="9"/>
      <c r="GL1" s="10"/>
      <c r="GM1" s="9"/>
      <c r="GN1" s="9"/>
      <c r="GO1" s="9"/>
      <c r="GP1" s="9"/>
      <c r="GQ1" s="9"/>
      <c r="GR1" s="9"/>
      <c r="GS1" s="9"/>
      <c r="GT1" s="10"/>
      <c r="GU1" s="9"/>
      <c r="GV1" s="9"/>
      <c r="GW1" s="9"/>
      <c r="GX1" s="9"/>
      <c r="GY1" s="9"/>
      <c r="GZ1" s="9"/>
      <c r="HA1" s="9"/>
      <c r="HB1" s="10"/>
      <c r="HC1" s="9"/>
      <c r="HD1" s="9"/>
      <c r="HE1" s="9"/>
      <c r="HF1" s="9"/>
      <c r="HG1" s="9"/>
      <c r="HH1" s="9"/>
      <c r="HI1" s="9"/>
      <c r="HJ1" s="10"/>
      <c r="HK1" s="9"/>
      <c r="HL1" s="9"/>
      <c r="HM1" s="9"/>
      <c r="HN1" s="9"/>
      <c r="HO1" s="9"/>
      <c r="HP1" s="9"/>
      <c r="HQ1" s="9"/>
      <c r="HR1" s="10"/>
      <c r="HS1" s="9"/>
      <c r="HT1" s="9"/>
      <c r="HU1" s="9"/>
      <c r="HV1" s="9"/>
      <c r="HW1" s="9"/>
      <c r="HX1" s="9"/>
      <c r="HY1" s="9"/>
      <c r="HZ1" s="10"/>
      <c r="IA1" s="9"/>
      <c r="IB1" s="9"/>
      <c r="IC1" s="9"/>
      <c r="ID1" s="9"/>
      <c r="IE1" s="9"/>
      <c r="IF1" s="9"/>
      <c r="IG1" s="9"/>
      <c r="IH1" s="10"/>
      <c r="II1" s="9"/>
      <c r="IJ1" s="9"/>
      <c r="IK1" s="9"/>
      <c r="IL1" s="9"/>
      <c r="IM1" s="9"/>
      <c r="IN1" s="9"/>
      <c r="IO1" s="9"/>
      <c r="IP1" s="10"/>
    </row>
    <row r="2" spans="2:250" s="52" customFormat="1" ht="16.5" customHeight="1" x14ac:dyDescent="0.2">
      <c r="B2" s="237" t="s">
        <v>127</v>
      </c>
      <c r="C2" s="237"/>
      <c r="D2" s="237"/>
      <c r="E2" s="237"/>
      <c r="F2" s="237"/>
      <c r="G2" s="237"/>
      <c r="H2" s="237"/>
      <c r="I2" s="237"/>
      <c r="J2" s="9"/>
      <c r="K2" s="9"/>
      <c r="L2" s="9"/>
      <c r="M2" s="9"/>
      <c r="N2" s="9"/>
      <c r="O2" s="9"/>
      <c r="P2" s="9"/>
      <c r="Q2" s="9"/>
      <c r="R2" s="10"/>
      <c r="S2" s="9"/>
      <c r="T2" s="9"/>
      <c r="U2" s="9"/>
      <c r="V2" s="9"/>
      <c r="W2" s="9"/>
      <c r="X2" s="9"/>
      <c r="Y2" s="9"/>
      <c r="Z2" s="10"/>
      <c r="AA2" s="9"/>
      <c r="AB2" s="9"/>
      <c r="AC2" s="9"/>
      <c r="AD2" s="9"/>
      <c r="AE2" s="9"/>
      <c r="AF2" s="9"/>
      <c r="AG2" s="9"/>
      <c r="AH2" s="10"/>
      <c r="AI2" s="9"/>
      <c r="AJ2" s="9"/>
      <c r="AK2" s="9"/>
      <c r="AL2" s="9"/>
      <c r="AM2" s="9"/>
      <c r="AN2" s="9"/>
      <c r="AO2" s="9"/>
      <c r="AP2" s="10"/>
      <c r="AQ2" s="9"/>
      <c r="AR2" s="9"/>
      <c r="AS2" s="9"/>
      <c r="AT2" s="9"/>
      <c r="AU2" s="9"/>
      <c r="AV2" s="9"/>
      <c r="AW2" s="9"/>
      <c r="AX2" s="10"/>
      <c r="AY2" s="9"/>
      <c r="AZ2" s="9"/>
      <c r="BA2" s="9"/>
      <c r="BB2" s="9"/>
      <c r="BC2" s="9"/>
      <c r="BD2" s="9"/>
      <c r="BE2" s="9"/>
      <c r="BF2" s="10"/>
      <c r="BG2" s="9"/>
      <c r="BH2" s="9"/>
      <c r="BI2" s="9"/>
      <c r="BJ2" s="9"/>
      <c r="BK2" s="9"/>
      <c r="BL2" s="9"/>
      <c r="BM2" s="9"/>
      <c r="BN2" s="10"/>
      <c r="BO2" s="9"/>
      <c r="BP2" s="9"/>
      <c r="BQ2" s="9"/>
      <c r="BR2" s="9"/>
      <c r="BS2" s="9"/>
      <c r="BT2" s="9"/>
      <c r="BU2" s="9"/>
      <c r="BV2" s="10"/>
      <c r="BW2" s="9"/>
      <c r="BX2" s="9"/>
      <c r="BY2" s="9"/>
      <c r="BZ2" s="9"/>
      <c r="CA2" s="9"/>
      <c r="CB2" s="9"/>
      <c r="CC2" s="9"/>
      <c r="CD2" s="10"/>
      <c r="CE2" s="9"/>
      <c r="CF2" s="9"/>
      <c r="CG2" s="9"/>
      <c r="CH2" s="9"/>
      <c r="CI2" s="9"/>
      <c r="CJ2" s="9"/>
      <c r="CK2" s="9"/>
      <c r="CL2" s="10"/>
      <c r="CM2" s="9"/>
      <c r="CN2" s="9"/>
      <c r="CO2" s="9"/>
      <c r="CP2" s="9"/>
      <c r="CQ2" s="9"/>
      <c r="CR2" s="9"/>
      <c r="CS2" s="9"/>
      <c r="CT2" s="10"/>
      <c r="CU2" s="9"/>
      <c r="CV2" s="9"/>
      <c r="CW2" s="9"/>
      <c r="CX2" s="9"/>
      <c r="CY2" s="9"/>
      <c r="CZ2" s="9"/>
      <c r="DA2" s="9"/>
      <c r="DB2" s="10"/>
      <c r="DC2" s="9"/>
      <c r="DD2" s="9"/>
      <c r="DE2" s="9"/>
      <c r="DF2" s="9"/>
      <c r="DG2" s="9"/>
      <c r="DH2" s="9"/>
      <c r="DI2" s="9"/>
      <c r="DJ2" s="10"/>
      <c r="DK2" s="9"/>
      <c r="DL2" s="9"/>
      <c r="DM2" s="9"/>
      <c r="DN2" s="9"/>
      <c r="DO2" s="9"/>
      <c r="DP2" s="9"/>
      <c r="DQ2" s="9"/>
      <c r="DR2" s="10"/>
      <c r="DS2" s="9"/>
      <c r="DT2" s="9"/>
      <c r="DU2" s="9"/>
      <c r="DV2" s="9"/>
      <c r="DW2" s="9"/>
      <c r="DX2" s="9"/>
      <c r="DY2" s="9"/>
      <c r="DZ2" s="10"/>
      <c r="EA2" s="9"/>
      <c r="EB2" s="9"/>
      <c r="EC2" s="9"/>
      <c r="ED2" s="9"/>
      <c r="EE2" s="9"/>
      <c r="EF2" s="9"/>
      <c r="EG2" s="9"/>
      <c r="EH2" s="10"/>
      <c r="EI2" s="9"/>
      <c r="EJ2" s="9"/>
      <c r="EK2" s="9"/>
      <c r="EL2" s="9"/>
      <c r="EM2" s="9"/>
      <c r="EN2" s="9"/>
      <c r="EO2" s="9"/>
      <c r="EP2" s="10"/>
      <c r="EQ2" s="9"/>
      <c r="ER2" s="9"/>
      <c r="ES2" s="9"/>
      <c r="ET2" s="9"/>
      <c r="EU2" s="9"/>
      <c r="EV2" s="9"/>
      <c r="EW2" s="9"/>
      <c r="EX2" s="10"/>
      <c r="EY2" s="9"/>
      <c r="EZ2" s="9"/>
      <c r="FA2" s="9"/>
      <c r="FB2" s="9"/>
      <c r="FC2" s="9"/>
      <c r="FD2" s="9"/>
      <c r="FE2" s="9"/>
      <c r="FF2" s="10"/>
      <c r="FG2" s="9"/>
      <c r="FH2" s="9"/>
      <c r="FI2" s="9"/>
      <c r="FJ2" s="9"/>
      <c r="FK2" s="9"/>
      <c r="FL2" s="9"/>
      <c r="FM2" s="9"/>
      <c r="FN2" s="10"/>
      <c r="FO2" s="9"/>
      <c r="FP2" s="9"/>
      <c r="FQ2" s="9"/>
      <c r="FR2" s="9"/>
      <c r="FS2" s="9"/>
      <c r="FT2" s="9"/>
      <c r="FU2" s="9"/>
      <c r="FV2" s="10"/>
      <c r="FW2" s="9"/>
      <c r="FX2" s="9"/>
      <c r="FY2" s="9"/>
      <c r="FZ2" s="9"/>
      <c r="GA2" s="9"/>
      <c r="GB2" s="9"/>
      <c r="GC2" s="9"/>
      <c r="GD2" s="10"/>
      <c r="GE2" s="9"/>
      <c r="GF2" s="9"/>
      <c r="GG2" s="9"/>
      <c r="GH2" s="9"/>
      <c r="GI2" s="9"/>
      <c r="GJ2" s="9"/>
      <c r="GK2" s="9"/>
      <c r="GL2" s="10"/>
      <c r="GM2" s="9"/>
      <c r="GN2" s="9"/>
      <c r="GO2" s="9"/>
      <c r="GP2" s="9"/>
      <c r="GQ2" s="9"/>
      <c r="GR2" s="9"/>
      <c r="GS2" s="9"/>
      <c r="GT2" s="10"/>
      <c r="GU2" s="9"/>
      <c r="GV2" s="9"/>
      <c r="GW2" s="9"/>
      <c r="GX2" s="9"/>
      <c r="GY2" s="9"/>
      <c r="GZ2" s="9"/>
      <c r="HA2" s="9"/>
      <c r="HB2" s="10"/>
      <c r="HC2" s="9"/>
      <c r="HD2" s="9"/>
      <c r="HE2" s="9"/>
      <c r="HF2" s="9"/>
      <c r="HG2" s="9"/>
      <c r="HH2" s="9"/>
      <c r="HI2" s="9"/>
      <c r="HJ2" s="10"/>
      <c r="HK2" s="9"/>
      <c r="HL2" s="9"/>
      <c r="HM2" s="9"/>
      <c r="HN2" s="9"/>
      <c r="HO2" s="9"/>
      <c r="HP2" s="9"/>
      <c r="HQ2" s="9"/>
      <c r="HR2" s="10"/>
      <c r="HS2" s="9"/>
      <c r="HT2" s="9"/>
      <c r="HU2" s="9"/>
      <c r="HV2" s="9"/>
      <c r="HW2" s="9"/>
      <c r="HX2" s="9"/>
      <c r="HY2" s="9"/>
      <c r="HZ2" s="10"/>
      <c r="IA2" s="9"/>
      <c r="IB2" s="9"/>
      <c r="IC2" s="9"/>
      <c r="ID2" s="9"/>
      <c r="IE2" s="9"/>
      <c r="IF2" s="9"/>
      <c r="IG2" s="9"/>
      <c r="IH2" s="10"/>
      <c r="II2" s="9"/>
      <c r="IJ2" s="9"/>
      <c r="IK2" s="9"/>
      <c r="IL2" s="9"/>
      <c r="IM2" s="9"/>
      <c r="IN2" s="9"/>
      <c r="IO2" s="9"/>
      <c r="IP2" s="10"/>
    </row>
    <row r="3" spans="2:250" s="52" customFormat="1" ht="16.5" customHeight="1" x14ac:dyDescent="0.2">
      <c r="B3" s="237" t="s">
        <v>14</v>
      </c>
      <c r="C3" s="237"/>
      <c r="D3" s="237"/>
      <c r="E3" s="237"/>
      <c r="F3" s="237"/>
      <c r="G3" s="237"/>
      <c r="H3" s="237"/>
      <c r="I3" s="237"/>
      <c r="J3" s="9"/>
      <c r="K3" s="9"/>
      <c r="L3" s="9"/>
      <c r="M3" s="9"/>
      <c r="N3" s="9"/>
      <c r="O3" s="9"/>
      <c r="P3" s="9"/>
      <c r="Q3" s="9"/>
      <c r="R3" s="10"/>
      <c r="S3" s="9"/>
      <c r="T3" s="9"/>
      <c r="U3" s="9"/>
      <c r="V3" s="9"/>
      <c r="W3" s="9"/>
      <c r="X3" s="9"/>
      <c r="Y3" s="9"/>
      <c r="Z3" s="10"/>
      <c r="AA3" s="9"/>
      <c r="AB3" s="9"/>
      <c r="AC3" s="9"/>
      <c r="AD3" s="9"/>
      <c r="AE3" s="9"/>
      <c r="AF3" s="9"/>
      <c r="AG3" s="9"/>
      <c r="AH3" s="10"/>
      <c r="AI3" s="9"/>
      <c r="AJ3" s="9"/>
      <c r="AK3" s="9"/>
      <c r="AL3" s="9"/>
      <c r="AM3" s="9"/>
      <c r="AN3" s="9"/>
      <c r="AO3" s="9"/>
      <c r="AP3" s="10"/>
      <c r="AQ3" s="9"/>
      <c r="AR3" s="9"/>
      <c r="AS3" s="9"/>
      <c r="AT3" s="9"/>
      <c r="AU3" s="9"/>
      <c r="AV3" s="9"/>
      <c r="AW3" s="9"/>
      <c r="AX3" s="10"/>
      <c r="AY3" s="9"/>
      <c r="AZ3" s="9"/>
      <c r="BA3" s="9"/>
      <c r="BB3" s="9"/>
      <c r="BC3" s="9"/>
      <c r="BD3" s="9"/>
      <c r="BE3" s="9"/>
      <c r="BF3" s="10"/>
      <c r="BG3" s="9"/>
      <c r="BH3" s="9"/>
      <c r="BI3" s="9"/>
      <c r="BJ3" s="9"/>
      <c r="BK3" s="9"/>
      <c r="BL3" s="9"/>
      <c r="BM3" s="9"/>
      <c r="BN3" s="10"/>
      <c r="BO3" s="9"/>
      <c r="BP3" s="9"/>
      <c r="BQ3" s="9"/>
      <c r="BR3" s="9"/>
      <c r="BS3" s="9"/>
      <c r="BT3" s="9"/>
      <c r="BU3" s="9"/>
      <c r="BV3" s="10"/>
      <c r="BW3" s="9"/>
      <c r="BX3" s="9"/>
      <c r="BY3" s="9"/>
      <c r="BZ3" s="9"/>
      <c r="CA3" s="9"/>
      <c r="CB3" s="9"/>
      <c r="CC3" s="9"/>
      <c r="CD3" s="10"/>
      <c r="CE3" s="9"/>
      <c r="CF3" s="9"/>
      <c r="CG3" s="9"/>
      <c r="CH3" s="9"/>
      <c r="CI3" s="9"/>
      <c r="CJ3" s="9"/>
      <c r="CK3" s="9"/>
      <c r="CL3" s="10"/>
      <c r="CM3" s="9"/>
      <c r="CN3" s="9"/>
      <c r="CO3" s="9"/>
      <c r="CP3" s="9"/>
      <c r="CQ3" s="9"/>
      <c r="CR3" s="9"/>
      <c r="CS3" s="9"/>
      <c r="CT3" s="10"/>
      <c r="CU3" s="9"/>
      <c r="CV3" s="9"/>
      <c r="CW3" s="9"/>
      <c r="CX3" s="9"/>
      <c r="CY3" s="9"/>
      <c r="CZ3" s="9"/>
      <c r="DA3" s="9"/>
      <c r="DB3" s="10"/>
      <c r="DC3" s="9"/>
      <c r="DD3" s="9"/>
      <c r="DE3" s="9"/>
      <c r="DF3" s="9"/>
      <c r="DG3" s="9"/>
      <c r="DH3" s="9"/>
      <c r="DI3" s="9"/>
      <c r="DJ3" s="10"/>
      <c r="DK3" s="9"/>
      <c r="DL3" s="9"/>
      <c r="DM3" s="9"/>
      <c r="DN3" s="9"/>
      <c r="DO3" s="9"/>
      <c r="DP3" s="9"/>
      <c r="DQ3" s="9"/>
      <c r="DR3" s="10"/>
      <c r="DS3" s="9"/>
      <c r="DT3" s="9"/>
      <c r="DU3" s="9"/>
      <c r="DV3" s="9"/>
      <c r="DW3" s="9"/>
      <c r="DX3" s="9"/>
      <c r="DY3" s="9"/>
      <c r="DZ3" s="10"/>
      <c r="EA3" s="9"/>
      <c r="EB3" s="9"/>
      <c r="EC3" s="9"/>
      <c r="ED3" s="9"/>
      <c r="EE3" s="9"/>
      <c r="EF3" s="9"/>
      <c r="EG3" s="9"/>
      <c r="EH3" s="10"/>
      <c r="EI3" s="9"/>
      <c r="EJ3" s="9"/>
      <c r="EK3" s="9"/>
      <c r="EL3" s="9"/>
      <c r="EM3" s="9"/>
      <c r="EN3" s="9"/>
      <c r="EO3" s="9"/>
      <c r="EP3" s="10"/>
      <c r="EQ3" s="9"/>
      <c r="ER3" s="9"/>
      <c r="ES3" s="9"/>
      <c r="ET3" s="9"/>
      <c r="EU3" s="9"/>
      <c r="EV3" s="9"/>
      <c r="EW3" s="9"/>
      <c r="EX3" s="10"/>
      <c r="EY3" s="9"/>
      <c r="EZ3" s="9"/>
      <c r="FA3" s="9"/>
      <c r="FB3" s="9"/>
      <c r="FC3" s="9"/>
      <c r="FD3" s="9"/>
      <c r="FE3" s="9"/>
      <c r="FF3" s="10"/>
      <c r="FG3" s="9"/>
      <c r="FH3" s="9"/>
      <c r="FI3" s="9"/>
      <c r="FJ3" s="9"/>
      <c r="FK3" s="9"/>
      <c r="FL3" s="9"/>
      <c r="FM3" s="9"/>
      <c r="FN3" s="10"/>
      <c r="FO3" s="9"/>
      <c r="FP3" s="9"/>
      <c r="FQ3" s="9"/>
      <c r="FR3" s="9"/>
      <c r="FS3" s="9"/>
      <c r="FT3" s="9"/>
      <c r="FU3" s="9"/>
      <c r="FV3" s="10"/>
      <c r="FW3" s="9"/>
      <c r="FX3" s="9"/>
      <c r="FY3" s="9"/>
      <c r="FZ3" s="9"/>
      <c r="GA3" s="9"/>
      <c r="GB3" s="9"/>
      <c r="GC3" s="9"/>
      <c r="GD3" s="10"/>
      <c r="GE3" s="9"/>
      <c r="GF3" s="9"/>
      <c r="GG3" s="9"/>
      <c r="GH3" s="9"/>
      <c r="GI3" s="9"/>
      <c r="GJ3" s="9"/>
      <c r="GK3" s="9"/>
      <c r="GL3" s="10"/>
      <c r="GM3" s="9"/>
      <c r="GN3" s="9"/>
      <c r="GO3" s="9"/>
      <c r="GP3" s="9"/>
      <c r="GQ3" s="9"/>
      <c r="GR3" s="9"/>
      <c r="GS3" s="9"/>
      <c r="GT3" s="10"/>
      <c r="GU3" s="9"/>
      <c r="GV3" s="9"/>
      <c r="GW3" s="9"/>
      <c r="GX3" s="9"/>
      <c r="GY3" s="9"/>
      <c r="GZ3" s="9"/>
      <c r="HA3" s="9"/>
      <c r="HB3" s="10"/>
      <c r="HC3" s="9"/>
      <c r="HD3" s="9"/>
      <c r="HE3" s="9"/>
      <c r="HF3" s="9"/>
      <c r="HG3" s="9"/>
      <c r="HH3" s="9"/>
      <c r="HI3" s="9"/>
      <c r="HJ3" s="10"/>
      <c r="HK3" s="9"/>
      <c r="HL3" s="9"/>
      <c r="HM3" s="9"/>
      <c r="HN3" s="9"/>
      <c r="HO3" s="9"/>
      <c r="HP3" s="9"/>
      <c r="HQ3" s="9"/>
      <c r="HR3" s="10"/>
      <c r="HS3" s="9"/>
      <c r="HT3" s="9"/>
      <c r="HU3" s="9"/>
      <c r="HV3" s="9"/>
      <c r="HW3" s="9"/>
      <c r="HX3" s="9"/>
      <c r="HY3" s="9"/>
      <c r="HZ3" s="10"/>
      <c r="IA3" s="9"/>
      <c r="IB3" s="9"/>
      <c r="IC3" s="9"/>
      <c r="ID3" s="9"/>
      <c r="IE3" s="9"/>
      <c r="IF3" s="9"/>
      <c r="IG3" s="9"/>
      <c r="IH3" s="10"/>
      <c r="II3" s="9"/>
      <c r="IJ3" s="9"/>
      <c r="IK3" s="9"/>
      <c r="IL3" s="9"/>
      <c r="IM3" s="9"/>
      <c r="IN3" s="9"/>
      <c r="IO3" s="9"/>
      <c r="IP3" s="10"/>
    </row>
    <row r="4" spans="2:250" s="52" customFormat="1" ht="36.75" customHeight="1" x14ac:dyDescent="0.2">
      <c r="B4" s="238" t="s">
        <v>273</v>
      </c>
      <c r="C4" s="238"/>
      <c r="D4" s="238"/>
      <c r="E4" s="238"/>
      <c r="F4" s="238"/>
      <c r="G4" s="238"/>
      <c r="H4" s="238"/>
      <c r="I4" s="238"/>
      <c r="J4" s="9"/>
      <c r="K4" s="9"/>
      <c r="L4" s="9"/>
      <c r="M4" s="9"/>
      <c r="N4" s="9"/>
      <c r="O4" s="9"/>
      <c r="P4" s="9"/>
      <c r="Q4" s="9"/>
      <c r="R4" s="10"/>
      <c r="S4" s="9"/>
      <c r="T4" s="9"/>
      <c r="U4" s="9"/>
      <c r="V4" s="9"/>
      <c r="W4" s="9"/>
      <c r="X4" s="9"/>
      <c r="Y4" s="9"/>
      <c r="Z4" s="10"/>
      <c r="AA4" s="9"/>
      <c r="AB4" s="9"/>
      <c r="AC4" s="9"/>
      <c r="AD4" s="9"/>
      <c r="AE4" s="9"/>
      <c r="AF4" s="9"/>
      <c r="AG4" s="9"/>
      <c r="AH4" s="10"/>
      <c r="AI4" s="9"/>
      <c r="AJ4" s="9"/>
      <c r="AK4" s="9"/>
      <c r="AL4" s="9"/>
      <c r="AM4" s="9"/>
      <c r="AN4" s="9"/>
      <c r="AO4" s="9"/>
      <c r="AP4" s="10"/>
      <c r="AQ4" s="9"/>
      <c r="AR4" s="9"/>
      <c r="AS4" s="9"/>
      <c r="AT4" s="9"/>
      <c r="AU4" s="9"/>
      <c r="AV4" s="9"/>
      <c r="AW4" s="9"/>
      <c r="AX4" s="10"/>
      <c r="AY4" s="9"/>
      <c r="AZ4" s="9"/>
      <c r="BA4" s="9"/>
      <c r="BB4" s="9"/>
      <c r="BC4" s="9"/>
      <c r="BD4" s="9"/>
      <c r="BE4" s="9"/>
      <c r="BF4" s="10"/>
      <c r="BG4" s="9"/>
      <c r="BH4" s="9"/>
      <c r="BI4" s="9"/>
      <c r="BJ4" s="9"/>
      <c r="BK4" s="9"/>
      <c r="BL4" s="9"/>
      <c r="BM4" s="9"/>
      <c r="BN4" s="10"/>
      <c r="BO4" s="9"/>
      <c r="BP4" s="9"/>
      <c r="BQ4" s="9"/>
      <c r="BR4" s="9"/>
      <c r="BS4" s="9"/>
      <c r="BT4" s="9"/>
      <c r="BU4" s="9"/>
      <c r="BV4" s="10"/>
      <c r="BW4" s="9"/>
      <c r="BX4" s="9"/>
      <c r="BY4" s="9"/>
      <c r="BZ4" s="9"/>
      <c r="CA4" s="9"/>
      <c r="CB4" s="9"/>
      <c r="CC4" s="9"/>
      <c r="CD4" s="10"/>
      <c r="CE4" s="9"/>
      <c r="CF4" s="9"/>
      <c r="CG4" s="9"/>
      <c r="CH4" s="9"/>
      <c r="CI4" s="9"/>
      <c r="CJ4" s="9"/>
      <c r="CK4" s="9"/>
      <c r="CL4" s="10"/>
      <c r="CM4" s="9"/>
      <c r="CN4" s="9"/>
      <c r="CO4" s="9"/>
      <c r="CP4" s="9"/>
      <c r="CQ4" s="9"/>
      <c r="CR4" s="9"/>
      <c r="CS4" s="9"/>
      <c r="CT4" s="10"/>
      <c r="CU4" s="9"/>
      <c r="CV4" s="9"/>
      <c r="CW4" s="9"/>
      <c r="CX4" s="9"/>
      <c r="CY4" s="9"/>
      <c r="CZ4" s="9"/>
      <c r="DA4" s="9"/>
      <c r="DB4" s="10"/>
      <c r="DC4" s="9"/>
      <c r="DD4" s="9"/>
      <c r="DE4" s="9"/>
      <c r="DF4" s="9"/>
      <c r="DG4" s="9"/>
      <c r="DH4" s="9"/>
      <c r="DI4" s="9"/>
      <c r="DJ4" s="10"/>
      <c r="DK4" s="9"/>
      <c r="DL4" s="9"/>
      <c r="DM4" s="9"/>
      <c r="DN4" s="9"/>
      <c r="DO4" s="9"/>
      <c r="DP4" s="9"/>
      <c r="DQ4" s="9"/>
      <c r="DR4" s="10"/>
      <c r="DS4" s="9"/>
      <c r="DT4" s="9"/>
      <c r="DU4" s="9"/>
      <c r="DV4" s="9"/>
      <c r="DW4" s="9"/>
      <c r="DX4" s="9"/>
      <c r="DY4" s="9"/>
      <c r="DZ4" s="10"/>
      <c r="EA4" s="9"/>
      <c r="EB4" s="9"/>
      <c r="EC4" s="9"/>
      <c r="ED4" s="9"/>
      <c r="EE4" s="9"/>
      <c r="EF4" s="9"/>
      <c r="EG4" s="9"/>
      <c r="EH4" s="10"/>
      <c r="EI4" s="9"/>
      <c r="EJ4" s="9"/>
      <c r="EK4" s="9"/>
      <c r="EL4" s="9"/>
      <c r="EM4" s="9"/>
      <c r="EN4" s="9"/>
      <c r="EO4" s="9"/>
      <c r="EP4" s="10"/>
      <c r="EQ4" s="9"/>
      <c r="ER4" s="9"/>
      <c r="ES4" s="9"/>
      <c r="ET4" s="9"/>
      <c r="EU4" s="9"/>
      <c r="EV4" s="9"/>
      <c r="EW4" s="9"/>
      <c r="EX4" s="10"/>
      <c r="EY4" s="9"/>
      <c r="EZ4" s="9"/>
      <c r="FA4" s="9"/>
      <c r="FB4" s="9"/>
      <c r="FC4" s="9"/>
      <c r="FD4" s="9"/>
      <c r="FE4" s="9"/>
      <c r="FF4" s="10"/>
      <c r="FG4" s="9"/>
      <c r="FH4" s="9"/>
      <c r="FI4" s="9"/>
      <c r="FJ4" s="9"/>
      <c r="FK4" s="9"/>
      <c r="FL4" s="9"/>
      <c r="FM4" s="9"/>
      <c r="FN4" s="10"/>
      <c r="FO4" s="9"/>
      <c r="FP4" s="9"/>
      <c r="FQ4" s="9"/>
      <c r="FR4" s="9"/>
      <c r="FS4" s="9"/>
      <c r="FT4" s="9"/>
      <c r="FU4" s="9"/>
      <c r="FV4" s="10"/>
      <c r="FW4" s="9"/>
      <c r="FX4" s="9"/>
      <c r="FY4" s="9"/>
      <c r="FZ4" s="9"/>
      <c r="GA4" s="9"/>
      <c r="GB4" s="9"/>
      <c r="GC4" s="9"/>
      <c r="GD4" s="10"/>
      <c r="GE4" s="9"/>
      <c r="GF4" s="9"/>
      <c r="GG4" s="9"/>
      <c r="GH4" s="9"/>
      <c r="GI4" s="9"/>
      <c r="GJ4" s="9"/>
      <c r="GK4" s="9"/>
      <c r="GL4" s="10"/>
      <c r="GM4" s="9"/>
      <c r="GN4" s="9"/>
      <c r="GO4" s="9"/>
      <c r="GP4" s="9"/>
      <c r="GQ4" s="9"/>
      <c r="GR4" s="9"/>
      <c r="GS4" s="9"/>
      <c r="GT4" s="10"/>
      <c r="GU4" s="9"/>
      <c r="GV4" s="9"/>
      <c r="GW4" s="9"/>
      <c r="GX4" s="9"/>
      <c r="GY4" s="9"/>
      <c r="GZ4" s="9"/>
      <c r="HA4" s="9"/>
      <c r="HB4" s="10"/>
      <c r="HC4" s="9"/>
      <c r="HD4" s="9"/>
      <c r="HE4" s="9"/>
      <c r="HF4" s="9"/>
      <c r="HG4" s="9"/>
      <c r="HH4" s="9"/>
      <c r="HI4" s="9"/>
      <c r="HJ4" s="10"/>
      <c r="HK4" s="9"/>
      <c r="HL4" s="9"/>
      <c r="HM4" s="9"/>
      <c r="HN4" s="9"/>
      <c r="HO4" s="9"/>
      <c r="HP4" s="9"/>
      <c r="HQ4" s="9"/>
      <c r="HR4" s="10"/>
      <c r="HS4" s="9"/>
      <c r="HT4" s="9"/>
      <c r="HU4" s="9"/>
      <c r="HV4" s="9"/>
      <c r="HW4" s="9"/>
      <c r="HX4" s="9"/>
      <c r="HY4" s="9"/>
      <c r="HZ4" s="10"/>
      <c r="IA4" s="9"/>
      <c r="IB4" s="9"/>
      <c r="IC4" s="9"/>
      <c r="ID4" s="9"/>
      <c r="IE4" s="9"/>
      <c r="IF4" s="9"/>
      <c r="IG4" s="9"/>
      <c r="IH4" s="10"/>
      <c r="II4" s="9"/>
      <c r="IJ4" s="9"/>
      <c r="IK4" s="9"/>
      <c r="IL4" s="9"/>
      <c r="IM4" s="9"/>
      <c r="IN4" s="9"/>
      <c r="IO4" s="9"/>
      <c r="IP4" s="10"/>
    </row>
    <row r="5" spans="2:250" s="52" customFormat="1" ht="13.5" customHeight="1" x14ac:dyDescent="0.2">
      <c r="B5" s="239" t="s">
        <v>53</v>
      </c>
      <c r="C5" s="239"/>
      <c r="D5" s="239"/>
      <c r="E5" s="239"/>
      <c r="F5" s="239"/>
      <c r="G5" s="239"/>
      <c r="H5" s="239"/>
      <c r="I5" s="239"/>
      <c r="J5" s="9"/>
      <c r="K5" s="9"/>
      <c r="L5" s="9"/>
      <c r="M5" s="9"/>
      <c r="N5" s="9"/>
      <c r="O5" s="9"/>
      <c r="P5" s="9"/>
      <c r="Q5" s="9"/>
      <c r="R5" s="10"/>
      <c r="S5" s="9"/>
      <c r="T5" s="9"/>
      <c r="U5" s="9"/>
      <c r="V5" s="9"/>
      <c r="W5" s="9"/>
      <c r="X5" s="9"/>
      <c r="Y5" s="9"/>
      <c r="Z5" s="10"/>
      <c r="AA5" s="9"/>
      <c r="AB5" s="9"/>
      <c r="AC5" s="9"/>
      <c r="AD5" s="9"/>
      <c r="AE5" s="9"/>
      <c r="AF5" s="9"/>
      <c r="AG5" s="9"/>
      <c r="AH5" s="10"/>
      <c r="AI5" s="9"/>
      <c r="AJ5" s="9"/>
      <c r="AK5" s="9"/>
      <c r="AL5" s="9"/>
      <c r="AM5" s="9"/>
      <c r="AN5" s="9"/>
      <c r="AO5" s="9"/>
      <c r="AP5" s="10"/>
      <c r="AQ5" s="9"/>
      <c r="AR5" s="9"/>
      <c r="AS5" s="9"/>
      <c r="AT5" s="9"/>
      <c r="AU5" s="9"/>
      <c r="AV5" s="9"/>
      <c r="AW5" s="9"/>
      <c r="AX5" s="10"/>
      <c r="AY5" s="9"/>
      <c r="AZ5" s="9"/>
      <c r="BA5" s="9"/>
      <c r="BB5" s="9"/>
      <c r="BC5" s="9"/>
      <c r="BD5" s="9"/>
      <c r="BE5" s="9"/>
      <c r="BF5" s="10"/>
      <c r="BG5" s="9"/>
      <c r="BH5" s="9"/>
      <c r="BI5" s="9"/>
      <c r="BJ5" s="9"/>
      <c r="BK5" s="9"/>
      <c r="BL5" s="9"/>
      <c r="BM5" s="9"/>
      <c r="BN5" s="10"/>
      <c r="BO5" s="9"/>
      <c r="BP5" s="9"/>
      <c r="BQ5" s="9"/>
      <c r="BR5" s="9"/>
      <c r="BS5" s="9"/>
      <c r="BT5" s="9"/>
      <c r="BU5" s="9"/>
      <c r="BV5" s="10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10"/>
      <c r="CM5" s="9"/>
      <c r="CN5" s="9"/>
      <c r="CO5" s="9"/>
      <c r="CP5" s="9"/>
      <c r="CQ5" s="9"/>
      <c r="CR5" s="9"/>
      <c r="CS5" s="9"/>
      <c r="CT5" s="10"/>
      <c r="CU5" s="9"/>
      <c r="CV5" s="9"/>
      <c r="CW5" s="9"/>
      <c r="CX5" s="9"/>
      <c r="CY5" s="9"/>
      <c r="CZ5" s="9"/>
      <c r="DA5" s="9"/>
      <c r="DB5" s="10"/>
      <c r="DC5" s="9"/>
      <c r="DD5" s="9"/>
      <c r="DE5" s="9"/>
      <c r="DF5" s="9"/>
      <c r="DG5" s="9"/>
      <c r="DH5" s="9"/>
      <c r="DI5" s="9"/>
      <c r="DJ5" s="10"/>
      <c r="DK5" s="9"/>
      <c r="DL5" s="9"/>
      <c r="DM5" s="9"/>
      <c r="DN5" s="9"/>
      <c r="DO5" s="9"/>
      <c r="DP5" s="9"/>
      <c r="DQ5" s="9"/>
      <c r="DR5" s="10"/>
      <c r="DS5" s="9"/>
      <c r="DT5" s="9"/>
      <c r="DU5" s="9"/>
      <c r="DV5" s="9"/>
      <c r="DW5" s="9"/>
      <c r="DX5" s="9"/>
      <c r="DY5" s="9"/>
      <c r="DZ5" s="10"/>
      <c r="EA5" s="9"/>
      <c r="EB5" s="9"/>
      <c r="EC5" s="9"/>
      <c r="ED5" s="9"/>
      <c r="EE5" s="9"/>
      <c r="EF5" s="9"/>
      <c r="EG5" s="9"/>
      <c r="EH5" s="10"/>
      <c r="EI5" s="9"/>
      <c r="EJ5" s="9"/>
      <c r="EK5" s="9"/>
      <c r="EL5" s="9"/>
      <c r="EM5" s="9"/>
      <c r="EN5" s="9"/>
      <c r="EO5" s="9"/>
      <c r="EP5" s="10"/>
      <c r="EQ5" s="9"/>
      <c r="ER5" s="9"/>
      <c r="ES5" s="9"/>
      <c r="ET5" s="9"/>
      <c r="EU5" s="9"/>
      <c r="EV5" s="9"/>
      <c r="EW5" s="9"/>
      <c r="EX5" s="10"/>
      <c r="EY5" s="9"/>
      <c r="EZ5" s="9"/>
      <c r="FA5" s="9"/>
      <c r="FB5" s="9"/>
      <c r="FC5" s="9"/>
      <c r="FD5" s="9"/>
      <c r="FE5" s="9"/>
      <c r="FF5" s="10"/>
      <c r="FG5" s="9"/>
      <c r="FH5" s="9"/>
      <c r="FI5" s="9"/>
      <c r="FJ5" s="9"/>
      <c r="FK5" s="9"/>
      <c r="FL5" s="9"/>
      <c r="FM5" s="9"/>
      <c r="FN5" s="10"/>
      <c r="FO5" s="9"/>
      <c r="FP5" s="9"/>
      <c r="FQ5" s="9"/>
      <c r="FR5" s="9"/>
      <c r="FS5" s="9"/>
      <c r="FT5" s="9"/>
      <c r="FU5" s="9"/>
      <c r="FV5" s="10"/>
      <c r="FW5" s="9"/>
      <c r="FX5" s="9"/>
      <c r="FY5" s="9"/>
      <c r="FZ5" s="9"/>
      <c r="GA5" s="9"/>
      <c r="GB5" s="9"/>
      <c r="GC5" s="9"/>
      <c r="GD5" s="10"/>
      <c r="GE5" s="9"/>
      <c r="GF5" s="9"/>
      <c r="GG5" s="9"/>
      <c r="GH5" s="9"/>
      <c r="GI5" s="9"/>
      <c r="GJ5" s="9"/>
      <c r="GK5" s="9"/>
      <c r="GL5" s="10"/>
      <c r="GM5" s="9"/>
      <c r="GN5" s="9"/>
      <c r="GO5" s="9"/>
      <c r="GP5" s="9"/>
      <c r="GQ5" s="9"/>
      <c r="GR5" s="9"/>
      <c r="GS5" s="9"/>
      <c r="GT5" s="10"/>
      <c r="GU5" s="9"/>
      <c r="GV5" s="9"/>
      <c r="GW5" s="9"/>
      <c r="GX5" s="9"/>
      <c r="GY5" s="9"/>
      <c r="GZ5" s="9"/>
      <c r="HA5" s="9"/>
      <c r="HB5" s="10"/>
      <c r="HC5" s="9"/>
      <c r="HD5" s="9"/>
      <c r="HE5" s="9"/>
      <c r="HF5" s="9"/>
      <c r="HG5" s="9"/>
      <c r="HH5" s="9"/>
      <c r="HI5" s="9"/>
      <c r="HJ5" s="10"/>
      <c r="HK5" s="9"/>
      <c r="HL5" s="9"/>
      <c r="HM5" s="9"/>
      <c r="HN5" s="9"/>
      <c r="HO5" s="9"/>
      <c r="HP5" s="9"/>
      <c r="HQ5" s="9"/>
      <c r="HR5" s="10"/>
      <c r="HS5" s="9"/>
      <c r="HT5" s="9"/>
      <c r="HU5" s="9"/>
      <c r="HV5" s="9"/>
      <c r="HW5" s="9"/>
      <c r="HX5" s="9"/>
      <c r="HY5" s="9"/>
      <c r="HZ5" s="10"/>
      <c r="IA5" s="9"/>
      <c r="IB5" s="9"/>
      <c r="IC5" s="9"/>
      <c r="ID5" s="9"/>
      <c r="IE5" s="9"/>
      <c r="IF5" s="9"/>
      <c r="IG5" s="9"/>
      <c r="IH5" s="10"/>
      <c r="II5" s="9"/>
      <c r="IJ5" s="9"/>
      <c r="IK5" s="9"/>
      <c r="IL5" s="9"/>
      <c r="IM5" s="9"/>
      <c r="IN5" s="9"/>
      <c r="IO5" s="9"/>
      <c r="IP5" s="10"/>
    </row>
    <row r="6" spans="2:250" ht="82.5" customHeight="1" x14ac:dyDescent="0.2">
      <c r="B6" s="240" t="s">
        <v>15</v>
      </c>
      <c r="C6" s="240"/>
      <c r="D6" s="240"/>
      <c r="E6" s="240" t="s">
        <v>1</v>
      </c>
      <c r="F6" s="240"/>
      <c r="G6" s="240" t="s">
        <v>3</v>
      </c>
      <c r="H6" s="240" t="s">
        <v>49</v>
      </c>
      <c r="I6" s="240"/>
    </row>
    <row r="7" spans="2:250" ht="24.75" customHeight="1" x14ac:dyDescent="0.2">
      <c r="B7" s="12" t="s">
        <v>16</v>
      </c>
      <c r="C7" s="12" t="s">
        <v>17</v>
      </c>
      <c r="D7" s="12" t="s">
        <v>18</v>
      </c>
      <c r="E7" s="12" t="s">
        <v>19</v>
      </c>
      <c r="F7" s="12" t="s">
        <v>20</v>
      </c>
      <c r="G7" s="240"/>
      <c r="H7" s="46" t="s">
        <v>130</v>
      </c>
      <c r="I7" s="28" t="s">
        <v>0</v>
      </c>
    </row>
    <row r="8" spans="2:250" ht="21.75" customHeight="1" x14ac:dyDescent="0.2">
      <c r="B8" s="241" t="s">
        <v>21</v>
      </c>
      <c r="C8" s="242"/>
      <c r="D8" s="242"/>
      <c r="E8" s="242"/>
      <c r="F8" s="242"/>
      <c r="G8" s="243"/>
      <c r="H8" s="13">
        <f>+H9+H164</f>
        <v>0</v>
      </c>
      <c r="I8" s="13">
        <f>+I9+I164</f>
        <v>0</v>
      </c>
    </row>
    <row r="9" spans="2:250" s="32" customFormat="1" x14ac:dyDescent="0.2">
      <c r="B9" s="223" t="s">
        <v>39</v>
      </c>
      <c r="C9" s="216"/>
      <c r="D9" s="232"/>
      <c r="E9" s="232"/>
      <c r="F9" s="216"/>
      <c r="G9" s="43" t="s">
        <v>40</v>
      </c>
      <c r="H9" s="13">
        <f>+H11+H39+H133</f>
        <v>0</v>
      </c>
      <c r="I9" s="89">
        <f>+I11+I39+I133</f>
        <v>700000</v>
      </c>
    </row>
    <row r="10" spans="2:250" x14ac:dyDescent="0.2">
      <c r="B10" s="224"/>
      <c r="C10" s="218"/>
      <c r="D10" s="232"/>
      <c r="E10" s="232"/>
      <c r="F10" s="217"/>
      <c r="G10" s="44" t="s">
        <v>2</v>
      </c>
      <c r="H10" s="13"/>
      <c r="I10" s="17"/>
    </row>
    <row r="11" spans="2:250" x14ac:dyDescent="0.2">
      <c r="B11" s="224"/>
      <c r="C11" s="226" t="s">
        <v>69</v>
      </c>
      <c r="D11" s="232"/>
      <c r="E11" s="232"/>
      <c r="F11" s="217"/>
      <c r="G11" s="18" t="s">
        <v>249</v>
      </c>
      <c r="H11" s="13">
        <f>+H13</f>
        <v>50000</v>
      </c>
      <c r="I11" s="89">
        <f>+I13</f>
        <v>300000</v>
      </c>
    </row>
    <row r="12" spans="2:250" x14ac:dyDescent="0.2">
      <c r="B12" s="224"/>
      <c r="C12" s="227"/>
      <c r="D12" s="232"/>
      <c r="E12" s="232"/>
      <c r="F12" s="217"/>
      <c r="G12" s="16" t="s">
        <v>2</v>
      </c>
      <c r="H12" s="16"/>
      <c r="I12" s="17"/>
    </row>
    <row r="13" spans="2:250" ht="14.25" x14ac:dyDescent="0.2">
      <c r="B13" s="224"/>
      <c r="C13" s="227"/>
      <c r="D13" s="226" t="s">
        <v>69</v>
      </c>
      <c r="E13" s="216"/>
      <c r="F13" s="216"/>
      <c r="G13" s="56" t="s">
        <v>206</v>
      </c>
      <c r="H13" s="15">
        <f>+H17+H28</f>
        <v>50000</v>
      </c>
      <c r="I13" s="91">
        <f>+I17+I28</f>
        <v>300000</v>
      </c>
    </row>
    <row r="14" spans="2:250" x14ac:dyDescent="0.2">
      <c r="B14" s="224"/>
      <c r="C14" s="227"/>
      <c r="D14" s="227"/>
      <c r="E14" s="217"/>
      <c r="F14" s="217"/>
      <c r="G14" s="57" t="s">
        <v>79</v>
      </c>
      <c r="H14" s="17"/>
      <c r="I14" s="17"/>
    </row>
    <row r="15" spans="2:250" s="87" customFormat="1" x14ac:dyDescent="0.2">
      <c r="B15" s="224"/>
      <c r="C15" s="227"/>
      <c r="D15" s="227"/>
      <c r="E15" s="217"/>
      <c r="F15" s="217"/>
      <c r="G15" s="90" t="s">
        <v>24</v>
      </c>
      <c r="H15" s="93">
        <f>+H17</f>
        <v>0</v>
      </c>
      <c r="I15" s="93">
        <f>+I17</f>
        <v>250000</v>
      </c>
    </row>
    <row r="16" spans="2:250" s="87" customFormat="1" x14ac:dyDescent="0.25">
      <c r="B16" s="224"/>
      <c r="C16" s="227"/>
      <c r="D16" s="227"/>
      <c r="E16" s="218"/>
      <c r="F16" s="217"/>
      <c r="G16" s="145" t="s">
        <v>2</v>
      </c>
      <c r="H16" s="93"/>
      <c r="I16" s="93"/>
    </row>
    <row r="17" spans="2:9" x14ac:dyDescent="0.2">
      <c r="B17" s="224"/>
      <c r="C17" s="227"/>
      <c r="D17" s="227"/>
      <c r="E17" s="216">
        <v>1202</v>
      </c>
      <c r="F17" s="217"/>
      <c r="G17" s="14" t="s">
        <v>144</v>
      </c>
      <c r="H17" s="15">
        <f>+H19</f>
        <v>0</v>
      </c>
      <c r="I17" s="91">
        <f>+I19</f>
        <v>250000</v>
      </c>
    </row>
    <row r="18" spans="2:9" x14ac:dyDescent="0.2">
      <c r="B18" s="224"/>
      <c r="C18" s="227"/>
      <c r="D18" s="227"/>
      <c r="E18" s="217"/>
      <c r="F18" s="218"/>
      <c r="G18" s="30" t="s">
        <v>33</v>
      </c>
      <c r="H18" s="17"/>
      <c r="I18" s="17"/>
    </row>
    <row r="19" spans="2:9" x14ac:dyDescent="0.2">
      <c r="B19" s="224"/>
      <c r="C19" s="227"/>
      <c r="D19" s="227"/>
      <c r="E19" s="217"/>
      <c r="F19" s="216">
        <v>11001</v>
      </c>
      <c r="G19" s="31" t="s">
        <v>138</v>
      </c>
      <c r="H19" s="15">
        <f>+H21</f>
        <v>0</v>
      </c>
      <c r="I19" s="91">
        <f>+I21</f>
        <v>250000</v>
      </c>
    </row>
    <row r="20" spans="2:9" x14ac:dyDescent="0.2">
      <c r="B20" s="224"/>
      <c r="C20" s="227"/>
      <c r="D20" s="227"/>
      <c r="E20" s="217"/>
      <c r="F20" s="217"/>
      <c r="G20" s="21" t="s">
        <v>70</v>
      </c>
      <c r="H20" s="17"/>
      <c r="I20" s="17"/>
    </row>
    <row r="21" spans="2:9" x14ac:dyDescent="0.2">
      <c r="B21" s="224"/>
      <c r="C21" s="227"/>
      <c r="D21" s="227"/>
      <c r="E21" s="217"/>
      <c r="F21" s="217"/>
      <c r="G21" s="39" t="s">
        <v>71</v>
      </c>
      <c r="H21" s="17">
        <f>+H23</f>
        <v>0</v>
      </c>
      <c r="I21" s="17">
        <f>+I23</f>
        <v>250000</v>
      </c>
    </row>
    <row r="22" spans="2:9" x14ac:dyDescent="0.2">
      <c r="B22" s="224"/>
      <c r="C22" s="227"/>
      <c r="D22" s="227"/>
      <c r="E22" s="217"/>
      <c r="F22" s="217"/>
      <c r="G22" s="21" t="s">
        <v>72</v>
      </c>
      <c r="H22" s="17"/>
      <c r="I22" s="17"/>
    </row>
    <row r="23" spans="2:9" x14ac:dyDescent="0.2">
      <c r="B23" s="224"/>
      <c r="C23" s="227"/>
      <c r="D23" s="227"/>
      <c r="E23" s="217"/>
      <c r="F23" s="217"/>
      <c r="G23" s="31" t="s">
        <v>65</v>
      </c>
      <c r="H23" s="17">
        <f t="shared" ref="H23:I24" si="0">+H24</f>
        <v>0</v>
      </c>
      <c r="I23" s="17">
        <f t="shared" si="0"/>
        <v>250000</v>
      </c>
    </row>
    <row r="24" spans="2:9" x14ac:dyDescent="0.2">
      <c r="B24" s="224"/>
      <c r="C24" s="227"/>
      <c r="D24" s="227"/>
      <c r="E24" s="217"/>
      <c r="F24" s="217"/>
      <c r="G24" s="31" t="s">
        <v>66</v>
      </c>
      <c r="H24" s="17">
        <f t="shared" si="0"/>
        <v>0</v>
      </c>
      <c r="I24" s="17">
        <f t="shared" si="0"/>
        <v>250000</v>
      </c>
    </row>
    <row r="25" spans="2:9" x14ac:dyDescent="0.2">
      <c r="B25" s="224"/>
      <c r="C25" s="227"/>
      <c r="D25" s="227"/>
      <c r="E25" s="217"/>
      <c r="F25" s="217"/>
      <c r="G25" s="31" t="s">
        <v>106</v>
      </c>
      <c r="H25" s="17">
        <f>+H27</f>
        <v>0</v>
      </c>
      <c r="I25" s="17">
        <f t="shared" ref="I25" si="1">+I27</f>
        <v>250000</v>
      </c>
    </row>
    <row r="26" spans="2:9" x14ac:dyDescent="0.2">
      <c r="B26" s="224"/>
      <c r="C26" s="227"/>
      <c r="D26" s="227"/>
      <c r="E26" s="217"/>
      <c r="F26" s="217"/>
      <c r="G26" s="21" t="s">
        <v>107</v>
      </c>
      <c r="H26" s="17"/>
      <c r="I26" s="17"/>
    </row>
    <row r="27" spans="2:9" x14ac:dyDescent="0.2">
      <c r="B27" s="224"/>
      <c r="C27" s="227"/>
      <c r="D27" s="227"/>
      <c r="E27" s="218"/>
      <c r="F27" s="218"/>
      <c r="G27" s="21" t="s">
        <v>108</v>
      </c>
      <c r="H27" s="17">
        <f>+'2'!E63</f>
        <v>0</v>
      </c>
      <c r="I27" s="93">
        <f>+'2'!F63</f>
        <v>250000</v>
      </c>
    </row>
    <row r="28" spans="2:9" s="87" customFormat="1" x14ac:dyDescent="0.2">
      <c r="B28" s="224"/>
      <c r="C28" s="227"/>
      <c r="D28" s="227"/>
      <c r="E28" s="234">
        <v>1208</v>
      </c>
      <c r="F28" s="171"/>
      <c r="G28" s="133" t="s">
        <v>144</v>
      </c>
      <c r="H28" s="82">
        <f>+H30</f>
        <v>50000</v>
      </c>
      <c r="I28" s="82">
        <f>+I30</f>
        <v>50000</v>
      </c>
    </row>
    <row r="29" spans="2:9" s="87" customFormat="1" x14ac:dyDescent="0.2">
      <c r="B29" s="224"/>
      <c r="C29" s="227"/>
      <c r="D29" s="227"/>
      <c r="E29" s="235"/>
      <c r="F29" s="171"/>
      <c r="G29" s="84" t="s">
        <v>33</v>
      </c>
      <c r="H29" s="83"/>
      <c r="I29" s="83"/>
    </row>
    <row r="30" spans="2:9" s="87" customFormat="1" x14ac:dyDescent="0.2">
      <c r="B30" s="224"/>
      <c r="C30" s="227"/>
      <c r="D30" s="227"/>
      <c r="E30" s="235"/>
      <c r="F30" s="234">
        <v>11001</v>
      </c>
      <c r="G30" s="127" t="s">
        <v>260</v>
      </c>
      <c r="H30" s="82">
        <f>+H32</f>
        <v>50000</v>
      </c>
      <c r="I30" s="82">
        <f>+I32</f>
        <v>50000</v>
      </c>
    </row>
    <row r="31" spans="2:9" s="87" customFormat="1" x14ac:dyDescent="0.2">
      <c r="B31" s="224"/>
      <c r="C31" s="227"/>
      <c r="D31" s="227"/>
      <c r="E31" s="235"/>
      <c r="F31" s="235"/>
      <c r="G31" s="84" t="s">
        <v>70</v>
      </c>
      <c r="H31" s="83"/>
      <c r="I31" s="83"/>
    </row>
    <row r="32" spans="2:9" s="87" customFormat="1" x14ac:dyDescent="0.2">
      <c r="B32" s="224"/>
      <c r="C32" s="227"/>
      <c r="D32" s="227"/>
      <c r="E32" s="235"/>
      <c r="F32" s="235"/>
      <c r="G32" s="124" t="s">
        <v>71</v>
      </c>
      <c r="H32" s="83">
        <f>+H34</f>
        <v>50000</v>
      </c>
      <c r="I32" s="83">
        <f>+I34</f>
        <v>50000</v>
      </c>
    </row>
    <row r="33" spans="2:9" s="87" customFormat="1" x14ac:dyDescent="0.2">
      <c r="B33" s="224"/>
      <c r="C33" s="227"/>
      <c r="D33" s="227"/>
      <c r="E33" s="235"/>
      <c r="F33" s="235"/>
      <c r="G33" s="84" t="s">
        <v>72</v>
      </c>
      <c r="H33" s="83"/>
      <c r="I33" s="83"/>
    </row>
    <row r="34" spans="2:9" s="87" customFormat="1" x14ac:dyDescent="0.2">
      <c r="B34" s="224"/>
      <c r="C34" s="227"/>
      <c r="D34" s="227"/>
      <c r="E34" s="235"/>
      <c r="F34" s="235"/>
      <c r="G34" s="84" t="s">
        <v>65</v>
      </c>
      <c r="H34" s="83">
        <f t="shared" ref="H34:I35" si="2">+H35</f>
        <v>50000</v>
      </c>
      <c r="I34" s="83">
        <f t="shared" si="2"/>
        <v>50000</v>
      </c>
    </row>
    <row r="35" spans="2:9" s="87" customFormat="1" x14ac:dyDescent="0.2">
      <c r="B35" s="224"/>
      <c r="C35" s="227"/>
      <c r="D35" s="227"/>
      <c r="E35" s="235"/>
      <c r="F35" s="235"/>
      <c r="G35" s="84" t="s">
        <v>66</v>
      </c>
      <c r="H35" s="83">
        <f t="shared" si="2"/>
        <v>50000</v>
      </c>
      <c r="I35" s="83">
        <f t="shared" si="2"/>
        <v>50000</v>
      </c>
    </row>
    <row r="36" spans="2:9" s="87" customFormat="1" x14ac:dyDescent="0.2">
      <c r="B36" s="224"/>
      <c r="C36" s="227"/>
      <c r="D36" s="227"/>
      <c r="E36" s="235"/>
      <c r="F36" s="235"/>
      <c r="G36" s="84" t="s">
        <v>73</v>
      </c>
      <c r="H36" s="83">
        <f>+H38</f>
        <v>50000</v>
      </c>
      <c r="I36" s="83">
        <f t="shared" ref="I36" si="3">+I38</f>
        <v>50000</v>
      </c>
    </row>
    <row r="37" spans="2:9" s="87" customFormat="1" x14ac:dyDescent="0.2">
      <c r="B37" s="224"/>
      <c r="C37" s="227"/>
      <c r="D37" s="227"/>
      <c r="E37" s="235"/>
      <c r="F37" s="235"/>
      <c r="G37" s="84" t="s">
        <v>51</v>
      </c>
      <c r="H37" s="83"/>
      <c r="I37" s="83"/>
    </row>
    <row r="38" spans="2:9" s="87" customFormat="1" x14ac:dyDescent="0.2">
      <c r="B38" s="224"/>
      <c r="C38" s="228"/>
      <c r="D38" s="228"/>
      <c r="E38" s="236"/>
      <c r="F38" s="236"/>
      <c r="G38" s="84" t="s">
        <v>68</v>
      </c>
      <c r="H38" s="83">
        <f>+'2'!E120</f>
        <v>50000</v>
      </c>
      <c r="I38" s="83">
        <f>+'2'!F120</f>
        <v>50000</v>
      </c>
    </row>
    <row r="39" spans="2:9" s="32" customFormat="1" x14ac:dyDescent="0.2">
      <c r="B39" s="224"/>
      <c r="C39" s="222" t="s">
        <v>54</v>
      </c>
      <c r="D39" s="232"/>
      <c r="E39" s="216"/>
      <c r="F39" s="216"/>
      <c r="G39" s="14" t="s">
        <v>55</v>
      </c>
      <c r="H39" s="4">
        <f>+H41+H85+H109</f>
        <v>-82991.5</v>
      </c>
      <c r="I39" s="82">
        <f>+I41+I85+I109</f>
        <v>273008.5</v>
      </c>
    </row>
    <row r="40" spans="2:9" x14ac:dyDescent="0.2">
      <c r="B40" s="224"/>
      <c r="C40" s="222"/>
      <c r="D40" s="232"/>
      <c r="E40" s="217"/>
      <c r="F40" s="217"/>
      <c r="G40" s="16" t="s">
        <v>2</v>
      </c>
      <c r="H40" s="7"/>
      <c r="I40" s="17"/>
    </row>
    <row r="41" spans="2:9" x14ac:dyDescent="0.2">
      <c r="B41" s="224"/>
      <c r="C41" s="222"/>
      <c r="D41" s="226" t="s">
        <v>29</v>
      </c>
      <c r="E41" s="217"/>
      <c r="F41" s="217"/>
      <c r="G41" s="18" t="s">
        <v>67</v>
      </c>
      <c r="H41" s="4">
        <f>+H45+H65</f>
        <v>-82991.5</v>
      </c>
      <c r="I41" s="82">
        <f>+I45+I65</f>
        <v>117008.5</v>
      </c>
    </row>
    <row r="42" spans="2:9" x14ac:dyDescent="0.2">
      <c r="B42" s="224"/>
      <c r="C42" s="222"/>
      <c r="D42" s="227"/>
      <c r="E42" s="217"/>
      <c r="F42" s="217"/>
      <c r="G42" s="16" t="s">
        <v>2</v>
      </c>
      <c r="H42" s="7"/>
      <c r="I42" s="20"/>
    </row>
    <row r="43" spans="2:9" s="87" customFormat="1" x14ac:dyDescent="0.2">
      <c r="B43" s="224"/>
      <c r="C43" s="222"/>
      <c r="D43" s="227"/>
      <c r="E43" s="217"/>
      <c r="F43" s="217"/>
      <c r="G43" s="90" t="s">
        <v>24</v>
      </c>
      <c r="H43" s="83"/>
      <c r="I43" s="96"/>
    </row>
    <row r="44" spans="2:9" s="87" customFormat="1" x14ac:dyDescent="0.25">
      <c r="B44" s="224"/>
      <c r="C44" s="222"/>
      <c r="D44" s="227"/>
      <c r="E44" s="218"/>
      <c r="F44" s="217"/>
      <c r="G44" s="145" t="s">
        <v>2</v>
      </c>
      <c r="H44" s="83"/>
      <c r="I44" s="96"/>
    </row>
    <row r="45" spans="2:9" x14ac:dyDescent="0.2">
      <c r="B45" s="224"/>
      <c r="C45" s="222"/>
      <c r="D45" s="227"/>
      <c r="E45" s="216">
        <v>1202</v>
      </c>
      <c r="F45" s="217"/>
      <c r="G45" s="14" t="s">
        <v>144</v>
      </c>
      <c r="H45" s="15">
        <f>+H47+H56</f>
        <v>0</v>
      </c>
      <c r="I45" s="91">
        <f>+I47+I56</f>
        <v>215000</v>
      </c>
    </row>
    <row r="46" spans="2:9" x14ac:dyDescent="0.2">
      <c r="B46" s="224"/>
      <c r="C46" s="222"/>
      <c r="D46" s="227"/>
      <c r="E46" s="217"/>
      <c r="F46" s="218"/>
      <c r="G46" s="30" t="s">
        <v>33</v>
      </c>
      <c r="H46" s="17"/>
      <c r="I46" s="17"/>
    </row>
    <row r="47" spans="2:9" x14ac:dyDescent="0.2">
      <c r="B47" s="224"/>
      <c r="C47" s="222"/>
      <c r="D47" s="227"/>
      <c r="E47" s="217"/>
      <c r="F47" s="216">
        <v>11002</v>
      </c>
      <c r="G47" s="55" t="s">
        <v>194</v>
      </c>
      <c r="H47" s="15">
        <f>+H49</f>
        <v>0</v>
      </c>
      <c r="I47" s="15">
        <f>+I49</f>
        <v>100000</v>
      </c>
    </row>
    <row r="48" spans="2:9" x14ac:dyDescent="0.2">
      <c r="B48" s="224"/>
      <c r="C48" s="222"/>
      <c r="D48" s="227"/>
      <c r="E48" s="217"/>
      <c r="F48" s="217"/>
      <c r="G48" s="21" t="s">
        <v>70</v>
      </c>
      <c r="H48" s="17"/>
      <c r="I48" s="17"/>
    </row>
    <row r="49" spans="2:9" x14ac:dyDescent="0.2">
      <c r="B49" s="224"/>
      <c r="C49" s="222"/>
      <c r="D49" s="227"/>
      <c r="E49" s="217"/>
      <c r="F49" s="217"/>
      <c r="G49" s="39" t="s">
        <v>71</v>
      </c>
      <c r="H49" s="17">
        <f>+H51</f>
        <v>0</v>
      </c>
      <c r="I49" s="17">
        <f>+I51</f>
        <v>100000</v>
      </c>
    </row>
    <row r="50" spans="2:9" x14ac:dyDescent="0.2">
      <c r="B50" s="224"/>
      <c r="C50" s="222"/>
      <c r="D50" s="227"/>
      <c r="E50" s="217"/>
      <c r="F50" s="217"/>
      <c r="G50" s="38" t="s">
        <v>72</v>
      </c>
      <c r="H50" s="17"/>
      <c r="I50" s="17"/>
    </row>
    <row r="51" spans="2:9" x14ac:dyDescent="0.2">
      <c r="B51" s="224"/>
      <c r="C51" s="222"/>
      <c r="D51" s="227"/>
      <c r="E51" s="217"/>
      <c r="F51" s="217"/>
      <c r="G51" s="38" t="s">
        <v>65</v>
      </c>
      <c r="H51" s="17">
        <f t="shared" ref="H51:I52" si="4">+H52</f>
        <v>0</v>
      </c>
      <c r="I51" s="17">
        <f t="shared" si="4"/>
        <v>100000</v>
      </c>
    </row>
    <row r="52" spans="2:9" x14ac:dyDescent="0.2">
      <c r="B52" s="224"/>
      <c r="C52" s="222"/>
      <c r="D52" s="227"/>
      <c r="E52" s="217"/>
      <c r="F52" s="217"/>
      <c r="G52" s="38" t="s">
        <v>66</v>
      </c>
      <c r="H52" s="17">
        <f t="shared" si="4"/>
        <v>0</v>
      </c>
      <c r="I52" s="17">
        <f t="shared" si="4"/>
        <v>100000</v>
      </c>
    </row>
    <row r="53" spans="2:9" x14ac:dyDescent="0.2">
      <c r="B53" s="224"/>
      <c r="C53" s="222"/>
      <c r="D53" s="227"/>
      <c r="E53" s="217"/>
      <c r="F53" s="217"/>
      <c r="G53" s="38" t="s">
        <v>73</v>
      </c>
      <c r="H53" s="17">
        <f>+H55</f>
        <v>0</v>
      </c>
      <c r="I53" s="17">
        <f t="shared" ref="I53" si="5">+I55</f>
        <v>100000</v>
      </c>
    </row>
    <row r="54" spans="2:9" x14ac:dyDescent="0.2">
      <c r="B54" s="224"/>
      <c r="C54" s="222"/>
      <c r="D54" s="227"/>
      <c r="E54" s="217"/>
      <c r="F54" s="217"/>
      <c r="G54" s="38" t="s">
        <v>51</v>
      </c>
      <c r="H54" s="17"/>
      <c r="I54" s="17"/>
    </row>
    <row r="55" spans="2:9" x14ac:dyDescent="0.2">
      <c r="B55" s="224"/>
      <c r="C55" s="222"/>
      <c r="D55" s="227"/>
      <c r="E55" s="217"/>
      <c r="F55" s="218"/>
      <c r="G55" s="38" t="s">
        <v>68</v>
      </c>
      <c r="H55" s="17">
        <f>+'2'!E70</f>
        <v>0</v>
      </c>
      <c r="I55" s="93">
        <f>+'2'!F70</f>
        <v>100000</v>
      </c>
    </row>
    <row r="56" spans="2:9" x14ac:dyDescent="0.2">
      <c r="B56" s="224"/>
      <c r="C56" s="222"/>
      <c r="D56" s="227"/>
      <c r="E56" s="217"/>
      <c r="F56" s="216">
        <v>11005</v>
      </c>
      <c r="G56" s="31" t="s">
        <v>145</v>
      </c>
      <c r="H56" s="15">
        <f>+H58</f>
        <v>0</v>
      </c>
      <c r="I56" s="15">
        <f>+I58</f>
        <v>115000</v>
      </c>
    </row>
    <row r="57" spans="2:9" x14ac:dyDescent="0.2">
      <c r="B57" s="224"/>
      <c r="C57" s="222"/>
      <c r="D57" s="227"/>
      <c r="E57" s="217"/>
      <c r="F57" s="217"/>
      <c r="G57" s="21" t="s">
        <v>70</v>
      </c>
      <c r="H57" s="17"/>
      <c r="I57" s="17"/>
    </row>
    <row r="58" spans="2:9" x14ac:dyDescent="0.2">
      <c r="B58" s="224"/>
      <c r="C58" s="222"/>
      <c r="D58" s="227"/>
      <c r="E58" s="217"/>
      <c r="F58" s="217"/>
      <c r="G58" s="39" t="s">
        <v>71</v>
      </c>
      <c r="H58" s="17">
        <f>+H60</f>
        <v>0</v>
      </c>
      <c r="I58" s="17">
        <f>+I60</f>
        <v>115000</v>
      </c>
    </row>
    <row r="59" spans="2:9" x14ac:dyDescent="0.2">
      <c r="B59" s="224"/>
      <c r="C59" s="222"/>
      <c r="D59" s="227"/>
      <c r="E59" s="217"/>
      <c r="F59" s="217"/>
      <c r="G59" s="21" t="s">
        <v>72</v>
      </c>
      <c r="H59" s="17"/>
      <c r="I59" s="17"/>
    </row>
    <row r="60" spans="2:9" x14ac:dyDescent="0.2">
      <c r="B60" s="224"/>
      <c r="C60" s="222"/>
      <c r="D60" s="227"/>
      <c r="E60" s="217"/>
      <c r="F60" s="217"/>
      <c r="G60" s="31" t="s">
        <v>65</v>
      </c>
      <c r="H60" s="15">
        <f t="shared" ref="H60:I61" si="6">+H61</f>
        <v>0</v>
      </c>
      <c r="I60" s="15">
        <f t="shared" si="6"/>
        <v>115000</v>
      </c>
    </row>
    <row r="61" spans="2:9" x14ac:dyDescent="0.2">
      <c r="B61" s="224"/>
      <c r="C61" s="222"/>
      <c r="D61" s="227"/>
      <c r="E61" s="217"/>
      <c r="F61" s="217"/>
      <c r="G61" s="31" t="s">
        <v>66</v>
      </c>
      <c r="H61" s="15">
        <f t="shared" si="6"/>
        <v>0</v>
      </c>
      <c r="I61" s="15">
        <f t="shared" si="6"/>
        <v>115000</v>
      </c>
    </row>
    <row r="62" spans="2:9" x14ac:dyDescent="0.2">
      <c r="B62" s="224"/>
      <c r="C62" s="222"/>
      <c r="D62" s="227"/>
      <c r="E62" s="217"/>
      <c r="F62" s="217"/>
      <c r="G62" s="31" t="s">
        <v>106</v>
      </c>
      <c r="H62" s="15">
        <f>+H64</f>
        <v>0</v>
      </c>
      <c r="I62" s="15">
        <f t="shared" ref="I62" si="7">+I64</f>
        <v>115000</v>
      </c>
    </row>
    <row r="63" spans="2:9" x14ac:dyDescent="0.2">
      <c r="B63" s="224"/>
      <c r="C63" s="222"/>
      <c r="D63" s="227"/>
      <c r="E63" s="217"/>
      <c r="F63" s="217"/>
      <c r="G63" s="21" t="s">
        <v>107</v>
      </c>
      <c r="H63" s="17"/>
      <c r="I63" s="17"/>
    </row>
    <row r="64" spans="2:9" x14ac:dyDescent="0.2">
      <c r="B64" s="224"/>
      <c r="C64" s="222"/>
      <c r="D64" s="227"/>
      <c r="E64" s="218"/>
      <c r="F64" s="218"/>
      <c r="G64" s="21" t="s">
        <v>108</v>
      </c>
      <c r="H64" s="17">
        <f>+'2'!E88</f>
        <v>0</v>
      </c>
      <c r="I64" s="93">
        <f>+'2'!F88</f>
        <v>115000</v>
      </c>
    </row>
    <row r="65" spans="2:9" s="87" customFormat="1" x14ac:dyDescent="0.2">
      <c r="B65" s="224"/>
      <c r="C65" s="222"/>
      <c r="D65" s="227"/>
      <c r="E65" s="216">
        <v>1207</v>
      </c>
      <c r="F65" s="216"/>
      <c r="G65" s="114" t="s">
        <v>224</v>
      </c>
      <c r="H65" s="82">
        <f>+H67+H76</f>
        <v>-82991.5</v>
      </c>
      <c r="I65" s="82">
        <f>+I67+I76</f>
        <v>-97991.5</v>
      </c>
    </row>
    <row r="66" spans="2:9" s="87" customFormat="1" x14ac:dyDescent="0.2">
      <c r="B66" s="224"/>
      <c r="C66" s="222"/>
      <c r="D66" s="227"/>
      <c r="E66" s="217"/>
      <c r="F66" s="218"/>
      <c r="G66" s="111" t="s">
        <v>33</v>
      </c>
      <c r="H66" s="83"/>
      <c r="I66" s="96"/>
    </row>
    <row r="67" spans="2:9" s="87" customFormat="1" ht="27" x14ac:dyDescent="0.2">
      <c r="B67" s="224"/>
      <c r="C67" s="222"/>
      <c r="D67" s="227"/>
      <c r="E67" s="217"/>
      <c r="F67" s="232">
        <v>11003</v>
      </c>
      <c r="G67" s="114" t="s">
        <v>221</v>
      </c>
      <c r="H67" s="82">
        <f>+H69</f>
        <v>-82991.5</v>
      </c>
      <c r="I67" s="91">
        <f>I69</f>
        <v>-132991.5</v>
      </c>
    </row>
    <row r="68" spans="2:9" s="87" customFormat="1" x14ac:dyDescent="0.2">
      <c r="B68" s="224"/>
      <c r="C68" s="222"/>
      <c r="D68" s="227"/>
      <c r="E68" s="217"/>
      <c r="F68" s="232"/>
      <c r="G68" s="111" t="s">
        <v>34</v>
      </c>
      <c r="H68" s="83"/>
      <c r="I68" s="93"/>
    </row>
    <row r="69" spans="2:9" s="87" customFormat="1" x14ac:dyDescent="0.2">
      <c r="B69" s="224"/>
      <c r="C69" s="222"/>
      <c r="D69" s="227"/>
      <c r="E69" s="217"/>
      <c r="F69" s="232"/>
      <c r="G69" s="110" t="s">
        <v>24</v>
      </c>
      <c r="H69" s="83">
        <f>+H71</f>
        <v>-82991.5</v>
      </c>
      <c r="I69" s="83">
        <f>I71</f>
        <v>-132991.5</v>
      </c>
    </row>
    <row r="70" spans="2:9" s="87" customFormat="1" x14ac:dyDescent="0.2">
      <c r="B70" s="224"/>
      <c r="C70" s="222"/>
      <c r="D70" s="227"/>
      <c r="E70" s="217"/>
      <c r="F70" s="232"/>
      <c r="G70" s="111" t="s">
        <v>35</v>
      </c>
      <c r="H70" s="83"/>
      <c r="I70" s="83"/>
    </row>
    <row r="71" spans="2:9" s="87" customFormat="1" x14ac:dyDescent="0.2">
      <c r="B71" s="224"/>
      <c r="C71" s="222"/>
      <c r="D71" s="227"/>
      <c r="E71" s="217"/>
      <c r="F71" s="232"/>
      <c r="G71" s="101" t="s">
        <v>4</v>
      </c>
      <c r="H71" s="82">
        <f>+H72</f>
        <v>-82991.5</v>
      </c>
      <c r="I71" s="82">
        <f>I73</f>
        <v>-132991.5</v>
      </c>
    </row>
    <row r="72" spans="2:9" s="87" customFormat="1" x14ac:dyDescent="0.2">
      <c r="B72" s="224"/>
      <c r="C72" s="222"/>
      <c r="D72" s="227"/>
      <c r="E72" s="217"/>
      <c r="F72" s="232"/>
      <c r="G72" s="101" t="s">
        <v>5</v>
      </c>
      <c r="H72" s="82">
        <f>+H73</f>
        <v>-82991.5</v>
      </c>
      <c r="I72" s="82">
        <f>I73</f>
        <v>-132991.5</v>
      </c>
    </row>
    <row r="73" spans="2:9" s="87" customFormat="1" x14ac:dyDescent="0.2">
      <c r="B73" s="224"/>
      <c r="C73" s="222"/>
      <c r="D73" s="227"/>
      <c r="E73" s="217"/>
      <c r="F73" s="232"/>
      <c r="G73" s="114" t="s">
        <v>225</v>
      </c>
      <c r="H73" s="82">
        <f>+H75</f>
        <v>-82991.5</v>
      </c>
      <c r="I73" s="82">
        <f>I75</f>
        <v>-132991.5</v>
      </c>
    </row>
    <row r="74" spans="2:9" s="87" customFormat="1" x14ac:dyDescent="0.2">
      <c r="B74" s="224"/>
      <c r="C74" s="222"/>
      <c r="D74" s="227"/>
      <c r="E74" s="217"/>
      <c r="F74" s="232"/>
      <c r="G74" s="97" t="s">
        <v>107</v>
      </c>
      <c r="H74" s="83"/>
      <c r="I74" s="98"/>
    </row>
    <row r="75" spans="2:9" s="87" customFormat="1" x14ac:dyDescent="0.2">
      <c r="B75" s="224"/>
      <c r="C75" s="222"/>
      <c r="D75" s="227"/>
      <c r="E75" s="217"/>
      <c r="F75" s="232"/>
      <c r="G75" s="97" t="s">
        <v>108</v>
      </c>
      <c r="H75" s="83">
        <f>+'2'!E101</f>
        <v>-82991.5</v>
      </c>
      <c r="I75" s="83">
        <f>+'2'!F101</f>
        <v>-132991.5</v>
      </c>
    </row>
    <row r="76" spans="2:9" s="87" customFormat="1" x14ac:dyDescent="0.2">
      <c r="B76" s="224"/>
      <c r="C76" s="222"/>
      <c r="D76" s="227"/>
      <c r="E76" s="217"/>
      <c r="F76" s="232">
        <v>11007</v>
      </c>
      <c r="G76" s="114" t="s">
        <v>143</v>
      </c>
      <c r="H76" s="82">
        <f>+H78</f>
        <v>0</v>
      </c>
      <c r="I76" s="91">
        <f>I78</f>
        <v>35000</v>
      </c>
    </row>
    <row r="77" spans="2:9" s="87" customFormat="1" x14ac:dyDescent="0.2">
      <c r="B77" s="224"/>
      <c r="C77" s="222"/>
      <c r="D77" s="227"/>
      <c r="E77" s="217"/>
      <c r="F77" s="232"/>
      <c r="G77" s="111" t="s">
        <v>34</v>
      </c>
      <c r="H77" s="83"/>
      <c r="I77" s="93"/>
    </row>
    <row r="78" spans="2:9" s="87" customFormat="1" x14ac:dyDescent="0.2">
      <c r="B78" s="224"/>
      <c r="C78" s="222"/>
      <c r="D78" s="227"/>
      <c r="E78" s="217"/>
      <c r="F78" s="232"/>
      <c r="G78" s="110" t="s">
        <v>24</v>
      </c>
      <c r="H78" s="83">
        <f>+H80</f>
        <v>0</v>
      </c>
      <c r="I78" s="83">
        <f>I80</f>
        <v>35000</v>
      </c>
    </row>
    <row r="79" spans="2:9" s="87" customFormat="1" x14ac:dyDescent="0.2">
      <c r="B79" s="224"/>
      <c r="C79" s="222"/>
      <c r="D79" s="227"/>
      <c r="E79" s="217"/>
      <c r="F79" s="232"/>
      <c r="G79" s="111" t="s">
        <v>35</v>
      </c>
      <c r="H79" s="83"/>
      <c r="I79" s="83"/>
    </row>
    <row r="80" spans="2:9" s="87" customFormat="1" x14ac:dyDescent="0.2">
      <c r="B80" s="224"/>
      <c r="C80" s="222"/>
      <c r="D80" s="227"/>
      <c r="E80" s="217"/>
      <c r="F80" s="232"/>
      <c r="G80" s="101" t="s">
        <v>4</v>
      </c>
      <c r="H80" s="82">
        <f>+H81</f>
        <v>0</v>
      </c>
      <c r="I80" s="82">
        <f>I82</f>
        <v>35000</v>
      </c>
    </row>
    <row r="81" spans="2:9" s="87" customFormat="1" x14ac:dyDescent="0.2">
      <c r="B81" s="224"/>
      <c r="C81" s="222"/>
      <c r="D81" s="227"/>
      <c r="E81" s="217"/>
      <c r="F81" s="232"/>
      <c r="G81" s="101" t="s">
        <v>5</v>
      </c>
      <c r="H81" s="82">
        <f>+H82</f>
        <v>0</v>
      </c>
      <c r="I81" s="98">
        <f>I82</f>
        <v>35000</v>
      </c>
    </row>
    <row r="82" spans="2:9" s="87" customFormat="1" x14ac:dyDescent="0.2">
      <c r="B82" s="224"/>
      <c r="C82" s="222"/>
      <c r="D82" s="227"/>
      <c r="E82" s="217"/>
      <c r="F82" s="232"/>
      <c r="G82" s="101" t="s">
        <v>52</v>
      </c>
      <c r="H82" s="82">
        <f>+H84</f>
        <v>0</v>
      </c>
      <c r="I82" s="98">
        <f>I84</f>
        <v>35000</v>
      </c>
    </row>
    <row r="83" spans="2:9" s="87" customFormat="1" x14ac:dyDescent="0.2">
      <c r="B83" s="224"/>
      <c r="C83" s="222"/>
      <c r="D83" s="227"/>
      <c r="E83" s="217"/>
      <c r="F83" s="232"/>
      <c r="G83" s="97" t="s">
        <v>51</v>
      </c>
      <c r="H83" s="83"/>
      <c r="I83" s="98"/>
    </row>
    <row r="84" spans="2:9" s="87" customFormat="1" x14ac:dyDescent="0.2">
      <c r="B84" s="224"/>
      <c r="C84" s="222"/>
      <c r="D84" s="227"/>
      <c r="E84" s="218"/>
      <c r="F84" s="232"/>
      <c r="G84" s="97" t="s">
        <v>68</v>
      </c>
      <c r="H84" s="83">
        <f>+'2'!E107</f>
        <v>0</v>
      </c>
      <c r="I84" s="83">
        <f>+'2'!F107</f>
        <v>35000</v>
      </c>
    </row>
    <row r="85" spans="2:9" x14ac:dyDescent="0.2">
      <c r="B85" s="224"/>
      <c r="C85" s="222"/>
      <c r="D85" s="222" t="s">
        <v>69</v>
      </c>
      <c r="E85" s="216"/>
      <c r="F85" s="216"/>
      <c r="G85" s="18" t="s">
        <v>151</v>
      </c>
      <c r="H85" s="4">
        <f>+H89</f>
        <v>0</v>
      </c>
      <c r="I85" s="82">
        <f>+I89</f>
        <v>706000</v>
      </c>
    </row>
    <row r="86" spans="2:9" x14ac:dyDescent="0.2">
      <c r="B86" s="224"/>
      <c r="C86" s="222"/>
      <c r="D86" s="222"/>
      <c r="E86" s="217"/>
      <c r="F86" s="217"/>
      <c r="G86" s="19" t="s">
        <v>2</v>
      </c>
      <c r="H86" s="7"/>
      <c r="I86" s="20"/>
    </row>
    <row r="87" spans="2:9" s="87" customFormat="1" x14ac:dyDescent="0.2">
      <c r="B87" s="224"/>
      <c r="C87" s="222"/>
      <c r="D87" s="222"/>
      <c r="E87" s="217"/>
      <c r="F87" s="217"/>
      <c r="G87" s="90" t="s">
        <v>24</v>
      </c>
      <c r="H87" s="83">
        <f>+H89</f>
        <v>0</v>
      </c>
      <c r="I87" s="83">
        <f>+I89</f>
        <v>706000</v>
      </c>
    </row>
    <row r="88" spans="2:9" s="87" customFormat="1" x14ac:dyDescent="0.25">
      <c r="B88" s="224"/>
      <c r="C88" s="222"/>
      <c r="D88" s="222"/>
      <c r="E88" s="218"/>
      <c r="F88" s="217"/>
      <c r="G88" s="145" t="s">
        <v>2</v>
      </c>
      <c r="H88" s="83"/>
      <c r="I88" s="96"/>
    </row>
    <row r="89" spans="2:9" x14ac:dyDescent="0.2">
      <c r="B89" s="224"/>
      <c r="C89" s="222"/>
      <c r="D89" s="222"/>
      <c r="E89" s="216">
        <v>1202</v>
      </c>
      <c r="F89" s="217"/>
      <c r="G89" s="14" t="s">
        <v>144</v>
      </c>
      <c r="H89" s="17">
        <f>+H91+H100</f>
        <v>0</v>
      </c>
      <c r="I89" s="93">
        <f>+I91+I100</f>
        <v>706000</v>
      </c>
    </row>
    <row r="90" spans="2:9" x14ac:dyDescent="0.2">
      <c r="B90" s="224"/>
      <c r="C90" s="222"/>
      <c r="D90" s="222"/>
      <c r="E90" s="217"/>
      <c r="F90" s="218"/>
      <c r="G90" s="30" t="s">
        <v>33</v>
      </c>
      <c r="H90" s="17"/>
      <c r="I90" s="17"/>
    </row>
    <row r="91" spans="2:9" ht="18.75" customHeight="1" x14ac:dyDescent="0.2">
      <c r="B91" s="224"/>
      <c r="C91" s="222"/>
      <c r="D91" s="222"/>
      <c r="E91" s="217"/>
      <c r="F91" s="216">
        <v>11003</v>
      </c>
      <c r="G91" s="31" t="s">
        <v>141</v>
      </c>
      <c r="H91" s="15">
        <f>+H93</f>
        <v>0</v>
      </c>
      <c r="I91" s="15">
        <f>+I93</f>
        <v>-150000</v>
      </c>
    </row>
    <row r="92" spans="2:9" x14ac:dyDescent="0.2">
      <c r="B92" s="224"/>
      <c r="C92" s="222"/>
      <c r="D92" s="222"/>
      <c r="E92" s="217"/>
      <c r="F92" s="217"/>
      <c r="G92" s="21" t="s">
        <v>70</v>
      </c>
      <c r="H92" s="17"/>
      <c r="I92" s="17"/>
    </row>
    <row r="93" spans="2:9" x14ac:dyDescent="0.2">
      <c r="B93" s="224"/>
      <c r="C93" s="222"/>
      <c r="D93" s="222"/>
      <c r="E93" s="217"/>
      <c r="F93" s="217"/>
      <c r="G93" s="39" t="s">
        <v>71</v>
      </c>
      <c r="H93" s="17">
        <f>+H95</f>
        <v>0</v>
      </c>
      <c r="I93" s="17">
        <f>+I95</f>
        <v>-150000</v>
      </c>
    </row>
    <row r="94" spans="2:9" x14ac:dyDescent="0.2">
      <c r="B94" s="224"/>
      <c r="C94" s="222"/>
      <c r="D94" s="222"/>
      <c r="E94" s="217"/>
      <c r="F94" s="217"/>
      <c r="G94" s="21" t="s">
        <v>72</v>
      </c>
      <c r="H94" s="17"/>
      <c r="I94" s="17"/>
    </row>
    <row r="95" spans="2:9" x14ac:dyDescent="0.2">
      <c r="B95" s="224"/>
      <c r="C95" s="222"/>
      <c r="D95" s="222"/>
      <c r="E95" s="217"/>
      <c r="F95" s="217"/>
      <c r="G95" s="31" t="s">
        <v>65</v>
      </c>
      <c r="H95" s="15">
        <f t="shared" ref="H95:I96" si="8">+H96</f>
        <v>0</v>
      </c>
      <c r="I95" s="15">
        <f t="shared" si="8"/>
        <v>-150000</v>
      </c>
    </row>
    <row r="96" spans="2:9" x14ac:dyDescent="0.2">
      <c r="B96" s="224"/>
      <c r="C96" s="222"/>
      <c r="D96" s="222"/>
      <c r="E96" s="217"/>
      <c r="F96" s="217"/>
      <c r="G96" s="31" t="s">
        <v>66</v>
      </c>
      <c r="H96" s="15">
        <f t="shared" si="8"/>
        <v>0</v>
      </c>
      <c r="I96" s="15">
        <f t="shared" si="8"/>
        <v>-150000</v>
      </c>
    </row>
    <row r="97" spans="2:12" x14ac:dyDescent="0.2">
      <c r="B97" s="224"/>
      <c r="C97" s="222"/>
      <c r="D97" s="222"/>
      <c r="E97" s="217"/>
      <c r="F97" s="217"/>
      <c r="G97" s="23" t="s">
        <v>52</v>
      </c>
      <c r="H97" s="15">
        <f>+H99</f>
        <v>0</v>
      </c>
      <c r="I97" s="15">
        <f t="shared" ref="I97" si="9">+I99</f>
        <v>-150000</v>
      </c>
    </row>
    <row r="98" spans="2:12" x14ac:dyDescent="0.2">
      <c r="B98" s="224"/>
      <c r="C98" s="222"/>
      <c r="D98" s="222"/>
      <c r="E98" s="217"/>
      <c r="F98" s="217"/>
      <c r="G98" s="21" t="s">
        <v>51</v>
      </c>
      <c r="H98" s="17"/>
      <c r="I98" s="17"/>
    </row>
    <row r="99" spans="2:12" x14ac:dyDescent="0.2">
      <c r="B99" s="224"/>
      <c r="C99" s="222"/>
      <c r="D99" s="222"/>
      <c r="E99" s="217"/>
      <c r="F99" s="218"/>
      <c r="G99" s="21" t="s">
        <v>68</v>
      </c>
      <c r="H99" s="17">
        <f>+'2'!E76</f>
        <v>0</v>
      </c>
      <c r="I99" s="93">
        <f>+'2'!F76</f>
        <v>-150000</v>
      </c>
    </row>
    <row r="100" spans="2:12" ht="30.75" customHeight="1" x14ac:dyDescent="0.2">
      <c r="B100" s="224"/>
      <c r="C100" s="222"/>
      <c r="D100" s="222"/>
      <c r="E100" s="217"/>
      <c r="F100" s="232">
        <v>11004</v>
      </c>
      <c r="G100" s="24" t="s">
        <v>140</v>
      </c>
      <c r="H100" s="4">
        <f>+H102</f>
        <v>0</v>
      </c>
      <c r="I100" s="15">
        <f>I102</f>
        <v>856000</v>
      </c>
    </row>
    <row r="101" spans="2:12" x14ac:dyDescent="0.2">
      <c r="B101" s="224"/>
      <c r="C101" s="222"/>
      <c r="D101" s="222"/>
      <c r="E101" s="217"/>
      <c r="F101" s="232"/>
      <c r="G101" s="38" t="s">
        <v>70</v>
      </c>
      <c r="H101" s="7"/>
      <c r="I101" s="17"/>
    </row>
    <row r="102" spans="2:12" x14ac:dyDescent="0.2">
      <c r="B102" s="224"/>
      <c r="C102" s="222"/>
      <c r="D102" s="222"/>
      <c r="E102" s="217"/>
      <c r="F102" s="232"/>
      <c r="G102" s="40" t="s">
        <v>71</v>
      </c>
      <c r="H102" s="7">
        <f>+H104</f>
        <v>0</v>
      </c>
      <c r="I102" s="7">
        <f>I104</f>
        <v>856000</v>
      </c>
    </row>
    <row r="103" spans="2:12" ht="15.75" customHeight="1" x14ac:dyDescent="0.2">
      <c r="B103" s="224"/>
      <c r="C103" s="222"/>
      <c r="D103" s="222"/>
      <c r="E103" s="217"/>
      <c r="F103" s="232"/>
      <c r="G103" s="38" t="s">
        <v>72</v>
      </c>
      <c r="H103" s="7"/>
      <c r="I103" s="7"/>
    </row>
    <row r="104" spans="2:12" x14ac:dyDescent="0.2">
      <c r="B104" s="224"/>
      <c r="C104" s="222"/>
      <c r="D104" s="222"/>
      <c r="E104" s="217"/>
      <c r="F104" s="232"/>
      <c r="G104" s="24" t="s">
        <v>65</v>
      </c>
      <c r="H104" s="4">
        <f>+H105</f>
        <v>0</v>
      </c>
      <c r="I104" s="4">
        <f>I106</f>
        <v>856000</v>
      </c>
    </row>
    <row r="105" spans="2:12" x14ac:dyDescent="0.2">
      <c r="B105" s="224"/>
      <c r="C105" s="222"/>
      <c r="D105" s="222"/>
      <c r="E105" s="217"/>
      <c r="F105" s="232"/>
      <c r="G105" s="24" t="s">
        <v>66</v>
      </c>
      <c r="H105" s="4">
        <f>+H106</f>
        <v>0</v>
      </c>
      <c r="I105" s="22">
        <f>I106</f>
        <v>856000</v>
      </c>
    </row>
    <row r="106" spans="2:12" x14ac:dyDescent="0.2">
      <c r="B106" s="224"/>
      <c r="C106" s="222"/>
      <c r="D106" s="222"/>
      <c r="E106" s="217"/>
      <c r="F106" s="232"/>
      <c r="G106" s="24" t="s">
        <v>73</v>
      </c>
      <c r="H106" s="4">
        <f>+H108</f>
        <v>0</v>
      </c>
      <c r="I106" s="22">
        <f>I108</f>
        <v>856000</v>
      </c>
    </row>
    <row r="107" spans="2:12" x14ac:dyDescent="0.2">
      <c r="B107" s="224"/>
      <c r="C107" s="222"/>
      <c r="D107" s="222"/>
      <c r="E107" s="217"/>
      <c r="F107" s="232"/>
      <c r="G107" s="38" t="s">
        <v>51</v>
      </c>
      <c r="H107" s="7"/>
      <c r="I107" s="22"/>
    </row>
    <row r="108" spans="2:12" x14ac:dyDescent="0.2">
      <c r="B108" s="224"/>
      <c r="C108" s="222"/>
      <c r="D108" s="222"/>
      <c r="E108" s="218"/>
      <c r="F108" s="232"/>
      <c r="G108" s="38" t="s">
        <v>68</v>
      </c>
      <c r="H108" s="7">
        <f>+'2'!E82</f>
        <v>0</v>
      </c>
      <c r="I108" s="83">
        <f>+'2'!F82</f>
        <v>856000</v>
      </c>
      <c r="L108" s="27"/>
    </row>
    <row r="109" spans="2:12" x14ac:dyDescent="0.2">
      <c r="B109" s="224"/>
      <c r="C109" s="222"/>
      <c r="D109" s="226" t="s">
        <v>54</v>
      </c>
      <c r="E109" s="216"/>
      <c r="F109" s="216"/>
      <c r="G109" s="24" t="s">
        <v>57</v>
      </c>
      <c r="H109" s="4">
        <f>+H113</f>
        <v>0</v>
      </c>
      <c r="I109" s="4">
        <f t="shared" ref="I109" si="10">+I113</f>
        <v>-550000</v>
      </c>
    </row>
    <row r="110" spans="2:12" x14ac:dyDescent="0.2">
      <c r="B110" s="224"/>
      <c r="C110" s="222"/>
      <c r="D110" s="227"/>
      <c r="E110" s="217"/>
      <c r="F110" s="217"/>
      <c r="G110" s="38" t="s">
        <v>79</v>
      </c>
      <c r="H110" s="7"/>
      <c r="I110" s="7"/>
    </row>
    <row r="111" spans="2:12" s="87" customFormat="1" x14ac:dyDescent="0.2">
      <c r="B111" s="224"/>
      <c r="C111" s="222"/>
      <c r="D111" s="227"/>
      <c r="E111" s="217"/>
      <c r="F111" s="217"/>
      <c r="G111" s="90" t="s">
        <v>24</v>
      </c>
      <c r="H111" s="83"/>
      <c r="I111" s="83"/>
    </row>
    <row r="112" spans="2:12" s="87" customFormat="1" x14ac:dyDescent="0.2">
      <c r="B112" s="224"/>
      <c r="C112" s="222"/>
      <c r="D112" s="227"/>
      <c r="E112" s="218"/>
      <c r="F112" s="217"/>
      <c r="G112" s="92" t="s">
        <v>2</v>
      </c>
      <c r="H112" s="83"/>
      <c r="I112" s="83"/>
    </row>
    <row r="113" spans="2:31" x14ac:dyDescent="0.2">
      <c r="B113" s="224"/>
      <c r="C113" s="222"/>
      <c r="D113" s="227"/>
      <c r="E113" s="216">
        <v>1200</v>
      </c>
      <c r="F113" s="217"/>
      <c r="G113" s="14" t="s">
        <v>56</v>
      </c>
      <c r="H113" s="4">
        <f>+H115+H124</f>
        <v>0</v>
      </c>
      <c r="I113" s="4">
        <f>+I115+I124</f>
        <v>-550000</v>
      </c>
    </row>
    <row r="114" spans="2:31" x14ac:dyDescent="0.2">
      <c r="B114" s="224"/>
      <c r="C114" s="222"/>
      <c r="D114" s="227"/>
      <c r="E114" s="217"/>
      <c r="F114" s="218"/>
      <c r="G114" s="30" t="s">
        <v>33</v>
      </c>
      <c r="H114" s="7"/>
      <c r="I114" s="20"/>
    </row>
    <row r="115" spans="2:31" s="34" customFormat="1" ht="11.25" customHeight="1" x14ac:dyDescent="0.2">
      <c r="B115" s="224"/>
      <c r="C115" s="222"/>
      <c r="D115" s="227"/>
      <c r="E115" s="217"/>
      <c r="F115" s="233">
        <v>11001</v>
      </c>
      <c r="G115" s="55" t="s">
        <v>192</v>
      </c>
      <c r="H115" s="4">
        <f>+H117</f>
        <v>0</v>
      </c>
      <c r="I115" s="4">
        <f>I117</f>
        <v>-150000</v>
      </c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</row>
    <row r="116" spans="2:31" s="33" customFormat="1" x14ac:dyDescent="0.2">
      <c r="B116" s="224"/>
      <c r="C116" s="222"/>
      <c r="D116" s="227"/>
      <c r="E116" s="217"/>
      <c r="F116" s="233"/>
      <c r="G116" s="38" t="s">
        <v>70</v>
      </c>
      <c r="H116" s="7"/>
      <c r="I116" s="7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</row>
    <row r="117" spans="2:31" s="33" customFormat="1" x14ac:dyDescent="0.2">
      <c r="B117" s="224"/>
      <c r="C117" s="222"/>
      <c r="D117" s="227"/>
      <c r="E117" s="217"/>
      <c r="F117" s="233"/>
      <c r="G117" s="47" t="s">
        <v>71</v>
      </c>
      <c r="H117" s="7">
        <f>+H119</f>
        <v>0</v>
      </c>
      <c r="I117" s="7">
        <f>I119</f>
        <v>-150000</v>
      </c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</row>
    <row r="118" spans="2:31" s="33" customFormat="1" ht="18" customHeight="1" x14ac:dyDescent="0.2">
      <c r="B118" s="224"/>
      <c r="C118" s="222"/>
      <c r="D118" s="227"/>
      <c r="E118" s="217"/>
      <c r="F118" s="233"/>
      <c r="G118" s="38" t="s">
        <v>72</v>
      </c>
      <c r="H118" s="7"/>
      <c r="I118" s="7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</row>
    <row r="119" spans="2:31" s="33" customFormat="1" x14ac:dyDescent="0.2">
      <c r="B119" s="224"/>
      <c r="C119" s="222"/>
      <c r="D119" s="227"/>
      <c r="E119" s="217"/>
      <c r="F119" s="233"/>
      <c r="G119" s="38" t="s">
        <v>65</v>
      </c>
      <c r="H119" s="4">
        <f>+H120</f>
        <v>0</v>
      </c>
      <c r="I119" s="4">
        <f>I121</f>
        <v>-150000</v>
      </c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</row>
    <row r="120" spans="2:31" s="33" customFormat="1" x14ac:dyDescent="0.2">
      <c r="B120" s="224"/>
      <c r="C120" s="222"/>
      <c r="D120" s="227"/>
      <c r="E120" s="217"/>
      <c r="F120" s="233"/>
      <c r="G120" s="38" t="s">
        <v>66</v>
      </c>
      <c r="H120" s="4">
        <f>+H121</f>
        <v>0</v>
      </c>
      <c r="I120" s="4">
        <f>I121</f>
        <v>-150000</v>
      </c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</row>
    <row r="121" spans="2:31" s="33" customFormat="1" x14ac:dyDescent="0.2">
      <c r="B121" s="224"/>
      <c r="C121" s="222"/>
      <c r="D121" s="227"/>
      <c r="E121" s="217"/>
      <c r="F121" s="233"/>
      <c r="G121" s="38" t="s">
        <v>106</v>
      </c>
      <c r="H121" s="4">
        <f>+H123</f>
        <v>0</v>
      </c>
      <c r="I121" s="4">
        <f>I123</f>
        <v>-150000</v>
      </c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</row>
    <row r="122" spans="2:31" s="33" customFormat="1" x14ac:dyDescent="0.2">
      <c r="B122" s="224"/>
      <c r="C122" s="222"/>
      <c r="D122" s="227"/>
      <c r="E122" s="217"/>
      <c r="F122" s="233"/>
      <c r="G122" s="38" t="s">
        <v>107</v>
      </c>
      <c r="H122" s="7"/>
      <c r="I122" s="22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</row>
    <row r="123" spans="2:31" s="33" customFormat="1" x14ac:dyDescent="0.2">
      <c r="B123" s="224"/>
      <c r="C123" s="222"/>
      <c r="D123" s="227"/>
      <c r="E123" s="217"/>
      <c r="F123" s="233"/>
      <c r="G123" s="38" t="s">
        <v>108</v>
      </c>
      <c r="H123" s="7">
        <f>+'2'!E43</f>
        <v>0</v>
      </c>
      <c r="I123" s="83">
        <f>+'2'!F43</f>
        <v>-150000</v>
      </c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</row>
    <row r="124" spans="2:31" s="34" customFormat="1" ht="11.25" customHeight="1" x14ac:dyDescent="0.2">
      <c r="B124" s="224"/>
      <c r="C124" s="222"/>
      <c r="D124" s="227"/>
      <c r="E124" s="217"/>
      <c r="F124" s="233">
        <v>11003</v>
      </c>
      <c r="G124" s="24" t="s">
        <v>136</v>
      </c>
      <c r="H124" s="4">
        <f>+H126</f>
        <v>0</v>
      </c>
      <c r="I124" s="4">
        <f>I126</f>
        <v>-400000</v>
      </c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</row>
    <row r="125" spans="2:31" s="33" customFormat="1" x14ac:dyDescent="0.2">
      <c r="B125" s="224"/>
      <c r="C125" s="222"/>
      <c r="D125" s="227"/>
      <c r="E125" s="217"/>
      <c r="F125" s="233"/>
      <c r="G125" s="38" t="s">
        <v>70</v>
      </c>
      <c r="H125" s="7"/>
      <c r="I125" s="7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2:31" s="33" customFormat="1" x14ac:dyDescent="0.2">
      <c r="B126" s="224"/>
      <c r="C126" s="222"/>
      <c r="D126" s="227"/>
      <c r="E126" s="217"/>
      <c r="F126" s="233"/>
      <c r="G126" s="40" t="s">
        <v>71</v>
      </c>
      <c r="H126" s="7">
        <f>+H128</f>
        <v>0</v>
      </c>
      <c r="I126" s="7">
        <f>I128</f>
        <v>-400000</v>
      </c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2:31" s="33" customFormat="1" ht="18" customHeight="1" x14ac:dyDescent="0.2">
      <c r="B127" s="224"/>
      <c r="C127" s="222"/>
      <c r="D127" s="227"/>
      <c r="E127" s="217"/>
      <c r="F127" s="233"/>
      <c r="G127" s="38" t="s">
        <v>72</v>
      </c>
      <c r="H127" s="7"/>
      <c r="I127" s="7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2:31" s="33" customFormat="1" x14ac:dyDescent="0.2">
      <c r="B128" s="224"/>
      <c r="C128" s="222"/>
      <c r="D128" s="227"/>
      <c r="E128" s="217"/>
      <c r="F128" s="233"/>
      <c r="G128" s="24" t="s">
        <v>65</v>
      </c>
      <c r="H128" s="4">
        <f>+H129</f>
        <v>0</v>
      </c>
      <c r="I128" s="4">
        <f>I130</f>
        <v>-400000</v>
      </c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2:31" s="33" customFormat="1" x14ac:dyDescent="0.2">
      <c r="B129" s="224"/>
      <c r="C129" s="222"/>
      <c r="D129" s="227"/>
      <c r="E129" s="217"/>
      <c r="F129" s="233"/>
      <c r="G129" s="24" t="s">
        <v>66</v>
      </c>
      <c r="H129" s="4">
        <f>+H130</f>
        <v>0</v>
      </c>
      <c r="I129" s="4">
        <f>I130</f>
        <v>-400000</v>
      </c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2:31" s="33" customFormat="1" x14ac:dyDescent="0.2">
      <c r="B130" s="224"/>
      <c r="C130" s="222"/>
      <c r="D130" s="227"/>
      <c r="E130" s="217"/>
      <c r="F130" s="233"/>
      <c r="G130" s="24" t="s">
        <v>73</v>
      </c>
      <c r="H130" s="4">
        <f>+H132</f>
        <v>0</v>
      </c>
      <c r="I130" s="4">
        <f>I132</f>
        <v>-400000</v>
      </c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2:31" s="33" customFormat="1" x14ac:dyDescent="0.2">
      <c r="B131" s="224"/>
      <c r="C131" s="222"/>
      <c r="D131" s="227"/>
      <c r="E131" s="217"/>
      <c r="F131" s="233"/>
      <c r="G131" s="38" t="s">
        <v>51</v>
      </c>
      <c r="H131" s="7"/>
      <c r="I131" s="22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2:31" s="33" customFormat="1" x14ac:dyDescent="0.2">
      <c r="B132" s="224"/>
      <c r="C132" s="222"/>
      <c r="D132" s="228"/>
      <c r="E132" s="218"/>
      <c r="F132" s="233"/>
      <c r="G132" s="38" t="s">
        <v>68</v>
      </c>
      <c r="H132" s="7">
        <f>+'2'!E50</f>
        <v>0</v>
      </c>
      <c r="I132" s="83">
        <f>+'2'!F50</f>
        <v>-400000</v>
      </c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2:31" s="33" customFormat="1" x14ac:dyDescent="0.2">
      <c r="B133" s="224"/>
      <c r="C133" s="226" t="s">
        <v>152</v>
      </c>
      <c r="D133" s="226"/>
      <c r="E133" s="216"/>
      <c r="F133" s="234"/>
      <c r="G133" s="14" t="s">
        <v>153</v>
      </c>
      <c r="H133" s="13">
        <f>+H135+H150</f>
        <v>32991.5</v>
      </c>
      <c r="I133" s="89">
        <f>+I135+I150</f>
        <v>126991.5</v>
      </c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2:31" x14ac:dyDescent="0.2">
      <c r="B134" s="224"/>
      <c r="C134" s="227"/>
      <c r="D134" s="228"/>
      <c r="E134" s="217"/>
      <c r="F134" s="235"/>
      <c r="G134" s="16" t="s">
        <v>2</v>
      </c>
      <c r="H134" s="16"/>
      <c r="I134" s="17"/>
    </row>
    <row r="135" spans="2:31" x14ac:dyDescent="0.2">
      <c r="B135" s="224"/>
      <c r="C135" s="227"/>
      <c r="D135" s="226" t="s">
        <v>29</v>
      </c>
      <c r="E135" s="217"/>
      <c r="F135" s="235"/>
      <c r="G135" s="18" t="s">
        <v>154</v>
      </c>
      <c r="H135" s="4">
        <f>+H139</f>
        <v>20000</v>
      </c>
      <c r="I135" s="82">
        <f>+I139</f>
        <v>114000</v>
      </c>
    </row>
    <row r="136" spans="2:31" x14ac:dyDescent="0.2">
      <c r="B136" s="224"/>
      <c r="C136" s="227"/>
      <c r="D136" s="227"/>
      <c r="E136" s="217"/>
      <c r="F136" s="235"/>
      <c r="G136" s="19" t="s">
        <v>2</v>
      </c>
      <c r="H136" s="7"/>
      <c r="I136" s="7"/>
    </row>
    <row r="137" spans="2:31" x14ac:dyDescent="0.2">
      <c r="B137" s="224"/>
      <c r="C137" s="227"/>
      <c r="D137" s="227"/>
      <c r="E137" s="217"/>
      <c r="F137" s="235"/>
      <c r="G137" s="14" t="s">
        <v>24</v>
      </c>
      <c r="H137" s="4">
        <f>+H139</f>
        <v>20000</v>
      </c>
      <c r="I137" s="15">
        <f>+I139</f>
        <v>114000</v>
      </c>
    </row>
    <row r="138" spans="2:31" x14ac:dyDescent="0.2">
      <c r="B138" s="224"/>
      <c r="C138" s="227"/>
      <c r="D138" s="227"/>
      <c r="E138" s="218"/>
      <c r="F138" s="235"/>
      <c r="G138" s="16" t="s">
        <v>2</v>
      </c>
      <c r="H138" s="7"/>
      <c r="I138" s="20"/>
    </row>
    <row r="139" spans="2:31" x14ac:dyDescent="0.2">
      <c r="B139" s="224"/>
      <c r="C139" s="227"/>
      <c r="D139" s="227"/>
      <c r="E139" s="216">
        <v>1142</v>
      </c>
      <c r="F139" s="235"/>
      <c r="G139" s="14" t="s">
        <v>146</v>
      </c>
      <c r="H139" s="4">
        <f>+H141</f>
        <v>20000</v>
      </c>
      <c r="I139" s="4">
        <f>I141</f>
        <v>114000</v>
      </c>
    </row>
    <row r="140" spans="2:31" x14ac:dyDescent="0.2">
      <c r="B140" s="224"/>
      <c r="C140" s="227"/>
      <c r="D140" s="227"/>
      <c r="E140" s="217"/>
      <c r="F140" s="236"/>
      <c r="G140" s="30" t="s">
        <v>33</v>
      </c>
      <c r="H140" s="7"/>
      <c r="I140" s="7"/>
    </row>
    <row r="141" spans="2:31" x14ac:dyDescent="0.2">
      <c r="B141" s="224"/>
      <c r="C141" s="227"/>
      <c r="D141" s="227"/>
      <c r="E141" s="217"/>
      <c r="F141" s="216">
        <v>11001</v>
      </c>
      <c r="G141" s="31" t="s">
        <v>149</v>
      </c>
      <c r="H141" s="7">
        <f>+H143</f>
        <v>20000</v>
      </c>
      <c r="I141" s="7">
        <f>I143</f>
        <v>114000</v>
      </c>
    </row>
    <row r="142" spans="2:31" x14ac:dyDescent="0.2">
      <c r="B142" s="224"/>
      <c r="C142" s="227"/>
      <c r="D142" s="227"/>
      <c r="E142" s="217"/>
      <c r="F142" s="217"/>
      <c r="G142" s="21" t="s">
        <v>70</v>
      </c>
      <c r="H142" s="7"/>
      <c r="I142" s="7"/>
    </row>
    <row r="143" spans="2:31" x14ac:dyDescent="0.2">
      <c r="B143" s="224"/>
      <c r="C143" s="227"/>
      <c r="D143" s="227"/>
      <c r="E143" s="217"/>
      <c r="F143" s="217"/>
      <c r="G143" s="39" t="s">
        <v>71</v>
      </c>
      <c r="H143" s="4">
        <f>+H144</f>
        <v>20000</v>
      </c>
      <c r="I143" s="4">
        <f>I145</f>
        <v>114000</v>
      </c>
    </row>
    <row r="144" spans="2:31" x14ac:dyDescent="0.2">
      <c r="B144" s="224"/>
      <c r="C144" s="227"/>
      <c r="D144" s="227"/>
      <c r="E144" s="217"/>
      <c r="F144" s="217"/>
      <c r="G144" s="21" t="s">
        <v>72</v>
      </c>
      <c r="H144" s="4">
        <f>+H145</f>
        <v>20000</v>
      </c>
      <c r="I144" s="4">
        <f>I145</f>
        <v>114000</v>
      </c>
    </row>
    <row r="145" spans="2:9" x14ac:dyDescent="0.2">
      <c r="B145" s="224"/>
      <c r="C145" s="227"/>
      <c r="D145" s="227"/>
      <c r="E145" s="217"/>
      <c r="F145" s="217"/>
      <c r="G145" s="31" t="s">
        <v>65</v>
      </c>
      <c r="H145" s="4">
        <f>+H147</f>
        <v>20000</v>
      </c>
      <c r="I145" s="4">
        <f>I147</f>
        <v>114000</v>
      </c>
    </row>
    <row r="146" spans="2:9" x14ac:dyDescent="0.2">
      <c r="B146" s="224"/>
      <c r="C146" s="227"/>
      <c r="D146" s="227"/>
      <c r="E146" s="217"/>
      <c r="F146" s="217"/>
      <c r="G146" s="31" t="s">
        <v>66</v>
      </c>
      <c r="H146" s="7"/>
      <c r="I146" s="22"/>
    </row>
    <row r="147" spans="2:9" x14ac:dyDescent="0.2">
      <c r="B147" s="224"/>
      <c r="C147" s="227"/>
      <c r="D147" s="227"/>
      <c r="E147" s="217"/>
      <c r="F147" s="217"/>
      <c r="G147" s="48" t="s">
        <v>73</v>
      </c>
      <c r="H147" s="4">
        <f>H149</f>
        <v>20000</v>
      </c>
      <c r="I147" s="4">
        <f>I149</f>
        <v>114000</v>
      </c>
    </row>
    <row r="148" spans="2:9" x14ac:dyDescent="0.2">
      <c r="B148" s="224"/>
      <c r="C148" s="227"/>
      <c r="D148" s="227"/>
      <c r="E148" s="217"/>
      <c r="F148" s="217"/>
      <c r="G148" s="38" t="s">
        <v>51</v>
      </c>
      <c r="H148" s="4"/>
      <c r="I148" s="4"/>
    </row>
    <row r="149" spans="2:9" x14ac:dyDescent="0.2">
      <c r="B149" s="224"/>
      <c r="C149" s="227"/>
      <c r="D149" s="228"/>
      <c r="E149" s="218"/>
      <c r="F149" s="218"/>
      <c r="G149" s="38" t="s">
        <v>68</v>
      </c>
      <c r="H149" s="7">
        <f>+'2'!E30</f>
        <v>20000</v>
      </c>
      <c r="I149" s="83">
        <f>+'2'!F30</f>
        <v>114000</v>
      </c>
    </row>
    <row r="150" spans="2:9" s="87" customFormat="1" x14ac:dyDescent="0.2">
      <c r="B150" s="224"/>
      <c r="C150" s="227"/>
      <c r="D150" s="226" t="s">
        <v>69</v>
      </c>
      <c r="E150" s="217"/>
      <c r="F150" s="235"/>
      <c r="G150" s="102" t="s">
        <v>244</v>
      </c>
      <c r="H150" s="82">
        <f>+H152</f>
        <v>12991.5</v>
      </c>
      <c r="I150" s="82">
        <f t="shared" ref="I150" si="11">+I152</f>
        <v>12991.5</v>
      </c>
    </row>
    <row r="151" spans="2:9" s="87" customFormat="1" x14ac:dyDescent="0.2">
      <c r="B151" s="224"/>
      <c r="C151" s="227"/>
      <c r="D151" s="227"/>
      <c r="E151" s="217"/>
      <c r="F151" s="235"/>
      <c r="G151" s="95" t="s">
        <v>2</v>
      </c>
      <c r="H151" s="83"/>
      <c r="I151" s="83"/>
    </row>
    <row r="152" spans="2:9" s="87" customFormat="1" x14ac:dyDescent="0.2">
      <c r="B152" s="224"/>
      <c r="C152" s="227"/>
      <c r="D152" s="227"/>
      <c r="E152" s="217"/>
      <c r="F152" s="235"/>
      <c r="G152" s="90" t="s">
        <v>24</v>
      </c>
      <c r="H152" s="82">
        <f>+H154</f>
        <v>12991.5</v>
      </c>
      <c r="I152" s="91">
        <f>+I154</f>
        <v>12991.5</v>
      </c>
    </row>
    <row r="153" spans="2:9" s="87" customFormat="1" x14ac:dyDescent="0.2">
      <c r="B153" s="224"/>
      <c r="C153" s="227"/>
      <c r="D153" s="227"/>
      <c r="E153" s="218"/>
      <c r="F153" s="235"/>
      <c r="G153" s="92" t="s">
        <v>2</v>
      </c>
      <c r="H153" s="83"/>
      <c r="I153" s="96"/>
    </row>
    <row r="154" spans="2:9" s="87" customFormat="1" ht="27" x14ac:dyDescent="0.2">
      <c r="B154" s="224"/>
      <c r="C154" s="227"/>
      <c r="D154" s="227"/>
      <c r="E154" s="216">
        <v>1126</v>
      </c>
      <c r="F154" s="235"/>
      <c r="G154" s="127" t="s">
        <v>240</v>
      </c>
      <c r="H154" s="82">
        <f>+H156</f>
        <v>12991.5</v>
      </c>
      <c r="I154" s="82">
        <f>I156</f>
        <v>12991.5</v>
      </c>
    </row>
    <row r="155" spans="2:9" s="87" customFormat="1" x14ac:dyDescent="0.2">
      <c r="B155" s="224"/>
      <c r="C155" s="227"/>
      <c r="D155" s="227"/>
      <c r="E155" s="217"/>
      <c r="F155" s="236"/>
      <c r="G155" s="111" t="s">
        <v>33</v>
      </c>
      <c r="H155" s="83"/>
      <c r="I155" s="83"/>
    </row>
    <row r="156" spans="2:9" s="87" customFormat="1" ht="27" x14ac:dyDescent="0.2">
      <c r="B156" s="224"/>
      <c r="C156" s="227"/>
      <c r="D156" s="227"/>
      <c r="E156" s="217"/>
      <c r="F156" s="216">
        <v>11001</v>
      </c>
      <c r="G156" s="102" t="s">
        <v>243</v>
      </c>
      <c r="H156" s="83">
        <f>+H158</f>
        <v>12991.5</v>
      </c>
      <c r="I156" s="83">
        <f>I158</f>
        <v>12991.5</v>
      </c>
    </row>
    <row r="157" spans="2:9" s="87" customFormat="1" x14ac:dyDescent="0.2">
      <c r="B157" s="224"/>
      <c r="C157" s="227"/>
      <c r="D157" s="227"/>
      <c r="E157" s="217"/>
      <c r="F157" s="217"/>
      <c r="G157" s="97" t="s">
        <v>70</v>
      </c>
      <c r="H157" s="83"/>
      <c r="I157" s="83"/>
    </row>
    <row r="158" spans="2:9" s="87" customFormat="1" x14ac:dyDescent="0.2">
      <c r="B158" s="224"/>
      <c r="C158" s="227"/>
      <c r="D158" s="227"/>
      <c r="E158" s="217"/>
      <c r="F158" s="217"/>
      <c r="G158" s="123" t="s">
        <v>71</v>
      </c>
      <c r="H158" s="82">
        <f>+H159</f>
        <v>12991.5</v>
      </c>
      <c r="I158" s="82">
        <f>I160</f>
        <v>12991.5</v>
      </c>
    </row>
    <row r="159" spans="2:9" s="87" customFormat="1" x14ac:dyDescent="0.2">
      <c r="B159" s="224"/>
      <c r="C159" s="227"/>
      <c r="D159" s="227"/>
      <c r="E159" s="217"/>
      <c r="F159" s="217"/>
      <c r="G159" s="97" t="s">
        <v>72</v>
      </c>
      <c r="H159" s="82">
        <f>+H160</f>
        <v>12991.5</v>
      </c>
      <c r="I159" s="82">
        <f>I160</f>
        <v>12991.5</v>
      </c>
    </row>
    <row r="160" spans="2:9" s="87" customFormat="1" x14ac:dyDescent="0.2">
      <c r="B160" s="224"/>
      <c r="C160" s="227"/>
      <c r="D160" s="227"/>
      <c r="E160" s="217"/>
      <c r="F160" s="217"/>
      <c r="G160" s="114" t="s">
        <v>65</v>
      </c>
      <c r="H160" s="82">
        <f>+H162</f>
        <v>12991.5</v>
      </c>
      <c r="I160" s="82">
        <f>I162</f>
        <v>12991.5</v>
      </c>
    </row>
    <row r="161" spans="2:9" s="87" customFormat="1" x14ac:dyDescent="0.2">
      <c r="B161" s="224"/>
      <c r="C161" s="227"/>
      <c r="D161" s="227"/>
      <c r="E161" s="217"/>
      <c r="F161" s="217"/>
      <c r="G161" s="114" t="s">
        <v>66</v>
      </c>
      <c r="H161" s="83"/>
      <c r="I161" s="98"/>
    </row>
    <row r="162" spans="2:9" s="87" customFormat="1" x14ac:dyDescent="0.2">
      <c r="B162" s="224"/>
      <c r="C162" s="227"/>
      <c r="D162" s="227"/>
      <c r="E162" s="217"/>
      <c r="F162" s="217"/>
      <c r="G162" s="114" t="s">
        <v>256</v>
      </c>
      <c r="H162" s="82">
        <f>H163</f>
        <v>12991.5</v>
      </c>
      <c r="I162" s="82">
        <f>I163</f>
        <v>12991.5</v>
      </c>
    </row>
    <row r="163" spans="2:9" s="87" customFormat="1" x14ac:dyDescent="0.2">
      <c r="B163" s="225"/>
      <c r="C163" s="228"/>
      <c r="D163" s="228"/>
      <c r="E163" s="218"/>
      <c r="F163" s="218"/>
      <c r="G163" s="120" t="s">
        <v>255</v>
      </c>
      <c r="H163" s="83">
        <f>+'2'!E17</f>
        <v>12991.5</v>
      </c>
      <c r="I163" s="83">
        <f>+'2'!F17</f>
        <v>12991.5</v>
      </c>
    </row>
    <row r="164" spans="2:9" s="26" customFormat="1" ht="21.75" customHeight="1" x14ac:dyDescent="0.2">
      <c r="B164" s="226" t="s">
        <v>208</v>
      </c>
      <c r="C164" s="226"/>
      <c r="D164" s="229"/>
      <c r="E164" s="219"/>
      <c r="F164" s="219"/>
      <c r="G164" s="49" t="s">
        <v>207</v>
      </c>
      <c r="H164" s="4">
        <f>+H165</f>
        <v>0</v>
      </c>
      <c r="I164" s="4">
        <f>+I165</f>
        <v>-700000</v>
      </c>
    </row>
    <row r="165" spans="2:9" s="32" customFormat="1" x14ac:dyDescent="0.2">
      <c r="B165" s="227"/>
      <c r="C165" s="227"/>
      <c r="D165" s="230"/>
      <c r="E165" s="220"/>
      <c r="F165" s="220"/>
      <c r="G165" s="14" t="s">
        <v>209</v>
      </c>
      <c r="H165" s="4">
        <f>+H167</f>
        <v>0</v>
      </c>
      <c r="I165" s="4">
        <f t="shared" ref="I165" si="12">+I167</f>
        <v>-700000</v>
      </c>
    </row>
    <row r="166" spans="2:9" x14ac:dyDescent="0.2">
      <c r="B166" s="227"/>
      <c r="C166" s="228"/>
      <c r="D166" s="230"/>
      <c r="E166" s="220"/>
      <c r="F166" s="220"/>
      <c r="G166" s="16" t="s">
        <v>2</v>
      </c>
      <c r="H166" s="7"/>
      <c r="I166" s="7"/>
    </row>
    <row r="167" spans="2:9" s="32" customFormat="1" x14ac:dyDescent="0.2">
      <c r="B167" s="227"/>
      <c r="C167" s="222" t="s">
        <v>29</v>
      </c>
      <c r="D167" s="230"/>
      <c r="E167" s="220"/>
      <c r="F167" s="220"/>
      <c r="G167" s="14" t="s">
        <v>210</v>
      </c>
      <c r="H167" s="7">
        <f>+H169</f>
        <v>0</v>
      </c>
      <c r="I167" s="7">
        <f t="shared" ref="I167" si="13">+I169</f>
        <v>-700000</v>
      </c>
    </row>
    <row r="168" spans="2:9" x14ac:dyDescent="0.2">
      <c r="B168" s="227"/>
      <c r="C168" s="222"/>
      <c r="D168" s="231"/>
      <c r="E168" s="220"/>
      <c r="F168" s="220"/>
      <c r="G168" s="16" t="s">
        <v>2</v>
      </c>
      <c r="H168" s="7"/>
      <c r="I168" s="7"/>
    </row>
    <row r="169" spans="2:9" s="32" customFormat="1" x14ac:dyDescent="0.2">
      <c r="B169" s="227"/>
      <c r="C169" s="222"/>
      <c r="D169" s="222" t="s">
        <v>29</v>
      </c>
      <c r="E169" s="220"/>
      <c r="F169" s="220"/>
      <c r="G169" s="14" t="s">
        <v>191</v>
      </c>
      <c r="H169" s="7">
        <f>+H171</f>
        <v>0</v>
      </c>
      <c r="I169" s="7">
        <f t="shared" ref="I169" si="14">+I171</f>
        <v>-700000</v>
      </c>
    </row>
    <row r="170" spans="2:9" x14ac:dyDescent="0.2">
      <c r="B170" s="227"/>
      <c r="C170" s="222"/>
      <c r="D170" s="222"/>
      <c r="E170" s="220"/>
      <c r="F170" s="220"/>
      <c r="G170" s="19" t="s">
        <v>2</v>
      </c>
      <c r="H170" s="7"/>
      <c r="I170" s="7"/>
    </row>
    <row r="171" spans="2:9" x14ac:dyDescent="0.2">
      <c r="B171" s="227"/>
      <c r="C171" s="222"/>
      <c r="D171" s="222"/>
      <c r="E171" s="220"/>
      <c r="F171" s="220"/>
      <c r="G171" s="14" t="s">
        <v>196</v>
      </c>
      <c r="H171" s="7">
        <f>+H173</f>
        <v>0</v>
      </c>
      <c r="I171" s="7">
        <f t="shared" ref="I171" si="15">+I173</f>
        <v>-700000</v>
      </c>
    </row>
    <row r="172" spans="2:9" x14ac:dyDescent="0.2">
      <c r="B172" s="227"/>
      <c r="C172" s="222"/>
      <c r="D172" s="222"/>
      <c r="E172" s="221"/>
      <c r="F172" s="220"/>
      <c r="G172" s="16" t="s">
        <v>2</v>
      </c>
      <c r="H172" s="7"/>
      <c r="I172" s="7"/>
    </row>
    <row r="173" spans="2:9" s="32" customFormat="1" x14ac:dyDescent="0.2">
      <c r="B173" s="227"/>
      <c r="C173" s="222"/>
      <c r="D173" s="222"/>
      <c r="E173" s="216">
        <v>1139</v>
      </c>
      <c r="F173" s="220"/>
      <c r="G173" s="23" t="s">
        <v>191</v>
      </c>
      <c r="H173" s="7">
        <f>+H175</f>
        <v>0</v>
      </c>
      <c r="I173" s="7">
        <f t="shared" ref="I173" si="16">+I175</f>
        <v>-700000</v>
      </c>
    </row>
    <row r="174" spans="2:9" x14ac:dyDescent="0.2">
      <c r="B174" s="227"/>
      <c r="C174" s="222"/>
      <c r="D174" s="222"/>
      <c r="E174" s="217"/>
      <c r="F174" s="221"/>
      <c r="G174" s="30" t="s">
        <v>33</v>
      </c>
      <c r="H174" s="7"/>
      <c r="I174" s="7"/>
    </row>
    <row r="175" spans="2:9" x14ac:dyDescent="0.2">
      <c r="B175" s="227"/>
      <c r="C175" s="222"/>
      <c r="D175" s="222"/>
      <c r="E175" s="217"/>
      <c r="F175" s="232">
        <v>11001</v>
      </c>
      <c r="G175" s="23" t="s">
        <v>191</v>
      </c>
      <c r="H175" s="7">
        <f>+H177</f>
        <v>0</v>
      </c>
      <c r="I175" s="7">
        <f t="shared" ref="I175" si="17">+I177</f>
        <v>-700000</v>
      </c>
    </row>
    <row r="176" spans="2:9" x14ac:dyDescent="0.2">
      <c r="B176" s="227"/>
      <c r="C176" s="222"/>
      <c r="D176" s="222"/>
      <c r="E176" s="217"/>
      <c r="F176" s="232"/>
      <c r="G176" s="30" t="s">
        <v>34</v>
      </c>
      <c r="H176" s="7"/>
      <c r="I176" s="7"/>
    </row>
    <row r="177" spans="2:9" x14ac:dyDescent="0.2">
      <c r="B177" s="227"/>
      <c r="C177" s="222"/>
      <c r="D177" s="222"/>
      <c r="E177" s="217"/>
      <c r="F177" s="232"/>
      <c r="G177" s="29" t="s">
        <v>196</v>
      </c>
      <c r="H177" s="7">
        <f>+H179</f>
        <v>0</v>
      </c>
      <c r="I177" s="7">
        <f t="shared" ref="I177" si="18">+I179</f>
        <v>-700000</v>
      </c>
    </row>
    <row r="178" spans="2:9" x14ac:dyDescent="0.2">
      <c r="B178" s="227"/>
      <c r="C178" s="222"/>
      <c r="D178" s="222"/>
      <c r="E178" s="217"/>
      <c r="F178" s="232"/>
      <c r="G178" s="30" t="s">
        <v>35</v>
      </c>
      <c r="H178" s="7"/>
      <c r="I178" s="7"/>
    </row>
    <row r="179" spans="2:9" x14ac:dyDescent="0.2">
      <c r="B179" s="227"/>
      <c r="C179" s="222"/>
      <c r="D179" s="222"/>
      <c r="E179" s="217"/>
      <c r="F179" s="232"/>
      <c r="G179" s="23" t="s">
        <v>4</v>
      </c>
      <c r="H179" s="7">
        <f t="shared" ref="H179:I181" si="19">+H180</f>
        <v>0</v>
      </c>
      <c r="I179" s="7">
        <f t="shared" si="19"/>
        <v>-700000</v>
      </c>
    </row>
    <row r="180" spans="2:9" x14ac:dyDescent="0.2">
      <c r="B180" s="227"/>
      <c r="C180" s="222"/>
      <c r="D180" s="222"/>
      <c r="E180" s="217"/>
      <c r="F180" s="232"/>
      <c r="G180" s="23" t="s">
        <v>5</v>
      </c>
      <c r="H180" s="7">
        <f t="shared" si="19"/>
        <v>0</v>
      </c>
      <c r="I180" s="7">
        <f t="shared" si="19"/>
        <v>-700000</v>
      </c>
    </row>
    <row r="181" spans="2:9" x14ac:dyDescent="0.2">
      <c r="B181" s="227"/>
      <c r="C181" s="222"/>
      <c r="D181" s="222"/>
      <c r="E181" s="217"/>
      <c r="F181" s="232"/>
      <c r="G181" s="23" t="s">
        <v>211</v>
      </c>
      <c r="H181" s="7">
        <f t="shared" si="19"/>
        <v>0</v>
      </c>
      <c r="I181" s="7">
        <f t="shared" si="19"/>
        <v>-700000</v>
      </c>
    </row>
    <row r="182" spans="2:9" x14ac:dyDescent="0.2">
      <c r="B182" s="228"/>
      <c r="C182" s="222"/>
      <c r="D182" s="222"/>
      <c r="E182" s="218"/>
      <c r="F182" s="232"/>
      <c r="G182" s="59" t="s">
        <v>212</v>
      </c>
      <c r="H182" s="7">
        <f>+'2'!E134</f>
        <v>0</v>
      </c>
      <c r="I182" s="83">
        <f>+'2'!F134</f>
        <v>-700000</v>
      </c>
    </row>
  </sheetData>
  <mergeCells count="68">
    <mergeCell ref="E65:E84"/>
    <mergeCell ref="E39:E44"/>
    <mergeCell ref="G6:G7"/>
    <mergeCell ref="E6:F6"/>
    <mergeCell ref="D41:D84"/>
    <mergeCell ref="F65:F66"/>
    <mergeCell ref="F67:F75"/>
    <mergeCell ref="F76:F84"/>
    <mergeCell ref="E45:E64"/>
    <mergeCell ref="F56:F64"/>
    <mergeCell ref="F47:F55"/>
    <mergeCell ref="F39:F46"/>
    <mergeCell ref="E17:E27"/>
    <mergeCell ref="F19:F27"/>
    <mergeCell ref="F30:F38"/>
    <mergeCell ref="E28:E38"/>
    <mergeCell ref="H6:I6"/>
    <mergeCell ref="B6:D6"/>
    <mergeCell ref="C9:C10"/>
    <mergeCell ref="B8:G8"/>
    <mergeCell ref="E13:E16"/>
    <mergeCell ref="F13:F18"/>
    <mergeCell ref="F9:F12"/>
    <mergeCell ref="E9:E12"/>
    <mergeCell ref="D9:D12"/>
    <mergeCell ref="B1:I1"/>
    <mergeCell ref="B2:I2"/>
    <mergeCell ref="B3:I3"/>
    <mergeCell ref="B4:I4"/>
    <mergeCell ref="B5:I5"/>
    <mergeCell ref="F175:F182"/>
    <mergeCell ref="F164:F174"/>
    <mergeCell ref="F85:F90"/>
    <mergeCell ref="F115:F123"/>
    <mergeCell ref="F133:F140"/>
    <mergeCell ref="F150:F155"/>
    <mergeCell ref="F124:F132"/>
    <mergeCell ref="F109:F114"/>
    <mergeCell ref="F156:F163"/>
    <mergeCell ref="F141:F149"/>
    <mergeCell ref="E133:E138"/>
    <mergeCell ref="D150:D163"/>
    <mergeCell ref="F91:F99"/>
    <mergeCell ref="D85:D108"/>
    <mergeCell ref="E113:E132"/>
    <mergeCell ref="F100:F108"/>
    <mergeCell ref="E89:E108"/>
    <mergeCell ref="E139:E149"/>
    <mergeCell ref="E150:E153"/>
    <mergeCell ref="E85:E88"/>
    <mergeCell ref="E109:E112"/>
    <mergeCell ref="E154:E163"/>
    <mergeCell ref="E173:E182"/>
    <mergeCell ref="E164:E172"/>
    <mergeCell ref="D169:D182"/>
    <mergeCell ref="B9:B163"/>
    <mergeCell ref="C133:C163"/>
    <mergeCell ref="B164:B182"/>
    <mergeCell ref="C164:C166"/>
    <mergeCell ref="D164:D168"/>
    <mergeCell ref="C167:C182"/>
    <mergeCell ref="D135:D149"/>
    <mergeCell ref="D39:D40"/>
    <mergeCell ref="C39:C132"/>
    <mergeCell ref="D109:D132"/>
    <mergeCell ref="C11:C38"/>
    <mergeCell ref="D13:D38"/>
    <mergeCell ref="D133:D134"/>
  </mergeCells>
  <pageMargins left="0.17" right="0.17" top="0.55000000000000004" bottom="0.67" header="0.42" footer="0.39"/>
  <pageSetup paperSize="9" scale="8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79"/>
  <sheetViews>
    <sheetView zoomScaleNormal="100" workbookViewId="0">
      <selection activeCell="B6" sqref="B6:E6"/>
    </sheetView>
  </sheetViews>
  <sheetFormatPr defaultColWidth="9.140625" defaultRowHeight="13.5" x14ac:dyDescent="0.2"/>
  <cols>
    <col min="1" max="1" width="5" style="105" customWidth="1"/>
    <col min="2" max="2" width="35.140625" style="105" customWidth="1"/>
    <col min="3" max="3" width="73.7109375" style="105" customWidth="1"/>
    <col min="4" max="5" width="27.5703125" style="105" customWidth="1"/>
    <col min="6" max="6" width="9.140625" style="105"/>
    <col min="7" max="7" width="9.7109375" style="105" customWidth="1"/>
    <col min="8" max="8" width="9.140625" style="105" customWidth="1"/>
    <col min="9" max="9" width="9.7109375" style="105" bestFit="1" customWidth="1"/>
    <col min="10" max="16384" width="9.140625" style="105"/>
  </cols>
  <sheetData>
    <row r="1" spans="2:28" s="135" customFormat="1" ht="14.25" customHeight="1" x14ac:dyDescent="0.2">
      <c r="B1" s="257" t="s">
        <v>28</v>
      </c>
      <c r="C1" s="257"/>
      <c r="D1" s="257"/>
      <c r="E1" s="25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</row>
    <row r="2" spans="2:28" s="135" customFormat="1" ht="14.25" customHeight="1" x14ac:dyDescent="0.2">
      <c r="B2" s="257" t="s">
        <v>128</v>
      </c>
      <c r="C2" s="257"/>
      <c r="D2" s="257"/>
      <c r="E2" s="25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</row>
    <row r="3" spans="2:28" s="135" customFormat="1" ht="14.25" customHeight="1" x14ac:dyDescent="0.2">
      <c r="B3" s="257" t="s">
        <v>14</v>
      </c>
      <c r="C3" s="257"/>
      <c r="D3" s="257"/>
      <c r="E3" s="25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</row>
    <row r="4" spans="2:28" s="138" customFormat="1" ht="32.25" customHeight="1" x14ac:dyDescent="0.2">
      <c r="B4" s="250" t="s">
        <v>129</v>
      </c>
      <c r="C4" s="250"/>
      <c r="D4" s="250"/>
      <c r="E4" s="250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</row>
    <row r="5" spans="2:28" s="138" customFormat="1" ht="20.25" customHeight="1" x14ac:dyDescent="0.2">
      <c r="B5" s="198" t="s">
        <v>25</v>
      </c>
      <c r="C5" s="198"/>
      <c r="D5" s="198"/>
      <c r="E5" s="198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</row>
    <row r="6" spans="2:28" s="103" customFormat="1" ht="15.75" customHeight="1" x14ac:dyDescent="0.2">
      <c r="B6" s="258"/>
      <c r="C6" s="258"/>
      <c r="D6" s="258"/>
      <c r="E6" s="258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</row>
    <row r="7" spans="2:28" s="103" customFormat="1" ht="15.75" customHeight="1" x14ac:dyDescent="0.2">
      <c r="B7" s="199" t="s">
        <v>250</v>
      </c>
      <c r="C7" s="214"/>
      <c r="D7" s="214"/>
      <c r="E7" s="215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</row>
    <row r="8" spans="2:28" s="135" customFormat="1" ht="19.5" customHeight="1" x14ac:dyDescent="0.2">
      <c r="B8" s="132" t="s">
        <v>42</v>
      </c>
      <c r="C8" s="132" t="s">
        <v>6</v>
      </c>
      <c r="D8" s="132"/>
      <c r="E8" s="129"/>
    </row>
    <row r="9" spans="2:28" s="135" customFormat="1" ht="27" x14ac:dyDescent="0.2">
      <c r="B9" s="127">
        <v>1126</v>
      </c>
      <c r="C9" s="150" t="s">
        <v>240</v>
      </c>
      <c r="D9" s="127"/>
      <c r="E9" s="122"/>
    </row>
    <row r="10" spans="2:28" s="135" customFormat="1" ht="13.5" customHeight="1" x14ac:dyDescent="0.2">
      <c r="B10" s="127" t="s">
        <v>155</v>
      </c>
      <c r="C10" s="127"/>
      <c r="D10" s="127"/>
      <c r="E10" s="158"/>
    </row>
    <row r="11" spans="2:28" s="135" customFormat="1" ht="32.25" customHeight="1" x14ac:dyDescent="0.2">
      <c r="B11" s="84" t="s">
        <v>7</v>
      </c>
      <c r="C11" s="125">
        <v>1126</v>
      </c>
      <c r="D11" s="255" t="s">
        <v>43</v>
      </c>
      <c r="E11" s="255"/>
    </row>
    <row r="12" spans="2:28" s="135" customFormat="1" ht="15.75" customHeight="1" x14ac:dyDescent="0.2">
      <c r="B12" s="84" t="s">
        <v>8</v>
      </c>
      <c r="C12" s="125">
        <v>11001</v>
      </c>
      <c r="D12" s="255" t="s">
        <v>130</v>
      </c>
      <c r="E12" s="255" t="s">
        <v>9</v>
      </c>
    </row>
    <row r="13" spans="2:28" s="135" customFormat="1" ht="27" x14ac:dyDescent="0.2">
      <c r="B13" s="127" t="s">
        <v>10</v>
      </c>
      <c r="C13" s="127" t="s">
        <v>240</v>
      </c>
      <c r="D13" s="255"/>
      <c r="E13" s="255"/>
    </row>
    <row r="14" spans="2:28" s="135" customFormat="1" ht="40.5" x14ac:dyDescent="0.2">
      <c r="B14" s="84" t="s">
        <v>11</v>
      </c>
      <c r="C14" s="151" t="s">
        <v>245</v>
      </c>
      <c r="D14" s="255"/>
      <c r="E14" s="255"/>
    </row>
    <row r="15" spans="2:28" s="135" customFormat="1" ht="18.75" customHeight="1" x14ac:dyDescent="0.2">
      <c r="B15" s="84" t="s">
        <v>26</v>
      </c>
      <c r="C15" s="125" t="s">
        <v>81</v>
      </c>
      <c r="D15" s="84"/>
      <c r="E15" s="131"/>
    </row>
    <row r="16" spans="2:28" s="135" customFormat="1" ht="40.5" x14ac:dyDescent="0.2">
      <c r="B16" s="124" t="s">
        <v>74</v>
      </c>
      <c r="C16" s="151" t="s">
        <v>246</v>
      </c>
      <c r="D16" s="124"/>
      <c r="E16" s="106"/>
    </row>
    <row r="17" spans="2:5" s="135" customFormat="1" x14ac:dyDescent="0.2">
      <c r="B17" s="255" t="s">
        <v>12</v>
      </c>
      <c r="C17" s="255"/>
      <c r="D17" s="122"/>
      <c r="E17" s="126"/>
    </row>
    <row r="18" spans="2:5" s="135" customFormat="1" x14ac:dyDescent="0.2">
      <c r="B18" s="259" t="s">
        <v>82</v>
      </c>
      <c r="C18" s="259"/>
      <c r="D18" s="68">
        <f>+'2'!E17</f>
        <v>12991.5</v>
      </c>
      <c r="E18" s="68">
        <f>+'1'!D9</f>
        <v>12991.5</v>
      </c>
    </row>
    <row r="19" spans="2:5" s="135" customFormat="1" x14ac:dyDescent="0.2"/>
    <row r="20" spans="2:5" s="135" customFormat="1" x14ac:dyDescent="0.2">
      <c r="B20" s="132" t="s">
        <v>42</v>
      </c>
      <c r="C20" s="132" t="s">
        <v>6</v>
      </c>
      <c r="D20" s="132"/>
      <c r="E20" s="129"/>
    </row>
    <row r="21" spans="2:5" s="135" customFormat="1" x14ac:dyDescent="0.2">
      <c r="B21" s="127">
        <v>1142</v>
      </c>
      <c r="C21" s="127" t="s">
        <v>156</v>
      </c>
      <c r="D21" s="127"/>
      <c r="E21" s="122"/>
    </row>
    <row r="22" spans="2:5" s="135" customFormat="1" x14ac:dyDescent="0.2">
      <c r="B22" s="127" t="s">
        <v>155</v>
      </c>
      <c r="C22" s="127"/>
      <c r="D22" s="127"/>
      <c r="E22" s="158"/>
    </row>
    <row r="23" spans="2:5" s="135" customFormat="1" ht="32.25" customHeight="1" x14ac:dyDescent="0.2">
      <c r="B23" s="104" t="s">
        <v>7</v>
      </c>
      <c r="C23" s="58">
        <v>1142</v>
      </c>
      <c r="D23" s="250" t="s">
        <v>43</v>
      </c>
      <c r="E23" s="250"/>
    </row>
    <row r="24" spans="2:5" s="135" customFormat="1" x14ac:dyDescent="0.2">
      <c r="B24" s="104" t="s">
        <v>8</v>
      </c>
      <c r="C24" s="58">
        <v>11001</v>
      </c>
      <c r="D24" s="250" t="s">
        <v>130</v>
      </c>
      <c r="E24" s="250" t="s">
        <v>9</v>
      </c>
    </row>
    <row r="25" spans="2:5" s="135" customFormat="1" x14ac:dyDescent="0.2">
      <c r="B25" s="107" t="s">
        <v>10</v>
      </c>
      <c r="C25" s="143" t="s">
        <v>157</v>
      </c>
      <c r="D25" s="250"/>
      <c r="E25" s="250"/>
    </row>
    <row r="26" spans="2:5" s="135" customFormat="1" ht="40.5" x14ac:dyDescent="0.2">
      <c r="B26" s="104" t="s">
        <v>11</v>
      </c>
      <c r="C26" s="125" t="s">
        <v>158</v>
      </c>
      <c r="D26" s="250"/>
      <c r="E26" s="250"/>
    </row>
    <row r="27" spans="2:5" s="135" customFormat="1" x14ac:dyDescent="0.2">
      <c r="B27" s="84" t="s">
        <v>26</v>
      </c>
      <c r="C27" s="125" t="s">
        <v>81</v>
      </c>
      <c r="D27" s="84"/>
      <c r="E27" s="131"/>
    </row>
    <row r="28" spans="2:5" s="135" customFormat="1" ht="40.5" x14ac:dyDescent="0.2">
      <c r="B28" s="124" t="s">
        <v>74</v>
      </c>
      <c r="C28" s="125" t="s">
        <v>159</v>
      </c>
      <c r="D28" s="124"/>
      <c r="E28" s="106"/>
    </row>
    <row r="29" spans="2:5" s="135" customFormat="1" x14ac:dyDescent="0.2">
      <c r="B29" s="255" t="s">
        <v>12</v>
      </c>
      <c r="C29" s="255"/>
      <c r="D29" s="122"/>
      <c r="E29" s="126"/>
    </row>
    <row r="30" spans="2:5" s="135" customFormat="1" ht="13.5" customHeight="1" x14ac:dyDescent="0.2">
      <c r="B30" s="249" t="s">
        <v>160</v>
      </c>
      <c r="C30" s="249"/>
      <c r="D30" s="67"/>
      <c r="E30" s="192">
        <v>5521</v>
      </c>
    </row>
    <row r="31" spans="2:5" s="135" customFormat="1" ht="13.5" customHeight="1" x14ac:dyDescent="0.2">
      <c r="B31" s="249" t="s">
        <v>161</v>
      </c>
      <c r="C31" s="249"/>
      <c r="D31" s="67"/>
      <c r="E31" s="192">
        <v>1969</v>
      </c>
    </row>
    <row r="32" spans="2:5" s="135" customFormat="1" ht="13.5" customHeight="1" x14ac:dyDescent="0.2">
      <c r="B32" s="249" t="s">
        <v>162</v>
      </c>
      <c r="C32" s="249"/>
      <c r="D32" s="67"/>
      <c r="E32" s="165">
        <v>-9473</v>
      </c>
    </row>
    <row r="33" spans="2:5" s="135" customFormat="1" ht="13.5" customHeight="1" x14ac:dyDescent="0.2">
      <c r="B33" s="249" t="s">
        <v>163</v>
      </c>
      <c r="C33" s="249"/>
      <c r="D33" s="67"/>
      <c r="E33" s="165">
        <v>-871</v>
      </c>
    </row>
    <row r="34" spans="2:5" s="135" customFormat="1" ht="13.5" customHeight="1" x14ac:dyDescent="0.2">
      <c r="B34" s="249" t="s">
        <v>164</v>
      </c>
      <c r="C34" s="249"/>
      <c r="D34" s="67"/>
      <c r="E34" s="165">
        <v>-64</v>
      </c>
    </row>
    <row r="35" spans="2:5" s="135" customFormat="1" ht="13.5" customHeight="1" x14ac:dyDescent="0.2">
      <c r="B35" s="249" t="s">
        <v>165</v>
      </c>
      <c r="C35" s="249"/>
      <c r="D35" s="67"/>
      <c r="E35" s="192">
        <v>2141</v>
      </c>
    </row>
    <row r="36" spans="2:5" s="135" customFormat="1" x14ac:dyDescent="0.2">
      <c r="B36" s="259" t="s">
        <v>82</v>
      </c>
      <c r="C36" s="259"/>
      <c r="D36" s="68">
        <f>+'2'!E30</f>
        <v>20000</v>
      </c>
      <c r="E36" s="68">
        <f>+'2'!F30</f>
        <v>114000</v>
      </c>
    </row>
    <row r="37" spans="2:5" s="135" customFormat="1" x14ac:dyDescent="0.2"/>
    <row r="38" spans="2:5" s="135" customFormat="1" x14ac:dyDescent="0.2">
      <c r="B38" s="132" t="s">
        <v>42</v>
      </c>
      <c r="C38" s="132" t="s">
        <v>6</v>
      </c>
      <c r="D38" s="132"/>
      <c r="E38" s="129"/>
    </row>
    <row r="39" spans="2:5" s="135" customFormat="1" x14ac:dyDescent="0.2">
      <c r="B39" s="127">
        <v>1200</v>
      </c>
      <c r="C39" s="127" t="s">
        <v>166</v>
      </c>
      <c r="D39" s="127"/>
      <c r="E39" s="122"/>
    </row>
    <row r="40" spans="2:5" s="61" customFormat="1" x14ac:dyDescent="0.2">
      <c r="B40" s="127" t="s">
        <v>155</v>
      </c>
      <c r="C40" s="127"/>
      <c r="D40" s="127"/>
      <c r="E40" s="158"/>
    </row>
    <row r="41" spans="2:5" s="61" customFormat="1" ht="29.25" customHeight="1" x14ac:dyDescent="0.2">
      <c r="B41" s="84" t="s">
        <v>7</v>
      </c>
      <c r="C41" s="125">
        <v>1200</v>
      </c>
      <c r="D41" s="255" t="s">
        <v>135</v>
      </c>
      <c r="E41" s="255"/>
    </row>
    <row r="42" spans="2:5" s="61" customFormat="1" x14ac:dyDescent="0.2">
      <c r="B42" s="84" t="s">
        <v>8</v>
      </c>
      <c r="C42" s="125">
        <v>11001</v>
      </c>
      <c r="D42" s="255" t="s">
        <v>130</v>
      </c>
      <c r="E42" s="255" t="s">
        <v>9</v>
      </c>
    </row>
    <row r="43" spans="2:5" s="61" customFormat="1" x14ac:dyDescent="0.2">
      <c r="B43" s="127" t="s">
        <v>10</v>
      </c>
      <c r="C43" s="58" t="s">
        <v>217</v>
      </c>
      <c r="D43" s="255"/>
      <c r="E43" s="255"/>
    </row>
    <row r="44" spans="2:5" s="61" customFormat="1" ht="27" x14ac:dyDescent="0.2">
      <c r="B44" s="84" t="s">
        <v>11</v>
      </c>
      <c r="C44" s="58" t="s">
        <v>218</v>
      </c>
      <c r="D44" s="255"/>
      <c r="E44" s="255"/>
    </row>
    <row r="45" spans="2:5" s="61" customFormat="1" x14ac:dyDescent="0.2">
      <c r="B45" s="84" t="s">
        <v>26</v>
      </c>
      <c r="C45" s="58" t="s">
        <v>81</v>
      </c>
      <c r="D45" s="84"/>
      <c r="E45" s="131"/>
    </row>
    <row r="46" spans="2:5" s="61" customFormat="1" ht="40.5" x14ac:dyDescent="0.2">
      <c r="B46" s="124" t="s">
        <v>74</v>
      </c>
      <c r="C46" s="58" t="s">
        <v>75</v>
      </c>
      <c r="D46" s="124"/>
      <c r="E46" s="106"/>
    </row>
    <row r="47" spans="2:5" s="61" customFormat="1" x14ac:dyDescent="0.2">
      <c r="B47" s="255" t="s">
        <v>12</v>
      </c>
      <c r="C47" s="255"/>
      <c r="D47" s="60"/>
      <c r="E47" s="62"/>
    </row>
    <row r="48" spans="2:5" s="61" customFormat="1" x14ac:dyDescent="0.2">
      <c r="B48" s="262" t="s">
        <v>226</v>
      </c>
      <c r="C48" s="262"/>
      <c r="D48" s="79"/>
      <c r="E48" s="165">
        <v>-1043</v>
      </c>
    </row>
    <row r="49" spans="2:5" s="61" customFormat="1" x14ac:dyDescent="0.2">
      <c r="B49" s="262" t="s">
        <v>227</v>
      </c>
      <c r="C49" s="262"/>
      <c r="D49" s="79"/>
      <c r="E49" s="165">
        <v>-730</v>
      </c>
    </row>
    <row r="50" spans="2:5" s="61" customFormat="1" ht="13.5" customHeight="1" x14ac:dyDescent="0.2">
      <c r="B50" s="260" t="s">
        <v>228</v>
      </c>
      <c r="C50" s="261"/>
      <c r="D50" s="79"/>
      <c r="E50" s="165">
        <v>-268</v>
      </c>
    </row>
    <row r="51" spans="2:5" s="61" customFormat="1" x14ac:dyDescent="0.2">
      <c r="B51" s="259" t="s">
        <v>82</v>
      </c>
      <c r="C51" s="259"/>
      <c r="D51" s="113">
        <f>+'2'!E43</f>
        <v>0</v>
      </c>
      <c r="E51" s="113">
        <f>+'2'!F43</f>
        <v>-150000</v>
      </c>
    </row>
    <row r="52" spans="2:5" s="135" customFormat="1" x14ac:dyDescent="0.2">
      <c r="B52" s="130"/>
      <c r="C52" s="130"/>
      <c r="D52" s="130"/>
      <c r="E52" s="81"/>
    </row>
    <row r="53" spans="2:5" s="135" customFormat="1" ht="29.25" customHeight="1" x14ac:dyDescent="0.2">
      <c r="B53" s="104" t="s">
        <v>7</v>
      </c>
      <c r="C53" s="58">
        <v>1200</v>
      </c>
      <c r="D53" s="253" t="s">
        <v>135</v>
      </c>
      <c r="E53" s="254"/>
    </row>
    <row r="54" spans="2:5" s="135" customFormat="1" x14ac:dyDescent="0.2">
      <c r="B54" s="104" t="s">
        <v>8</v>
      </c>
      <c r="C54" s="58">
        <v>11003</v>
      </c>
      <c r="D54" s="250" t="s">
        <v>130</v>
      </c>
      <c r="E54" s="250" t="s">
        <v>9</v>
      </c>
    </row>
    <row r="55" spans="2:5" s="135" customFormat="1" x14ac:dyDescent="0.2">
      <c r="B55" s="107" t="s">
        <v>10</v>
      </c>
      <c r="C55" s="58" t="s">
        <v>167</v>
      </c>
      <c r="D55" s="250"/>
      <c r="E55" s="250"/>
    </row>
    <row r="56" spans="2:5" s="135" customFormat="1" ht="27" x14ac:dyDescent="0.2">
      <c r="B56" s="104" t="s">
        <v>11</v>
      </c>
      <c r="C56" s="125" t="s">
        <v>168</v>
      </c>
      <c r="D56" s="250"/>
      <c r="E56" s="250"/>
    </row>
    <row r="57" spans="2:5" s="135" customFormat="1" x14ac:dyDescent="0.2">
      <c r="B57" s="84" t="s">
        <v>26</v>
      </c>
      <c r="C57" s="125" t="s">
        <v>81</v>
      </c>
      <c r="D57" s="84"/>
      <c r="E57" s="131"/>
    </row>
    <row r="58" spans="2:5" s="135" customFormat="1" ht="40.5" x14ac:dyDescent="0.2">
      <c r="B58" s="124" t="s">
        <v>74</v>
      </c>
      <c r="C58" s="125" t="s">
        <v>169</v>
      </c>
      <c r="D58" s="124"/>
      <c r="E58" s="106"/>
    </row>
    <row r="59" spans="2:5" s="135" customFormat="1" x14ac:dyDescent="0.2">
      <c r="B59" s="255" t="s">
        <v>12</v>
      </c>
      <c r="C59" s="255"/>
      <c r="D59" s="122"/>
      <c r="E59" s="126"/>
    </row>
    <row r="60" spans="2:5" s="135" customFormat="1" ht="13.5" customHeight="1" x14ac:dyDescent="0.2">
      <c r="B60" s="249" t="s">
        <v>170</v>
      </c>
      <c r="C60" s="249"/>
      <c r="D60" s="165">
        <v>-447</v>
      </c>
      <c r="E60" s="165">
        <v>-3163</v>
      </c>
    </row>
    <row r="61" spans="2:5" s="135" customFormat="1" ht="13.5" customHeight="1" x14ac:dyDescent="0.2">
      <c r="B61" s="249" t="s">
        <v>171</v>
      </c>
      <c r="C61" s="249"/>
      <c r="D61" s="166">
        <v>-45</v>
      </c>
      <c r="E61" s="166">
        <v>-316</v>
      </c>
    </row>
    <row r="62" spans="2:5" s="135" customFormat="1" x14ac:dyDescent="0.2">
      <c r="B62" s="259" t="s">
        <v>82</v>
      </c>
      <c r="C62" s="259"/>
      <c r="D62" s="113">
        <f>+'2'!E50</f>
        <v>0</v>
      </c>
      <c r="E62" s="113">
        <f>+'2'!F50</f>
        <v>-400000</v>
      </c>
    </row>
    <row r="63" spans="2:5" s="135" customFormat="1" x14ac:dyDescent="0.2"/>
    <row r="64" spans="2:5" s="135" customFormat="1" x14ac:dyDescent="0.2">
      <c r="B64" s="132" t="s">
        <v>42</v>
      </c>
      <c r="C64" s="132" t="s">
        <v>6</v>
      </c>
      <c r="D64" s="132"/>
      <c r="E64" s="129"/>
    </row>
    <row r="65" spans="2:5" s="135" customFormat="1" x14ac:dyDescent="0.2">
      <c r="B65" s="127">
        <v>1202</v>
      </c>
      <c r="C65" s="127" t="s">
        <v>172</v>
      </c>
      <c r="D65" s="127"/>
      <c r="E65" s="122"/>
    </row>
    <row r="66" spans="2:5" s="135" customFormat="1" x14ac:dyDescent="0.2">
      <c r="B66" s="127" t="s">
        <v>155</v>
      </c>
      <c r="C66" s="127"/>
      <c r="D66" s="127"/>
      <c r="E66" s="158"/>
    </row>
    <row r="67" spans="2:5" s="135" customFormat="1" ht="30.75" customHeight="1" x14ac:dyDescent="0.2">
      <c r="B67" s="104" t="s">
        <v>7</v>
      </c>
      <c r="C67" s="58">
        <v>1202</v>
      </c>
      <c r="D67" s="250" t="s">
        <v>43</v>
      </c>
      <c r="E67" s="250"/>
    </row>
    <row r="68" spans="2:5" s="135" customFormat="1" x14ac:dyDescent="0.2">
      <c r="B68" s="104" t="s">
        <v>8</v>
      </c>
      <c r="C68" s="58">
        <v>11001</v>
      </c>
      <c r="D68" s="250" t="s">
        <v>130</v>
      </c>
      <c r="E68" s="250" t="s">
        <v>9</v>
      </c>
    </row>
    <row r="69" spans="2:5" s="135" customFormat="1" x14ac:dyDescent="0.2">
      <c r="B69" s="107" t="s">
        <v>10</v>
      </c>
      <c r="C69" s="143" t="s">
        <v>173</v>
      </c>
      <c r="D69" s="250"/>
      <c r="E69" s="250"/>
    </row>
    <row r="70" spans="2:5" s="135" customFormat="1" ht="27" x14ac:dyDescent="0.2">
      <c r="B70" s="104" t="s">
        <v>11</v>
      </c>
      <c r="C70" s="125" t="s">
        <v>174</v>
      </c>
      <c r="D70" s="250"/>
      <c r="E70" s="250"/>
    </row>
    <row r="71" spans="2:5" s="135" customFormat="1" x14ac:dyDescent="0.2">
      <c r="B71" s="84" t="s">
        <v>26</v>
      </c>
      <c r="C71" s="125" t="s">
        <v>81</v>
      </c>
      <c r="D71" s="84"/>
      <c r="E71" s="131"/>
    </row>
    <row r="72" spans="2:5" s="135" customFormat="1" ht="40.5" x14ac:dyDescent="0.2">
      <c r="B72" s="124" t="s">
        <v>74</v>
      </c>
      <c r="C72" s="125" t="s">
        <v>169</v>
      </c>
      <c r="D72" s="124"/>
      <c r="E72" s="106"/>
    </row>
    <row r="73" spans="2:5" s="135" customFormat="1" x14ac:dyDescent="0.2">
      <c r="B73" s="255" t="s">
        <v>12</v>
      </c>
      <c r="C73" s="255"/>
      <c r="D73" s="122"/>
      <c r="E73" s="126"/>
    </row>
    <row r="74" spans="2:5" s="135" customFormat="1" ht="13.5" customHeight="1" x14ac:dyDescent="0.2">
      <c r="B74" s="249" t="s">
        <v>112</v>
      </c>
      <c r="C74" s="249"/>
      <c r="D74" s="165">
        <v>-18767</v>
      </c>
      <c r="E74" s="161">
        <v>4568</v>
      </c>
    </row>
    <row r="75" spans="2:5" s="135" customFormat="1" x14ac:dyDescent="0.2">
      <c r="B75" s="259" t="s">
        <v>82</v>
      </c>
      <c r="C75" s="259"/>
      <c r="D75" s="68">
        <f>+'2'!E63</f>
        <v>0</v>
      </c>
      <c r="E75" s="68">
        <f>+'2'!F63</f>
        <v>250000</v>
      </c>
    </row>
    <row r="76" spans="2:5" s="135" customFormat="1" x14ac:dyDescent="0.2"/>
    <row r="77" spans="2:5" s="135" customFormat="1" ht="31.5" customHeight="1" x14ac:dyDescent="0.2">
      <c r="B77" s="84" t="s">
        <v>7</v>
      </c>
      <c r="C77" s="125" t="s">
        <v>83</v>
      </c>
      <c r="D77" s="250" t="s">
        <v>43</v>
      </c>
      <c r="E77" s="250"/>
    </row>
    <row r="78" spans="2:5" s="135" customFormat="1" x14ac:dyDescent="0.2">
      <c r="B78" s="84" t="s">
        <v>8</v>
      </c>
      <c r="C78" s="125">
        <v>11002</v>
      </c>
      <c r="D78" s="250" t="s">
        <v>130</v>
      </c>
      <c r="E78" s="250" t="s">
        <v>9</v>
      </c>
    </row>
    <row r="79" spans="2:5" s="135" customFormat="1" ht="17.25" customHeight="1" x14ac:dyDescent="0.2">
      <c r="B79" s="127" t="s">
        <v>10</v>
      </c>
      <c r="C79" s="143" t="s">
        <v>213</v>
      </c>
      <c r="D79" s="250"/>
      <c r="E79" s="250"/>
    </row>
    <row r="80" spans="2:5" s="135" customFormat="1" ht="27" x14ac:dyDescent="0.2">
      <c r="B80" s="84" t="s">
        <v>11</v>
      </c>
      <c r="C80" s="58" t="s">
        <v>214</v>
      </c>
      <c r="D80" s="250"/>
      <c r="E80" s="250"/>
    </row>
    <row r="81" spans="2:5" s="135" customFormat="1" x14ac:dyDescent="0.2">
      <c r="B81" s="84" t="s">
        <v>80</v>
      </c>
      <c r="C81" s="58" t="s">
        <v>81</v>
      </c>
      <c r="D81" s="124"/>
      <c r="E81" s="84"/>
    </row>
    <row r="82" spans="2:5" s="135" customFormat="1" ht="40.5" x14ac:dyDescent="0.2">
      <c r="B82" s="84" t="s">
        <v>74</v>
      </c>
      <c r="C82" s="58" t="s">
        <v>75</v>
      </c>
      <c r="D82" s="124"/>
      <c r="E82" s="84"/>
    </row>
    <row r="83" spans="2:5" s="135" customFormat="1" x14ac:dyDescent="0.2">
      <c r="B83" s="198" t="s">
        <v>12</v>
      </c>
      <c r="C83" s="198"/>
      <c r="D83" s="122"/>
      <c r="E83" s="84"/>
    </row>
    <row r="84" spans="2:5" s="135" customFormat="1" ht="13.5" customHeight="1" x14ac:dyDescent="0.2">
      <c r="B84" s="263" t="s">
        <v>252</v>
      </c>
      <c r="C84" s="263"/>
      <c r="D84" s="80"/>
      <c r="E84" s="161">
        <v>1500</v>
      </c>
    </row>
    <row r="85" spans="2:5" s="135" customFormat="1" ht="18" customHeight="1" x14ac:dyDescent="0.2">
      <c r="B85" s="264" t="s">
        <v>82</v>
      </c>
      <c r="C85" s="264"/>
      <c r="D85" s="68">
        <f>+'2'!E70</f>
        <v>0</v>
      </c>
      <c r="E85" s="68">
        <f>+'2'!F70</f>
        <v>100000</v>
      </c>
    </row>
    <row r="86" spans="2:5" s="135" customFormat="1" x14ac:dyDescent="0.2">
      <c r="B86" s="144"/>
      <c r="C86" s="144"/>
      <c r="D86" s="76"/>
      <c r="E86" s="76"/>
    </row>
    <row r="87" spans="2:5" s="135" customFormat="1" ht="31.5" customHeight="1" x14ac:dyDescent="0.2">
      <c r="B87" s="84" t="s">
        <v>7</v>
      </c>
      <c r="C87" s="125" t="s">
        <v>83</v>
      </c>
      <c r="D87" s="250" t="s">
        <v>135</v>
      </c>
      <c r="E87" s="250"/>
    </row>
    <row r="88" spans="2:5" s="135" customFormat="1" ht="16.5" customHeight="1" x14ac:dyDescent="0.2">
      <c r="B88" s="84" t="s">
        <v>8</v>
      </c>
      <c r="C88" s="125" t="s">
        <v>110</v>
      </c>
      <c r="D88" s="250" t="s">
        <v>130</v>
      </c>
      <c r="E88" s="250" t="s">
        <v>9</v>
      </c>
    </row>
    <row r="89" spans="2:5" s="135" customFormat="1" x14ac:dyDescent="0.2">
      <c r="B89" s="127" t="s">
        <v>10</v>
      </c>
      <c r="C89" s="143" t="s">
        <v>119</v>
      </c>
      <c r="D89" s="250"/>
      <c r="E89" s="250"/>
    </row>
    <row r="90" spans="2:5" s="135" customFormat="1" ht="27" x14ac:dyDescent="0.2">
      <c r="B90" s="84" t="s">
        <v>11</v>
      </c>
      <c r="C90" s="125" t="s">
        <v>120</v>
      </c>
      <c r="D90" s="250"/>
      <c r="E90" s="250"/>
    </row>
    <row r="91" spans="2:5" s="135" customFormat="1" x14ac:dyDescent="0.2">
      <c r="B91" s="84" t="s">
        <v>80</v>
      </c>
      <c r="C91" s="125" t="s">
        <v>81</v>
      </c>
      <c r="D91" s="124"/>
      <c r="E91" s="84"/>
    </row>
    <row r="92" spans="2:5" s="135" customFormat="1" ht="40.5" x14ac:dyDescent="0.2">
      <c r="B92" s="84" t="s">
        <v>74</v>
      </c>
      <c r="C92" s="125" t="s">
        <v>75</v>
      </c>
      <c r="D92" s="124"/>
      <c r="E92" s="84"/>
    </row>
    <row r="93" spans="2:5" s="135" customFormat="1" x14ac:dyDescent="0.2">
      <c r="B93" s="198" t="s">
        <v>12</v>
      </c>
      <c r="C93" s="198"/>
      <c r="D93" s="122"/>
      <c r="E93" s="84"/>
    </row>
    <row r="94" spans="2:5" s="135" customFormat="1" ht="13.5" customHeight="1" x14ac:dyDescent="0.2">
      <c r="B94" s="249" t="s">
        <v>189</v>
      </c>
      <c r="C94" s="249"/>
      <c r="D94" s="80"/>
      <c r="E94" s="166">
        <v>-337</v>
      </c>
    </row>
    <row r="95" spans="2:5" s="135" customFormat="1" x14ac:dyDescent="0.2">
      <c r="B95" s="265" t="s">
        <v>82</v>
      </c>
      <c r="C95" s="266"/>
      <c r="D95" s="113">
        <f>+'2'!E76</f>
        <v>0</v>
      </c>
      <c r="E95" s="113">
        <f>+'2'!F76</f>
        <v>-150000</v>
      </c>
    </row>
    <row r="96" spans="2:5" s="135" customFormat="1" x14ac:dyDescent="0.2"/>
    <row r="97" spans="2:5" s="135" customFormat="1" ht="33" customHeight="1" x14ac:dyDescent="0.2">
      <c r="B97" s="84" t="s">
        <v>7</v>
      </c>
      <c r="C97" s="84" t="s">
        <v>83</v>
      </c>
      <c r="D97" s="250" t="s">
        <v>43</v>
      </c>
      <c r="E97" s="250"/>
    </row>
    <row r="98" spans="2:5" s="135" customFormat="1" x14ac:dyDescent="0.2">
      <c r="B98" s="84" t="s">
        <v>8</v>
      </c>
      <c r="C98" s="84" t="s">
        <v>111</v>
      </c>
      <c r="D98" s="250" t="s">
        <v>130</v>
      </c>
      <c r="E98" s="250" t="s">
        <v>9</v>
      </c>
    </row>
    <row r="99" spans="2:5" s="135" customFormat="1" ht="27" x14ac:dyDescent="0.2">
      <c r="B99" s="127" t="s">
        <v>10</v>
      </c>
      <c r="C99" s="127" t="s">
        <v>113</v>
      </c>
      <c r="D99" s="250"/>
      <c r="E99" s="250"/>
    </row>
    <row r="100" spans="2:5" s="135" customFormat="1" ht="27" x14ac:dyDescent="0.2">
      <c r="B100" s="84" t="s">
        <v>11</v>
      </c>
      <c r="C100" s="124" t="s">
        <v>114</v>
      </c>
      <c r="D100" s="250"/>
      <c r="E100" s="250"/>
    </row>
    <row r="101" spans="2:5" s="135" customFormat="1" x14ac:dyDescent="0.2">
      <c r="B101" s="84" t="s">
        <v>80</v>
      </c>
      <c r="C101" s="124" t="s">
        <v>81</v>
      </c>
      <c r="D101" s="124"/>
      <c r="E101" s="84"/>
    </row>
    <row r="102" spans="2:5" s="135" customFormat="1" ht="40.5" x14ac:dyDescent="0.2">
      <c r="B102" s="84" t="s">
        <v>74</v>
      </c>
      <c r="C102" s="124" t="s">
        <v>75</v>
      </c>
      <c r="D102" s="124"/>
      <c r="E102" s="84"/>
    </row>
    <row r="103" spans="2:5" s="135" customFormat="1" x14ac:dyDescent="0.2">
      <c r="B103" s="255" t="s">
        <v>12</v>
      </c>
      <c r="C103" s="255"/>
      <c r="D103" s="122"/>
      <c r="E103" s="84"/>
    </row>
    <row r="104" spans="2:5" s="135" customFormat="1" ht="13.5" customHeight="1" x14ac:dyDescent="0.2">
      <c r="B104" s="249" t="s">
        <v>115</v>
      </c>
      <c r="C104" s="249"/>
      <c r="D104" s="80"/>
      <c r="E104" s="161">
        <v>5025</v>
      </c>
    </row>
    <row r="105" spans="2:5" s="135" customFormat="1" ht="13.5" customHeight="1" x14ac:dyDescent="0.2">
      <c r="B105" s="249" t="s">
        <v>116</v>
      </c>
      <c r="C105" s="249"/>
      <c r="D105" s="80"/>
      <c r="E105" s="161">
        <v>1028</v>
      </c>
    </row>
    <row r="106" spans="2:5" s="135" customFormat="1" x14ac:dyDescent="0.2">
      <c r="B106" s="256" t="s">
        <v>82</v>
      </c>
      <c r="C106" s="244"/>
      <c r="D106" s="113">
        <f>+'2'!E82</f>
        <v>0</v>
      </c>
      <c r="E106" s="113">
        <f>+'2'!F82</f>
        <v>856000</v>
      </c>
    </row>
    <row r="107" spans="2:5" s="135" customFormat="1" x14ac:dyDescent="0.2"/>
    <row r="108" spans="2:5" s="135" customFormat="1" ht="33.75" customHeight="1" x14ac:dyDescent="0.2">
      <c r="B108" s="84" t="s">
        <v>7</v>
      </c>
      <c r="C108" s="118" t="s">
        <v>83</v>
      </c>
      <c r="D108" s="250" t="s">
        <v>43</v>
      </c>
      <c r="E108" s="250"/>
    </row>
    <row r="109" spans="2:5" s="135" customFormat="1" x14ac:dyDescent="0.2">
      <c r="B109" s="84" t="s">
        <v>8</v>
      </c>
      <c r="C109" s="84" t="s">
        <v>121</v>
      </c>
      <c r="D109" s="250" t="s">
        <v>130</v>
      </c>
      <c r="E109" s="250" t="s">
        <v>9</v>
      </c>
    </row>
    <row r="110" spans="2:5" s="135" customFormat="1" x14ac:dyDescent="0.2">
      <c r="B110" s="127" t="s">
        <v>10</v>
      </c>
      <c r="C110" s="127" t="s">
        <v>122</v>
      </c>
      <c r="D110" s="250"/>
      <c r="E110" s="250"/>
    </row>
    <row r="111" spans="2:5" s="135" customFormat="1" ht="40.5" x14ac:dyDescent="0.2">
      <c r="B111" s="84" t="s">
        <v>11</v>
      </c>
      <c r="C111" s="124" t="s">
        <v>123</v>
      </c>
      <c r="D111" s="250"/>
      <c r="E111" s="250"/>
    </row>
    <row r="112" spans="2:5" s="135" customFormat="1" x14ac:dyDescent="0.2">
      <c r="B112" s="84" t="s">
        <v>80</v>
      </c>
      <c r="C112" s="124" t="s">
        <v>81</v>
      </c>
      <c r="D112" s="124"/>
      <c r="E112" s="84"/>
    </row>
    <row r="113" spans="2:5" s="135" customFormat="1" ht="40.5" x14ac:dyDescent="0.2">
      <c r="B113" s="84" t="s">
        <v>74</v>
      </c>
      <c r="C113" s="124" t="s">
        <v>75</v>
      </c>
      <c r="D113" s="124"/>
      <c r="E113" s="84"/>
    </row>
    <row r="114" spans="2:5" s="135" customFormat="1" x14ac:dyDescent="0.2">
      <c r="B114" s="255" t="s">
        <v>12</v>
      </c>
      <c r="C114" s="255"/>
      <c r="D114" s="122"/>
      <c r="E114" s="84"/>
    </row>
    <row r="115" spans="2:5" s="135" customFormat="1" ht="13.5" customHeight="1" x14ac:dyDescent="0.2">
      <c r="B115" s="249" t="s">
        <v>131</v>
      </c>
      <c r="C115" s="249"/>
      <c r="D115" s="80"/>
      <c r="E115" s="161">
        <v>150</v>
      </c>
    </row>
    <row r="116" spans="2:5" s="135" customFormat="1" ht="13.5" customHeight="1" x14ac:dyDescent="0.2">
      <c r="B116" s="249" t="s">
        <v>132</v>
      </c>
      <c r="C116" s="249"/>
      <c r="D116" s="80"/>
      <c r="E116" s="161">
        <v>8</v>
      </c>
    </row>
    <row r="117" spans="2:5" s="135" customFormat="1" x14ac:dyDescent="0.2">
      <c r="B117" s="256" t="s">
        <v>82</v>
      </c>
      <c r="C117" s="256"/>
      <c r="D117" s="113">
        <f>+'2'!E88</f>
        <v>0</v>
      </c>
      <c r="E117" s="113">
        <f>+'2'!F88</f>
        <v>115000</v>
      </c>
    </row>
    <row r="118" spans="2:5" s="135" customFormat="1" x14ac:dyDescent="0.2">
      <c r="B118" s="64"/>
      <c r="C118" s="64"/>
      <c r="D118" s="65"/>
      <c r="E118" s="65"/>
    </row>
    <row r="119" spans="2:5" s="135" customFormat="1" x14ac:dyDescent="0.2">
      <c r="B119" s="132" t="s">
        <v>42</v>
      </c>
      <c r="C119" s="132" t="s">
        <v>6</v>
      </c>
      <c r="D119" s="132"/>
      <c r="E119" s="129"/>
    </row>
    <row r="120" spans="2:5" s="135" customFormat="1" x14ac:dyDescent="0.2">
      <c r="B120" s="127">
        <v>1207</v>
      </c>
      <c r="C120" s="127" t="s">
        <v>224</v>
      </c>
      <c r="D120" s="127"/>
      <c r="E120" s="122"/>
    </row>
    <row r="121" spans="2:5" s="135" customFormat="1" x14ac:dyDescent="0.2">
      <c r="B121" s="130"/>
      <c r="C121" s="130"/>
      <c r="D121" s="130"/>
      <c r="E121" s="81"/>
    </row>
    <row r="122" spans="2:5" s="135" customFormat="1" x14ac:dyDescent="0.2">
      <c r="B122" s="130" t="s">
        <v>155</v>
      </c>
    </row>
    <row r="123" spans="2:5" s="135" customFormat="1" ht="38.450000000000003" customHeight="1" x14ac:dyDescent="0.2">
      <c r="B123" s="104" t="s">
        <v>7</v>
      </c>
      <c r="C123" s="104">
        <v>1207</v>
      </c>
      <c r="D123" s="253" t="s">
        <v>135</v>
      </c>
      <c r="E123" s="254"/>
    </row>
    <row r="124" spans="2:5" s="135" customFormat="1" x14ac:dyDescent="0.2">
      <c r="B124" s="104" t="s">
        <v>8</v>
      </c>
      <c r="C124" s="104">
        <v>11003</v>
      </c>
      <c r="D124" s="250" t="s">
        <v>130</v>
      </c>
      <c r="E124" s="250" t="s">
        <v>9</v>
      </c>
    </row>
    <row r="125" spans="2:5" s="135" customFormat="1" ht="27" x14ac:dyDescent="0.2">
      <c r="B125" s="107" t="s">
        <v>10</v>
      </c>
      <c r="C125" s="127" t="s">
        <v>229</v>
      </c>
      <c r="D125" s="250"/>
      <c r="E125" s="250"/>
    </row>
    <row r="126" spans="2:5" s="135" customFormat="1" ht="40.5" x14ac:dyDescent="0.2">
      <c r="B126" s="104" t="s">
        <v>11</v>
      </c>
      <c r="C126" s="84" t="s">
        <v>230</v>
      </c>
      <c r="D126" s="250"/>
      <c r="E126" s="250"/>
    </row>
    <row r="127" spans="2:5" s="135" customFormat="1" x14ac:dyDescent="0.2">
      <c r="B127" s="84" t="s">
        <v>26</v>
      </c>
      <c r="C127" s="84" t="s">
        <v>44</v>
      </c>
      <c r="D127" s="84"/>
      <c r="E127" s="131"/>
    </row>
    <row r="128" spans="2:5" s="135" customFormat="1" ht="40.5" x14ac:dyDescent="0.2">
      <c r="B128" s="124" t="s">
        <v>74</v>
      </c>
      <c r="C128" s="124" t="s">
        <v>169</v>
      </c>
      <c r="D128" s="124"/>
      <c r="E128" s="106"/>
    </row>
    <row r="129" spans="2:9" s="135" customFormat="1" x14ac:dyDescent="0.2">
      <c r="B129" s="255" t="s">
        <v>12</v>
      </c>
      <c r="C129" s="255"/>
      <c r="D129" s="131"/>
      <c r="E129" s="126"/>
    </row>
    <row r="130" spans="2:9" s="135" customFormat="1" x14ac:dyDescent="0.2">
      <c r="B130" s="249" t="s">
        <v>231</v>
      </c>
      <c r="C130" s="249"/>
      <c r="D130" s="166">
        <v>-5600</v>
      </c>
      <c r="E130" s="166">
        <v>-7300</v>
      </c>
    </row>
    <row r="131" spans="2:9" s="135" customFormat="1" x14ac:dyDescent="0.2">
      <c r="B131" s="256" t="s">
        <v>13</v>
      </c>
      <c r="C131" s="256"/>
      <c r="D131" s="113">
        <f>+'2'!E101</f>
        <v>-82991.5</v>
      </c>
      <c r="E131" s="113">
        <f>+'2'!F101</f>
        <v>-132991.5</v>
      </c>
    </row>
    <row r="132" spans="2:9" s="135" customFormat="1" x14ac:dyDescent="0.2"/>
    <row r="133" spans="2:9" s="135" customFormat="1" ht="34.15" customHeight="1" x14ac:dyDescent="0.2">
      <c r="B133" s="104" t="s">
        <v>7</v>
      </c>
      <c r="C133" s="104">
        <v>1207</v>
      </c>
      <c r="D133" s="250" t="s">
        <v>43</v>
      </c>
      <c r="E133" s="250"/>
    </row>
    <row r="134" spans="2:9" s="135" customFormat="1" x14ac:dyDescent="0.2">
      <c r="B134" s="104" t="s">
        <v>8</v>
      </c>
      <c r="C134" s="104">
        <v>11007</v>
      </c>
      <c r="D134" s="250" t="s">
        <v>130</v>
      </c>
      <c r="E134" s="250" t="s">
        <v>9</v>
      </c>
    </row>
    <row r="135" spans="2:9" s="135" customFormat="1" x14ac:dyDescent="0.2">
      <c r="B135" s="107" t="s">
        <v>10</v>
      </c>
      <c r="C135" s="127" t="s">
        <v>232</v>
      </c>
      <c r="D135" s="250"/>
      <c r="E135" s="250"/>
    </row>
    <row r="136" spans="2:9" s="135" customFormat="1" ht="27" x14ac:dyDescent="0.2">
      <c r="B136" s="104" t="s">
        <v>11</v>
      </c>
      <c r="C136" s="84" t="s">
        <v>233</v>
      </c>
      <c r="D136" s="250"/>
      <c r="E136" s="250"/>
    </row>
    <row r="137" spans="2:9" s="135" customFormat="1" x14ac:dyDescent="0.2">
      <c r="B137" s="84" t="s">
        <v>26</v>
      </c>
      <c r="C137" s="84" t="s">
        <v>44</v>
      </c>
      <c r="D137" s="84"/>
      <c r="E137" s="131"/>
    </row>
    <row r="138" spans="2:9" s="135" customFormat="1" ht="40.5" x14ac:dyDescent="0.2">
      <c r="B138" s="124" t="s">
        <v>74</v>
      </c>
      <c r="C138" s="124" t="s">
        <v>169</v>
      </c>
      <c r="D138" s="124"/>
      <c r="E138" s="106"/>
    </row>
    <row r="139" spans="2:9" s="135" customFormat="1" x14ac:dyDescent="0.2">
      <c r="B139" s="255" t="s">
        <v>12</v>
      </c>
      <c r="C139" s="255"/>
      <c r="D139" s="131"/>
      <c r="E139" s="126"/>
    </row>
    <row r="140" spans="2:9" s="135" customFormat="1" x14ac:dyDescent="0.2">
      <c r="B140" s="249" t="s">
        <v>234</v>
      </c>
      <c r="C140" s="249"/>
      <c r="D140" s="80"/>
      <c r="E140" s="161">
        <v>3</v>
      </c>
    </row>
    <row r="141" spans="2:9" s="135" customFormat="1" x14ac:dyDescent="0.2">
      <c r="B141" s="249" t="s">
        <v>235</v>
      </c>
      <c r="C141" s="249"/>
      <c r="D141" s="80"/>
      <c r="E141" s="161">
        <v>3</v>
      </c>
      <c r="H141" s="139"/>
      <c r="I141" s="139"/>
    </row>
    <row r="142" spans="2:9" s="135" customFormat="1" x14ac:dyDescent="0.2">
      <c r="B142" s="256" t="s">
        <v>13</v>
      </c>
      <c r="C142" s="256"/>
      <c r="D142" s="113">
        <f>+'2'!E107</f>
        <v>0</v>
      </c>
      <c r="E142" s="113">
        <f>+'2'!F107</f>
        <v>35000</v>
      </c>
    </row>
    <row r="143" spans="2:9" s="135" customFormat="1" x14ac:dyDescent="0.2">
      <c r="B143" s="177"/>
      <c r="C143" s="177"/>
      <c r="D143" s="113"/>
      <c r="E143" s="113"/>
    </row>
    <row r="144" spans="2:9" s="135" customFormat="1" ht="34.15" customHeight="1" x14ac:dyDescent="0.2">
      <c r="B144" s="104" t="s">
        <v>7</v>
      </c>
      <c r="C144" s="104">
        <v>1208</v>
      </c>
      <c r="D144" s="250" t="s">
        <v>43</v>
      </c>
      <c r="E144" s="250"/>
    </row>
    <row r="145" spans="2:9" s="135" customFormat="1" x14ac:dyDescent="0.2">
      <c r="B145" s="104" t="s">
        <v>8</v>
      </c>
      <c r="C145" s="191">
        <v>11001</v>
      </c>
      <c r="D145" s="250" t="s">
        <v>130</v>
      </c>
      <c r="E145" s="250" t="s">
        <v>9</v>
      </c>
    </row>
    <row r="146" spans="2:9" s="135" customFormat="1" x14ac:dyDescent="0.2">
      <c r="B146" s="107" t="s">
        <v>10</v>
      </c>
      <c r="C146" s="127" t="s">
        <v>266</v>
      </c>
      <c r="D146" s="250"/>
      <c r="E146" s="250"/>
    </row>
    <row r="147" spans="2:9" s="135" customFormat="1" ht="27" x14ac:dyDescent="0.2">
      <c r="B147" s="104" t="s">
        <v>11</v>
      </c>
      <c r="C147" s="84" t="s">
        <v>267</v>
      </c>
      <c r="D147" s="250"/>
      <c r="E147" s="250"/>
    </row>
    <row r="148" spans="2:9" s="135" customFormat="1" x14ac:dyDescent="0.2">
      <c r="B148" s="84" t="s">
        <v>26</v>
      </c>
      <c r="C148" s="84" t="s">
        <v>44</v>
      </c>
      <c r="D148" s="84"/>
      <c r="E148" s="176"/>
    </row>
    <row r="149" spans="2:9" s="135" customFormat="1" ht="40.5" x14ac:dyDescent="0.2">
      <c r="B149" s="124" t="s">
        <v>74</v>
      </c>
      <c r="C149" s="124" t="s">
        <v>169</v>
      </c>
      <c r="D149" s="124"/>
      <c r="E149" s="106"/>
    </row>
    <row r="150" spans="2:9" s="135" customFormat="1" x14ac:dyDescent="0.2">
      <c r="B150" s="255" t="s">
        <v>12</v>
      </c>
      <c r="C150" s="255"/>
      <c r="D150" s="176"/>
      <c r="E150" s="126"/>
    </row>
    <row r="151" spans="2:9" s="135" customFormat="1" x14ac:dyDescent="0.2">
      <c r="B151" s="249" t="s">
        <v>268</v>
      </c>
      <c r="C151" s="249"/>
      <c r="D151" s="161">
        <v>5580</v>
      </c>
      <c r="E151" s="161">
        <v>5580</v>
      </c>
    </row>
    <row r="152" spans="2:9" s="135" customFormat="1" x14ac:dyDescent="0.2">
      <c r="B152" s="249" t="s">
        <v>269</v>
      </c>
      <c r="C152" s="249"/>
      <c r="D152" s="161">
        <v>6454</v>
      </c>
      <c r="E152" s="161">
        <v>6454</v>
      </c>
      <c r="H152" s="139"/>
      <c r="I152" s="139"/>
    </row>
    <row r="153" spans="2:9" x14ac:dyDescent="0.2">
      <c r="B153" s="249" t="s">
        <v>270</v>
      </c>
      <c r="C153" s="249"/>
      <c r="D153" s="161">
        <v>10</v>
      </c>
      <c r="E153" s="161">
        <v>10</v>
      </c>
      <c r="F153" s="135"/>
      <c r="G153" s="135"/>
    </row>
    <row r="154" spans="2:9" s="135" customFormat="1" x14ac:dyDescent="0.2">
      <c r="B154" s="249" t="s">
        <v>271</v>
      </c>
      <c r="C154" s="249"/>
      <c r="D154" s="161">
        <v>14</v>
      </c>
      <c r="E154" s="161">
        <v>14</v>
      </c>
    </row>
    <row r="155" spans="2:9" s="135" customFormat="1" x14ac:dyDescent="0.2">
      <c r="B155" s="256" t="s">
        <v>13</v>
      </c>
      <c r="C155" s="256"/>
      <c r="D155" s="113">
        <v>50000</v>
      </c>
      <c r="E155" s="113">
        <v>50000</v>
      </c>
    </row>
    <row r="156" spans="2:9" s="135" customFormat="1" x14ac:dyDescent="0.2">
      <c r="B156" s="64"/>
      <c r="C156" s="64"/>
      <c r="D156" s="65"/>
      <c r="E156" s="65"/>
    </row>
    <row r="157" spans="2:9" s="69" customFormat="1" ht="33" customHeight="1" x14ac:dyDescent="0.2">
      <c r="B157" s="250" t="s">
        <v>251</v>
      </c>
      <c r="C157" s="250"/>
      <c r="D157" s="250"/>
      <c r="E157" s="250"/>
    </row>
    <row r="158" spans="2:9" s="135" customFormat="1" ht="19.5" customHeight="1" x14ac:dyDescent="0.2">
      <c r="B158" s="198" t="s">
        <v>25</v>
      </c>
      <c r="C158" s="198"/>
      <c r="D158" s="198"/>
      <c r="E158" s="198"/>
    </row>
    <row r="159" spans="2:9" s="135" customFormat="1" ht="19.5" customHeight="1" x14ac:dyDescent="0.2">
      <c r="B159" s="198" t="s">
        <v>207</v>
      </c>
      <c r="C159" s="198"/>
      <c r="D159" s="198"/>
      <c r="E159" s="198"/>
    </row>
    <row r="160" spans="2:9" s="135" customFormat="1" ht="19.5" customHeight="1" x14ac:dyDescent="0.2">
      <c r="B160" s="258" t="s">
        <v>53</v>
      </c>
      <c r="C160" s="258"/>
      <c r="D160" s="258"/>
      <c r="E160" s="258"/>
    </row>
    <row r="161" spans="2:10" s="135" customFormat="1" ht="19.5" customHeight="1" x14ac:dyDescent="0.2">
      <c r="B161" s="132" t="s">
        <v>42</v>
      </c>
      <c r="C161" s="132" t="s">
        <v>6</v>
      </c>
      <c r="D161" s="132"/>
      <c r="E161" s="129"/>
    </row>
    <row r="162" spans="2:10" s="135" customFormat="1" ht="19.5" customHeight="1" x14ac:dyDescent="0.2">
      <c r="B162" s="127">
        <v>1139</v>
      </c>
      <c r="C162" s="127" t="s">
        <v>236</v>
      </c>
      <c r="D162" s="127"/>
      <c r="E162" s="122"/>
    </row>
    <row r="163" spans="2:10" s="63" customFormat="1" x14ac:dyDescent="0.2"/>
    <row r="164" spans="2:10" ht="34.5" customHeight="1" x14ac:dyDescent="0.2">
      <c r="B164" s="104" t="s">
        <v>7</v>
      </c>
      <c r="C164" s="104">
        <v>1139</v>
      </c>
      <c r="D164" s="251" t="s">
        <v>215</v>
      </c>
      <c r="E164" s="252"/>
      <c r="I164" s="142"/>
      <c r="J164" s="142"/>
    </row>
    <row r="165" spans="2:10" x14ac:dyDescent="0.2">
      <c r="B165" s="104" t="s">
        <v>8</v>
      </c>
      <c r="C165" s="104">
        <v>11001</v>
      </c>
      <c r="D165" s="246" t="s">
        <v>130</v>
      </c>
      <c r="E165" s="246" t="s">
        <v>9</v>
      </c>
    </row>
    <row r="166" spans="2:10" ht="22.5" customHeight="1" x14ac:dyDescent="0.2">
      <c r="B166" s="104" t="s">
        <v>10</v>
      </c>
      <c r="C166" s="127" t="s">
        <v>191</v>
      </c>
      <c r="D166" s="247"/>
      <c r="E166" s="247"/>
    </row>
    <row r="167" spans="2:10" ht="40.5" x14ac:dyDescent="0.2">
      <c r="B167" s="104" t="s">
        <v>11</v>
      </c>
      <c r="C167" s="84" t="s">
        <v>216</v>
      </c>
      <c r="D167" s="248"/>
      <c r="E167" s="248"/>
    </row>
    <row r="168" spans="2:10" x14ac:dyDescent="0.2">
      <c r="B168" s="84" t="s">
        <v>26</v>
      </c>
      <c r="C168" s="84" t="s">
        <v>44</v>
      </c>
      <c r="D168" s="126"/>
      <c r="E168" s="126"/>
    </row>
    <row r="169" spans="2:10" x14ac:dyDescent="0.2">
      <c r="B169" s="267" t="s">
        <v>12</v>
      </c>
      <c r="C169" s="268"/>
      <c r="D169" s="126"/>
      <c r="E169" s="126"/>
    </row>
    <row r="170" spans="2:10" ht="13.15" customHeight="1" x14ac:dyDescent="0.2">
      <c r="B170" s="244" t="s">
        <v>13</v>
      </c>
      <c r="C170" s="245"/>
      <c r="D170" s="113">
        <v>0</v>
      </c>
      <c r="E170" s="113">
        <f>+'1'!D15</f>
        <v>-700000</v>
      </c>
    </row>
    <row r="171" spans="2:10" s="63" customFormat="1" x14ac:dyDescent="0.2"/>
    <row r="172" spans="2:10" s="135" customFormat="1" x14ac:dyDescent="0.2"/>
    <row r="173" spans="2:10" s="135" customFormat="1" x14ac:dyDescent="0.2"/>
    <row r="174" spans="2:10" s="135" customFormat="1" x14ac:dyDescent="0.2"/>
    <row r="175" spans="2:10" s="135" customFormat="1" x14ac:dyDescent="0.2"/>
    <row r="176" spans="2:10" s="135" customFormat="1" x14ac:dyDescent="0.2"/>
    <row r="177" spans="4:5" s="135" customFormat="1" x14ac:dyDescent="0.2">
      <c r="D177" s="139"/>
      <c r="E177" s="139"/>
    </row>
    <row r="178" spans="4:5" s="135" customFormat="1" x14ac:dyDescent="0.2"/>
    <row r="179" spans="4:5" s="135" customFormat="1" x14ac:dyDescent="0.2"/>
  </sheetData>
  <mergeCells count="101">
    <mergeCell ref="B59:C59"/>
    <mergeCell ref="B154:C154"/>
    <mergeCell ref="B155:C155"/>
    <mergeCell ref="B169:C169"/>
    <mergeCell ref="B160:E160"/>
    <mergeCell ref="B158:E158"/>
    <mergeCell ref="B157:E157"/>
    <mergeCell ref="D133:E133"/>
    <mergeCell ref="D134:D136"/>
    <mergeCell ref="E134:E136"/>
    <mergeCell ref="B139:C139"/>
    <mergeCell ref="B140:C140"/>
    <mergeCell ref="D144:E144"/>
    <mergeCell ref="D145:D147"/>
    <mergeCell ref="E145:E147"/>
    <mergeCell ref="B150:C150"/>
    <mergeCell ref="B151:C151"/>
    <mergeCell ref="B152:C152"/>
    <mergeCell ref="B153:C153"/>
    <mergeCell ref="B104:C104"/>
    <mergeCell ref="B105:C105"/>
    <mergeCell ref="D77:E77"/>
    <mergeCell ref="D78:D80"/>
    <mergeCell ref="E78:E80"/>
    <mergeCell ref="B84:C84"/>
    <mergeCell ref="B85:C85"/>
    <mergeCell ref="B83:C83"/>
    <mergeCell ref="E98:E100"/>
    <mergeCell ref="B93:C93"/>
    <mergeCell ref="D88:D90"/>
    <mergeCell ref="E88:E90"/>
    <mergeCell ref="D87:E87"/>
    <mergeCell ref="B95:C95"/>
    <mergeCell ref="B94:C94"/>
    <mergeCell ref="D108:E108"/>
    <mergeCell ref="B103:C103"/>
    <mergeCell ref="D41:E41"/>
    <mergeCell ref="D42:D44"/>
    <mergeCell ref="B31:C31"/>
    <mergeCell ref="B33:C33"/>
    <mergeCell ref="B51:C51"/>
    <mergeCell ref="B32:C32"/>
    <mergeCell ref="D24:D26"/>
    <mergeCell ref="D67:E67"/>
    <mergeCell ref="D53:E53"/>
    <mergeCell ref="D54:D56"/>
    <mergeCell ref="E54:E56"/>
    <mergeCell ref="E24:E26"/>
    <mergeCell ref="B29:C29"/>
    <mergeCell ref="B36:C36"/>
    <mergeCell ref="B34:C34"/>
    <mergeCell ref="B35:C35"/>
    <mergeCell ref="B30:C30"/>
    <mergeCell ref="B61:C61"/>
    <mergeCell ref="E42:E44"/>
    <mergeCell ref="B47:C47"/>
    <mergeCell ref="B50:C50"/>
    <mergeCell ref="B48:C48"/>
    <mergeCell ref="B1:E1"/>
    <mergeCell ref="B2:E2"/>
    <mergeCell ref="B3:E3"/>
    <mergeCell ref="B4:E4"/>
    <mergeCell ref="B5:E5"/>
    <mergeCell ref="D23:E23"/>
    <mergeCell ref="D11:E11"/>
    <mergeCell ref="D12:D14"/>
    <mergeCell ref="B106:C106"/>
    <mergeCell ref="B6:E6"/>
    <mergeCell ref="E12:E14"/>
    <mergeCell ref="B17:C17"/>
    <mergeCell ref="B18:C18"/>
    <mergeCell ref="B49:C49"/>
    <mergeCell ref="D68:D70"/>
    <mergeCell ref="E68:E70"/>
    <mergeCell ref="B73:C73"/>
    <mergeCell ref="B62:C62"/>
    <mergeCell ref="B60:C60"/>
    <mergeCell ref="B74:C74"/>
    <mergeCell ref="B7:E7"/>
    <mergeCell ref="B75:C75"/>
    <mergeCell ref="D97:E97"/>
    <mergeCell ref="D98:D100"/>
    <mergeCell ref="B170:C170"/>
    <mergeCell ref="D165:D167"/>
    <mergeCell ref="E165:E167"/>
    <mergeCell ref="B116:C116"/>
    <mergeCell ref="D109:D111"/>
    <mergeCell ref="D164:E164"/>
    <mergeCell ref="D123:E123"/>
    <mergeCell ref="D124:D126"/>
    <mergeCell ref="E124:E126"/>
    <mergeCell ref="B129:C129"/>
    <mergeCell ref="B130:C130"/>
    <mergeCell ref="B131:C131"/>
    <mergeCell ref="B114:C114"/>
    <mergeCell ref="B115:C115"/>
    <mergeCell ref="B117:C117"/>
    <mergeCell ref="E109:E111"/>
    <mergeCell ref="B159:E159"/>
    <mergeCell ref="B141:C141"/>
    <mergeCell ref="B142:C142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179"/>
  <sheetViews>
    <sheetView tabSelected="1" topLeftCell="A85" zoomScaleNormal="100" workbookViewId="0">
      <selection activeCell="B6" sqref="B6:E6"/>
    </sheetView>
  </sheetViews>
  <sheetFormatPr defaultColWidth="9.140625" defaultRowHeight="13.5" x14ac:dyDescent="0.2"/>
  <cols>
    <col min="1" max="1" width="5" style="105" customWidth="1"/>
    <col min="2" max="2" width="35.140625" style="105" customWidth="1"/>
    <col min="3" max="3" width="73.7109375" style="105" customWidth="1"/>
    <col min="4" max="5" width="27.5703125" style="105" customWidth="1"/>
    <col min="6" max="6" width="9.140625" style="105"/>
    <col min="7" max="7" width="9.7109375" style="105" customWidth="1"/>
    <col min="8" max="8" width="9.140625" style="105" customWidth="1"/>
    <col min="9" max="9" width="9.7109375" style="105" bestFit="1" customWidth="1"/>
    <col min="10" max="16384" width="9.140625" style="105"/>
  </cols>
  <sheetData>
    <row r="1" spans="2:28" s="135" customFormat="1" ht="14.25" customHeight="1" x14ac:dyDescent="0.2">
      <c r="B1" s="257" t="s">
        <v>190</v>
      </c>
      <c r="C1" s="257"/>
      <c r="D1" s="257"/>
      <c r="E1" s="25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</row>
    <row r="2" spans="2:28" s="135" customFormat="1" ht="14.25" customHeight="1" x14ac:dyDescent="0.2">
      <c r="B2" s="257" t="s">
        <v>128</v>
      </c>
      <c r="C2" s="257"/>
      <c r="D2" s="257"/>
      <c r="E2" s="25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</row>
    <row r="3" spans="2:28" s="135" customFormat="1" ht="14.25" customHeight="1" x14ac:dyDescent="0.2">
      <c r="B3" s="257" t="s">
        <v>14</v>
      </c>
      <c r="C3" s="257"/>
      <c r="D3" s="257"/>
      <c r="E3" s="25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</row>
    <row r="4" spans="2:28" s="160" customFormat="1" ht="32.25" customHeight="1" x14ac:dyDescent="0.2">
      <c r="B4" s="250" t="s">
        <v>253</v>
      </c>
      <c r="C4" s="250"/>
      <c r="D4" s="250"/>
      <c r="E4" s="250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</row>
    <row r="5" spans="2:28" s="160" customFormat="1" ht="20.25" customHeight="1" x14ac:dyDescent="0.2">
      <c r="B5" s="269" t="s">
        <v>25</v>
      </c>
      <c r="C5" s="270"/>
      <c r="D5" s="270"/>
      <c r="E5" s="271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</row>
    <row r="6" spans="2:28" s="103" customFormat="1" ht="15.75" customHeight="1" x14ac:dyDescent="0.2">
      <c r="B6" s="258"/>
      <c r="C6" s="258"/>
      <c r="D6" s="258"/>
      <c r="E6" s="258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</row>
    <row r="7" spans="2:28" s="103" customFormat="1" ht="15.75" customHeight="1" x14ac:dyDescent="0.2">
      <c r="B7" s="199" t="s">
        <v>250</v>
      </c>
      <c r="C7" s="214"/>
      <c r="D7" s="214"/>
      <c r="E7" s="215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</row>
    <row r="8" spans="2:28" s="135" customFormat="1" ht="19.5" customHeight="1" x14ac:dyDescent="0.2">
      <c r="B8" s="132" t="s">
        <v>42</v>
      </c>
      <c r="C8" s="132" t="s">
        <v>6</v>
      </c>
      <c r="D8" s="132"/>
      <c r="E8" s="129"/>
    </row>
    <row r="9" spans="2:28" s="135" customFormat="1" ht="27" x14ac:dyDescent="0.2">
      <c r="B9" s="127">
        <v>1126</v>
      </c>
      <c r="C9" s="150" t="s">
        <v>240</v>
      </c>
      <c r="D9" s="127"/>
      <c r="E9" s="185"/>
    </row>
    <row r="10" spans="2:28" s="135" customFormat="1" ht="13.5" customHeight="1" x14ac:dyDescent="0.2">
      <c r="B10" s="127" t="s">
        <v>155</v>
      </c>
      <c r="C10" s="127"/>
      <c r="D10" s="127"/>
      <c r="E10" s="185"/>
    </row>
    <row r="11" spans="2:28" s="135" customFormat="1" ht="32.25" customHeight="1" x14ac:dyDescent="0.2">
      <c r="B11" s="84" t="s">
        <v>7</v>
      </c>
      <c r="C11" s="188">
        <v>1126</v>
      </c>
      <c r="D11" s="255" t="s">
        <v>43</v>
      </c>
      <c r="E11" s="255"/>
    </row>
    <row r="12" spans="2:28" s="135" customFormat="1" ht="15.75" customHeight="1" x14ac:dyDescent="0.2">
      <c r="B12" s="84" t="s">
        <v>8</v>
      </c>
      <c r="C12" s="188">
        <v>11001</v>
      </c>
      <c r="D12" s="255" t="s">
        <v>130</v>
      </c>
      <c r="E12" s="255" t="s">
        <v>9</v>
      </c>
    </row>
    <row r="13" spans="2:28" s="135" customFormat="1" ht="27" x14ac:dyDescent="0.2">
      <c r="B13" s="127" t="s">
        <v>10</v>
      </c>
      <c r="C13" s="127" t="s">
        <v>240</v>
      </c>
      <c r="D13" s="255"/>
      <c r="E13" s="255"/>
    </row>
    <row r="14" spans="2:28" s="135" customFormat="1" ht="40.5" x14ac:dyDescent="0.2">
      <c r="B14" s="84" t="s">
        <v>11</v>
      </c>
      <c r="C14" s="151" t="s">
        <v>245</v>
      </c>
      <c r="D14" s="255"/>
      <c r="E14" s="255"/>
    </row>
    <row r="15" spans="2:28" s="135" customFormat="1" ht="18.75" customHeight="1" x14ac:dyDescent="0.2">
      <c r="B15" s="84" t="s">
        <v>26</v>
      </c>
      <c r="C15" s="188" t="s">
        <v>81</v>
      </c>
      <c r="D15" s="84"/>
      <c r="E15" s="186"/>
    </row>
    <row r="16" spans="2:28" s="135" customFormat="1" ht="40.5" x14ac:dyDescent="0.2">
      <c r="B16" s="124" t="s">
        <v>74</v>
      </c>
      <c r="C16" s="151" t="s">
        <v>246</v>
      </c>
      <c r="D16" s="124"/>
      <c r="E16" s="106"/>
    </row>
    <row r="17" spans="2:5" s="135" customFormat="1" x14ac:dyDescent="0.2">
      <c r="B17" s="255" t="s">
        <v>12</v>
      </c>
      <c r="C17" s="255"/>
      <c r="D17" s="185"/>
      <c r="E17" s="126"/>
    </row>
    <row r="18" spans="2:5" s="135" customFormat="1" x14ac:dyDescent="0.2">
      <c r="B18" s="259" t="s">
        <v>82</v>
      </c>
      <c r="C18" s="259"/>
      <c r="D18" s="68">
        <f>+'2'!E17</f>
        <v>12991.5</v>
      </c>
      <c r="E18" s="68">
        <f>+'1'!D9</f>
        <v>12991.5</v>
      </c>
    </row>
    <row r="19" spans="2:5" s="135" customFormat="1" x14ac:dyDescent="0.2"/>
    <row r="20" spans="2:5" s="135" customFormat="1" x14ac:dyDescent="0.2">
      <c r="B20" s="132" t="s">
        <v>42</v>
      </c>
      <c r="C20" s="132" t="s">
        <v>6</v>
      </c>
      <c r="D20" s="132"/>
      <c r="E20" s="129"/>
    </row>
    <row r="21" spans="2:5" s="135" customFormat="1" x14ac:dyDescent="0.2">
      <c r="B21" s="127">
        <v>1142</v>
      </c>
      <c r="C21" s="127" t="s">
        <v>156</v>
      </c>
      <c r="D21" s="127"/>
      <c r="E21" s="185"/>
    </row>
    <row r="22" spans="2:5" s="135" customFormat="1" x14ac:dyDescent="0.2">
      <c r="B22" s="127" t="s">
        <v>155</v>
      </c>
      <c r="C22" s="127"/>
      <c r="D22" s="127"/>
      <c r="E22" s="185"/>
    </row>
    <row r="23" spans="2:5" s="135" customFormat="1" ht="32.25" customHeight="1" x14ac:dyDescent="0.2">
      <c r="B23" s="104" t="s">
        <v>7</v>
      </c>
      <c r="C23" s="58">
        <v>1142</v>
      </c>
      <c r="D23" s="250" t="s">
        <v>43</v>
      </c>
      <c r="E23" s="250"/>
    </row>
    <row r="24" spans="2:5" s="135" customFormat="1" x14ac:dyDescent="0.2">
      <c r="B24" s="104" t="s">
        <v>8</v>
      </c>
      <c r="C24" s="58">
        <v>11001</v>
      </c>
      <c r="D24" s="250" t="s">
        <v>130</v>
      </c>
      <c r="E24" s="250" t="s">
        <v>9</v>
      </c>
    </row>
    <row r="25" spans="2:5" s="135" customFormat="1" x14ac:dyDescent="0.2">
      <c r="B25" s="107" t="s">
        <v>10</v>
      </c>
      <c r="C25" s="189" t="s">
        <v>157</v>
      </c>
      <c r="D25" s="250"/>
      <c r="E25" s="250"/>
    </row>
    <row r="26" spans="2:5" s="135" customFormat="1" ht="40.5" x14ac:dyDescent="0.2">
      <c r="B26" s="104" t="s">
        <v>11</v>
      </c>
      <c r="C26" s="188" t="s">
        <v>158</v>
      </c>
      <c r="D26" s="250"/>
      <c r="E26" s="250"/>
    </row>
    <row r="27" spans="2:5" s="135" customFormat="1" x14ac:dyDescent="0.2">
      <c r="B27" s="84" t="s">
        <v>26</v>
      </c>
      <c r="C27" s="188" t="s">
        <v>81</v>
      </c>
      <c r="D27" s="84"/>
      <c r="E27" s="186"/>
    </row>
    <row r="28" spans="2:5" s="135" customFormat="1" ht="40.5" x14ac:dyDescent="0.2">
      <c r="B28" s="124" t="s">
        <v>74</v>
      </c>
      <c r="C28" s="188" t="s">
        <v>159</v>
      </c>
      <c r="D28" s="124"/>
      <c r="E28" s="106"/>
    </row>
    <row r="29" spans="2:5" s="135" customFormat="1" x14ac:dyDescent="0.2">
      <c r="B29" s="255" t="s">
        <v>12</v>
      </c>
      <c r="C29" s="255"/>
      <c r="D29" s="185"/>
      <c r="E29" s="126"/>
    </row>
    <row r="30" spans="2:5" s="135" customFormat="1" ht="13.5" customHeight="1" x14ac:dyDescent="0.2">
      <c r="B30" s="249" t="s">
        <v>160</v>
      </c>
      <c r="C30" s="249"/>
      <c r="D30" s="67"/>
      <c r="E30" s="192">
        <v>5521</v>
      </c>
    </row>
    <row r="31" spans="2:5" s="135" customFormat="1" ht="13.5" customHeight="1" x14ac:dyDescent="0.2">
      <c r="B31" s="249" t="s">
        <v>161</v>
      </c>
      <c r="C31" s="249"/>
      <c r="D31" s="67"/>
      <c r="E31" s="192">
        <v>1969</v>
      </c>
    </row>
    <row r="32" spans="2:5" s="135" customFormat="1" ht="13.5" customHeight="1" x14ac:dyDescent="0.2">
      <c r="B32" s="249" t="s">
        <v>162</v>
      </c>
      <c r="C32" s="249"/>
      <c r="D32" s="67"/>
      <c r="E32" s="165">
        <v>-9473</v>
      </c>
    </row>
    <row r="33" spans="2:5" s="135" customFormat="1" ht="13.5" customHeight="1" x14ac:dyDescent="0.2">
      <c r="B33" s="249" t="s">
        <v>163</v>
      </c>
      <c r="C33" s="249"/>
      <c r="D33" s="67"/>
      <c r="E33" s="165">
        <v>-871</v>
      </c>
    </row>
    <row r="34" spans="2:5" s="135" customFormat="1" ht="13.5" customHeight="1" x14ac:dyDescent="0.2">
      <c r="B34" s="249" t="s">
        <v>164</v>
      </c>
      <c r="C34" s="249"/>
      <c r="D34" s="67"/>
      <c r="E34" s="165">
        <v>-64</v>
      </c>
    </row>
    <row r="35" spans="2:5" s="135" customFormat="1" ht="13.5" customHeight="1" x14ac:dyDescent="0.2">
      <c r="B35" s="249" t="s">
        <v>165</v>
      </c>
      <c r="C35" s="249"/>
      <c r="D35" s="67"/>
      <c r="E35" s="192">
        <v>2141</v>
      </c>
    </row>
    <row r="36" spans="2:5" s="135" customFormat="1" x14ac:dyDescent="0.2">
      <c r="B36" s="259" t="s">
        <v>82</v>
      </c>
      <c r="C36" s="259"/>
      <c r="D36" s="68">
        <f>+'2'!E30</f>
        <v>20000</v>
      </c>
      <c r="E36" s="68">
        <f>+'2'!F30</f>
        <v>114000</v>
      </c>
    </row>
    <row r="37" spans="2:5" s="135" customFormat="1" x14ac:dyDescent="0.2"/>
    <row r="38" spans="2:5" s="135" customFormat="1" x14ac:dyDescent="0.2">
      <c r="B38" s="132" t="s">
        <v>42</v>
      </c>
      <c r="C38" s="132" t="s">
        <v>6</v>
      </c>
      <c r="D38" s="132"/>
      <c r="E38" s="129"/>
    </row>
    <row r="39" spans="2:5" s="135" customFormat="1" x14ac:dyDescent="0.2">
      <c r="B39" s="127">
        <v>1200</v>
      </c>
      <c r="C39" s="127" t="s">
        <v>166</v>
      </c>
      <c r="D39" s="127"/>
      <c r="E39" s="185"/>
    </row>
    <row r="40" spans="2:5" s="61" customFormat="1" x14ac:dyDescent="0.2">
      <c r="B40" s="127" t="s">
        <v>155</v>
      </c>
      <c r="C40" s="127"/>
      <c r="D40" s="127"/>
      <c r="E40" s="185"/>
    </row>
    <row r="41" spans="2:5" s="61" customFormat="1" ht="29.25" customHeight="1" x14ac:dyDescent="0.2">
      <c r="B41" s="84" t="s">
        <v>7</v>
      </c>
      <c r="C41" s="188">
        <v>1200</v>
      </c>
      <c r="D41" s="255" t="s">
        <v>135</v>
      </c>
      <c r="E41" s="255"/>
    </row>
    <row r="42" spans="2:5" s="61" customFormat="1" x14ac:dyDescent="0.2">
      <c r="B42" s="84" t="s">
        <v>8</v>
      </c>
      <c r="C42" s="188">
        <v>11001</v>
      </c>
      <c r="D42" s="255" t="s">
        <v>130</v>
      </c>
      <c r="E42" s="255" t="s">
        <v>9</v>
      </c>
    </row>
    <row r="43" spans="2:5" s="61" customFormat="1" x14ac:dyDescent="0.2">
      <c r="B43" s="127" t="s">
        <v>10</v>
      </c>
      <c r="C43" s="58" t="s">
        <v>217</v>
      </c>
      <c r="D43" s="255"/>
      <c r="E43" s="255"/>
    </row>
    <row r="44" spans="2:5" s="61" customFormat="1" ht="27" x14ac:dyDescent="0.2">
      <c r="B44" s="84" t="s">
        <v>11</v>
      </c>
      <c r="C44" s="58" t="s">
        <v>218</v>
      </c>
      <c r="D44" s="255"/>
      <c r="E44" s="255"/>
    </row>
    <row r="45" spans="2:5" s="61" customFormat="1" x14ac:dyDescent="0.2">
      <c r="B45" s="84" t="s">
        <v>26</v>
      </c>
      <c r="C45" s="58" t="s">
        <v>81</v>
      </c>
      <c r="D45" s="84"/>
      <c r="E45" s="186"/>
    </row>
    <row r="46" spans="2:5" s="61" customFormat="1" ht="40.5" x14ac:dyDescent="0.2">
      <c r="B46" s="124" t="s">
        <v>74</v>
      </c>
      <c r="C46" s="58" t="s">
        <v>75</v>
      </c>
      <c r="D46" s="124"/>
      <c r="E46" s="106"/>
    </row>
    <row r="47" spans="2:5" s="61" customFormat="1" x14ac:dyDescent="0.2">
      <c r="B47" s="255" t="s">
        <v>12</v>
      </c>
      <c r="C47" s="255"/>
      <c r="D47" s="60"/>
      <c r="E47" s="62"/>
    </row>
    <row r="48" spans="2:5" s="61" customFormat="1" x14ac:dyDescent="0.2">
      <c r="B48" s="262" t="s">
        <v>226</v>
      </c>
      <c r="C48" s="262"/>
      <c r="D48" s="79"/>
      <c r="E48" s="165">
        <v>-1043</v>
      </c>
    </row>
    <row r="49" spans="2:5" s="61" customFormat="1" x14ac:dyDescent="0.2">
      <c r="B49" s="262" t="s">
        <v>227</v>
      </c>
      <c r="C49" s="262"/>
      <c r="D49" s="79"/>
      <c r="E49" s="165">
        <v>-730</v>
      </c>
    </row>
    <row r="50" spans="2:5" s="61" customFormat="1" ht="13.5" customHeight="1" x14ac:dyDescent="0.2">
      <c r="B50" s="260" t="s">
        <v>228</v>
      </c>
      <c r="C50" s="261"/>
      <c r="D50" s="79"/>
      <c r="E50" s="165">
        <v>-268</v>
      </c>
    </row>
    <row r="51" spans="2:5" s="61" customFormat="1" x14ac:dyDescent="0.2">
      <c r="B51" s="259" t="s">
        <v>82</v>
      </c>
      <c r="C51" s="259"/>
      <c r="D51" s="113">
        <f>+'2'!E43</f>
        <v>0</v>
      </c>
      <c r="E51" s="113">
        <f>+'2'!F43</f>
        <v>-150000</v>
      </c>
    </row>
    <row r="52" spans="2:5" s="135" customFormat="1" x14ac:dyDescent="0.2">
      <c r="B52" s="159"/>
      <c r="C52" s="159"/>
      <c r="D52" s="159"/>
      <c r="E52" s="156"/>
    </row>
    <row r="53" spans="2:5" s="135" customFormat="1" ht="29.25" customHeight="1" x14ac:dyDescent="0.2">
      <c r="B53" s="104" t="s">
        <v>7</v>
      </c>
      <c r="C53" s="58">
        <v>1200</v>
      </c>
      <c r="D53" s="253" t="s">
        <v>135</v>
      </c>
      <c r="E53" s="254"/>
    </row>
    <row r="54" spans="2:5" s="135" customFormat="1" x14ac:dyDescent="0.2">
      <c r="B54" s="104" t="s">
        <v>8</v>
      </c>
      <c r="C54" s="58">
        <v>11003</v>
      </c>
      <c r="D54" s="250" t="s">
        <v>130</v>
      </c>
      <c r="E54" s="250" t="s">
        <v>9</v>
      </c>
    </row>
    <row r="55" spans="2:5" s="135" customFormat="1" x14ac:dyDescent="0.2">
      <c r="B55" s="107" t="s">
        <v>10</v>
      </c>
      <c r="C55" s="58" t="s">
        <v>167</v>
      </c>
      <c r="D55" s="250"/>
      <c r="E55" s="250"/>
    </row>
    <row r="56" spans="2:5" s="135" customFormat="1" ht="27" x14ac:dyDescent="0.2">
      <c r="B56" s="104" t="s">
        <v>11</v>
      </c>
      <c r="C56" s="188" t="s">
        <v>168</v>
      </c>
      <c r="D56" s="250"/>
      <c r="E56" s="250"/>
    </row>
    <row r="57" spans="2:5" s="135" customFormat="1" x14ac:dyDescent="0.2">
      <c r="B57" s="84" t="s">
        <v>26</v>
      </c>
      <c r="C57" s="188" t="s">
        <v>81</v>
      </c>
      <c r="D57" s="84"/>
      <c r="E57" s="186"/>
    </row>
    <row r="58" spans="2:5" s="135" customFormat="1" ht="40.5" x14ac:dyDescent="0.2">
      <c r="B58" s="124" t="s">
        <v>74</v>
      </c>
      <c r="C58" s="188" t="s">
        <v>169</v>
      </c>
      <c r="D58" s="124"/>
      <c r="E58" s="106"/>
    </row>
    <row r="59" spans="2:5" s="135" customFormat="1" x14ac:dyDescent="0.2">
      <c r="B59" s="255" t="s">
        <v>12</v>
      </c>
      <c r="C59" s="255"/>
      <c r="D59" s="185"/>
      <c r="E59" s="126"/>
    </row>
    <row r="60" spans="2:5" s="135" customFormat="1" ht="13.5" customHeight="1" x14ac:dyDescent="0.2">
      <c r="B60" s="249" t="s">
        <v>170</v>
      </c>
      <c r="C60" s="249"/>
      <c r="D60" s="165">
        <v>-447</v>
      </c>
      <c r="E60" s="165">
        <v>-3163</v>
      </c>
    </row>
    <row r="61" spans="2:5" s="135" customFormat="1" ht="13.5" customHeight="1" x14ac:dyDescent="0.2">
      <c r="B61" s="249" t="s">
        <v>171</v>
      </c>
      <c r="C61" s="249"/>
      <c r="D61" s="166">
        <v>-45</v>
      </c>
      <c r="E61" s="166">
        <v>-316</v>
      </c>
    </row>
    <row r="62" spans="2:5" s="135" customFormat="1" x14ac:dyDescent="0.2">
      <c r="B62" s="259" t="s">
        <v>82</v>
      </c>
      <c r="C62" s="259"/>
      <c r="D62" s="113">
        <f>+'2'!E50</f>
        <v>0</v>
      </c>
      <c r="E62" s="113">
        <f>+'2'!F50</f>
        <v>-400000</v>
      </c>
    </row>
    <row r="63" spans="2:5" s="135" customFormat="1" x14ac:dyDescent="0.2"/>
    <row r="64" spans="2:5" s="135" customFormat="1" x14ac:dyDescent="0.2">
      <c r="B64" s="132" t="s">
        <v>42</v>
      </c>
      <c r="C64" s="132" t="s">
        <v>6</v>
      </c>
      <c r="D64" s="132"/>
      <c r="E64" s="129"/>
    </row>
    <row r="65" spans="2:5" s="135" customFormat="1" x14ac:dyDescent="0.2">
      <c r="B65" s="127">
        <v>1202</v>
      </c>
      <c r="C65" s="127" t="s">
        <v>172</v>
      </c>
      <c r="D65" s="127"/>
      <c r="E65" s="185"/>
    </row>
    <row r="66" spans="2:5" s="135" customFormat="1" x14ac:dyDescent="0.2">
      <c r="B66" s="127" t="s">
        <v>155</v>
      </c>
      <c r="C66" s="127"/>
      <c r="D66" s="127"/>
      <c r="E66" s="185"/>
    </row>
    <row r="67" spans="2:5" s="135" customFormat="1" ht="30.75" customHeight="1" x14ac:dyDescent="0.2">
      <c r="B67" s="104" t="s">
        <v>7</v>
      </c>
      <c r="C67" s="58">
        <v>1202</v>
      </c>
      <c r="D67" s="250" t="s">
        <v>43</v>
      </c>
      <c r="E67" s="250"/>
    </row>
    <row r="68" spans="2:5" s="135" customFormat="1" x14ac:dyDescent="0.2">
      <c r="B68" s="104" t="s">
        <v>8</v>
      </c>
      <c r="C68" s="58">
        <v>11001</v>
      </c>
      <c r="D68" s="250" t="s">
        <v>130</v>
      </c>
      <c r="E68" s="250" t="s">
        <v>9</v>
      </c>
    </row>
    <row r="69" spans="2:5" s="135" customFormat="1" x14ac:dyDescent="0.2">
      <c r="B69" s="107" t="s">
        <v>10</v>
      </c>
      <c r="C69" s="189" t="s">
        <v>173</v>
      </c>
      <c r="D69" s="250"/>
      <c r="E69" s="250"/>
    </row>
    <row r="70" spans="2:5" s="135" customFormat="1" ht="27" x14ac:dyDescent="0.2">
      <c r="B70" s="104" t="s">
        <v>11</v>
      </c>
      <c r="C70" s="188" t="s">
        <v>174</v>
      </c>
      <c r="D70" s="250"/>
      <c r="E70" s="250"/>
    </row>
    <row r="71" spans="2:5" s="135" customFormat="1" x14ac:dyDescent="0.2">
      <c r="B71" s="84" t="s">
        <v>26</v>
      </c>
      <c r="C71" s="188" t="s">
        <v>81</v>
      </c>
      <c r="D71" s="84"/>
      <c r="E71" s="186"/>
    </row>
    <row r="72" spans="2:5" s="135" customFormat="1" ht="40.5" x14ac:dyDescent="0.2">
      <c r="B72" s="124" t="s">
        <v>74</v>
      </c>
      <c r="C72" s="188" t="s">
        <v>169</v>
      </c>
      <c r="D72" s="124"/>
      <c r="E72" s="106"/>
    </row>
    <row r="73" spans="2:5" s="135" customFormat="1" x14ac:dyDescent="0.2">
      <c r="B73" s="255" t="s">
        <v>12</v>
      </c>
      <c r="C73" s="255"/>
      <c r="D73" s="185"/>
      <c r="E73" s="126"/>
    </row>
    <row r="74" spans="2:5" s="135" customFormat="1" ht="13.5" customHeight="1" x14ac:dyDescent="0.2">
      <c r="B74" s="249" t="s">
        <v>112</v>
      </c>
      <c r="C74" s="249"/>
      <c r="D74" s="165">
        <v>-18767</v>
      </c>
      <c r="E74" s="161">
        <v>4568</v>
      </c>
    </row>
    <row r="75" spans="2:5" s="135" customFormat="1" x14ac:dyDescent="0.2">
      <c r="B75" s="259" t="s">
        <v>82</v>
      </c>
      <c r="C75" s="259"/>
      <c r="D75" s="68">
        <f>+'2'!E63</f>
        <v>0</v>
      </c>
      <c r="E75" s="68">
        <f>+'2'!F63</f>
        <v>250000</v>
      </c>
    </row>
    <row r="76" spans="2:5" s="135" customFormat="1" x14ac:dyDescent="0.2"/>
    <row r="77" spans="2:5" s="135" customFormat="1" ht="31.5" customHeight="1" x14ac:dyDescent="0.2">
      <c r="B77" s="84" t="s">
        <v>7</v>
      </c>
      <c r="C77" s="188" t="s">
        <v>83</v>
      </c>
      <c r="D77" s="250" t="s">
        <v>43</v>
      </c>
      <c r="E77" s="250"/>
    </row>
    <row r="78" spans="2:5" s="135" customFormat="1" x14ac:dyDescent="0.2">
      <c r="B78" s="84" t="s">
        <v>8</v>
      </c>
      <c r="C78" s="188">
        <v>11002</v>
      </c>
      <c r="D78" s="250" t="s">
        <v>130</v>
      </c>
      <c r="E78" s="250" t="s">
        <v>9</v>
      </c>
    </row>
    <row r="79" spans="2:5" s="135" customFormat="1" ht="17.25" customHeight="1" x14ac:dyDescent="0.2">
      <c r="B79" s="127" t="s">
        <v>10</v>
      </c>
      <c r="C79" s="189" t="s">
        <v>213</v>
      </c>
      <c r="D79" s="250"/>
      <c r="E79" s="250"/>
    </row>
    <row r="80" spans="2:5" s="135" customFormat="1" ht="27" x14ac:dyDescent="0.2">
      <c r="B80" s="84" t="s">
        <v>11</v>
      </c>
      <c r="C80" s="58" t="s">
        <v>214</v>
      </c>
      <c r="D80" s="250"/>
      <c r="E80" s="250"/>
    </row>
    <row r="81" spans="2:5" s="135" customFormat="1" x14ac:dyDescent="0.2">
      <c r="B81" s="84" t="s">
        <v>80</v>
      </c>
      <c r="C81" s="58" t="s">
        <v>81</v>
      </c>
      <c r="D81" s="124"/>
      <c r="E81" s="84"/>
    </row>
    <row r="82" spans="2:5" s="135" customFormat="1" ht="40.5" x14ac:dyDescent="0.2">
      <c r="B82" s="84" t="s">
        <v>74</v>
      </c>
      <c r="C82" s="58" t="s">
        <v>75</v>
      </c>
      <c r="D82" s="124"/>
      <c r="E82" s="84"/>
    </row>
    <row r="83" spans="2:5" s="135" customFormat="1" x14ac:dyDescent="0.2">
      <c r="B83" s="198" t="s">
        <v>12</v>
      </c>
      <c r="C83" s="198"/>
      <c r="D83" s="185"/>
      <c r="E83" s="84"/>
    </row>
    <row r="84" spans="2:5" s="135" customFormat="1" ht="13.5" customHeight="1" x14ac:dyDescent="0.2">
      <c r="B84" s="263" t="s">
        <v>252</v>
      </c>
      <c r="C84" s="263"/>
      <c r="D84" s="80"/>
      <c r="E84" s="161">
        <v>1500</v>
      </c>
    </row>
    <row r="85" spans="2:5" s="135" customFormat="1" ht="18" customHeight="1" x14ac:dyDescent="0.2">
      <c r="B85" s="264" t="s">
        <v>82</v>
      </c>
      <c r="C85" s="264"/>
      <c r="D85" s="68">
        <f>+'2'!E70</f>
        <v>0</v>
      </c>
      <c r="E85" s="68">
        <f>+'2'!F70</f>
        <v>100000</v>
      </c>
    </row>
    <row r="86" spans="2:5" s="135" customFormat="1" x14ac:dyDescent="0.2">
      <c r="B86" s="144"/>
      <c r="C86" s="144"/>
      <c r="D86" s="76"/>
      <c r="E86" s="76"/>
    </row>
    <row r="87" spans="2:5" s="135" customFormat="1" ht="31.5" customHeight="1" x14ac:dyDescent="0.2">
      <c r="B87" s="84" t="s">
        <v>7</v>
      </c>
      <c r="C87" s="188" t="s">
        <v>83</v>
      </c>
      <c r="D87" s="250" t="s">
        <v>135</v>
      </c>
      <c r="E87" s="250"/>
    </row>
    <row r="88" spans="2:5" s="135" customFormat="1" ht="16.5" customHeight="1" x14ac:dyDescent="0.2">
      <c r="B88" s="84" t="s">
        <v>8</v>
      </c>
      <c r="C88" s="188" t="s">
        <v>110</v>
      </c>
      <c r="D88" s="250" t="s">
        <v>130</v>
      </c>
      <c r="E88" s="250" t="s">
        <v>9</v>
      </c>
    </row>
    <row r="89" spans="2:5" s="135" customFormat="1" x14ac:dyDescent="0.2">
      <c r="B89" s="127" t="s">
        <v>10</v>
      </c>
      <c r="C89" s="189" t="s">
        <v>119</v>
      </c>
      <c r="D89" s="250"/>
      <c r="E89" s="250"/>
    </row>
    <row r="90" spans="2:5" s="135" customFormat="1" ht="27" x14ac:dyDescent="0.2">
      <c r="B90" s="84" t="s">
        <v>11</v>
      </c>
      <c r="C90" s="188" t="s">
        <v>120</v>
      </c>
      <c r="D90" s="250"/>
      <c r="E90" s="250"/>
    </row>
    <row r="91" spans="2:5" s="135" customFormat="1" x14ac:dyDescent="0.2">
      <c r="B91" s="84" t="s">
        <v>80</v>
      </c>
      <c r="C91" s="188" t="s">
        <v>81</v>
      </c>
      <c r="D91" s="124"/>
      <c r="E91" s="84"/>
    </row>
    <row r="92" spans="2:5" s="135" customFormat="1" ht="40.5" x14ac:dyDescent="0.2">
      <c r="B92" s="84" t="s">
        <v>74</v>
      </c>
      <c r="C92" s="188" t="s">
        <v>75</v>
      </c>
      <c r="D92" s="124"/>
      <c r="E92" s="84"/>
    </row>
    <row r="93" spans="2:5" s="135" customFormat="1" x14ac:dyDescent="0.2">
      <c r="B93" s="198" t="s">
        <v>12</v>
      </c>
      <c r="C93" s="198"/>
      <c r="D93" s="185"/>
      <c r="E93" s="84"/>
    </row>
    <row r="94" spans="2:5" s="135" customFormat="1" ht="13.5" customHeight="1" x14ac:dyDescent="0.2">
      <c r="B94" s="249" t="s">
        <v>189</v>
      </c>
      <c r="C94" s="249"/>
      <c r="D94" s="80"/>
      <c r="E94" s="166">
        <v>-337</v>
      </c>
    </row>
    <row r="95" spans="2:5" s="135" customFormat="1" x14ac:dyDescent="0.2">
      <c r="B95" s="265" t="s">
        <v>82</v>
      </c>
      <c r="C95" s="266"/>
      <c r="D95" s="113">
        <f>+'2'!E76</f>
        <v>0</v>
      </c>
      <c r="E95" s="113">
        <f>+'2'!F76</f>
        <v>-150000</v>
      </c>
    </row>
    <row r="96" spans="2:5" s="135" customFormat="1" x14ac:dyDescent="0.2"/>
    <row r="97" spans="2:5" s="135" customFormat="1" ht="33" customHeight="1" x14ac:dyDescent="0.2">
      <c r="B97" s="84" t="s">
        <v>7</v>
      </c>
      <c r="C97" s="84" t="s">
        <v>83</v>
      </c>
      <c r="D97" s="250" t="s">
        <v>43</v>
      </c>
      <c r="E97" s="250"/>
    </row>
    <row r="98" spans="2:5" s="135" customFormat="1" x14ac:dyDescent="0.2">
      <c r="B98" s="84" t="s">
        <v>8</v>
      </c>
      <c r="C98" s="84" t="s">
        <v>111</v>
      </c>
      <c r="D98" s="250" t="s">
        <v>130</v>
      </c>
      <c r="E98" s="250" t="s">
        <v>9</v>
      </c>
    </row>
    <row r="99" spans="2:5" s="135" customFormat="1" ht="27" x14ac:dyDescent="0.2">
      <c r="B99" s="127" t="s">
        <v>10</v>
      </c>
      <c r="C99" s="127" t="s">
        <v>113</v>
      </c>
      <c r="D99" s="250"/>
      <c r="E99" s="250"/>
    </row>
    <row r="100" spans="2:5" s="135" customFormat="1" ht="27" x14ac:dyDescent="0.2">
      <c r="B100" s="84" t="s">
        <v>11</v>
      </c>
      <c r="C100" s="124" t="s">
        <v>114</v>
      </c>
      <c r="D100" s="250"/>
      <c r="E100" s="250"/>
    </row>
    <row r="101" spans="2:5" s="135" customFormat="1" x14ac:dyDescent="0.2">
      <c r="B101" s="84" t="s">
        <v>80</v>
      </c>
      <c r="C101" s="124" t="s">
        <v>81</v>
      </c>
      <c r="D101" s="124"/>
      <c r="E101" s="84"/>
    </row>
    <row r="102" spans="2:5" s="135" customFormat="1" ht="40.5" x14ac:dyDescent="0.2">
      <c r="B102" s="84" t="s">
        <v>74</v>
      </c>
      <c r="C102" s="124" t="s">
        <v>75</v>
      </c>
      <c r="D102" s="124"/>
      <c r="E102" s="84"/>
    </row>
    <row r="103" spans="2:5" s="135" customFormat="1" x14ac:dyDescent="0.2">
      <c r="B103" s="255" t="s">
        <v>12</v>
      </c>
      <c r="C103" s="255"/>
      <c r="D103" s="185"/>
      <c r="E103" s="84"/>
    </row>
    <row r="104" spans="2:5" s="135" customFormat="1" ht="13.5" customHeight="1" x14ac:dyDescent="0.2">
      <c r="B104" s="249" t="s">
        <v>115</v>
      </c>
      <c r="C104" s="249"/>
      <c r="D104" s="80"/>
      <c r="E104" s="161">
        <v>5025</v>
      </c>
    </row>
    <row r="105" spans="2:5" s="135" customFormat="1" ht="13.5" customHeight="1" x14ac:dyDescent="0.2">
      <c r="B105" s="249" t="s">
        <v>116</v>
      </c>
      <c r="C105" s="249"/>
      <c r="D105" s="80"/>
      <c r="E105" s="161">
        <v>1028</v>
      </c>
    </row>
    <row r="106" spans="2:5" s="135" customFormat="1" x14ac:dyDescent="0.2">
      <c r="B106" s="256" t="s">
        <v>82</v>
      </c>
      <c r="C106" s="244"/>
      <c r="D106" s="113">
        <f>+'2'!E82</f>
        <v>0</v>
      </c>
      <c r="E106" s="113">
        <f>+'2'!F82</f>
        <v>856000</v>
      </c>
    </row>
    <row r="107" spans="2:5" s="135" customFormat="1" x14ac:dyDescent="0.2"/>
    <row r="108" spans="2:5" s="135" customFormat="1" ht="33.75" customHeight="1" x14ac:dyDescent="0.2">
      <c r="B108" s="84" t="s">
        <v>7</v>
      </c>
      <c r="C108" s="118" t="s">
        <v>83</v>
      </c>
      <c r="D108" s="250" t="s">
        <v>43</v>
      </c>
      <c r="E108" s="250"/>
    </row>
    <row r="109" spans="2:5" s="135" customFormat="1" x14ac:dyDescent="0.2">
      <c r="B109" s="84" t="s">
        <v>8</v>
      </c>
      <c r="C109" s="84" t="s">
        <v>121</v>
      </c>
      <c r="D109" s="250" t="s">
        <v>130</v>
      </c>
      <c r="E109" s="250" t="s">
        <v>9</v>
      </c>
    </row>
    <row r="110" spans="2:5" s="135" customFormat="1" x14ac:dyDescent="0.2">
      <c r="B110" s="127" t="s">
        <v>10</v>
      </c>
      <c r="C110" s="127" t="s">
        <v>122</v>
      </c>
      <c r="D110" s="250"/>
      <c r="E110" s="250"/>
    </row>
    <row r="111" spans="2:5" s="135" customFormat="1" ht="40.5" x14ac:dyDescent="0.2">
      <c r="B111" s="84" t="s">
        <v>11</v>
      </c>
      <c r="C111" s="124" t="s">
        <v>123</v>
      </c>
      <c r="D111" s="250"/>
      <c r="E111" s="250"/>
    </row>
    <row r="112" spans="2:5" s="135" customFormat="1" x14ac:dyDescent="0.2">
      <c r="B112" s="84" t="s">
        <v>80</v>
      </c>
      <c r="C112" s="124" t="s">
        <v>81</v>
      </c>
      <c r="D112" s="124"/>
      <c r="E112" s="84"/>
    </row>
    <row r="113" spans="2:5" s="135" customFormat="1" ht="40.5" x14ac:dyDescent="0.2">
      <c r="B113" s="84" t="s">
        <v>74</v>
      </c>
      <c r="C113" s="124" t="s">
        <v>75</v>
      </c>
      <c r="D113" s="124"/>
      <c r="E113" s="84"/>
    </row>
    <row r="114" spans="2:5" s="135" customFormat="1" x14ac:dyDescent="0.2">
      <c r="B114" s="255" t="s">
        <v>12</v>
      </c>
      <c r="C114" s="255"/>
      <c r="D114" s="185"/>
      <c r="E114" s="84"/>
    </row>
    <row r="115" spans="2:5" s="135" customFormat="1" ht="13.5" customHeight="1" x14ac:dyDescent="0.2">
      <c r="B115" s="249" t="s">
        <v>131</v>
      </c>
      <c r="C115" s="249"/>
      <c r="D115" s="80"/>
      <c r="E115" s="161">
        <v>150</v>
      </c>
    </row>
    <row r="116" spans="2:5" s="135" customFormat="1" ht="13.5" customHeight="1" x14ac:dyDescent="0.2">
      <c r="B116" s="249" t="s">
        <v>132</v>
      </c>
      <c r="C116" s="249"/>
      <c r="D116" s="80"/>
      <c r="E116" s="161">
        <v>8</v>
      </c>
    </row>
    <row r="117" spans="2:5" s="135" customFormat="1" x14ac:dyDescent="0.2">
      <c r="B117" s="256" t="s">
        <v>82</v>
      </c>
      <c r="C117" s="256"/>
      <c r="D117" s="113">
        <f>+'2'!E88</f>
        <v>0</v>
      </c>
      <c r="E117" s="113">
        <f>+'2'!F88</f>
        <v>115000</v>
      </c>
    </row>
    <row r="118" spans="2:5" s="135" customFormat="1" x14ac:dyDescent="0.2">
      <c r="B118" s="64"/>
      <c r="C118" s="64"/>
      <c r="D118" s="65"/>
      <c r="E118" s="65"/>
    </row>
    <row r="119" spans="2:5" s="135" customFormat="1" x14ac:dyDescent="0.2">
      <c r="B119" s="132" t="s">
        <v>42</v>
      </c>
      <c r="C119" s="132" t="s">
        <v>6</v>
      </c>
      <c r="D119" s="132"/>
      <c r="E119" s="129"/>
    </row>
    <row r="120" spans="2:5" s="135" customFormat="1" x14ac:dyDescent="0.2">
      <c r="B120" s="127">
        <v>1207</v>
      </c>
      <c r="C120" s="127" t="s">
        <v>224</v>
      </c>
      <c r="D120" s="127"/>
      <c r="E120" s="185"/>
    </row>
    <row r="121" spans="2:5" s="135" customFormat="1" x14ac:dyDescent="0.2">
      <c r="B121" s="159"/>
      <c r="C121" s="159"/>
      <c r="D121" s="159"/>
      <c r="E121" s="156"/>
    </row>
    <row r="122" spans="2:5" s="135" customFormat="1" x14ac:dyDescent="0.2">
      <c r="B122" s="159" t="s">
        <v>155</v>
      </c>
    </row>
    <row r="123" spans="2:5" s="135" customFormat="1" ht="38.450000000000003" customHeight="1" x14ac:dyDescent="0.2">
      <c r="B123" s="104" t="s">
        <v>7</v>
      </c>
      <c r="C123" s="104">
        <v>1207</v>
      </c>
      <c r="D123" s="253" t="s">
        <v>135</v>
      </c>
      <c r="E123" s="254"/>
    </row>
    <row r="124" spans="2:5" s="135" customFormat="1" x14ac:dyDescent="0.2">
      <c r="B124" s="104" t="s">
        <v>8</v>
      </c>
      <c r="C124" s="104">
        <v>11003</v>
      </c>
      <c r="D124" s="250" t="s">
        <v>130</v>
      </c>
      <c r="E124" s="250" t="s">
        <v>9</v>
      </c>
    </row>
    <row r="125" spans="2:5" s="135" customFormat="1" ht="27" x14ac:dyDescent="0.2">
      <c r="B125" s="107" t="s">
        <v>10</v>
      </c>
      <c r="C125" s="127" t="s">
        <v>229</v>
      </c>
      <c r="D125" s="250"/>
      <c r="E125" s="250"/>
    </row>
    <row r="126" spans="2:5" s="135" customFormat="1" ht="40.5" x14ac:dyDescent="0.2">
      <c r="B126" s="104" t="s">
        <v>11</v>
      </c>
      <c r="C126" s="84" t="s">
        <v>230</v>
      </c>
      <c r="D126" s="250"/>
      <c r="E126" s="250"/>
    </row>
    <row r="127" spans="2:5" s="135" customFormat="1" x14ac:dyDescent="0.2">
      <c r="B127" s="84" t="s">
        <v>26</v>
      </c>
      <c r="C127" s="84" t="s">
        <v>44</v>
      </c>
      <c r="D127" s="84"/>
      <c r="E127" s="186"/>
    </row>
    <row r="128" spans="2:5" s="135" customFormat="1" ht="40.5" x14ac:dyDescent="0.2">
      <c r="B128" s="124" t="s">
        <v>74</v>
      </c>
      <c r="C128" s="124" t="s">
        <v>169</v>
      </c>
      <c r="D128" s="124"/>
      <c r="E128" s="106"/>
    </row>
    <row r="129" spans="2:9" s="135" customFormat="1" x14ac:dyDescent="0.2">
      <c r="B129" s="255" t="s">
        <v>12</v>
      </c>
      <c r="C129" s="255"/>
      <c r="D129" s="186"/>
      <c r="E129" s="126"/>
    </row>
    <row r="130" spans="2:9" s="135" customFormat="1" x14ac:dyDescent="0.2">
      <c r="B130" s="249" t="s">
        <v>231</v>
      </c>
      <c r="C130" s="249"/>
      <c r="D130" s="166">
        <v>-5600</v>
      </c>
      <c r="E130" s="166">
        <v>-7300</v>
      </c>
    </row>
    <row r="131" spans="2:9" s="135" customFormat="1" x14ac:dyDescent="0.2">
      <c r="B131" s="256" t="s">
        <v>13</v>
      </c>
      <c r="C131" s="256"/>
      <c r="D131" s="113">
        <f>+'2'!E101</f>
        <v>-82991.5</v>
      </c>
      <c r="E131" s="113">
        <f>+'2'!F101</f>
        <v>-132991.5</v>
      </c>
    </row>
    <row r="132" spans="2:9" s="135" customFormat="1" x14ac:dyDescent="0.2"/>
    <row r="133" spans="2:9" s="135" customFormat="1" ht="34.15" customHeight="1" x14ac:dyDescent="0.2">
      <c r="B133" s="104" t="s">
        <v>7</v>
      </c>
      <c r="C133" s="104">
        <v>1207</v>
      </c>
      <c r="D133" s="250" t="s">
        <v>43</v>
      </c>
      <c r="E133" s="250"/>
    </row>
    <row r="134" spans="2:9" s="135" customFormat="1" x14ac:dyDescent="0.2">
      <c r="B134" s="104" t="s">
        <v>8</v>
      </c>
      <c r="C134" s="104">
        <v>11007</v>
      </c>
      <c r="D134" s="250" t="s">
        <v>130</v>
      </c>
      <c r="E134" s="250" t="s">
        <v>9</v>
      </c>
    </row>
    <row r="135" spans="2:9" s="135" customFormat="1" x14ac:dyDescent="0.2">
      <c r="B135" s="107" t="s">
        <v>10</v>
      </c>
      <c r="C135" s="127" t="s">
        <v>232</v>
      </c>
      <c r="D135" s="250"/>
      <c r="E135" s="250"/>
    </row>
    <row r="136" spans="2:9" s="135" customFormat="1" ht="27" x14ac:dyDescent="0.2">
      <c r="B136" s="104" t="s">
        <v>11</v>
      </c>
      <c r="C136" s="84" t="s">
        <v>233</v>
      </c>
      <c r="D136" s="250"/>
      <c r="E136" s="250"/>
    </row>
    <row r="137" spans="2:9" s="135" customFormat="1" x14ac:dyDescent="0.2">
      <c r="B137" s="84" t="s">
        <v>26</v>
      </c>
      <c r="C137" s="84" t="s">
        <v>44</v>
      </c>
      <c r="D137" s="84"/>
      <c r="E137" s="186"/>
    </row>
    <row r="138" spans="2:9" s="135" customFormat="1" ht="40.5" x14ac:dyDescent="0.2">
      <c r="B138" s="124" t="s">
        <v>74</v>
      </c>
      <c r="C138" s="124" t="s">
        <v>169</v>
      </c>
      <c r="D138" s="124"/>
      <c r="E138" s="106"/>
    </row>
    <row r="139" spans="2:9" s="135" customFormat="1" x14ac:dyDescent="0.2">
      <c r="B139" s="255" t="s">
        <v>12</v>
      </c>
      <c r="C139" s="255"/>
      <c r="D139" s="186"/>
      <c r="E139" s="126"/>
    </row>
    <row r="140" spans="2:9" s="135" customFormat="1" x14ac:dyDescent="0.2">
      <c r="B140" s="249" t="s">
        <v>234</v>
      </c>
      <c r="C140" s="249"/>
      <c r="D140" s="80"/>
      <c r="E140" s="161">
        <v>3</v>
      </c>
    </row>
    <row r="141" spans="2:9" s="135" customFormat="1" x14ac:dyDescent="0.2">
      <c r="B141" s="249" t="s">
        <v>235</v>
      </c>
      <c r="C141" s="249"/>
      <c r="D141" s="80"/>
      <c r="E141" s="161">
        <v>3</v>
      </c>
      <c r="H141" s="139"/>
      <c r="I141" s="139"/>
    </row>
    <row r="142" spans="2:9" s="135" customFormat="1" x14ac:dyDescent="0.2">
      <c r="B142" s="256" t="s">
        <v>13</v>
      </c>
      <c r="C142" s="256"/>
      <c r="D142" s="113">
        <f>+'2'!E107</f>
        <v>0</v>
      </c>
      <c r="E142" s="113">
        <f>+'2'!F107</f>
        <v>35000</v>
      </c>
    </row>
    <row r="143" spans="2:9" s="135" customFormat="1" x14ac:dyDescent="0.2">
      <c r="B143" s="187"/>
      <c r="C143" s="187"/>
      <c r="D143" s="113"/>
      <c r="E143" s="113"/>
    </row>
    <row r="144" spans="2:9" s="135" customFormat="1" ht="34.15" customHeight="1" x14ac:dyDescent="0.2">
      <c r="B144" s="104" t="s">
        <v>7</v>
      </c>
      <c r="C144" s="104">
        <v>1208</v>
      </c>
      <c r="D144" s="250" t="s">
        <v>43</v>
      </c>
      <c r="E144" s="250"/>
    </row>
    <row r="145" spans="2:9" s="135" customFormat="1" x14ac:dyDescent="0.2">
      <c r="B145" s="104" t="s">
        <v>8</v>
      </c>
      <c r="C145" s="191">
        <v>11001</v>
      </c>
      <c r="D145" s="250" t="s">
        <v>130</v>
      </c>
      <c r="E145" s="250" t="s">
        <v>9</v>
      </c>
    </row>
    <row r="146" spans="2:9" s="135" customFormat="1" x14ac:dyDescent="0.2">
      <c r="B146" s="107" t="s">
        <v>10</v>
      </c>
      <c r="C146" s="127" t="s">
        <v>266</v>
      </c>
      <c r="D146" s="250"/>
      <c r="E146" s="250"/>
    </row>
    <row r="147" spans="2:9" s="135" customFormat="1" ht="27" x14ac:dyDescent="0.2">
      <c r="B147" s="104" t="s">
        <v>11</v>
      </c>
      <c r="C147" s="84" t="s">
        <v>267</v>
      </c>
      <c r="D147" s="250"/>
      <c r="E147" s="250"/>
    </row>
    <row r="148" spans="2:9" s="135" customFormat="1" x14ac:dyDescent="0.2">
      <c r="B148" s="84" t="s">
        <v>26</v>
      </c>
      <c r="C148" s="84" t="s">
        <v>44</v>
      </c>
      <c r="D148" s="84"/>
      <c r="E148" s="186"/>
    </row>
    <row r="149" spans="2:9" s="135" customFormat="1" ht="40.5" x14ac:dyDescent="0.2">
      <c r="B149" s="124" t="s">
        <v>74</v>
      </c>
      <c r="C149" s="124" t="s">
        <v>169</v>
      </c>
      <c r="D149" s="124"/>
      <c r="E149" s="106"/>
    </row>
    <row r="150" spans="2:9" s="135" customFormat="1" x14ac:dyDescent="0.2">
      <c r="B150" s="255" t="s">
        <v>12</v>
      </c>
      <c r="C150" s="255"/>
      <c r="D150" s="186"/>
      <c r="E150" s="126"/>
    </row>
    <row r="151" spans="2:9" s="135" customFormat="1" x14ac:dyDescent="0.2">
      <c r="B151" s="249" t="s">
        <v>268</v>
      </c>
      <c r="C151" s="249"/>
      <c r="D151" s="161">
        <v>5580</v>
      </c>
      <c r="E151" s="161">
        <v>5580</v>
      </c>
    </row>
    <row r="152" spans="2:9" s="135" customFormat="1" x14ac:dyDescent="0.2">
      <c r="B152" s="249" t="s">
        <v>269</v>
      </c>
      <c r="C152" s="249"/>
      <c r="D152" s="161">
        <v>6454</v>
      </c>
      <c r="E152" s="161">
        <v>6454</v>
      </c>
      <c r="H152" s="139"/>
      <c r="I152" s="139"/>
    </row>
    <row r="153" spans="2:9" x14ac:dyDescent="0.2">
      <c r="B153" s="249" t="s">
        <v>270</v>
      </c>
      <c r="C153" s="249"/>
      <c r="D153" s="161">
        <v>10</v>
      </c>
      <c r="E153" s="161">
        <v>10</v>
      </c>
      <c r="F153" s="135"/>
      <c r="G153" s="135"/>
    </row>
    <row r="154" spans="2:9" s="135" customFormat="1" x14ac:dyDescent="0.2">
      <c r="B154" s="249" t="s">
        <v>271</v>
      </c>
      <c r="C154" s="249"/>
      <c r="D154" s="161">
        <v>14</v>
      </c>
      <c r="E154" s="161">
        <v>14</v>
      </c>
    </row>
    <row r="155" spans="2:9" s="135" customFormat="1" x14ac:dyDescent="0.2">
      <c r="B155" s="256" t="s">
        <v>13</v>
      </c>
      <c r="C155" s="256"/>
      <c r="D155" s="113">
        <v>50000</v>
      </c>
      <c r="E155" s="113">
        <v>50000</v>
      </c>
    </row>
    <row r="156" spans="2:9" s="135" customFormat="1" x14ac:dyDescent="0.2">
      <c r="B156" s="64"/>
      <c r="C156" s="64"/>
      <c r="D156" s="65"/>
      <c r="E156" s="65"/>
    </row>
    <row r="157" spans="2:9" s="69" customFormat="1" ht="33" customHeight="1" x14ac:dyDescent="0.2">
      <c r="B157" s="250" t="s">
        <v>254</v>
      </c>
      <c r="C157" s="250"/>
      <c r="D157" s="250"/>
      <c r="E157" s="250"/>
    </row>
    <row r="158" spans="2:9" s="135" customFormat="1" ht="19.5" customHeight="1" x14ac:dyDescent="0.2">
      <c r="B158" s="198" t="s">
        <v>25</v>
      </c>
      <c r="C158" s="198"/>
      <c r="D158" s="198"/>
      <c r="E158" s="198"/>
    </row>
    <row r="159" spans="2:9" s="135" customFormat="1" ht="19.5" customHeight="1" x14ac:dyDescent="0.2">
      <c r="B159" s="198" t="s">
        <v>207</v>
      </c>
      <c r="C159" s="198"/>
      <c r="D159" s="198"/>
      <c r="E159" s="198"/>
    </row>
    <row r="160" spans="2:9" s="135" customFormat="1" ht="19.5" customHeight="1" x14ac:dyDescent="0.2">
      <c r="B160" s="258" t="s">
        <v>53</v>
      </c>
      <c r="C160" s="258"/>
      <c r="D160" s="258"/>
      <c r="E160" s="258"/>
    </row>
    <row r="161" spans="2:10" s="135" customFormat="1" ht="19.5" customHeight="1" x14ac:dyDescent="0.2">
      <c r="B161" s="132" t="s">
        <v>42</v>
      </c>
      <c r="C161" s="132" t="s">
        <v>6</v>
      </c>
      <c r="D161" s="132"/>
      <c r="E161" s="129"/>
    </row>
    <row r="162" spans="2:10" s="135" customFormat="1" ht="19.5" customHeight="1" x14ac:dyDescent="0.2">
      <c r="B162" s="127">
        <v>1139</v>
      </c>
      <c r="C162" s="127" t="s">
        <v>236</v>
      </c>
      <c r="D162" s="127"/>
      <c r="E162" s="175"/>
    </row>
    <row r="163" spans="2:10" s="63" customFormat="1" x14ac:dyDescent="0.2"/>
    <row r="164" spans="2:10" ht="34.5" customHeight="1" x14ac:dyDescent="0.2">
      <c r="B164" s="104" t="s">
        <v>7</v>
      </c>
      <c r="C164" s="104">
        <v>1139</v>
      </c>
      <c r="D164" s="251" t="s">
        <v>215</v>
      </c>
      <c r="E164" s="252"/>
      <c r="I164" s="142"/>
      <c r="J164" s="142"/>
    </row>
    <row r="165" spans="2:10" x14ac:dyDescent="0.2">
      <c r="B165" s="104" t="s">
        <v>8</v>
      </c>
      <c r="C165" s="104">
        <v>11001</v>
      </c>
      <c r="D165" s="246" t="s">
        <v>130</v>
      </c>
      <c r="E165" s="246" t="s">
        <v>9</v>
      </c>
    </row>
    <row r="166" spans="2:10" ht="22.5" customHeight="1" x14ac:dyDescent="0.2">
      <c r="B166" s="104" t="s">
        <v>10</v>
      </c>
      <c r="C166" s="127" t="s">
        <v>191</v>
      </c>
      <c r="D166" s="247"/>
      <c r="E166" s="247"/>
    </row>
    <row r="167" spans="2:10" ht="40.5" x14ac:dyDescent="0.2">
      <c r="B167" s="104" t="s">
        <v>11</v>
      </c>
      <c r="C167" s="84" t="s">
        <v>216</v>
      </c>
      <c r="D167" s="248"/>
      <c r="E167" s="248"/>
    </row>
    <row r="168" spans="2:10" x14ac:dyDescent="0.2">
      <c r="B168" s="84" t="s">
        <v>26</v>
      </c>
      <c r="C168" s="84" t="s">
        <v>44</v>
      </c>
      <c r="D168" s="126"/>
      <c r="E168" s="126"/>
    </row>
    <row r="169" spans="2:10" x14ac:dyDescent="0.2">
      <c r="B169" s="267" t="s">
        <v>12</v>
      </c>
      <c r="C169" s="268"/>
      <c r="D169" s="126"/>
      <c r="E169" s="126"/>
    </row>
    <row r="170" spans="2:10" ht="13.15" customHeight="1" x14ac:dyDescent="0.2">
      <c r="B170" s="244" t="s">
        <v>13</v>
      </c>
      <c r="C170" s="245"/>
      <c r="D170" s="113">
        <v>0</v>
      </c>
      <c r="E170" s="113">
        <f>+'1'!D15</f>
        <v>-700000</v>
      </c>
    </row>
    <row r="171" spans="2:10" s="63" customFormat="1" x14ac:dyDescent="0.2"/>
    <row r="172" spans="2:10" s="135" customFormat="1" x14ac:dyDescent="0.2"/>
    <row r="173" spans="2:10" s="135" customFormat="1" x14ac:dyDescent="0.2"/>
    <row r="174" spans="2:10" s="135" customFormat="1" x14ac:dyDescent="0.2"/>
    <row r="175" spans="2:10" s="135" customFormat="1" x14ac:dyDescent="0.2"/>
    <row r="176" spans="2:10" s="135" customFormat="1" x14ac:dyDescent="0.2"/>
    <row r="177" spans="4:5" s="135" customFormat="1" x14ac:dyDescent="0.2">
      <c r="D177" s="139"/>
      <c r="E177" s="139"/>
    </row>
    <row r="178" spans="4:5" s="135" customFormat="1" x14ac:dyDescent="0.2"/>
    <row r="179" spans="4:5" s="135" customFormat="1" x14ac:dyDescent="0.2"/>
  </sheetData>
  <mergeCells count="101">
    <mergeCell ref="B170:C170"/>
    <mergeCell ref="B157:E157"/>
    <mergeCell ref="B158:E158"/>
    <mergeCell ref="B159:E159"/>
    <mergeCell ref="B160:E160"/>
    <mergeCell ref="D164:E164"/>
    <mergeCell ref="D165:D167"/>
    <mergeCell ref="E165:E167"/>
    <mergeCell ref="B17:C17"/>
    <mergeCell ref="B18:C18"/>
    <mergeCell ref="D23:E23"/>
    <mergeCell ref="D24:D26"/>
    <mergeCell ref="E24:E26"/>
    <mergeCell ref="B29:C29"/>
    <mergeCell ref="B30:C30"/>
    <mergeCell ref="B31:C31"/>
    <mergeCell ref="B169:C169"/>
    <mergeCell ref="B1:E1"/>
    <mergeCell ref="B2:E2"/>
    <mergeCell ref="B3:E3"/>
    <mergeCell ref="B4:E4"/>
    <mergeCell ref="B5:E5"/>
    <mergeCell ref="B6:E6"/>
    <mergeCell ref="B7:E7"/>
    <mergeCell ref="D11:E11"/>
    <mergeCell ref="D12:D14"/>
    <mergeCell ref="E12:E14"/>
    <mergeCell ref="B32:C32"/>
    <mergeCell ref="B33:C33"/>
    <mergeCell ref="B34:C34"/>
    <mergeCell ref="B35:C35"/>
    <mergeCell ref="B36:C36"/>
    <mergeCell ref="D41:E41"/>
    <mergeCell ref="D42:D44"/>
    <mergeCell ref="E42:E44"/>
    <mergeCell ref="B47:C47"/>
    <mergeCell ref="B48:C48"/>
    <mergeCell ref="B49:C49"/>
    <mergeCell ref="B50:C50"/>
    <mergeCell ref="B51:C51"/>
    <mergeCell ref="D53:E53"/>
    <mergeCell ref="D54:D56"/>
    <mergeCell ref="E54:E56"/>
    <mergeCell ref="B59:C59"/>
    <mergeCell ref="B60:C60"/>
    <mergeCell ref="B61:C61"/>
    <mergeCell ref="B62:C62"/>
    <mergeCell ref="D67:E67"/>
    <mergeCell ref="D68:D70"/>
    <mergeCell ref="E68:E70"/>
    <mergeCell ref="B73:C73"/>
    <mergeCell ref="B74:C74"/>
    <mergeCell ref="B75:C75"/>
    <mergeCell ref="D77:E77"/>
    <mergeCell ref="D78:D80"/>
    <mergeCell ref="E78:E80"/>
    <mergeCell ref="B83:C83"/>
    <mergeCell ref="B84:C84"/>
    <mergeCell ref="B85:C85"/>
    <mergeCell ref="D87:E87"/>
    <mergeCell ref="D88:D90"/>
    <mergeCell ref="E88:E90"/>
    <mergeCell ref="B93:C93"/>
    <mergeCell ref="B94:C94"/>
    <mergeCell ref="B95:C95"/>
    <mergeCell ref="D97:E97"/>
    <mergeCell ref="D98:D100"/>
    <mergeCell ref="E98:E100"/>
    <mergeCell ref="B103:C103"/>
    <mergeCell ref="B104:C104"/>
    <mergeCell ref="B105:C105"/>
    <mergeCell ref="B106:C106"/>
    <mergeCell ref="D108:E108"/>
    <mergeCell ref="D109:D111"/>
    <mergeCell ref="E109:E111"/>
    <mergeCell ref="B114:C114"/>
    <mergeCell ref="B115:C115"/>
    <mergeCell ref="B116:C116"/>
    <mergeCell ref="B117:C117"/>
    <mergeCell ref="D123:E123"/>
    <mergeCell ref="D124:D126"/>
    <mergeCell ref="E124:E126"/>
    <mergeCell ref="B129:C129"/>
    <mergeCell ref="B130:C130"/>
    <mergeCell ref="B131:C131"/>
    <mergeCell ref="D133:E133"/>
    <mergeCell ref="D134:D136"/>
    <mergeCell ref="E134:E136"/>
    <mergeCell ref="B139:C139"/>
    <mergeCell ref="B140:C140"/>
    <mergeCell ref="B141:C141"/>
    <mergeCell ref="B155:C155"/>
    <mergeCell ref="B142:C142"/>
    <mergeCell ref="D144:E144"/>
    <mergeCell ref="D145:D147"/>
    <mergeCell ref="E145:E147"/>
    <mergeCell ref="B150:C150"/>
    <mergeCell ref="B151:C151"/>
    <mergeCell ref="B152:C152"/>
    <mergeCell ref="B153:C153"/>
    <mergeCell ref="B154:C154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F28" sqref="F28"/>
    </sheetView>
  </sheetViews>
  <sheetFormatPr defaultRowHeight="13.5" x14ac:dyDescent="0.2"/>
  <cols>
    <col min="1" max="1" width="12.42578125" style="149" customWidth="1"/>
    <col min="2" max="3" width="15.28515625" style="149" customWidth="1"/>
    <col min="4" max="4" width="34.28515625" style="149" customWidth="1"/>
    <col min="5" max="5" width="8.5703125" style="149" customWidth="1"/>
    <col min="6" max="6" width="15.28515625" style="149" customWidth="1"/>
    <col min="7" max="7" width="20.7109375" style="149" customWidth="1"/>
    <col min="8" max="8" width="17.7109375" style="149" customWidth="1"/>
    <col min="9" max="9" width="19.28515625" style="149" customWidth="1"/>
    <col min="10" max="10" width="14.42578125" style="149" customWidth="1"/>
    <col min="11" max="11" width="9.140625" style="149"/>
    <col min="12" max="12" width="11.140625" style="149" bestFit="1" customWidth="1"/>
    <col min="13" max="256" width="9.140625" style="149"/>
    <col min="257" max="257" width="12.42578125" style="149" customWidth="1"/>
    <col min="258" max="259" width="15.28515625" style="149" customWidth="1"/>
    <col min="260" max="260" width="34.28515625" style="149" customWidth="1"/>
    <col min="261" max="261" width="8.5703125" style="149" customWidth="1"/>
    <col min="262" max="262" width="15.28515625" style="149" customWidth="1"/>
    <col min="263" max="263" width="20.7109375" style="149" customWidth="1"/>
    <col min="264" max="264" width="17.7109375" style="149" customWidth="1"/>
    <col min="265" max="265" width="19.28515625" style="149" customWidth="1"/>
    <col min="266" max="266" width="14.42578125" style="149" customWidth="1"/>
    <col min="267" max="512" width="9.140625" style="149"/>
    <col min="513" max="513" width="12.42578125" style="149" customWidth="1"/>
    <col min="514" max="515" width="15.28515625" style="149" customWidth="1"/>
    <col min="516" max="516" width="34.28515625" style="149" customWidth="1"/>
    <col min="517" max="517" width="8.5703125" style="149" customWidth="1"/>
    <col min="518" max="518" width="15.28515625" style="149" customWidth="1"/>
    <col min="519" max="519" width="20.7109375" style="149" customWidth="1"/>
    <col min="520" max="520" width="17.7109375" style="149" customWidth="1"/>
    <col min="521" max="521" width="19.28515625" style="149" customWidth="1"/>
    <col min="522" max="522" width="14.42578125" style="149" customWidth="1"/>
    <col min="523" max="768" width="9.140625" style="149"/>
    <col min="769" max="769" width="12.42578125" style="149" customWidth="1"/>
    <col min="770" max="771" width="15.28515625" style="149" customWidth="1"/>
    <col min="772" max="772" width="34.28515625" style="149" customWidth="1"/>
    <col min="773" max="773" width="8.5703125" style="149" customWidth="1"/>
    <col min="774" max="774" width="15.28515625" style="149" customWidth="1"/>
    <col min="775" max="775" width="20.7109375" style="149" customWidth="1"/>
    <col min="776" max="776" width="17.7109375" style="149" customWidth="1"/>
    <col min="777" max="777" width="19.28515625" style="149" customWidth="1"/>
    <col min="778" max="778" width="14.42578125" style="149" customWidth="1"/>
    <col min="779" max="1024" width="9.140625" style="149"/>
    <col min="1025" max="1025" width="12.42578125" style="149" customWidth="1"/>
    <col min="1026" max="1027" width="15.28515625" style="149" customWidth="1"/>
    <col min="1028" max="1028" width="34.28515625" style="149" customWidth="1"/>
    <col min="1029" max="1029" width="8.5703125" style="149" customWidth="1"/>
    <col min="1030" max="1030" width="15.28515625" style="149" customWidth="1"/>
    <col min="1031" max="1031" width="20.7109375" style="149" customWidth="1"/>
    <col min="1032" max="1032" width="17.7109375" style="149" customWidth="1"/>
    <col min="1033" max="1033" width="19.28515625" style="149" customWidth="1"/>
    <col min="1034" max="1034" width="14.42578125" style="149" customWidth="1"/>
    <col min="1035" max="1280" width="9.140625" style="149"/>
    <col min="1281" max="1281" width="12.42578125" style="149" customWidth="1"/>
    <col min="1282" max="1283" width="15.28515625" style="149" customWidth="1"/>
    <col min="1284" max="1284" width="34.28515625" style="149" customWidth="1"/>
    <col min="1285" max="1285" width="8.5703125" style="149" customWidth="1"/>
    <col min="1286" max="1286" width="15.28515625" style="149" customWidth="1"/>
    <col min="1287" max="1287" width="20.7109375" style="149" customWidth="1"/>
    <col min="1288" max="1288" width="17.7109375" style="149" customWidth="1"/>
    <col min="1289" max="1289" width="19.28515625" style="149" customWidth="1"/>
    <col min="1290" max="1290" width="14.42578125" style="149" customWidth="1"/>
    <col min="1291" max="1536" width="9.140625" style="149"/>
    <col min="1537" max="1537" width="12.42578125" style="149" customWidth="1"/>
    <col min="1538" max="1539" width="15.28515625" style="149" customWidth="1"/>
    <col min="1540" max="1540" width="34.28515625" style="149" customWidth="1"/>
    <col min="1541" max="1541" width="8.5703125" style="149" customWidth="1"/>
    <col min="1542" max="1542" width="15.28515625" style="149" customWidth="1"/>
    <col min="1543" max="1543" width="20.7109375" style="149" customWidth="1"/>
    <col min="1544" max="1544" width="17.7109375" style="149" customWidth="1"/>
    <col min="1545" max="1545" width="19.28515625" style="149" customWidth="1"/>
    <col min="1546" max="1546" width="14.42578125" style="149" customWidth="1"/>
    <col min="1547" max="1792" width="9.140625" style="149"/>
    <col min="1793" max="1793" width="12.42578125" style="149" customWidth="1"/>
    <col min="1794" max="1795" width="15.28515625" style="149" customWidth="1"/>
    <col min="1796" max="1796" width="34.28515625" style="149" customWidth="1"/>
    <col min="1797" max="1797" width="8.5703125" style="149" customWidth="1"/>
    <col min="1798" max="1798" width="15.28515625" style="149" customWidth="1"/>
    <col min="1799" max="1799" width="20.7109375" style="149" customWidth="1"/>
    <col min="1800" max="1800" width="17.7109375" style="149" customWidth="1"/>
    <col min="1801" max="1801" width="19.28515625" style="149" customWidth="1"/>
    <col min="1802" max="1802" width="14.42578125" style="149" customWidth="1"/>
    <col min="1803" max="2048" width="9.140625" style="149"/>
    <col min="2049" max="2049" width="12.42578125" style="149" customWidth="1"/>
    <col min="2050" max="2051" width="15.28515625" style="149" customWidth="1"/>
    <col min="2052" max="2052" width="34.28515625" style="149" customWidth="1"/>
    <col min="2053" max="2053" width="8.5703125" style="149" customWidth="1"/>
    <col min="2054" max="2054" width="15.28515625" style="149" customWidth="1"/>
    <col min="2055" max="2055" width="20.7109375" style="149" customWidth="1"/>
    <col min="2056" max="2056" width="17.7109375" style="149" customWidth="1"/>
    <col min="2057" max="2057" width="19.28515625" style="149" customWidth="1"/>
    <col min="2058" max="2058" width="14.42578125" style="149" customWidth="1"/>
    <col min="2059" max="2304" width="9.140625" style="149"/>
    <col min="2305" max="2305" width="12.42578125" style="149" customWidth="1"/>
    <col min="2306" max="2307" width="15.28515625" style="149" customWidth="1"/>
    <col min="2308" max="2308" width="34.28515625" style="149" customWidth="1"/>
    <col min="2309" max="2309" width="8.5703125" style="149" customWidth="1"/>
    <col min="2310" max="2310" width="15.28515625" style="149" customWidth="1"/>
    <col min="2311" max="2311" width="20.7109375" style="149" customWidth="1"/>
    <col min="2312" max="2312" width="17.7109375" style="149" customWidth="1"/>
    <col min="2313" max="2313" width="19.28515625" style="149" customWidth="1"/>
    <col min="2314" max="2314" width="14.42578125" style="149" customWidth="1"/>
    <col min="2315" max="2560" width="9.140625" style="149"/>
    <col min="2561" max="2561" width="12.42578125" style="149" customWidth="1"/>
    <col min="2562" max="2563" width="15.28515625" style="149" customWidth="1"/>
    <col min="2564" max="2564" width="34.28515625" style="149" customWidth="1"/>
    <col min="2565" max="2565" width="8.5703125" style="149" customWidth="1"/>
    <col min="2566" max="2566" width="15.28515625" style="149" customWidth="1"/>
    <col min="2567" max="2567" width="20.7109375" style="149" customWidth="1"/>
    <col min="2568" max="2568" width="17.7109375" style="149" customWidth="1"/>
    <col min="2569" max="2569" width="19.28515625" style="149" customWidth="1"/>
    <col min="2570" max="2570" width="14.42578125" style="149" customWidth="1"/>
    <col min="2571" max="2816" width="9.140625" style="149"/>
    <col min="2817" max="2817" width="12.42578125" style="149" customWidth="1"/>
    <col min="2818" max="2819" width="15.28515625" style="149" customWidth="1"/>
    <col min="2820" max="2820" width="34.28515625" style="149" customWidth="1"/>
    <col min="2821" max="2821" width="8.5703125" style="149" customWidth="1"/>
    <col min="2822" max="2822" width="15.28515625" style="149" customWidth="1"/>
    <col min="2823" max="2823" width="20.7109375" style="149" customWidth="1"/>
    <col min="2824" max="2824" width="17.7109375" style="149" customWidth="1"/>
    <col min="2825" max="2825" width="19.28515625" style="149" customWidth="1"/>
    <col min="2826" max="2826" width="14.42578125" style="149" customWidth="1"/>
    <col min="2827" max="3072" width="9.140625" style="149"/>
    <col min="3073" max="3073" width="12.42578125" style="149" customWidth="1"/>
    <col min="3074" max="3075" width="15.28515625" style="149" customWidth="1"/>
    <col min="3076" max="3076" width="34.28515625" style="149" customWidth="1"/>
    <col min="3077" max="3077" width="8.5703125" style="149" customWidth="1"/>
    <col min="3078" max="3078" width="15.28515625" style="149" customWidth="1"/>
    <col min="3079" max="3079" width="20.7109375" style="149" customWidth="1"/>
    <col min="3080" max="3080" width="17.7109375" style="149" customWidth="1"/>
    <col min="3081" max="3081" width="19.28515625" style="149" customWidth="1"/>
    <col min="3082" max="3082" width="14.42578125" style="149" customWidth="1"/>
    <col min="3083" max="3328" width="9.140625" style="149"/>
    <col min="3329" max="3329" width="12.42578125" style="149" customWidth="1"/>
    <col min="3330" max="3331" width="15.28515625" style="149" customWidth="1"/>
    <col min="3332" max="3332" width="34.28515625" style="149" customWidth="1"/>
    <col min="3333" max="3333" width="8.5703125" style="149" customWidth="1"/>
    <col min="3334" max="3334" width="15.28515625" style="149" customWidth="1"/>
    <col min="3335" max="3335" width="20.7109375" style="149" customWidth="1"/>
    <col min="3336" max="3336" width="17.7109375" style="149" customWidth="1"/>
    <col min="3337" max="3337" width="19.28515625" style="149" customWidth="1"/>
    <col min="3338" max="3338" width="14.42578125" style="149" customWidth="1"/>
    <col min="3339" max="3584" width="9.140625" style="149"/>
    <col min="3585" max="3585" width="12.42578125" style="149" customWidth="1"/>
    <col min="3586" max="3587" width="15.28515625" style="149" customWidth="1"/>
    <col min="3588" max="3588" width="34.28515625" style="149" customWidth="1"/>
    <col min="3589" max="3589" width="8.5703125" style="149" customWidth="1"/>
    <col min="3590" max="3590" width="15.28515625" style="149" customWidth="1"/>
    <col min="3591" max="3591" width="20.7109375" style="149" customWidth="1"/>
    <col min="3592" max="3592" width="17.7109375" style="149" customWidth="1"/>
    <col min="3593" max="3593" width="19.28515625" style="149" customWidth="1"/>
    <col min="3594" max="3594" width="14.42578125" style="149" customWidth="1"/>
    <col min="3595" max="3840" width="9.140625" style="149"/>
    <col min="3841" max="3841" width="12.42578125" style="149" customWidth="1"/>
    <col min="3842" max="3843" width="15.28515625" style="149" customWidth="1"/>
    <col min="3844" max="3844" width="34.28515625" style="149" customWidth="1"/>
    <col min="3845" max="3845" width="8.5703125" style="149" customWidth="1"/>
    <col min="3846" max="3846" width="15.28515625" style="149" customWidth="1"/>
    <col min="3847" max="3847" width="20.7109375" style="149" customWidth="1"/>
    <col min="3848" max="3848" width="17.7109375" style="149" customWidth="1"/>
    <col min="3849" max="3849" width="19.28515625" style="149" customWidth="1"/>
    <col min="3850" max="3850" width="14.42578125" style="149" customWidth="1"/>
    <col min="3851" max="4096" width="9.140625" style="149"/>
    <col min="4097" max="4097" width="12.42578125" style="149" customWidth="1"/>
    <col min="4098" max="4099" width="15.28515625" style="149" customWidth="1"/>
    <col min="4100" max="4100" width="34.28515625" style="149" customWidth="1"/>
    <col min="4101" max="4101" width="8.5703125" style="149" customWidth="1"/>
    <col min="4102" max="4102" width="15.28515625" style="149" customWidth="1"/>
    <col min="4103" max="4103" width="20.7109375" style="149" customWidth="1"/>
    <col min="4104" max="4104" width="17.7109375" style="149" customWidth="1"/>
    <col min="4105" max="4105" width="19.28515625" style="149" customWidth="1"/>
    <col min="4106" max="4106" width="14.42578125" style="149" customWidth="1"/>
    <col min="4107" max="4352" width="9.140625" style="149"/>
    <col min="4353" max="4353" width="12.42578125" style="149" customWidth="1"/>
    <col min="4354" max="4355" width="15.28515625" style="149" customWidth="1"/>
    <col min="4356" max="4356" width="34.28515625" style="149" customWidth="1"/>
    <col min="4357" max="4357" width="8.5703125" style="149" customWidth="1"/>
    <col min="4358" max="4358" width="15.28515625" style="149" customWidth="1"/>
    <col min="4359" max="4359" width="20.7109375" style="149" customWidth="1"/>
    <col min="4360" max="4360" width="17.7109375" style="149" customWidth="1"/>
    <col min="4361" max="4361" width="19.28515625" style="149" customWidth="1"/>
    <col min="4362" max="4362" width="14.42578125" style="149" customWidth="1"/>
    <col min="4363" max="4608" width="9.140625" style="149"/>
    <col min="4609" max="4609" width="12.42578125" style="149" customWidth="1"/>
    <col min="4610" max="4611" width="15.28515625" style="149" customWidth="1"/>
    <col min="4612" max="4612" width="34.28515625" style="149" customWidth="1"/>
    <col min="4613" max="4613" width="8.5703125" style="149" customWidth="1"/>
    <col min="4614" max="4614" width="15.28515625" style="149" customWidth="1"/>
    <col min="4615" max="4615" width="20.7109375" style="149" customWidth="1"/>
    <col min="4616" max="4616" width="17.7109375" style="149" customWidth="1"/>
    <col min="4617" max="4617" width="19.28515625" style="149" customWidth="1"/>
    <col min="4618" max="4618" width="14.42578125" style="149" customWidth="1"/>
    <col min="4619" max="4864" width="9.140625" style="149"/>
    <col min="4865" max="4865" width="12.42578125" style="149" customWidth="1"/>
    <col min="4866" max="4867" width="15.28515625" style="149" customWidth="1"/>
    <col min="4868" max="4868" width="34.28515625" style="149" customWidth="1"/>
    <col min="4869" max="4869" width="8.5703125" style="149" customWidth="1"/>
    <col min="4870" max="4870" width="15.28515625" style="149" customWidth="1"/>
    <col min="4871" max="4871" width="20.7109375" style="149" customWidth="1"/>
    <col min="4872" max="4872" width="17.7109375" style="149" customWidth="1"/>
    <col min="4873" max="4873" width="19.28515625" style="149" customWidth="1"/>
    <col min="4874" max="4874" width="14.42578125" style="149" customWidth="1"/>
    <col min="4875" max="5120" width="9.140625" style="149"/>
    <col min="5121" max="5121" width="12.42578125" style="149" customWidth="1"/>
    <col min="5122" max="5123" width="15.28515625" style="149" customWidth="1"/>
    <col min="5124" max="5124" width="34.28515625" style="149" customWidth="1"/>
    <col min="5125" max="5125" width="8.5703125" style="149" customWidth="1"/>
    <col min="5126" max="5126" width="15.28515625" style="149" customWidth="1"/>
    <col min="5127" max="5127" width="20.7109375" style="149" customWidth="1"/>
    <col min="5128" max="5128" width="17.7109375" style="149" customWidth="1"/>
    <col min="5129" max="5129" width="19.28515625" style="149" customWidth="1"/>
    <col min="5130" max="5130" width="14.42578125" style="149" customWidth="1"/>
    <col min="5131" max="5376" width="9.140625" style="149"/>
    <col min="5377" max="5377" width="12.42578125" style="149" customWidth="1"/>
    <col min="5378" max="5379" width="15.28515625" style="149" customWidth="1"/>
    <col min="5380" max="5380" width="34.28515625" style="149" customWidth="1"/>
    <col min="5381" max="5381" width="8.5703125" style="149" customWidth="1"/>
    <col min="5382" max="5382" width="15.28515625" style="149" customWidth="1"/>
    <col min="5383" max="5383" width="20.7109375" style="149" customWidth="1"/>
    <col min="5384" max="5384" width="17.7109375" style="149" customWidth="1"/>
    <col min="5385" max="5385" width="19.28515625" style="149" customWidth="1"/>
    <col min="5386" max="5386" width="14.42578125" style="149" customWidth="1"/>
    <col min="5387" max="5632" width="9.140625" style="149"/>
    <col min="5633" max="5633" width="12.42578125" style="149" customWidth="1"/>
    <col min="5634" max="5635" width="15.28515625" style="149" customWidth="1"/>
    <col min="5636" max="5636" width="34.28515625" style="149" customWidth="1"/>
    <col min="5637" max="5637" width="8.5703125" style="149" customWidth="1"/>
    <col min="5638" max="5638" width="15.28515625" style="149" customWidth="1"/>
    <col min="5639" max="5639" width="20.7109375" style="149" customWidth="1"/>
    <col min="5640" max="5640" width="17.7109375" style="149" customWidth="1"/>
    <col min="5641" max="5641" width="19.28515625" style="149" customWidth="1"/>
    <col min="5642" max="5642" width="14.42578125" style="149" customWidth="1"/>
    <col min="5643" max="5888" width="9.140625" style="149"/>
    <col min="5889" max="5889" width="12.42578125" style="149" customWidth="1"/>
    <col min="5890" max="5891" width="15.28515625" style="149" customWidth="1"/>
    <col min="5892" max="5892" width="34.28515625" style="149" customWidth="1"/>
    <col min="5893" max="5893" width="8.5703125" style="149" customWidth="1"/>
    <col min="5894" max="5894" width="15.28515625" style="149" customWidth="1"/>
    <col min="5895" max="5895" width="20.7109375" style="149" customWidth="1"/>
    <col min="5896" max="5896" width="17.7109375" style="149" customWidth="1"/>
    <col min="5897" max="5897" width="19.28515625" style="149" customWidth="1"/>
    <col min="5898" max="5898" width="14.42578125" style="149" customWidth="1"/>
    <col min="5899" max="6144" width="9.140625" style="149"/>
    <col min="6145" max="6145" width="12.42578125" style="149" customWidth="1"/>
    <col min="6146" max="6147" width="15.28515625" style="149" customWidth="1"/>
    <col min="6148" max="6148" width="34.28515625" style="149" customWidth="1"/>
    <col min="6149" max="6149" width="8.5703125" style="149" customWidth="1"/>
    <col min="6150" max="6150" width="15.28515625" style="149" customWidth="1"/>
    <col min="6151" max="6151" width="20.7109375" style="149" customWidth="1"/>
    <col min="6152" max="6152" width="17.7109375" style="149" customWidth="1"/>
    <col min="6153" max="6153" width="19.28515625" style="149" customWidth="1"/>
    <col min="6154" max="6154" width="14.42578125" style="149" customWidth="1"/>
    <col min="6155" max="6400" width="9.140625" style="149"/>
    <col min="6401" max="6401" width="12.42578125" style="149" customWidth="1"/>
    <col min="6402" max="6403" width="15.28515625" style="149" customWidth="1"/>
    <col min="6404" max="6404" width="34.28515625" style="149" customWidth="1"/>
    <col min="6405" max="6405" width="8.5703125" style="149" customWidth="1"/>
    <col min="6406" max="6406" width="15.28515625" style="149" customWidth="1"/>
    <col min="6407" max="6407" width="20.7109375" style="149" customWidth="1"/>
    <col min="6408" max="6408" width="17.7109375" style="149" customWidth="1"/>
    <col min="6409" max="6409" width="19.28515625" style="149" customWidth="1"/>
    <col min="6410" max="6410" width="14.42578125" style="149" customWidth="1"/>
    <col min="6411" max="6656" width="9.140625" style="149"/>
    <col min="6657" max="6657" width="12.42578125" style="149" customWidth="1"/>
    <col min="6658" max="6659" width="15.28515625" style="149" customWidth="1"/>
    <col min="6660" max="6660" width="34.28515625" style="149" customWidth="1"/>
    <col min="6661" max="6661" width="8.5703125" style="149" customWidth="1"/>
    <col min="6662" max="6662" width="15.28515625" style="149" customWidth="1"/>
    <col min="6663" max="6663" width="20.7109375" style="149" customWidth="1"/>
    <col min="6664" max="6664" width="17.7109375" style="149" customWidth="1"/>
    <col min="6665" max="6665" width="19.28515625" style="149" customWidth="1"/>
    <col min="6666" max="6666" width="14.42578125" style="149" customWidth="1"/>
    <col min="6667" max="6912" width="9.140625" style="149"/>
    <col min="6913" max="6913" width="12.42578125" style="149" customWidth="1"/>
    <col min="6914" max="6915" width="15.28515625" style="149" customWidth="1"/>
    <col min="6916" max="6916" width="34.28515625" style="149" customWidth="1"/>
    <col min="6917" max="6917" width="8.5703125" style="149" customWidth="1"/>
    <col min="6918" max="6918" width="15.28515625" style="149" customWidth="1"/>
    <col min="6919" max="6919" width="20.7109375" style="149" customWidth="1"/>
    <col min="6920" max="6920" width="17.7109375" style="149" customWidth="1"/>
    <col min="6921" max="6921" width="19.28515625" style="149" customWidth="1"/>
    <col min="6922" max="6922" width="14.42578125" style="149" customWidth="1"/>
    <col min="6923" max="7168" width="9.140625" style="149"/>
    <col min="7169" max="7169" width="12.42578125" style="149" customWidth="1"/>
    <col min="7170" max="7171" width="15.28515625" style="149" customWidth="1"/>
    <col min="7172" max="7172" width="34.28515625" style="149" customWidth="1"/>
    <col min="7173" max="7173" width="8.5703125" style="149" customWidth="1"/>
    <col min="7174" max="7174" width="15.28515625" style="149" customWidth="1"/>
    <col min="7175" max="7175" width="20.7109375" style="149" customWidth="1"/>
    <col min="7176" max="7176" width="17.7109375" style="149" customWidth="1"/>
    <col min="7177" max="7177" width="19.28515625" style="149" customWidth="1"/>
    <col min="7178" max="7178" width="14.42578125" style="149" customWidth="1"/>
    <col min="7179" max="7424" width="9.140625" style="149"/>
    <col min="7425" max="7425" width="12.42578125" style="149" customWidth="1"/>
    <col min="7426" max="7427" width="15.28515625" style="149" customWidth="1"/>
    <col min="7428" max="7428" width="34.28515625" style="149" customWidth="1"/>
    <col min="7429" max="7429" width="8.5703125" style="149" customWidth="1"/>
    <col min="7430" max="7430" width="15.28515625" style="149" customWidth="1"/>
    <col min="7431" max="7431" width="20.7109375" style="149" customWidth="1"/>
    <col min="7432" max="7432" width="17.7109375" style="149" customWidth="1"/>
    <col min="7433" max="7433" width="19.28515625" style="149" customWidth="1"/>
    <col min="7434" max="7434" width="14.42578125" style="149" customWidth="1"/>
    <col min="7435" max="7680" width="9.140625" style="149"/>
    <col min="7681" max="7681" width="12.42578125" style="149" customWidth="1"/>
    <col min="7682" max="7683" width="15.28515625" style="149" customWidth="1"/>
    <col min="7684" max="7684" width="34.28515625" style="149" customWidth="1"/>
    <col min="7685" max="7685" width="8.5703125" style="149" customWidth="1"/>
    <col min="7686" max="7686" width="15.28515625" style="149" customWidth="1"/>
    <col min="7687" max="7687" width="20.7109375" style="149" customWidth="1"/>
    <col min="7688" max="7688" width="17.7109375" style="149" customWidth="1"/>
    <col min="7689" max="7689" width="19.28515625" style="149" customWidth="1"/>
    <col min="7690" max="7690" width="14.42578125" style="149" customWidth="1"/>
    <col min="7691" max="7936" width="9.140625" style="149"/>
    <col min="7937" max="7937" width="12.42578125" style="149" customWidth="1"/>
    <col min="7938" max="7939" width="15.28515625" style="149" customWidth="1"/>
    <col min="7940" max="7940" width="34.28515625" style="149" customWidth="1"/>
    <col min="7941" max="7941" width="8.5703125" style="149" customWidth="1"/>
    <col min="7942" max="7942" width="15.28515625" style="149" customWidth="1"/>
    <col min="7943" max="7943" width="20.7109375" style="149" customWidth="1"/>
    <col min="7944" max="7944" width="17.7109375" style="149" customWidth="1"/>
    <col min="7945" max="7945" width="19.28515625" style="149" customWidth="1"/>
    <col min="7946" max="7946" width="14.42578125" style="149" customWidth="1"/>
    <col min="7947" max="8192" width="9.140625" style="149"/>
    <col min="8193" max="8193" width="12.42578125" style="149" customWidth="1"/>
    <col min="8194" max="8195" width="15.28515625" style="149" customWidth="1"/>
    <col min="8196" max="8196" width="34.28515625" style="149" customWidth="1"/>
    <col min="8197" max="8197" width="8.5703125" style="149" customWidth="1"/>
    <col min="8198" max="8198" width="15.28515625" style="149" customWidth="1"/>
    <col min="8199" max="8199" width="20.7109375" style="149" customWidth="1"/>
    <col min="8200" max="8200" width="17.7109375" style="149" customWidth="1"/>
    <col min="8201" max="8201" width="19.28515625" style="149" customWidth="1"/>
    <col min="8202" max="8202" width="14.42578125" style="149" customWidth="1"/>
    <col min="8203" max="8448" width="9.140625" style="149"/>
    <col min="8449" max="8449" width="12.42578125" style="149" customWidth="1"/>
    <col min="8450" max="8451" width="15.28515625" style="149" customWidth="1"/>
    <col min="8452" max="8452" width="34.28515625" style="149" customWidth="1"/>
    <col min="8453" max="8453" width="8.5703125" style="149" customWidth="1"/>
    <col min="8454" max="8454" width="15.28515625" style="149" customWidth="1"/>
    <col min="8455" max="8455" width="20.7109375" style="149" customWidth="1"/>
    <col min="8456" max="8456" width="17.7109375" style="149" customWidth="1"/>
    <col min="8457" max="8457" width="19.28515625" style="149" customWidth="1"/>
    <col min="8458" max="8458" width="14.42578125" style="149" customWidth="1"/>
    <col min="8459" max="8704" width="9.140625" style="149"/>
    <col min="8705" max="8705" width="12.42578125" style="149" customWidth="1"/>
    <col min="8706" max="8707" width="15.28515625" style="149" customWidth="1"/>
    <col min="8708" max="8708" width="34.28515625" style="149" customWidth="1"/>
    <col min="8709" max="8709" width="8.5703125" style="149" customWidth="1"/>
    <col min="8710" max="8710" width="15.28515625" style="149" customWidth="1"/>
    <col min="8711" max="8711" width="20.7109375" style="149" customWidth="1"/>
    <col min="8712" max="8712" width="17.7109375" style="149" customWidth="1"/>
    <col min="8713" max="8713" width="19.28515625" style="149" customWidth="1"/>
    <col min="8714" max="8714" width="14.42578125" style="149" customWidth="1"/>
    <col min="8715" max="8960" width="9.140625" style="149"/>
    <col min="8961" max="8961" width="12.42578125" style="149" customWidth="1"/>
    <col min="8962" max="8963" width="15.28515625" style="149" customWidth="1"/>
    <col min="8964" max="8964" width="34.28515625" style="149" customWidth="1"/>
    <col min="8965" max="8965" width="8.5703125" style="149" customWidth="1"/>
    <col min="8966" max="8966" width="15.28515625" style="149" customWidth="1"/>
    <col min="8967" max="8967" width="20.7109375" style="149" customWidth="1"/>
    <col min="8968" max="8968" width="17.7109375" style="149" customWidth="1"/>
    <col min="8969" max="8969" width="19.28515625" style="149" customWidth="1"/>
    <col min="8970" max="8970" width="14.42578125" style="149" customWidth="1"/>
    <col min="8971" max="9216" width="9.140625" style="149"/>
    <col min="9217" max="9217" width="12.42578125" style="149" customWidth="1"/>
    <col min="9218" max="9219" width="15.28515625" style="149" customWidth="1"/>
    <col min="9220" max="9220" width="34.28515625" style="149" customWidth="1"/>
    <col min="9221" max="9221" width="8.5703125" style="149" customWidth="1"/>
    <col min="9222" max="9222" width="15.28515625" style="149" customWidth="1"/>
    <col min="9223" max="9223" width="20.7109375" style="149" customWidth="1"/>
    <col min="9224" max="9224" width="17.7109375" style="149" customWidth="1"/>
    <col min="9225" max="9225" width="19.28515625" style="149" customWidth="1"/>
    <col min="9226" max="9226" width="14.42578125" style="149" customWidth="1"/>
    <col min="9227" max="9472" width="9.140625" style="149"/>
    <col min="9473" max="9473" width="12.42578125" style="149" customWidth="1"/>
    <col min="9474" max="9475" width="15.28515625" style="149" customWidth="1"/>
    <col min="9476" max="9476" width="34.28515625" style="149" customWidth="1"/>
    <col min="9477" max="9477" width="8.5703125" style="149" customWidth="1"/>
    <col min="9478" max="9478" width="15.28515625" style="149" customWidth="1"/>
    <col min="9479" max="9479" width="20.7109375" style="149" customWidth="1"/>
    <col min="9480" max="9480" width="17.7109375" style="149" customWidth="1"/>
    <col min="9481" max="9481" width="19.28515625" style="149" customWidth="1"/>
    <col min="9482" max="9482" width="14.42578125" style="149" customWidth="1"/>
    <col min="9483" max="9728" width="9.140625" style="149"/>
    <col min="9729" max="9729" width="12.42578125" style="149" customWidth="1"/>
    <col min="9730" max="9731" width="15.28515625" style="149" customWidth="1"/>
    <col min="9732" max="9732" width="34.28515625" style="149" customWidth="1"/>
    <col min="9733" max="9733" width="8.5703125" style="149" customWidth="1"/>
    <col min="9734" max="9734" width="15.28515625" style="149" customWidth="1"/>
    <col min="9735" max="9735" width="20.7109375" style="149" customWidth="1"/>
    <col min="9736" max="9736" width="17.7109375" style="149" customWidth="1"/>
    <col min="9737" max="9737" width="19.28515625" style="149" customWidth="1"/>
    <col min="9738" max="9738" width="14.42578125" style="149" customWidth="1"/>
    <col min="9739" max="9984" width="9.140625" style="149"/>
    <col min="9985" max="9985" width="12.42578125" style="149" customWidth="1"/>
    <col min="9986" max="9987" width="15.28515625" style="149" customWidth="1"/>
    <col min="9988" max="9988" width="34.28515625" style="149" customWidth="1"/>
    <col min="9989" max="9989" width="8.5703125" style="149" customWidth="1"/>
    <col min="9990" max="9990" width="15.28515625" style="149" customWidth="1"/>
    <col min="9991" max="9991" width="20.7109375" style="149" customWidth="1"/>
    <col min="9992" max="9992" width="17.7109375" style="149" customWidth="1"/>
    <col min="9993" max="9993" width="19.28515625" style="149" customWidth="1"/>
    <col min="9994" max="9994" width="14.42578125" style="149" customWidth="1"/>
    <col min="9995" max="10240" width="9.140625" style="149"/>
    <col min="10241" max="10241" width="12.42578125" style="149" customWidth="1"/>
    <col min="10242" max="10243" width="15.28515625" style="149" customWidth="1"/>
    <col min="10244" max="10244" width="34.28515625" style="149" customWidth="1"/>
    <col min="10245" max="10245" width="8.5703125" style="149" customWidth="1"/>
    <col min="10246" max="10246" width="15.28515625" style="149" customWidth="1"/>
    <col min="10247" max="10247" width="20.7109375" style="149" customWidth="1"/>
    <col min="10248" max="10248" width="17.7109375" style="149" customWidth="1"/>
    <col min="10249" max="10249" width="19.28515625" style="149" customWidth="1"/>
    <col min="10250" max="10250" width="14.42578125" style="149" customWidth="1"/>
    <col min="10251" max="10496" width="9.140625" style="149"/>
    <col min="10497" max="10497" width="12.42578125" style="149" customWidth="1"/>
    <col min="10498" max="10499" width="15.28515625" style="149" customWidth="1"/>
    <col min="10500" max="10500" width="34.28515625" style="149" customWidth="1"/>
    <col min="10501" max="10501" width="8.5703125" style="149" customWidth="1"/>
    <col min="10502" max="10502" width="15.28515625" style="149" customWidth="1"/>
    <col min="10503" max="10503" width="20.7109375" style="149" customWidth="1"/>
    <col min="10504" max="10504" width="17.7109375" style="149" customWidth="1"/>
    <col min="10505" max="10505" width="19.28515625" style="149" customWidth="1"/>
    <col min="10506" max="10506" width="14.42578125" style="149" customWidth="1"/>
    <col min="10507" max="10752" width="9.140625" style="149"/>
    <col min="10753" max="10753" width="12.42578125" style="149" customWidth="1"/>
    <col min="10754" max="10755" width="15.28515625" style="149" customWidth="1"/>
    <col min="10756" max="10756" width="34.28515625" style="149" customWidth="1"/>
    <col min="10757" max="10757" width="8.5703125" style="149" customWidth="1"/>
    <col min="10758" max="10758" width="15.28515625" style="149" customWidth="1"/>
    <col min="10759" max="10759" width="20.7109375" style="149" customWidth="1"/>
    <col min="10760" max="10760" width="17.7109375" style="149" customWidth="1"/>
    <col min="10761" max="10761" width="19.28515625" style="149" customWidth="1"/>
    <col min="10762" max="10762" width="14.42578125" style="149" customWidth="1"/>
    <col min="10763" max="11008" width="9.140625" style="149"/>
    <col min="11009" max="11009" width="12.42578125" style="149" customWidth="1"/>
    <col min="11010" max="11011" width="15.28515625" style="149" customWidth="1"/>
    <col min="11012" max="11012" width="34.28515625" style="149" customWidth="1"/>
    <col min="11013" max="11013" width="8.5703125" style="149" customWidth="1"/>
    <col min="11014" max="11014" width="15.28515625" style="149" customWidth="1"/>
    <col min="11015" max="11015" width="20.7109375" style="149" customWidth="1"/>
    <col min="11016" max="11016" width="17.7109375" style="149" customWidth="1"/>
    <col min="11017" max="11017" width="19.28515625" style="149" customWidth="1"/>
    <col min="11018" max="11018" width="14.42578125" style="149" customWidth="1"/>
    <col min="11019" max="11264" width="9.140625" style="149"/>
    <col min="11265" max="11265" width="12.42578125" style="149" customWidth="1"/>
    <col min="11266" max="11267" width="15.28515625" style="149" customWidth="1"/>
    <col min="11268" max="11268" width="34.28515625" style="149" customWidth="1"/>
    <col min="11269" max="11269" width="8.5703125" style="149" customWidth="1"/>
    <col min="11270" max="11270" width="15.28515625" style="149" customWidth="1"/>
    <col min="11271" max="11271" width="20.7109375" style="149" customWidth="1"/>
    <col min="11272" max="11272" width="17.7109375" style="149" customWidth="1"/>
    <col min="11273" max="11273" width="19.28515625" style="149" customWidth="1"/>
    <col min="11274" max="11274" width="14.42578125" style="149" customWidth="1"/>
    <col min="11275" max="11520" width="9.140625" style="149"/>
    <col min="11521" max="11521" width="12.42578125" style="149" customWidth="1"/>
    <col min="11522" max="11523" width="15.28515625" style="149" customWidth="1"/>
    <col min="11524" max="11524" width="34.28515625" style="149" customWidth="1"/>
    <col min="11525" max="11525" width="8.5703125" style="149" customWidth="1"/>
    <col min="11526" max="11526" width="15.28515625" style="149" customWidth="1"/>
    <col min="11527" max="11527" width="20.7109375" style="149" customWidth="1"/>
    <col min="11528" max="11528" width="17.7109375" style="149" customWidth="1"/>
    <col min="11529" max="11529" width="19.28515625" style="149" customWidth="1"/>
    <col min="11530" max="11530" width="14.42578125" style="149" customWidth="1"/>
    <col min="11531" max="11776" width="9.140625" style="149"/>
    <col min="11777" max="11777" width="12.42578125" style="149" customWidth="1"/>
    <col min="11778" max="11779" width="15.28515625" style="149" customWidth="1"/>
    <col min="11780" max="11780" width="34.28515625" style="149" customWidth="1"/>
    <col min="11781" max="11781" width="8.5703125" style="149" customWidth="1"/>
    <col min="11782" max="11782" width="15.28515625" style="149" customWidth="1"/>
    <col min="11783" max="11783" width="20.7109375" style="149" customWidth="1"/>
    <col min="11784" max="11784" width="17.7109375" style="149" customWidth="1"/>
    <col min="11785" max="11785" width="19.28515625" style="149" customWidth="1"/>
    <col min="11786" max="11786" width="14.42578125" style="149" customWidth="1"/>
    <col min="11787" max="12032" width="9.140625" style="149"/>
    <col min="12033" max="12033" width="12.42578125" style="149" customWidth="1"/>
    <col min="12034" max="12035" width="15.28515625" style="149" customWidth="1"/>
    <col min="12036" max="12036" width="34.28515625" style="149" customWidth="1"/>
    <col min="12037" max="12037" width="8.5703125" style="149" customWidth="1"/>
    <col min="12038" max="12038" width="15.28515625" style="149" customWidth="1"/>
    <col min="12039" max="12039" width="20.7109375" style="149" customWidth="1"/>
    <col min="12040" max="12040" width="17.7109375" style="149" customWidth="1"/>
    <col min="12041" max="12041" width="19.28515625" style="149" customWidth="1"/>
    <col min="12042" max="12042" width="14.42578125" style="149" customWidth="1"/>
    <col min="12043" max="12288" width="9.140625" style="149"/>
    <col min="12289" max="12289" width="12.42578125" style="149" customWidth="1"/>
    <col min="12290" max="12291" width="15.28515625" style="149" customWidth="1"/>
    <col min="12292" max="12292" width="34.28515625" style="149" customWidth="1"/>
    <col min="12293" max="12293" width="8.5703125" style="149" customWidth="1"/>
    <col min="12294" max="12294" width="15.28515625" style="149" customWidth="1"/>
    <col min="12295" max="12295" width="20.7109375" style="149" customWidth="1"/>
    <col min="12296" max="12296" width="17.7109375" style="149" customWidth="1"/>
    <col min="12297" max="12297" width="19.28515625" style="149" customWidth="1"/>
    <col min="12298" max="12298" width="14.42578125" style="149" customWidth="1"/>
    <col min="12299" max="12544" width="9.140625" style="149"/>
    <col min="12545" max="12545" width="12.42578125" style="149" customWidth="1"/>
    <col min="12546" max="12547" width="15.28515625" style="149" customWidth="1"/>
    <col min="12548" max="12548" width="34.28515625" style="149" customWidth="1"/>
    <col min="12549" max="12549" width="8.5703125" style="149" customWidth="1"/>
    <col min="12550" max="12550" width="15.28515625" style="149" customWidth="1"/>
    <col min="12551" max="12551" width="20.7109375" style="149" customWidth="1"/>
    <col min="12552" max="12552" width="17.7109375" style="149" customWidth="1"/>
    <col min="12553" max="12553" width="19.28515625" style="149" customWidth="1"/>
    <col min="12554" max="12554" width="14.42578125" style="149" customWidth="1"/>
    <col min="12555" max="12800" width="9.140625" style="149"/>
    <col min="12801" max="12801" width="12.42578125" style="149" customWidth="1"/>
    <col min="12802" max="12803" width="15.28515625" style="149" customWidth="1"/>
    <col min="12804" max="12804" width="34.28515625" style="149" customWidth="1"/>
    <col min="12805" max="12805" width="8.5703125" style="149" customWidth="1"/>
    <col min="12806" max="12806" width="15.28515625" style="149" customWidth="1"/>
    <col min="12807" max="12807" width="20.7109375" style="149" customWidth="1"/>
    <col min="12808" max="12808" width="17.7109375" style="149" customWidth="1"/>
    <col min="12809" max="12809" width="19.28515625" style="149" customWidth="1"/>
    <col min="12810" max="12810" width="14.42578125" style="149" customWidth="1"/>
    <col min="12811" max="13056" width="9.140625" style="149"/>
    <col min="13057" max="13057" width="12.42578125" style="149" customWidth="1"/>
    <col min="13058" max="13059" width="15.28515625" style="149" customWidth="1"/>
    <col min="13060" max="13060" width="34.28515625" style="149" customWidth="1"/>
    <col min="13061" max="13061" width="8.5703125" style="149" customWidth="1"/>
    <col min="13062" max="13062" width="15.28515625" style="149" customWidth="1"/>
    <col min="13063" max="13063" width="20.7109375" style="149" customWidth="1"/>
    <col min="13064" max="13064" width="17.7109375" style="149" customWidth="1"/>
    <col min="13065" max="13065" width="19.28515625" style="149" customWidth="1"/>
    <col min="13066" max="13066" width="14.42578125" style="149" customWidth="1"/>
    <col min="13067" max="13312" width="9.140625" style="149"/>
    <col min="13313" max="13313" width="12.42578125" style="149" customWidth="1"/>
    <col min="13314" max="13315" width="15.28515625" style="149" customWidth="1"/>
    <col min="13316" max="13316" width="34.28515625" style="149" customWidth="1"/>
    <col min="13317" max="13317" width="8.5703125" style="149" customWidth="1"/>
    <col min="13318" max="13318" width="15.28515625" style="149" customWidth="1"/>
    <col min="13319" max="13319" width="20.7109375" style="149" customWidth="1"/>
    <col min="13320" max="13320" width="17.7109375" style="149" customWidth="1"/>
    <col min="13321" max="13321" width="19.28515625" style="149" customWidth="1"/>
    <col min="13322" max="13322" width="14.42578125" style="149" customWidth="1"/>
    <col min="13323" max="13568" width="9.140625" style="149"/>
    <col min="13569" max="13569" width="12.42578125" style="149" customWidth="1"/>
    <col min="13570" max="13571" width="15.28515625" style="149" customWidth="1"/>
    <col min="13572" max="13572" width="34.28515625" style="149" customWidth="1"/>
    <col min="13573" max="13573" width="8.5703125" style="149" customWidth="1"/>
    <col min="13574" max="13574" width="15.28515625" style="149" customWidth="1"/>
    <col min="13575" max="13575" width="20.7109375" style="149" customWidth="1"/>
    <col min="13576" max="13576" width="17.7109375" style="149" customWidth="1"/>
    <col min="13577" max="13577" width="19.28515625" style="149" customWidth="1"/>
    <col min="13578" max="13578" width="14.42578125" style="149" customWidth="1"/>
    <col min="13579" max="13824" width="9.140625" style="149"/>
    <col min="13825" max="13825" width="12.42578125" style="149" customWidth="1"/>
    <col min="13826" max="13827" width="15.28515625" style="149" customWidth="1"/>
    <col min="13828" max="13828" width="34.28515625" style="149" customWidth="1"/>
    <col min="13829" max="13829" width="8.5703125" style="149" customWidth="1"/>
    <col min="13830" max="13830" width="15.28515625" style="149" customWidth="1"/>
    <col min="13831" max="13831" width="20.7109375" style="149" customWidth="1"/>
    <col min="13832" max="13832" width="17.7109375" style="149" customWidth="1"/>
    <col min="13833" max="13833" width="19.28515625" style="149" customWidth="1"/>
    <col min="13834" max="13834" width="14.42578125" style="149" customWidth="1"/>
    <col min="13835" max="14080" width="9.140625" style="149"/>
    <col min="14081" max="14081" width="12.42578125" style="149" customWidth="1"/>
    <col min="14082" max="14083" width="15.28515625" style="149" customWidth="1"/>
    <col min="14084" max="14084" width="34.28515625" style="149" customWidth="1"/>
    <col min="14085" max="14085" width="8.5703125" style="149" customWidth="1"/>
    <col min="14086" max="14086" width="15.28515625" style="149" customWidth="1"/>
    <col min="14087" max="14087" width="20.7109375" style="149" customWidth="1"/>
    <col min="14088" max="14088" width="17.7109375" style="149" customWidth="1"/>
    <col min="14089" max="14089" width="19.28515625" style="149" customWidth="1"/>
    <col min="14090" max="14090" width="14.42578125" style="149" customWidth="1"/>
    <col min="14091" max="14336" width="9.140625" style="149"/>
    <col min="14337" max="14337" width="12.42578125" style="149" customWidth="1"/>
    <col min="14338" max="14339" width="15.28515625" style="149" customWidth="1"/>
    <col min="14340" max="14340" width="34.28515625" style="149" customWidth="1"/>
    <col min="14341" max="14341" width="8.5703125" style="149" customWidth="1"/>
    <col min="14342" max="14342" width="15.28515625" style="149" customWidth="1"/>
    <col min="14343" max="14343" width="20.7109375" style="149" customWidth="1"/>
    <col min="14344" max="14344" width="17.7109375" style="149" customWidth="1"/>
    <col min="14345" max="14345" width="19.28515625" style="149" customWidth="1"/>
    <col min="14346" max="14346" width="14.42578125" style="149" customWidth="1"/>
    <col min="14347" max="14592" width="9.140625" style="149"/>
    <col min="14593" max="14593" width="12.42578125" style="149" customWidth="1"/>
    <col min="14594" max="14595" width="15.28515625" style="149" customWidth="1"/>
    <col min="14596" max="14596" width="34.28515625" style="149" customWidth="1"/>
    <col min="14597" max="14597" width="8.5703125" style="149" customWidth="1"/>
    <col min="14598" max="14598" width="15.28515625" style="149" customWidth="1"/>
    <col min="14599" max="14599" width="20.7109375" style="149" customWidth="1"/>
    <col min="14600" max="14600" width="17.7109375" style="149" customWidth="1"/>
    <col min="14601" max="14601" width="19.28515625" style="149" customWidth="1"/>
    <col min="14602" max="14602" width="14.42578125" style="149" customWidth="1"/>
    <col min="14603" max="14848" width="9.140625" style="149"/>
    <col min="14849" max="14849" width="12.42578125" style="149" customWidth="1"/>
    <col min="14850" max="14851" width="15.28515625" style="149" customWidth="1"/>
    <col min="14852" max="14852" width="34.28515625" style="149" customWidth="1"/>
    <col min="14853" max="14853" width="8.5703125" style="149" customWidth="1"/>
    <col min="14854" max="14854" width="15.28515625" style="149" customWidth="1"/>
    <col min="14855" max="14855" width="20.7109375" style="149" customWidth="1"/>
    <col min="14856" max="14856" width="17.7109375" style="149" customWidth="1"/>
    <col min="14857" max="14857" width="19.28515625" style="149" customWidth="1"/>
    <col min="14858" max="14858" width="14.42578125" style="149" customWidth="1"/>
    <col min="14859" max="15104" width="9.140625" style="149"/>
    <col min="15105" max="15105" width="12.42578125" style="149" customWidth="1"/>
    <col min="15106" max="15107" width="15.28515625" style="149" customWidth="1"/>
    <col min="15108" max="15108" width="34.28515625" style="149" customWidth="1"/>
    <col min="15109" max="15109" width="8.5703125" style="149" customWidth="1"/>
    <col min="15110" max="15110" width="15.28515625" style="149" customWidth="1"/>
    <col min="15111" max="15111" width="20.7109375" style="149" customWidth="1"/>
    <col min="15112" max="15112" width="17.7109375" style="149" customWidth="1"/>
    <col min="15113" max="15113" width="19.28515625" style="149" customWidth="1"/>
    <col min="15114" max="15114" width="14.42578125" style="149" customWidth="1"/>
    <col min="15115" max="15360" width="9.140625" style="149"/>
    <col min="15361" max="15361" width="12.42578125" style="149" customWidth="1"/>
    <col min="15362" max="15363" width="15.28515625" style="149" customWidth="1"/>
    <col min="15364" max="15364" width="34.28515625" style="149" customWidth="1"/>
    <col min="15365" max="15365" width="8.5703125" style="149" customWidth="1"/>
    <col min="15366" max="15366" width="15.28515625" style="149" customWidth="1"/>
    <col min="15367" max="15367" width="20.7109375" style="149" customWidth="1"/>
    <col min="15368" max="15368" width="17.7109375" style="149" customWidth="1"/>
    <col min="15369" max="15369" width="19.28515625" style="149" customWidth="1"/>
    <col min="15370" max="15370" width="14.42578125" style="149" customWidth="1"/>
    <col min="15371" max="15616" width="9.140625" style="149"/>
    <col min="15617" max="15617" width="12.42578125" style="149" customWidth="1"/>
    <col min="15618" max="15619" width="15.28515625" style="149" customWidth="1"/>
    <col min="15620" max="15620" width="34.28515625" style="149" customWidth="1"/>
    <col min="15621" max="15621" width="8.5703125" style="149" customWidth="1"/>
    <col min="15622" max="15622" width="15.28515625" style="149" customWidth="1"/>
    <col min="15623" max="15623" width="20.7109375" style="149" customWidth="1"/>
    <col min="15624" max="15624" width="17.7109375" style="149" customWidth="1"/>
    <col min="15625" max="15625" width="19.28515625" style="149" customWidth="1"/>
    <col min="15626" max="15626" width="14.42578125" style="149" customWidth="1"/>
    <col min="15627" max="15872" width="9.140625" style="149"/>
    <col min="15873" max="15873" width="12.42578125" style="149" customWidth="1"/>
    <col min="15874" max="15875" width="15.28515625" style="149" customWidth="1"/>
    <col min="15876" max="15876" width="34.28515625" style="149" customWidth="1"/>
    <col min="15877" max="15877" width="8.5703125" style="149" customWidth="1"/>
    <col min="15878" max="15878" width="15.28515625" style="149" customWidth="1"/>
    <col min="15879" max="15879" width="20.7109375" style="149" customWidth="1"/>
    <col min="15880" max="15880" width="17.7109375" style="149" customWidth="1"/>
    <col min="15881" max="15881" width="19.28515625" style="149" customWidth="1"/>
    <col min="15882" max="15882" width="14.42578125" style="149" customWidth="1"/>
    <col min="15883" max="16128" width="9.140625" style="149"/>
    <col min="16129" max="16129" width="12.42578125" style="149" customWidth="1"/>
    <col min="16130" max="16131" width="15.28515625" style="149" customWidth="1"/>
    <col min="16132" max="16132" width="34.28515625" style="149" customWidth="1"/>
    <col min="16133" max="16133" width="8.5703125" style="149" customWidth="1"/>
    <col min="16134" max="16134" width="15.28515625" style="149" customWidth="1"/>
    <col min="16135" max="16135" width="20.7109375" style="149" customWidth="1"/>
    <col min="16136" max="16136" width="17.7109375" style="149" customWidth="1"/>
    <col min="16137" max="16137" width="19.28515625" style="149" customWidth="1"/>
    <col min="16138" max="16138" width="14.42578125" style="149" customWidth="1"/>
    <col min="16139" max="16384" width="9.140625" style="149"/>
  </cols>
  <sheetData>
    <row r="1" spans="1:13" s="148" customFormat="1" ht="15" customHeight="1" x14ac:dyDescent="0.2">
      <c r="A1" s="275" t="s">
        <v>105</v>
      </c>
      <c r="B1" s="276"/>
      <c r="C1" s="276"/>
      <c r="D1" s="276"/>
      <c r="E1" s="276"/>
      <c r="F1" s="276"/>
      <c r="G1" s="276"/>
      <c r="H1" s="276"/>
      <c r="I1" s="276"/>
    </row>
    <row r="2" spans="1:13" s="148" customFormat="1" ht="15" customHeight="1" x14ac:dyDescent="0.2">
      <c r="A2" s="275" t="s">
        <v>128</v>
      </c>
      <c r="B2" s="276"/>
      <c r="C2" s="276"/>
      <c r="D2" s="276"/>
      <c r="E2" s="276"/>
      <c r="F2" s="276"/>
      <c r="G2" s="276"/>
      <c r="H2" s="276"/>
      <c r="I2" s="276"/>
    </row>
    <row r="3" spans="1:13" s="148" customFormat="1" ht="15" customHeight="1" x14ac:dyDescent="0.2">
      <c r="A3" s="277" t="s">
        <v>14</v>
      </c>
      <c r="B3" s="237"/>
      <c r="C3" s="237"/>
      <c r="D3" s="237"/>
      <c r="E3" s="237"/>
      <c r="F3" s="237"/>
      <c r="G3" s="237"/>
      <c r="H3" s="237"/>
      <c r="I3" s="237"/>
    </row>
    <row r="4" spans="1:13" ht="43.5" customHeight="1" x14ac:dyDescent="0.2">
      <c r="A4" s="278" t="s">
        <v>133</v>
      </c>
      <c r="B4" s="278"/>
      <c r="C4" s="278"/>
      <c r="D4" s="278"/>
      <c r="E4" s="278"/>
      <c r="F4" s="278"/>
      <c r="G4" s="278"/>
      <c r="H4" s="278"/>
      <c r="I4" s="278"/>
    </row>
    <row r="5" spans="1:13" x14ac:dyDescent="0.2">
      <c r="A5" s="279"/>
      <c r="B5" s="279"/>
      <c r="C5" s="279"/>
      <c r="D5" s="279"/>
      <c r="E5" s="279"/>
      <c r="F5" s="279"/>
      <c r="G5" s="279"/>
      <c r="H5" s="279"/>
      <c r="I5" s="279"/>
    </row>
    <row r="6" spans="1:13" ht="27" x14ac:dyDescent="0.2">
      <c r="A6" s="71" t="s">
        <v>84</v>
      </c>
      <c r="B6" s="280" t="s">
        <v>85</v>
      </c>
      <c r="C6" s="281"/>
      <c r="D6" s="282"/>
      <c r="E6" s="71" t="s">
        <v>86</v>
      </c>
      <c r="F6" s="71" t="s">
        <v>87</v>
      </c>
      <c r="G6" s="71" t="s">
        <v>88</v>
      </c>
      <c r="H6" s="71" t="s">
        <v>89</v>
      </c>
      <c r="I6" s="71" t="s">
        <v>90</v>
      </c>
    </row>
    <row r="7" spans="1:13" x14ac:dyDescent="0.2">
      <c r="A7" s="71">
        <v>1</v>
      </c>
      <c r="B7" s="71">
        <v>2</v>
      </c>
      <c r="C7" s="71">
        <v>3</v>
      </c>
      <c r="D7" s="71">
        <v>4</v>
      </c>
      <c r="E7" s="71">
        <v>5</v>
      </c>
      <c r="F7" s="71">
        <v>6</v>
      </c>
      <c r="G7" s="71">
        <v>7</v>
      </c>
      <c r="H7" s="71">
        <v>8</v>
      </c>
      <c r="I7" s="71">
        <v>9</v>
      </c>
    </row>
    <row r="8" spans="1:13" ht="17.25" x14ac:dyDescent="0.2">
      <c r="A8" s="283" t="s">
        <v>24</v>
      </c>
      <c r="B8" s="284"/>
      <c r="C8" s="284"/>
      <c r="D8" s="284"/>
      <c r="E8" s="284"/>
      <c r="F8" s="284"/>
      <c r="G8" s="284"/>
      <c r="H8" s="284"/>
      <c r="I8" s="285"/>
    </row>
    <row r="9" spans="1:13" s="70" customFormat="1" ht="28.5" x14ac:dyDescent="0.2">
      <c r="A9" s="66" t="s">
        <v>91</v>
      </c>
      <c r="B9" s="66" t="s">
        <v>263</v>
      </c>
      <c r="C9" s="66" t="s">
        <v>97</v>
      </c>
      <c r="D9" s="272" t="s">
        <v>264</v>
      </c>
      <c r="E9" s="272"/>
      <c r="F9" s="272"/>
      <c r="G9" s="272"/>
      <c r="H9" s="272"/>
      <c r="I9" s="72">
        <f>I10</f>
        <v>50000</v>
      </c>
    </row>
    <row r="10" spans="1:13" s="70" customFormat="1" x14ac:dyDescent="0.2">
      <c r="A10" s="71" t="s">
        <v>265</v>
      </c>
      <c r="B10" s="274" t="s">
        <v>260</v>
      </c>
      <c r="C10" s="274"/>
      <c r="D10" s="274"/>
      <c r="E10" s="274"/>
      <c r="F10" s="274"/>
      <c r="G10" s="274"/>
      <c r="H10" s="178"/>
      <c r="I10" s="73">
        <f>I11</f>
        <v>50000</v>
      </c>
    </row>
    <row r="11" spans="1:13" s="70" customFormat="1" x14ac:dyDescent="0.2">
      <c r="A11" s="71" t="s">
        <v>93</v>
      </c>
      <c r="B11" s="273" t="s">
        <v>94</v>
      </c>
      <c r="C11" s="273"/>
      <c r="D11" s="273"/>
      <c r="E11" s="141" t="s">
        <v>93</v>
      </c>
      <c r="F11" s="141" t="s">
        <v>93</v>
      </c>
      <c r="G11" s="128" t="s">
        <v>93</v>
      </c>
      <c r="H11" s="128" t="s">
        <v>93</v>
      </c>
      <c r="I11" s="73">
        <f>I12</f>
        <v>50000</v>
      </c>
    </row>
    <row r="12" spans="1:13" s="70" customFormat="1" x14ac:dyDescent="0.2">
      <c r="A12" s="71" t="s">
        <v>187</v>
      </c>
      <c r="B12" s="274" t="s">
        <v>188</v>
      </c>
      <c r="C12" s="274"/>
      <c r="D12" s="274"/>
      <c r="E12" s="141" t="s">
        <v>95</v>
      </c>
      <c r="F12" s="141" t="s">
        <v>96</v>
      </c>
      <c r="G12" s="140"/>
      <c r="H12" s="140"/>
      <c r="I12" s="73">
        <v>50000</v>
      </c>
    </row>
    <row r="13" spans="1:13" s="74" customFormat="1" ht="28.5" x14ac:dyDescent="0.2">
      <c r="A13" s="66" t="s">
        <v>91</v>
      </c>
      <c r="B13" s="66" t="s">
        <v>99</v>
      </c>
      <c r="C13" s="66" t="s">
        <v>92</v>
      </c>
      <c r="D13" s="272" t="s">
        <v>100</v>
      </c>
      <c r="E13" s="272"/>
      <c r="F13" s="272"/>
      <c r="G13" s="272"/>
      <c r="H13" s="272"/>
      <c r="I13" s="72">
        <f>I14+I18</f>
        <v>135000</v>
      </c>
      <c r="J13" s="78"/>
      <c r="M13" s="78"/>
    </row>
    <row r="14" spans="1:13" s="74" customFormat="1" x14ac:dyDescent="0.2">
      <c r="A14" s="71" t="s">
        <v>238</v>
      </c>
      <c r="B14" s="286" t="s">
        <v>237</v>
      </c>
      <c r="C14" s="286"/>
      <c r="D14" s="286"/>
      <c r="E14" s="286"/>
      <c r="F14" s="286"/>
      <c r="G14" s="286"/>
      <c r="H14" s="286"/>
      <c r="I14" s="73">
        <f>I15</f>
        <v>100000</v>
      </c>
    </row>
    <row r="15" spans="1:13" s="74" customFormat="1" x14ac:dyDescent="0.2">
      <c r="A15" s="146" t="s">
        <v>93</v>
      </c>
      <c r="B15" s="273" t="s">
        <v>94</v>
      </c>
      <c r="C15" s="273"/>
      <c r="D15" s="273"/>
      <c r="E15" s="147" t="s">
        <v>93</v>
      </c>
      <c r="F15" s="147" t="s">
        <v>93</v>
      </c>
      <c r="G15" s="146" t="s">
        <v>93</v>
      </c>
      <c r="H15" s="146" t="s">
        <v>93</v>
      </c>
      <c r="I15" s="73">
        <f>I16</f>
        <v>100000</v>
      </c>
    </row>
    <row r="16" spans="1:13" s="70" customFormat="1" x14ac:dyDescent="0.2">
      <c r="A16" s="71" t="s">
        <v>101</v>
      </c>
      <c r="B16" s="274" t="s">
        <v>102</v>
      </c>
      <c r="C16" s="274"/>
      <c r="D16" s="274"/>
      <c r="E16" s="71" t="s">
        <v>95</v>
      </c>
      <c r="F16" s="71" t="s">
        <v>96</v>
      </c>
      <c r="G16" s="77"/>
      <c r="H16" s="73"/>
      <c r="I16" s="73">
        <f>'2'!F70</f>
        <v>100000</v>
      </c>
    </row>
    <row r="17" spans="1:9" s="70" customFormat="1" x14ac:dyDescent="0.2">
      <c r="A17" s="71"/>
      <c r="B17" s="178"/>
      <c r="C17" s="178"/>
      <c r="D17" s="178"/>
      <c r="E17" s="71"/>
      <c r="F17" s="71"/>
      <c r="G17" s="77"/>
      <c r="H17" s="73"/>
      <c r="I17" s="73"/>
    </row>
    <row r="18" spans="1:9" s="74" customFormat="1" x14ac:dyDescent="0.2">
      <c r="A18" s="71" t="s">
        <v>175</v>
      </c>
      <c r="B18" s="286" t="s">
        <v>143</v>
      </c>
      <c r="C18" s="286"/>
      <c r="D18" s="286"/>
      <c r="E18" s="286"/>
      <c r="F18" s="286"/>
      <c r="G18" s="286"/>
      <c r="H18" s="286"/>
      <c r="I18" s="73">
        <f>I19</f>
        <v>35000</v>
      </c>
    </row>
    <row r="19" spans="1:9" s="74" customFormat="1" x14ac:dyDescent="0.2">
      <c r="A19" s="146" t="s">
        <v>93</v>
      </c>
      <c r="B19" s="273" t="s">
        <v>94</v>
      </c>
      <c r="C19" s="273"/>
      <c r="D19" s="273"/>
      <c r="E19" s="147" t="s">
        <v>93</v>
      </c>
      <c r="F19" s="147" t="s">
        <v>93</v>
      </c>
      <c r="G19" s="146" t="s">
        <v>93</v>
      </c>
      <c r="H19" s="146" t="s">
        <v>93</v>
      </c>
      <c r="I19" s="73">
        <f>I20</f>
        <v>35000</v>
      </c>
    </row>
    <row r="20" spans="1:9" s="70" customFormat="1" x14ac:dyDescent="0.2">
      <c r="A20" s="71" t="s">
        <v>176</v>
      </c>
      <c r="B20" s="274" t="s">
        <v>102</v>
      </c>
      <c r="C20" s="274"/>
      <c r="D20" s="274"/>
      <c r="E20" s="71" t="s">
        <v>95</v>
      </c>
      <c r="F20" s="71" t="s">
        <v>96</v>
      </c>
      <c r="G20" s="77"/>
      <c r="H20" s="73"/>
      <c r="I20" s="73">
        <f>'2'!F107</f>
        <v>35000</v>
      </c>
    </row>
    <row r="21" spans="1:9" s="74" customFormat="1" ht="28.5" x14ac:dyDescent="0.2">
      <c r="A21" s="66" t="s">
        <v>91</v>
      </c>
      <c r="B21" s="66" t="s">
        <v>99</v>
      </c>
      <c r="C21" s="66" t="s">
        <v>97</v>
      </c>
      <c r="D21" s="272" t="s">
        <v>103</v>
      </c>
      <c r="E21" s="272"/>
      <c r="F21" s="272"/>
      <c r="G21" s="272"/>
      <c r="H21" s="272"/>
      <c r="I21" s="72">
        <f>I26+I24</f>
        <v>706000</v>
      </c>
    </row>
    <row r="22" spans="1:9" s="74" customFormat="1" x14ac:dyDescent="0.2">
      <c r="A22" s="71" t="s">
        <v>177</v>
      </c>
      <c r="B22" s="286" t="s">
        <v>141</v>
      </c>
      <c r="C22" s="286"/>
      <c r="D22" s="286"/>
      <c r="E22" s="286"/>
      <c r="F22" s="286"/>
      <c r="G22" s="286"/>
      <c r="H22" s="286"/>
      <c r="I22" s="73">
        <f>I23</f>
        <v>-150000</v>
      </c>
    </row>
    <row r="23" spans="1:9" s="74" customFormat="1" x14ac:dyDescent="0.2">
      <c r="A23" s="146" t="s">
        <v>93</v>
      </c>
      <c r="B23" s="273" t="s">
        <v>94</v>
      </c>
      <c r="C23" s="273"/>
      <c r="D23" s="273"/>
      <c r="E23" s="147" t="s">
        <v>93</v>
      </c>
      <c r="F23" s="147" t="s">
        <v>93</v>
      </c>
      <c r="G23" s="146" t="s">
        <v>93</v>
      </c>
      <c r="H23" s="146" t="s">
        <v>93</v>
      </c>
      <c r="I23" s="73">
        <f>I24</f>
        <v>-150000</v>
      </c>
    </row>
    <row r="24" spans="1:9" s="74" customFormat="1" x14ac:dyDescent="0.2">
      <c r="A24" s="71" t="s">
        <v>179</v>
      </c>
      <c r="B24" s="274" t="s">
        <v>178</v>
      </c>
      <c r="C24" s="274"/>
      <c r="D24" s="274"/>
      <c r="E24" s="71" t="s">
        <v>95</v>
      </c>
      <c r="F24" s="71" t="s">
        <v>96</v>
      </c>
      <c r="G24" s="77"/>
      <c r="H24" s="73"/>
      <c r="I24" s="73">
        <f>'2'!F76</f>
        <v>-150000</v>
      </c>
    </row>
    <row r="25" spans="1:9" s="74" customFormat="1" x14ac:dyDescent="0.2">
      <c r="A25" s="71"/>
      <c r="B25" s="178"/>
      <c r="C25" s="178"/>
      <c r="D25" s="178"/>
      <c r="E25" s="71"/>
      <c r="F25" s="71"/>
      <c r="G25" s="77"/>
      <c r="H25" s="73"/>
      <c r="I25" s="73"/>
    </row>
    <row r="26" spans="1:9" s="74" customFormat="1" x14ac:dyDescent="0.2">
      <c r="A26" s="71" t="s">
        <v>134</v>
      </c>
      <c r="B26" s="286" t="s">
        <v>109</v>
      </c>
      <c r="C26" s="286"/>
      <c r="D26" s="286"/>
      <c r="E26" s="286"/>
      <c r="F26" s="286"/>
      <c r="G26" s="286"/>
      <c r="H26" s="286"/>
      <c r="I26" s="73">
        <f>I27</f>
        <v>856000</v>
      </c>
    </row>
    <row r="27" spans="1:9" s="74" customFormat="1" x14ac:dyDescent="0.2">
      <c r="A27" s="146" t="s">
        <v>93</v>
      </c>
      <c r="B27" s="273" t="s">
        <v>94</v>
      </c>
      <c r="C27" s="273"/>
      <c r="D27" s="273"/>
      <c r="E27" s="147" t="s">
        <v>93</v>
      </c>
      <c r="F27" s="147" t="s">
        <v>93</v>
      </c>
      <c r="G27" s="146" t="s">
        <v>93</v>
      </c>
      <c r="H27" s="146" t="s">
        <v>93</v>
      </c>
      <c r="I27" s="73">
        <f>I28</f>
        <v>856000</v>
      </c>
    </row>
    <row r="28" spans="1:9" s="70" customFormat="1" x14ac:dyDescent="0.2">
      <c r="A28" s="71" t="s">
        <v>101</v>
      </c>
      <c r="B28" s="274" t="s">
        <v>102</v>
      </c>
      <c r="C28" s="274"/>
      <c r="D28" s="274"/>
      <c r="E28" s="71" t="s">
        <v>95</v>
      </c>
      <c r="F28" s="71" t="s">
        <v>96</v>
      </c>
      <c r="G28" s="77"/>
      <c r="H28" s="73"/>
      <c r="I28" s="73">
        <f>'2'!F82</f>
        <v>856000</v>
      </c>
    </row>
    <row r="29" spans="1:9" s="74" customFormat="1" ht="28.5" x14ac:dyDescent="0.2">
      <c r="A29" s="66" t="s">
        <v>91</v>
      </c>
      <c r="B29" s="66" t="s">
        <v>99</v>
      </c>
      <c r="C29" s="66" t="s">
        <v>98</v>
      </c>
      <c r="D29" s="272" t="s">
        <v>104</v>
      </c>
      <c r="E29" s="272"/>
      <c r="F29" s="272"/>
      <c r="G29" s="272"/>
      <c r="H29" s="272"/>
      <c r="I29" s="72">
        <f>I30</f>
        <v>-400000</v>
      </c>
    </row>
    <row r="30" spans="1:9" s="74" customFormat="1" x14ac:dyDescent="0.2">
      <c r="A30" s="71" t="s">
        <v>180</v>
      </c>
      <c r="B30" s="286" t="s">
        <v>136</v>
      </c>
      <c r="C30" s="286"/>
      <c r="D30" s="286"/>
      <c r="E30" s="286"/>
      <c r="F30" s="286"/>
      <c r="G30" s="286"/>
      <c r="H30" s="286"/>
      <c r="I30" s="73">
        <f>I31</f>
        <v>-400000</v>
      </c>
    </row>
    <row r="31" spans="1:9" s="74" customFormat="1" x14ac:dyDescent="0.2">
      <c r="A31" s="146" t="s">
        <v>93</v>
      </c>
      <c r="B31" s="273" t="s">
        <v>94</v>
      </c>
      <c r="C31" s="273"/>
      <c r="D31" s="273"/>
      <c r="E31" s="147" t="s">
        <v>93</v>
      </c>
      <c r="F31" s="147" t="s">
        <v>93</v>
      </c>
      <c r="G31" s="146" t="s">
        <v>93</v>
      </c>
      <c r="H31" s="146" t="s">
        <v>93</v>
      </c>
      <c r="I31" s="73">
        <f>I32</f>
        <v>-400000</v>
      </c>
    </row>
    <row r="32" spans="1:9" s="70" customFormat="1" x14ac:dyDescent="0.2">
      <c r="A32" s="71" t="s">
        <v>182</v>
      </c>
      <c r="B32" s="274" t="s">
        <v>181</v>
      </c>
      <c r="C32" s="274"/>
      <c r="D32" s="274"/>
      <c r="E32" s="71" t="s">
        <v>95</v>
      </c>
      <c r="F32" s="71" t="s">
        <v>96</v>
      </c>
      <c r="G32" s="77"/>
      <c r="H32" s="73"/>
      <c r="I32" s="73">
        <f>'2'!F50</f>
        <v>-400000</v>
      </c>
    </row>
    <row r="33" spans="1:9" s="70" customFormat="1" ht="28.5" x14ac:dyDescent="0.2">
      <c r="A33" s="66" t="s">
        <v>91</v>
      </c>
      <c r="B33" s="66" t="s">
        <v>183</v>
      </c>
      <c r="C33" s="66" t="s">
        <v>92</v>
      </c>
      <c r="D33" s="272" t="s">
        <v>184</v>
      </c>
      <c r="E33" s="272"/>
      <c r="F33" s="272"/>
      <c r="G33" s="272"/>
      <c r="H33" s="272"/>
      <c r="I33" s="72">
        <f>I34</f>
        <v>114000</v>
      </c>
    </row>
    <row r="34" spans="1:9" s="70" customFormat="1" ht="13.5" customHeight="1" x14ac:dyDescent="0.2">
      <c r="A34" s="71" t="s">
        <v>185</v>
      </c>
      <c r="B34" s="274" t="s">
        <v>186</v>
      </c>
      <c r="C34" s="274"/>
      <c r="D34" s="274"/>
      <c r="E34" s="274"/>
      <c r="F34" s="274"/>
      <c r="G34" s="274"/>
      <c r="H34" s="178"/>
      <c r="I34" s="73">
        <f>I35</f>
        <v>114000</v>
      </c>
    </row>
    <row r="35" spans="1:9" s="70" customFormat="1" ht="13.5" customHeight="1" x14ac:dyDescent="0.2">
      <c r="A35" s="71" t="s">
        <v>93</v>
      </c>
      <c r="B35" s="273" t="s">
        <v>94</v>
      </c>
      <c r="C35" s="273"/>
      <c r="D35" s="273"/>
      <c r="E35" s="141" t="s">
        <v>93</v>
      </c>
      <c r="F35" s="141" t="s">
        <v>93</v>
      </c>
      <c r="G35" s="128" t="s">
        <v>93</v>
      </c>
      <c r="H35" s="128" t="s">
        <v>93</v>
      </c>
      <c r="I35" s="73">
        <f>I36</f>
        <v>114000</v>
      </c>
    </row>
    <row r="36" spans="1:9" s="70" customFormat="1" ht="13.5" customHeight="1" x14ac:dyDescent="0.2">
      <c r="A36" s="71" t="s">
        <v>187</v>
      </c>
      <c r="B36" s="274" t="s">
        <v>188</v>
      </c>
      <c r="C36" s="274"/>
      <c r="D36" s="274"/>
      <c r="E36" s="141" t="s">
        <v>95</v>
      </c>
      <c r="F36" s="141" t="s">
        <v>96</v>
      </c>
      <c r="G36" s="140"/>
      <c r="H36" s="140"/>
      <c r="I36" s="73">
        <f>'2'!F23</f>
        <v>114000</v>
      </c>
    </row>
    <row r="37" spans="1:9" s="70" customFormat="1" x14ac:dyDescent="0.2"/>
    <row r="38" spans="1:9" s="70" customFormat="1" x14ac:dyDescent="0.2"/>
    <row r="39" spans="1:9" s="70" customFormat="1" x14ac:dyDescent="0.2"/>
    <row r="40" spans="1:9" s="70" customFormat="1" x14ac:dyDescent="0.2"/>
    <row r="41" spans="1:9" s="70" customFormat="1" x14ac:dyDescent="0.2"/>
    <row r="42" spans="1:9" s="70" customFormat="1" x14ac:dyDescent="0.2"/>
    <row r="43" spans="1:9" s="70" customFormat="1" x14ac:dyDescent="0.2"/>
  </sheetData>
  <mergeCells count="35">
    <mergeCell ref="B12:D12"/>
    <mergeCell ref="B30:H30"/>
    <mergeCell ref="B31:D31"/>
    <mergeCell ref="B32:D32"/>
    <mergeCell ref="B18:H18"/>
    <mergeCell ref="B19:D19"/>
    <mergeCell ref="B20:D20"/>
    <mergeCell ref="D21:H21"/>
    <mergeCell ref="B26:H26"/>
    <mergeCell ref="B27:D27"/>
    <mergeCell ref="B22:H22"/>
    <mergeCell ref="B23:D23"/>
    <mergeCell ref="B24:D24"/>
    <mergeCell ref="D29:H29"/>
    <mergeCell ref="A1:I1"/>
    <mergeCell ref="A2:I2"/>
    <mergeCell ref="A3:I3"/>
    <mergeCell ref="B28:D28"/>
    <mergeCell ref="A4:I4"/>
    <mergeCell ref="A5:I5"/>
    <mergeCell ref="B6:D6"/>
    <mergeCell ref="A8:I8"/>
    <mergeCell ref="D13:H13"/>
    <mergeCell ref="B14:H14"/>
    <mergeCell ref="B15:D15"/>
    <mergeCell ref="B16:D16"/>
    <mergeCell ref="D9:H9"/>
    <mergeCell ref="B10:D10"/>
    <mergeCell ref="E10:G10"/>
    <mergeCell ref="B11:D11"/>
    <mergeCell ref="D33:H33"/>
    <mergeCell ref="B35:D35"/>
    <mergeCell ref="B36:D36"/>
    <mergeCell ref="B34:D34"/>
    <mergeCell ref="E34:G3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P63"/>
  <sheetViews>
    <sheetView zoomScaleNormal="100" workbookViewId="0">
      <selection activeCell="G53" sqref="G53"/>
    </sheetView>
  </sheetViews>
  <sheetFormatPr defaultColWidth="9.140625" defaultRowHeight="13.5" x14ac:dyDescent="0.2"/>
  <cols>
    <col min="1" max="1" width="3.7109375" style="87" customWidth="1"/>
    <col min="2" max="2" width="7" style="119" customWidth="1"/>
    <col min="3" max="3" width="6.85546875" style="119" customWidth="1"/>
    <col min="4" max="4" width="6.5703125" style="119" customWidth="1"/>
    <col min="5" max="5" width="9.85546875" style="119" customWidth="1"/>
    <col min="6" max="6" width="11.28515625" style="119" bestFit="1" customWidth="1"/>
    <col min="7" max="7" width="71" style="87" customWidth="1"/>
    <col min="8" max="9" width="20.140625" style="87" customWidth="1"/>
    <col min="10" max="10" width="9.140625" style="87"/>
    <col min="11" max="11" width="9.42578125" style="87" customWidth="1"/>
    <col min="12" max="12" width="10.42578125" style="87" bestFit="1" customWidth="1"/>
    <col min="13" max="16384" width="9.140625" style="87"/>
  </cols>
  <sheetData>
    <row r="1" spans="2:250" s="136" customFormat="1" ht="15.95" customHeight="1" x14ac:dyDescent="0.2">
      <c r="B1" s="237" t="s">
        <v>239</v>
      </c>
      <c r="C1" s="237"/>
      <c r="D1" s="237"/>
      <c r="E1" s="237"/>
      <c r="F1" s="237"/>
      <c r="G1" s="237"/>
      <c r="H1" s="237"/>
      <c r="I1" s="237"/>
      <c r="J1" s="85"/>
      <c r="K1" s="85"/>
      <c r="L1" s="85"/>
      <c r="M1" s="85"/>
      <c r="N1" s="85"/>
      <c r="O1" s="85"/>
      <c r="P1" s="85"/>
      <c r="Q1" s="85"/>
      <c r="R1" s="86"/>
      <c r="S1" s="85"/>
      <c r="T1" s="85"/>
      <c r="U1" s="85"/>
      <c r="V1" s="85"/>
      <c r="W1" s="85"/>
      <c r="X1" s="85"/>
      <c r="Y1" s="85"/>
      <c r="Z1" s="86"/>
      <c r="AA1" s="85"/>
      <c r="AB1" s="85"/>
      <c r="AC1" s="85"/>
      <c r="AD1" s="85"/>
      <c r="AE1" s="85"/>
      <c r="AF1" s="85"/>
      <c r="AG1" s="85"/>
      <c r="AH1" s="86"/>
      <c r="AI1" s="85"/>
      <c r="AJ1" s="85"/>
      <c r="AK1" s="85"/>
      <c r="AL1" s="85"/>
      <c r="AM1" s="85"/>
      <c r="AN1" s="85"/>
      <c r="AO1" s="85"/>
      <c r="AP1" s="86"/>
      <c r="AQ1" s="85"/>
      <c r="AR1" s="85"/>
      <c r="AS1" s="85"/>
      <c r="AT1" s="85"/>
      <c r="AU1" s="85"/>
      <c r="AV1" s="85"/>
      <c r="AW1" s="85"/>
      <c r="AX1" s="86"/>
      <c r="AY1" s="85"/>
      <c r="AZ1" s="85"/>
      <c r="BA1" s="85"/>
      <c r="BB1" s="85"/>
      <c r="BC1" s="85"/>
      <c r="BD1" s="85"/>
      <c r="BE1" s="85"/>
      <c r="BF1" s="86"/>
      <c r="BG1" s="85"/>
      <c r="BH1" s="85"/>
      <c r="BI1" s="85"/>
      <c r="BJ1" s="85"/>
      <c r="BK1" s="85"/>
      <c r="BL1" s="85"/>
      <c r="BM1" s="85"/>
      <c r="BN1" s="86"/>
      <c r="BO1" s="85"/>
      <c r="BP1" s="85"/>
      <c r="BQ1" s="85"/>
      <c r="BR1" s="85"/>
      <c r="BS1" s="85"/>
      <c r="BT1" s="85"/>
      <c r="BU1" s="85"/>
      <c r="BV1" s="86"/>
      <c r="BW1" s="85"/>
      <c r="BX1" s="85"/>
      <c r="BY1" s="85"/>
      <c r="BZ1" s="85"/>
      <c r="CA1" s="85"/>
      <c r="CB1" s="85"/>
      <c r="CC1" s="85"/>
      <c r="CD1" s="86"/>
      <c r="CE1" s="85"/>
      <c r="CF1" s="85"/>
      <c r="CG1" s="85"/>
      <c r="CH1" s="85"/>
      <c r="CI1" s="85"/>
      <c r="CJ1" s="85"/>
      <c r="CK1" s="85"/>
      <c r="CL1" s="86"/>
      <c r="CM1" s="85"/>
      <c r="CN1" s="85"/>
      <c r="CO1" s="85"/>
      <c r="CP1" s="85"/>
      <c r="CQ1" s="85"/>
      <c r="CR1" s="85"/>
      <c r="CS1" s="85"/>
      <c r="CT1" s="86"/>
      <c r="CU1" s="85"/>
      <c r="CV1" s="85"/>
      <c r="CW1" s="85"/>
      <c r="CX1" s="85"/>
      <c r="CY1" s="85"/>
      <c r="CZ1" s="85"/>
      <c r="DA1" s="85"/>
      <c r="DB1" s="86"/>
      <c r="DC1" s="85"/>
      <c r="DD1" s="85"/>
      <c r="DE1" s="85"/>
      <c r="DF1" s="85"/>
      <c r="DG1" s="85"/>
      <c r="DH1" s="85"/>
      <c r="DI1" s="85"/>
      <c r="DJ1" s="86"/>
      <c r="DK1" s="85"/>
      <c r="DL1" s="85"/>
      <c r="DM1" s="85"/>
      <c r="DN1" s="85"/>
      <c r="DO1" s="85"/>
      <c r="DP1" s="85"/>
      <c r="DQ1" s="85"/>
      <c r="DR1" s="86"/>
      <c r="DS1" s="85"/>
      <c r="DT1" s="85"/>
      <c r="DU1" s="85"/>
      <c r="DV1" s="85"/>
      <c r="DW1" s="85"/>
      <c r="DX1" s="85"/>
      <c r="DY1" s="85"/>
      <c r="DZ1" s="86"/>
      <c r="EA1" s="85"/>
      <c r="EB1" s="85"/>
      <c r="EC1" s="85"/>
      <c r="ED1" s="85"/>
      <c r="EE1" s="85"/>
      <c r="EF1" s="85"/>
      <c r="EG1" s="85"/>
      <c r="EH1" s="86"/>
      <c r="EI1" s="85"/>
      <c r="EJ1" s="85"/>
      <c r="EK1" s="85"/>
      <c r="EL1" s="85"/>
      <c r="EM1" s="85"/>
      <c r="EN1" s="85"/>
      <c r="EO1" s="85"/>
      <c r="EP1" s="86"/>
      <c r="EQ1" s="85"/>
      <c r="ER1" s="85"/>
      <c r="ES1" s="85"/>
      <c r="ET1" s="85"/>
      <c r="EU1" s="85"/>
      <c r="EV1" s="85"/>
      <c r="EW1" s="85"/>
      <c r="EX1" s="86"/>
      <c r="EY1" s="85"/>
      <c r="EZ1" s="85"/>
      <c r="FA1" s="85"/>
      <c r="FB1" s="85"/>
      <c r="FC1" s="85"/>
      <c r="FD1" s="85"/>
      <c r="FE1" s="85"/>
      <c r="FF1" s="86"/>
      <c r="FG1" s="85"/>
      <c r="FH1" s="85"/>
      <c r="FI1" s="85"/>
      <c r="FJ1" s="85"/>
      <c r="FK1" s="85"/>
      <c r="FL1" s="85"/>
      <c r="FM1" s="85"/>
      <c r="FN1" s="86"/>
      <c r="FO1" s="85"/>
      <c r="FP1" s="85"/>
      <c r="FQ1" s="85"/>
      <c r="FR1" s="85"/>
      <c r="FS1" s="85"/>
      <c r="FT1" s="85"/>
      <c r="FU1" s="85"/>
      <c r="FV1" s="86"/>
      <c r="FW1" s="85"/>
      <c r="FX1" s="85"/>
      <c r="FY1" s="85"/>
      <c r="FZ1" s="85"/>
      <c r="GA1" s="85"/>
      <c r="GB1" s="85"/>
      <c r="GC1" s="85"/>
      <c r="GD1" s="86"/>
      <c r="GE1" s="85"/>
      <c r="GF1" s="85"/>
      <c r="GG1" s="85"/>
      <c r="GH1" s="85"/>
      <c r="GI1" s="85"/>
      <c r="GJ1" s="85"/>
      <c r="GK1" s="85"/>
      <c r="GL1" s="86"/>
      <c r="GM1" s="85"/>
      <c r="GN1" s="85"/>
      <c r="GO1" s="85"/>
      <c r="GP1" s="85"/>
      <c r="GQ1" s="85"/>
      <c r="GR1" s="85"/>
      <c r="GS1" s="85"/>
      <c r="GT1" s="86"/>
      <c r="GU1" s="85"/>
      <c r="GV1" s="85"/>
      <c r="GW1" s="85"/>
      <c r="GX1" s="85"/>
      <c r="GY1" s="85"/>
      <c r="GZ1" s="85"/>
      <c r="HA1" s="85"/>
      <c r="HB1" s="86"/>
      <c r="HC1" s="85"/>
      <c r="HD1" s="85"/>
      <c r="HE1" s="85"/>
      <c r="HF1" s="85"/>
      <c r="HG1" s="85"/>
      <c r="HH1" s="85"/>
      <c r="HI1" s="85"/>
      <c r="HJ1" s="86"/>
      <c r="HK1" s="85"/>
      <c r="HL1" s="85"/>
      <c r="HM1" s="85"/>
      <c r="HN1" s="85"/>
      <c r="HO1" s="85"/>
      <c r="HP1" s="85"/>
      <c r="HQ1" s="85"/>
      <c r="HR1" s="86"/>
      <c r="HS1" s="85"/>
      <c r="HT1" s="85"/>
      <c r="HU1" s="85"/>
      <c r="HV1" s="85"/>
      <c r="HW1" s="85"/>
      <c r="HX1" s="85"/>
      <c r="HY1" s="85"/>
      <c r="HZ1" s="86"/>
      <c r="IA1" s="85"/>
      <c r="IB1" s="85"/>
      <c r="IC1" s="85"/>
      <c r="ID1" s="85"/>
      <c r="IE1" s="85"/>
      <c r="IF1" s="85"/>
      <c r="IG1" s="85"/>
      <c r="IH1" s="86"/>
      <c r="II1" s="85"/>
      <c r="IJ1" s="85"/>
      <c r="IK1" s="85"/>
      <c r="IL1" s="85"/>
      <c r="IM1" s="85"/>
      <c r="IN1" s="85"/>
      <c r="IO1" s="85"/>
      <c r="IP1" s="86"/>
    </row>
    <row r="2" spans="2:250" s="136" customFormat="1" ht="15.95" customHeight="1" x14ac:dyDescent="0.2">
      <c r="B2" s="237" t="s">
        <v>127</v>
      </c>
      <c r="C2" s="237"/>
      <c r="D2" s="237"/>
      <c r="E2" s="237"/>
      <c r="F2" s="237"/>
      <c r="G2" s="237"/>
      <c r="H2" s="237"/>
      <c r="I2" s="237"/>
      <c r="J2" s="85"/>
      <c r="K2" s="85"/>
      <c r="L2" s="85"/>
      <c r="M2" s="85"/>
      <c r="N2" s="85"/>
      <c r="O2" s="85"/>
      <c r="P2" s="85"/>
      <c r="Q2" s="85"/>
      <c r="R2" s="86"/>
      <c r="S2" s="85"/>
      <c r="T2" s="85"/>
      <c r="U2" s="85"/>
      <c r="V2" s="85"/>
      <c r="W2" s="85"/>
      <c r="X2" s="85"/>
      <c r="Y2" s="85"/>
      <c r="Z2" s="86"/>
      <c r="AA2" s="85"/>
      <c r="AB2" s="85"/>
      <c r="AC2" s="85"/>
      <c r="AD2" s="85"/>
      <c r="AE2" s="85"/>
      <c r="AF2" s="85"/>
      <c r="AG2" s="85"/>
      <c r="AH2" s="86"/>
      <c r="AI2" s="85"/>
      <c r="AJ2" s="85"/>
      <c r="AK2" s="85"/>
      <c r="AL2" s="85"/>
      <c r="AM2" s="85"/>
      <c r="AN2" s="85"/>
      <c r="AO2" s="85"/>
      <c r="AP2" s="86"/>
      <c r="AQ2" s="85"/>
      <c r="AR2" s="85"/>
      <c r="AS2" s="85"/>
      <c r="AT2" s="85"/>
      <c r="AU2" s="85"/>
      <c r="AV2" s="85"/>
      <c r="AW2" s="85"/>
      <c r="AX2" s="86"/>
      <c r="AY2" s="85"/>
      <c r="AZ2" s="85"/>
      <c r="BA2" s="85"/>
      <c r="BB2" s="85"/>
      <c r="BC2" s="85"/>
      <c r="BD2" s="85"/>
      <c r="BE2" s="85"/>
      <c r="BF2" s="86"/>
      <c r="BG2" s="85"/>
      <c r="BH2" s="85"/>
      <c r="BI2" s="85"/>
      <c r="BJ2" s="85"/>
      <c r="BK2" s="85"/>
      <c r="BL2" s="85"/>
      <c r="BM2" s="85"/>
      <c r="BN2" s="86"/>
      <c r="BO2" s="85"/>
      <c r="BP2" s="85"/>
      <c r="BQ2" s="85"/>
      <c r="BR2" s="85"/>
      <c r="BS2" s="85"/>
      <c r="BT2" s="85"/>
      <c r="BU2" s="85"/>
      <c r="BV2" s="86"/>
      <c r="BW2" s="85"/>
      <c r="BX2" s="85"/>
      <c r="BY2" s="85"/>
      <c r="BZ2" s="85"/>
      <c r="CA2" s="85"/>
      <c r="CB2" s="85"/>
      <c r="CC2" s="85"/>
      <c r="CD2" s="86"/>
      <c r="CE2" s="85"/>
      <c r="CF2" s="85"/>
      <c r="CG2" s="85"/>
      <c r="CH2" s="85"/>
      <c r="CI2" s="85"/>
      <c r="CJ2" s="85"/>
      <c r="CK2" s="85"/>
      <c r="CL2" s="86"/>
      <c r="CM2" s="85"/>
      <c r="CN2" s="85"/>
      <c r="CO2" s="85"/>
      <c r="CP2" s="85"/>
      <c r="CQ2" s="85"/>
      <c r="CR2" s="85"/>
      <c r="CS2" s="85"/>
      <c r="CT2" s="86"/>
      <c r="CU2" s="85"/>
      <c r="CV2" s="85"/>
      <c r="CW2" s="85"/>
      <c r="CX2" s="85"/>
      <c r="CY2" s="85"/>
      <c r="CZ2" s="85"/>
      <c r="DA2" s="85"/>
      <c r="DB2" s="86"/>
      <c r="DC2" s="85"/>
      <c r="DD2" s="85"/>
      <c r="DE2" s="85"/>
      <c r="DF2" s="85"/>
      <c r="DG2" s="85"/>
      <c r="DH2" s="85"/>
      <c r="DI2" s="85"/>
      <c r="DJ2" s="86"/>
      <c r="DK2" s="85"/>
      <c r="DL2" s="85"/>
      <c r="DM2" s="85"/>
      <c r="DN2" s="85"/>
      <c r="DO2" s="85"/>
      <c r="DP2" s="85"/>
      <c r="DQ2" s="85"/>
      <c r="DR2" s="86"/>
      <c r="DS2" s="85"/>
      <c r="DT2" s="85"/>
      <c r="DU2" s="85"/>
      <c r="DV2" s="85"/>
      <c r="DW2" s="85"/>
      <c r="DX2" s="85"/>
      <c r="DY2" s="85"/>
      <c r="DZ2" s="86"/>
      <c r="EA2" s="85"/>
      <c r="EB2" s="85"/>
      <c r="EC2" s="85"/>
      <c r="ED2" s="85"/>
      <c r="EE2" s="85"/>
      <c r="EF2" s="85"/>
      <c r="EG2" s="85"/>
      <c r="EH2" s="86"/>
      <c r="EI2" s="85"/>
      <c r="EJ2" s="85"/>
      <c r="EK2" s="85"/>
      <c r="EL2" s="85"/>
      <c r="EM2" s="85"/>
      <c r="EN2" s="85"/>
      <c r="EO2" s="85"/>
      <c r="EP2" s="86"/>
      <c r="EQ2" s="85"/>
      <c r="ER2" s="85"/>
      <c r="ES2" s="85"/>
      <c r="ET2" s="85"/>
      <c r="EU2" s="85"/>
      <c r="EV2" s="85"/>
      <c r="EW2" s="85"/>
      <c r="EX2" s="86"/>
      <c r="EY2" s="85"/>
      <c r="EZ2" s="85"/>
      <c r="FA2" s="85"/>
      <c r="FB2" s="85"/>
      <c r="FC2" s="85"/>
      <c r="FD2" s="85"/>
      <c r="FE2" s="85"/>
      <c r="FF2" s="86"/>
      <c r="FG2" s="85"/>
      <c r="FH2" s="85"/>
      <c r="FI2" s="85"/>
      <c r="FJ2" s="85"/>
      <c r="FK2" s="85"/>
      <c r="FL2" s="85"/>
      <c r="FM2" s="85"/>
      <c r="FN2" s="86"/>
      <c r="FO2" s="85"/>
      <c r="FP2" s="85"/>
      <c r="FQ2" s="85"/>
      <c r="FR2" s="85"/>
      <c r="FS2" s="85"/>
      <c r="FT2" s="85"/>
      <c r="FU2" s="85"/>
      <c r="FV2" s="86"/>
      <c r="FW2" s="85"/>
      <c r="FX2" s="85"/>
      <c r="FY2" s="85"/>
      <c r="FZ2" s="85"/>
      <c r="GA2" s="85"/>
      <c r="GB2" s="85"/>
      <c r="GC2" s="85"/>
      <c r="GD2" s="86"/>
      <c r="GE2" s="85"/>
      <c r="GF2" s="85"/>
      <c r="GG2" s="85"/>
      <c r="GH2" s="85"/>
      <c r="GI2" s="85"/>
      <c r="GJ2" s="85"/>
      <c r="GK2" s="85"/>
      <c r="GL2" s="86"/>
      <c r="GM2" s="85"/>
      <c r="GN2" s="85"/>
      <c r="GO2" s="85"/>
      <c r="GP2" s="85"/>
      <c r="GQ2" s="85"/>
      <c r="GR2" s="85"/>
      <c r="GS2" s="85"/>
      <c r="GT2" s="86"/>
      <c r="GU2" s="85"/>
      <c r="GV2" s="85"/>
      <c r="GW2" s="85"/>
      <c r="GX2" s="85"/>
      <c r="GY2" s="85"/>
      <c r="GZ2" s="85"/>
      <c r="HA2" s="85"/>
      <c r="HB2" s="86"/>
      <c r="HC2" s="85"/>
      <c r="HD2" s="85"/>
      <c r="HE2" s="85"/>
      <c r="HF2" s="85"/>
      <c r="HG2" s="85"/>
      <c r="HH2" s="85"/>
      <c r="HI2" s="85"/>
      <c r="HJ2" s="86"/>
      <c r="HK2" s="85"/>
      <c r="HL2" s="85"/>
      <c r="HM2" s="85"/>
      <c r="HN2" s="85"/>
      <c r="HO2" s="85"/>
      <c r="HP2" s="85"/>
      <c r="HQ2" s="85"/>
      <c r="HR2" s="86"/>
      <c r="HS2" s="85"/>
      <c r="HT2" s="85"/>
      <c r="HU2" s="85"/>
      <c r="HV2" s="85"/>
      <c r="HW2" s="85"/>
      <c r="HX2" s="85"/>
      <c r="HY2" s="85"/>
      <c r="HZ2" s="86"/>
      <c r="IA2" s="85"/>
      <c r="IB2" s="85"/>
      <c r="IC2" s="85"/>
      <c r="ID2" s="85"/>
      <c r="IE2" s="85"/>
      <c r="IF2" s="85"/>
      <c r="IG2" s="85"/>
      <c r="IH2" s="86"/>
      <c r="II2" s="85"/>
      <c r="IJ2" s="85"/>
      <c r="IK2" s="85"/>
      <c r="IL2" s="85"/>
      <c r="IM2" s="85"/>
      <c r="IN2" s="85"/>
      <c r="IO2" s="85"/>
      <c r="IP2" s="86"/>
    </row>
    <row r="3" spans="2:250" s="136" customFormat="1" ht="15.95" customHeight="1" x14ac:dyDescent="0.2">
      <c r="B3" s="237" t="s">
        <v>14</v>
      </c>
      <c r="C3" s="237"/>
      <c r="D3" s="237"/>
      <c r="E3" s="237"/>
      <c r="F3" s="237"/>
      <c r="G3" s="237"/>
      <c r="H3" s="237"/>
      <c r="I3" s="237"/>
      <c r="J3" s="85"/>
      <c r="K3" s="85"/>
      <c r="L3" s="85"/>
      <c r="M3" s="85"/>
      <c r="N3" s="85"/>
      <c r="O3" s="85"/>
      <c r="P3" s="85"/>
      <c r="Q3" s="85"/>
      <c r="R3" s="86"/>
      <c r="S3" s="85"/>
      <c r="T3" s="85"/>
      <c r="U3" s="85"/>
      <c r="V3" s="85"/>
      <c r="W3" s="85"/>
      <c r="X3" s="85"/>
      <c r="Y3" s="85"/>
      <c r="Z3" s="86"/>
      <c r="AA3" s="85"/>
      <c r="AB3" s="85"/>
      <c r="AC3" s="85"/>
      <c r="AD3" s="85"/>
      <c r="AE3" s="85"/>
      <c r="AF3" s="85"/>
      <c r="AG3" s="85"/>
      <c r="AH3" s="86"/>
      <c r="AI3" s="85"/>
      <c r="AJ3" s="85"/>
      <c r="AK3" s="85"/>
      <c r="AL3" s="85"/>
      <c r="AM3" s="85"/>
      <c r="AN3" s="85"/>
      <c r="AO3" s="85"/>
      <c r="AP3" s="86"/>
      <c r="AQ3" s="85"/>
      <c r="AR3" s="85"/>
      <c r="AS3" s="85"/>
      <c r="AT3" s="85"/>
      <c r="AU3" s="85"/>
      <c r="AV3" s="85"/>
      <c r="AW3" s="85"/>
      <c r="AX3" s="86"/>
      <c r="AY3" s="85"/>
      <c r="AZ3" s="85"/>
      <c r="BA3" s="85"/>
      <c r="BB3" s="85"/>
      <c r="BC3" s="85"/>
      <c r="BD3" s="85"/>
      <c r="BE3" s="85"/>
      <c r="BF3" s="86"/>
      <c r="BG3" s="85"/>
      <c r="BH3" s="85"/>
      <c r="BI3" s="85"/>
      <c r="BJ3" s="85"/>
      <c r="BK3" s="85"/>
      <c r="BL3" s="85"/>
      <c r="BM3" s="85"/>
      <c r="BN3" s="86"/>
      <c r="BO3" s="85"/>
      <c r="BP3" s="85"/>
      <c r="BQ3" s="85"/>
      <c r="BR3" s="85"/>
      <c r="BS3" s="85"/>
      <c r="BT3" s="85"/>
      <c r="BU3" s="85"/>
      <c r="BV3" s="86"/>
      <c r="BW3" s="85"/>
      <c r="BX3" s="85"/>
      <c r="BY3" s="85"/>
      <c r="BZ3" s="85"/>
      <c r="CA3" s="85"/>
      <c r="CB3" s="85"/>
      <c r="CC3" s="85"/>
      <c r="CD3" s="86"/>
      <c r="CE3" s="85"/>
      <c r="CF3" s="85"/>
      <c r="CG3" s="85"/>
      <c r="CH3" s="85"/>
      <c r="CI3" s="85"/>
      <c r="CJ3" s="85"/>
      <c r="CK3" s="85"/>
      <c r="CL3" s="86"/>
      <c r="CM3" s="85"/>
      <c r="CN3" s="85"/>
      <c r="CO3" s="85"/>
      <c r="CP3" s="85"/>
      <c r="CQ3" s="85"/>
      <c r="CR3" s="85"/>
      <c r="CS3" s="85"/>
      <c r="CT3" s="86"/>
      <c r="CU3" s="85"/>
      <c r="CV3" s="85"/>
      <c r="CW3" s="85"/>
      <c r="CX3" s="85"/>
      <c r="CY3" s="85"/>
      <c r="CZ3" s="85"/>
      <c r="DA3" s="85"/>
      <c r="DB3" s="86"/>
      <c r="DC3" s="85"/>
      <c r="DD3" s="85"/>
      <c r="DE3" s="85"/>
      <c r="DF3" s="85"/>
      <c r="DG3" s="85"/>
      <c r="DH3" s="85"/>
      <c r="DI3" s="85"/>
      <c r="DJ3" s="86"/>
      <c r="DK3" s="85"/>
      <c r="DL3" s="85"/>
      <c r="DM3" s="85"/>
      <c r="DN3" s="85"/>
      <c r="DO3" s="85"/>
      <c r="DP3" s="85"/>
      <c r="DQ3" s="85"/>
      <c r="DR3" s="86"/>
      <c r="DS3" s="85"/>
      <c r="DT3" s="85"/>
      <c r="DU3" s="85"/>
      <c r="DV3" s="85"/>
      <c r="DW3" s="85"/>
      <c r="DX3" s="85"/>
      <c r="DY3" s="85"/>
      <c r="DZ3" s="86"/>
      <c r="EA3" s="85"/>
      <c r="EB3" s="85"/>
      <c r="EC3" s="85"/>
      <c r="ED3" s="85"/>
      <c r="EE3" s="85"/>
      <c r="EF3" s="85"/>
      <c r="EG3" s="85"/>
      <c r="EH3" s="86"/>
      <c r="EI3" s="85"/>
      <c r="EJ3" s="85"/>
      <c r="EK3" s="85"/>
      <c r="EL3" s="85"/>
      <c r="EM3" s="85"/>
      <c r="EN3" s="85"/>
      <c r="EO3" s="85"/>
      <c r="EP3" s="86"/>
      <c r="EQ3" s="85"/>
      <c r="ER3" s="85"/>
      <c r="ES3" s="85"/>
      <c r="ET3" s="85"/>
      <c r="EU3" s="85"/>
      <c r="EV3" s="85"/>
      <c r="EW3" s="85"/>
      <c r="EX3" s="86"/>
      <c r="EY3" s="85"/>
      <c r="EZ3" s="85"/>
      <c r="FA3" s="85"/>
      <c r="FB3" s="85"/>
      <c r="FC3" s="85"/>
      <c r="FD3" s="85"/>
      <c r="FE3" s="85"/>
      <c r="FF3" s="86"/>
      <c r="FG3" s="85"/>
      <c r="FH3" s="85"/>
      <c r="FI3" s="85"/>
      <c r="FJ3" s="85"/>
      <c r="FK3" s="85"/>
      <c r="FL3" s="85"/>
      <c r="FM3" s="85"/>
      <c r="FN3" s="86"/>
      <c r="FO3" s="85"/>
      <c r="FP3" s="85"/>
      <c r="FQ3" s="85"/>
      <c r="FR3" s="85"/>
      <c r="FS3" s="85"/>
      <c r="FT3" s="85"/>
      <c r="FU3" s="85"/>
      <c r="FV3" s="86"/>
      <c r="FW3" s="85"/>
      <c r="FX3" s="85"/>
      <c r="FY3" s="85"/>
      <c r="FZ3" s="85"/>
      <c r="GA3" s="85"/>
      <c r="GB3" s="85"/>
      <c r="GC3" s="85"/>
      <c r="GD3" s="86"/>
      <c r="GE3" s="85"/>
      <c r="GF3" s="85"/>
      <c r="GG3" s="85"/>
      <c r="GH3" s="85"/>
      <c r="GI3" s="85"/>
      <c r="GJ3" s="85"/>
      <c r="GK3" s="85"/>
      <c r="GL3" s="86"/>
      <c r="GM3" s="85"/>
      <c r="GN3" s="85"/>
      <c r="GO3" s="85"/>
      <c r="GP3" s="85"/>
      <c r="GQ3" s="85"/>
      <c r="GR3" s="85"/>
      <c r="GS3" s="85"/>
      <c r="GT3" s="86"/>
      <c r="GU3" s="85"/>
      <c r="GV3" s="85"/>
      <c r="GW3" s="85"/>
      <c r="GX3" s="85"/>
      <c r="GY3" s="85"/>
      <c r="GZ3" s="85"/>
      <c r="HA3" s="85"/>
      <c r="HB3" s="86"/>
      <c r="HC3" s="85"/>
      <c r="HD3" s="85"/>
      <c r="HE3" s="85"/>
      <c r="HF3" s="85"/>
      <c r="HG3" s="85"/>
      <c r="HH3" s="85"/>
      <c r="HI3" s="85"/>
      <c r="HJ3" s="86"/>
      <c r="HK3" s="85"/>
      <c r="HL3" s="85"/>
      <c r="HM3" s="85"/>
      <c r="HN3" s="85"/>
      <c r="HO3" s="85"/>
      <c r="HP3" s="85"/>
      <c r="HQ3" s="85"/>
      <c r="HR3" s="86"/>
      <c r="HS3" s="85"/>
      <c r="HT3" s="85"/>
      <c r="HU3" s="85"/>
      <c r="HV3" s="85"/>
      <c r="HW3" s="85"/>
      <c r="HX3" s="85"/>
      <c r="HY3" s="85"/>
      <c r="HZ3" s="86"/>
      <c r="IA3" s="85"/>
      <c r="IB3" s="85"/>
      <c r="IC3" s="85"/>
      <c r="ID3" s="85"/>
      <c r="IE3" s="85"/>
      <c r="IF3" s="85"/>
      <c r="IG3" s="85"/>
      <c r="IH3" s="86"/>
      <c r="II3" s="85"/>
      <c r="IJ3" s="85"/>
      <c r="IK3" s="85"/>
      <c r="IL3" s="85"/>
      <c r="IM3" s="85"/>
      <c r="IN3" s="85"/>
      <c r="IO3" s="85"/>
      <c r="IP3" s="86"/>
    </row>
    <row r="4" spans="2:250" s="136" customFormat="1" ht="15.95" customHeight="1" x14ac:dyDescent="0.2">
      <c r="B4" s="239" t="s">
        <v>53</v>
      </c>
      <c r="C4" s="239"/>
      <c r="D4" s="239"/>
      <c r="E4" s="239"/>
      <c r="F4" s="239"/>
      <c r="G4" s="239"/>
      <c r="H4" s="239"/>
      <c r="I4" s="239"/>
      <c r="J4" s="85"/>
      <c r="K4" s="85"/>
      <c r="L4" s="85"/>
      <c r="M4" s="85"/>
      <c r="N4" s="85"/>
      <c r="O4" s="85"/>
      <c r="P4" s="85"/>
      <c r="Q4" s="85"/>
      <c r="R4" s="86"/>
      <c r="S4" s="85"/>
      <c r="T4" s="85"/>
      <c r="U4" s="85"/>
      <c r="V4" s="85"/>
      <c r="W4" s="85"/>
      <c r="X4" s="85"/>
      <c r="Y4" s="85"/>
      <c r="Z4" s="86"/>
      <c r="AA4" s="85"/>
      <c r="AB4" s="85"/>
      <c r="AC4" s="85"/>
      <c r="AD4" s="85"/>
      <c r="AE4" s="85"/>
      <c r="AF4" s="85"/>
      <c r="AG4" s="85"/>
      <c r="AH4" s="86"/>
      <c r="AI4" s="85"/>
      <c r="AJ4" s="85"/>
      <c r="AK4" s="85"/>
      <c r="AL4" s="85"/>
      <c r="AM4" s="85"/>
      <c r="AN4" s="85"/>
      <c r="AO4" s="85"/>
      <c r="AP4" s="86"/>
      <c r="AQ4" s="85"/>
      <c r="AR4" s="85"/>
      <c r="AS4" s="85"/>
      <c r="AT4" s="85"/>
      <c r="AU4" s="85"/>
      <c r="AV4" s="85"/>
      <c r="AW4" s="85"/>
      <c r="AX4" s="86"/>
      <c r="AY4" s="85"/>
      <c r="AZ4" s="85"/>
      <c r="BA4" s="85"/>
      <c r="BB4" s="85"/>
      <c r="BC4" s="85"/>
      <c r="BD4" s="85"/>
      <c r="BE4" s="85"/>
      <c r="BF4" s="86"/>
      <c r="BG4" s="85"/>
      <c r="BH4" s="85"/>
      <c r="BI4" s="85"/>
      <c r="BJ4" s="85"/>
      <c r="BK4" s="85"/>
      <c r="BL4" s="85"/>
      <c r="BM4" s="85"/>
      <c r="BN4" s="86"/>
      <c r="BO4" s="85"/>
      <c r="BP4" s="85"/>
      <c r="BQ4" s="85"/>
      <c r="BR4" s="85"/>
      <c r="BS4" s="85"/>
      <c r="BT4" s="85"/>
      <c r="BU4" s="85"/>
      <c r="BV4" s="86"/>
      <c r="BW4" s="85"/>
      <c r="BX4" s="85"/>
      <c r="BY4" s="85"/>
      <c r="BZ4" s="85"/>
      <c r="CA4" s="85"/>
      <c r="CB4" s="85"/>
      <c r="CC4" s="85"/>
      <c r="CD4" s="86"/>
      <c r="CE4" s="85"/>
      <c r="CF4" s="85"/>
      <c r="CG4" s="85"/>
      <c r="CH4" s="85"/>
      <c r="CI4" s="85"/>
      <c r="CJ4" s="85"/>
      <c r="CK4" s="85"/>
      <c r="CL4" s="86"/>
      <c r="CM4" s="85"/>
      <c r="CN4" s="85"/>
      <c r="CO4" s="85"/>
      <c r="CP4" s="85"/>
      <c r="CQ4" s="85"/>
      <c r="CR4" s="85"/>
      <c r="CS4" s="85"/>
      <c r="CT4" s="86"/>
      <c r="CU4" s="85"/>
      <c r="CV4" s="85"/>
      <c r="CW4" s="85"/>
      <c r="CX4" s="85"/>
      <c r="CY4" s="85"/>
      <c r="CZ4" s="85"/>
      <c r="DA4" s="85"/>
      <c r="DB4" s="86"/>
      <c r="DC4" s="85"/>
      <c r="DD4" s="85"/>
      <c r="DE4" s="85"/>
      <c r="DF4" s="85"/>
      <c r="DG4" s="85"/>
      <c r="DH4" s="85"/>
      <c r="DI4" s="85"/>
      <c r="DJ4" s="86"/>
      <c r="DK4" s="85"/>
      <c r="DL4" s="85"/>
      <c r="DM4" s="85"/>
      <c r="DN4" s="85"/>
      <c r="DO4" s="85"/>
      <c r="DP4" s="85"/>
      <c r="DQ4" s="85"/>
      <c r="DR4" s="86"/>
      <c r="DS4" s="85"/>
      <c r="DT4" s="85"/>
      <c r="DU4" s="85"/>
      <c r="DV4" s="85"/>
      <c r="DW4" s="85"/>
      <c r="DX4" s="85"/>
      <c r="DY4" s="85"/>
      <c r="DZ4" s="86"/>
      <c r="EA4" s="85"/>
      <c r="EB4" s="85"/>
      <c r="EC4" s="85"/>
      <c r="ED4" s="85"/>
      <c r="EE4" s="85"/>
      <c r="EF4" s="85"/>
      <c r="EG4" s="85"/>
      <c r="EH4" s="86"/>
      <c r="EI4" s="85"/>
      <c r="EJ4" s="85"/>
      <c r="EK4" s="85"/>
      <c r="EL4" s="85"/>
      <c r="EM4" s="85"/>
      <c r="EN4" s="85"/>
      <c r="EO4" s="85"/>
      <c r="EP4" s="86"/>
      <c r="EQ4" s="85"/>
      <c r="ER4" s="85"/>
      <c r="ES4" s="85"/>
      <c r="ET4" s="85"/>
      <c r="EU4" s="85"/>
      <c r="EV4" s="85"/>
      <c r="EW4" s="85"/>
      <c r="EX4" s="86"/>
      <c r="EY4" s="85"/>
      <c r="EZ4" s="85"/>
      <c r="FA4" s="85"/>
      <c r="FB4" s="85"/>
      <c r="FC4" s="85"/>
      <c r="FD4" s="85"/>
      <c r="FE4" s="85"/>
      <c r="FF4" s="86"/>
      <c r="FG4" s="85"/>
      <c r="FH4" s="85"/>
      <c r="FI4" s="85"/>
      <c r="FJ4" s="85"/>
      <c r="FK4" s="85"/>
      <c r="FL4" s="85"/>
      <c r="FM4" s="85"/>
      <c r="FN4" s="86"/>
      <c r="FO4" s="85"/>
      <c r="FP4" s="85"/>
      <c r="FQ4" s="85"/>
      <c r="FR4" s="85"/>
      <c r="FS4" s="85"/>
      <c r="FT4" s="85"/>
      <c r="FU4" s="85"/>
      <c r="FV4" s="86"/>
      <c r="FW4" s="85"/>
      <c r="FX4" s="85"/>
      <c r="FY4" s="85"/>
      <c r="FZ4" s="85"/>
      <c r="GA4" s="85"/>
      <c r="GB4" s="85"/>
      <c r="GC4" s="85"/>
      <c r="GD4" s="86"/>
      <c r="GE4" s="85"/>
      <c r="GF4" s="85"/>
      <c r="GG4" s="85"/>
      <c r="GH4" s="85"/>
      <c r="GI4" s="85"/>
      <c r="GJ4" s="85"/>
      <c r="GK4" s="85"/>
      <c r="GL4" s="86"/>
      <c r="GM4" s="85"/>
      <c r="GN4" s="85"/>
      <c r="GO4" s="85"/>
      <c r="GP4" s="85"/>
      <c r="GQ4" s="85"/>
      <c r="GR4" s="85"/>
      <c r="GS4" s="85"/>
      <c r="GT4" s="86"/>
      <c r="GU4" s="85"/>
      <c r="GV4" s="85"/>
      <c r="GW4" s="85"/>
      <c r="GX4" s="85"/>
      <c r="GY4" s="85"/>
      <c r="GZ4" s="85"/>
      <c r="HA4" s="85"/>
      <c r="HB4" s="86"/>
      <c r="HC4" s="85"/>
      <c r="HD4" s="85"/>
      <c r="HE4" s="85"/>
      <c r="HF4" s="85"/>
      <c r="HG4" s="85"/>
      <c r="HH4" s="85"/>
      <c r="HI4" s="85"/>
      <c r="HJ4" s="86"/>
      <c r="HK4" s="85"/>
      <c r="HL4" s="85"/>
      <c r="HM4" s="85"/>
      <c r="HN4" s="85"/>
      <c r="HO4" s="85"/>
      <c r="HP4" s="85"/>
      <c r="HQ4" s="85"/>
      <c r="HR4" s="86"/>
      <c r="HS4" s="85"/>
      <c r="HT4" s="85"/>
      <c r="HU4" s="85"/>
      <c r="HV4" s="85"/>
      <c r="HW4" s="85"/>
      <c r="HX4" s="85"/>
      <c r="HY4" s="85"/>
      <c r="HZ4" s="86"/>
      <c r="IA4" s="85"/>
      <c r="IB4" s="85"/>
      <c r="IC4" s="85"/>
      <c r="ID4" s="85"/>
      <c r="IE4" s="85"/>
      <c r="IF4" s="85"/>
      <c r="IG4" s="85"/>
      <c r="IH4" s="86"/>
      <c r="II4" s="85"/>
      <c r="IJ4" s="85"/>
      <c r="IK4" s="85"/>
      <c r="IL4" s="85"/>
      <c r="IM4" s="85"/>
      <c r="IN4" s="85"/>
      <c r="IO4" s="85"/>
      <c r="IP4" s="86"/>
    </row>
    <row r="5" spans="2:250" ht="35.25" customHeight="1" x14ac:dyDescent="0.2">
      <c r="B5" s="287" t="s">
        <v>247</v>
      </c>
      <c r="C5" s="288"/>
      <c r="D5" s="288"/>
      <c r="E5" s="288"/>
      <c r="F5" s="288"/>
      <c r="G5" s="288"/>
      <c r="H5" s="288"/>
      <c r="I5" s="288"/>
      <c r="J5" s="85"/>
      <c r="K5" s="85"/>
      <c r="L5" s="85"/>
      <c r="M5" s="85"/>
      <c r="N5" s="85"/>
      <c r="O5" s="85"/>
      <c r="P5" s="86"/>
      <c r="Q5" s="85"/>
      <c r="R5" s="85"/>
      <c r="S5" s="85"/>
      <c r="T5" s="85"/>
      <c r="U5" s="85"/>
      <c r="V5" s="85"/>
      <c r="W5" s="85"/>
      <c r="X5" s="86"/>
      <c r="Y5" s="85"/>
      <c r="Z5" s="85"/>
      <c r="AA5" s="85"/>
      <c r="AB5" s="85"/>
      <c r="AC5" s="85"/>
      <c r="AD5" s="85"/>
      <c r="AE5" s="85"/>
      <c r="AF5" s="86"/>
      <c r="AG5" s="85"/>
      <c r="AH5" s="85"/>
      <c r="AI5" s="85"/>
      <c r="AJ5" s="85"/>
      <c r="AK5" s="85"/>
      <c r="AL5" s="85"/>
      <c r="AM5" s="85"/>
      <c r="AN5" s="86"/>
      <c r="AO5" s="85"/>
      <c r="AP5" s="85"/>
      <c r="AQ5" s="85"/>
      <c r="AR5" s="85"/>
      <c r="AS5" s="85"/>
      <c r="AT5" s="85"/>
      <c r="AU5" s="85"/>
      <c r="AV5" s="86"/>
      <c r="AW5" s="85"/>
      <c r="AX5" s="85"/>
      <c r="AY5" s="85"/>
      <c r="AZ5" s="85"/>
      <c r="BA5" s="85"/>
      <c r="BB5" s="85"/>
      <c r="BC5" s="85"/>
      <c r="BD5" s="86"/>
      <c r="BE5" s="85"/>
      <c r="BF5" s="85"/>
      <c r="BG5" s="85"/>
      <c r="BH5" s="85"/>
      <c r="BI5" s="85"/>
      <c r="BJ5" s="85"/>
      <c r="BK5" s="85"/>
      <c r="BL5" s="86"/>
      <c r="BM5" s="85"/>
      <c r="BN5" s="85"/>
      <c r="BO5" s="85"/>
      <c r="BP5" s="85"/>
      <c r="BQ5" s="85"/>
      <c r="BR5" s="85"/>
      <c r="BS5" s="85"/>
      <c r="BT5" s="86"/>
      <c r="BU5" s="85"/>
      <c r="BV5" s="85"/>
      <c r="BW5" s="85"/>
      <c r="BX5" s="85"/>
      <c r="BY5" s="85"/>
      <c r="BZ5" s="85"/>
      <c r="CA5" s="85"/>
      <c r="CB5" s="86"/>
      <c r="CC5" s="85"/>
      <c r="CD5" s="85"/>
      <c r="CE5" s="85"/>
      <c r="CF5" s="85"/>
      <c r="CG5" s="85"/>
      <c r="CH5" s="85"/>
      <c r="CI5" s="85"/>
      <c r="CJ5" s="86"/>
      <c r="CK5" s="85"/>
      <c r="CL5" s="85"/>
      <c r="CM5" s="85"/>
      <c r="CN5" s="85"/>
      <c r="CO5" s="85"/>
      <c r="CP5" s="85"/>
      <c r="CQ5" s="85"/>
      <c r="CR5" s="86"/>
      <c r="CS5" s="85"/>
      <c r="CT5" s="85"/>
      <c r="CU5" s="85"/>
      <c r="CV5" s="85"/>
      <c r="CW5" s="85"/>
      <c r="CX5" s="85"/>
      <c r="CY5" s="85"/>
      <c r="CZ5" s="86"/>
      <c r="DA5" s="85"/>
      <c r="DB5" s="85"/>
      <c r="DC5" s="85"/>
      <c r="DD5" s="85"/>
      <c r="DE5" s="85"/>
      <c r="DF5" s="85"/>
      <c r="DG5" s="85"/>
      <c r="DH5" s="86"/>
      <c r="DI5" s="85"/>
      <c r="DJ5" s="85"/>
      <c r="DK5" s="85"/>
      <c r="DL5" s="85"/>
      <c r="DM5" s="85"/>
      <c r="DN5" s="85"/>
      <c r="DO5" s="85"/>
      <c r="DP5" s="86"/>
      <c r="DQ5" s="85"/>
      <c r="DR5" s="85"/>
      <c r="DS5" s="85"/>
      <c r="DT5" s="85"/>
      <c r="DU5" s="85"/>
      <c r="DV5" s="85"/>
      <c r="DW5" s="85"/>
      <c r="DX5" s="86"/>
      <c r="DY5" s="85"/>
      <c r="DZ5" s="85"/>
      <c r="EA5" s="85"/>
      <c r="EB5" s="85"/>
      <c r="EC5" s="85"/>
      <c r="ED5" s="85"/>
      <c r="EE5" s="85"/>
      <c r="EF5" s="86"/>
      <c r="EG5" s="85"/>
      <c r="EH5" s="85"/>
      <c r="EI5" s="85"/>
      <c r="EJ5" s="85"/>
      <c r="EK5" s="85"/>
      <c r="EL5" s="85"/>
      <c r="EM5" s="85"/>
      <c r="EN5" s="86"/>
      <c r="EO5" s="85"/>
      <c r="EP5" s="85"/>
      <c r="EQ5" s="85"/>
      <c r="ER5" s="85"/>
      <c r="ES5" s="85"/>
      <c r="ET5" s="85"/>
      <c r="EU5" s="85"/>
      <c r="EV5" s="86"/>
      <c r="EW5" s="85"/>
      <c r="EX5" s="85"/>
      <c r="EY5" s="85"/>
      <c r="EZ5" s="85"/>
      <c r="FA5" s="85"/>
      <c r="FB5" s="85"/>
      <c r="FC5" s="85"/>
      <c r="FD5" s="86"/>
      <c r="FE5" s="85"/>
      <c r="FF5" s="85"/>
      <c r="FG5" s="85"/>
      <c r="FH5" s="85"/>
      <c r="FI5" s="85"/>
      <c r="FJ5" s="85"/>
      <c r="FK5" s="85"/>
      <c r="FL5" s="86"/>
      <c r="FM5" s="85"/>
      <c r="FN5" s="85"/>
      <c r="FO5" s="85"/>
      <c r="FP5" s="85"/>
      <c r="FQ5" s="85"/>
      <c r="FR5" s="85"/>
      <c r="FS5" s="85"/>
      <c r="FT5" s="86"/>
      <c r="FU5" s="85"/>
      <c r="FV5" s="85"/>
      <c r="FW5" s="85"/>
      <c r="FX5" s="85"/>
      <c r="FY5" s="85"/>
      <c r="FZ5" s="85"/>
      <c r="GA5" s="85"/>
      <c r="GB5" s="86"/>
      <c r="GC5" s="85"/>
      <c r="GD5" s="85"/>
      <c r="GE5" s="85"/>
      <c r="GF5" s="85"/>
      <c r="GG5" s="85"/>
      <c r="GH5" s="85"/>
      <c r="GI5" s="85"/>
      <c r="GJ5" s="86"/>
      <c r="GK5" s="85"/>
      <c r="GL5" s="85"/>
      <c r="GM5" s="85"/>
      <c r="GN5" s="85"/>
      <c r="GO5" s="85"/>
      <c r="GP5" s="85"/>
      <c r="GQ5" s="85"/>
      <c r="GR5" s="86"/>
      <c r="GS5" s="85"/>
      <c r="GT5" s="85"/>
      <c r="GU5" s="85"/>
      <c r="GV5" s="85"/>
      <c r="GW5" s="85"/>
      <c r="GX5" s="85"/>
      <c r="GY5" s="85"/>
      <c r="GZ5" s="86"/>
      <c r="HA5" s="85"/>
      <c r="HB5" s="85"/>
      <c r="HC5" s="85"/>
      <c r="HD5" s="85"/>
      <c r="HE5" s="85"/>
      <c r="HF5" s="85"/>
      <c r="HG5" s="85"/>
      <c r="HH5" s="86"/>
      <c r="HI5" s="85"/>
      <c r="HJ5" s="85"/>
      <c r="HK5" s="85"/>
      <c r="HL5" s="85"/>
      <c r="HM5" s="85"/>
      <c r="HN5" s="85"/>
      <c r="HO5" s="85"/>
      <c r="HP5" s="86"/>
      <c r="HQ5" s="85"/>
      <c r="HR5" s="85"/>
      <c r="HS5" s="85"/>
      <c r="HT5" s="85"/>
      <c r="HU5" s="85"/>
      <c r="HV5" s="85"/>
      <c r="HW5" s="85"/>
      <c r="HX5" s="86"/>
      <c r="HY5" s="85"/>
      <c r="HZ5" s="85"/>
      <c r="IA5" s="85"/>
      <c r="IB5" s="85"/>
      <c r="IC5" s="85"/>
      <c r="ID5" s="85"/>
      <c r="IE5" s="85"/>
      <c r="IF5" s="86"/>
      <c r="IG5" s="85"/>
      <c r="IH5" s="85"/>
      <c r="II5" s="85"/>
      <c r="IJ5" s="85"/>
      <c r="IK5" s="85"/>
      <c r="IL5" s="85"/>
      <c r="IM5" s="85"/>
      <c r="IN5" s="86"/>
    </row>
    <row r="6" spans="2:250" ht="82.5" customHeight="1" x14ac:dyDescent="0.2">
      <c r="B6" s="240" t="s">
        <v>15</v>
      </c>
      <c r="C6" s="240"/>
      <c r="D6" s="240"/>
      <c r="E6" s="240" t="s">
        <v>1</v>
      </c>
      <c r="F6" s="240"/>
      <c r="G6" s="240" t="s">
        <v>3</v>
      </c>
      <c r="H6" s="240" t="s">
        <v>49</v>
      </c>
      <c r="I6" s="240"/>
    </row>
    <row r="7" spans="2:250" ht="24.75" customHeight="1" x14ac:dyDescent="0.2">
      <c r="B7" s="88" t="s">
        <v>16</v>
      </c>
      <c r="C7" s="88" t="s">
        <v>17</v>
      </c>
      <c r="D7" s="88" t="s">
        <v>18</v>
      </c>
      <c r="E7" s="88" t="s">
        <v>19</v>
      </c>
      <c r="F7" s="88" t="s">
        <v>20</v>
      </c>
      <c r="G7" s="240"/>
      <c r="H7" s="131" t="s">
        <v>130</v>
      </c>
      <c r="I7" s="109" t="s">
        <v>0</v>
      </c>
    </row>
    <row r="8" spans="2:250" ht="21.75" customHeight="1" x14ac:dyDescent="0.2">
      <c r="B8" s="241" t="s">
        <v>21</v>
      </c>
      <c r="C8" s="242"/>
      <c r="D8" s="242"/>
      <c r="E8" s="242"/>
      <c r="F8" s="242"/>
      <c r="G8" s="243"/>
      <c r="H8" s="89">
        <f>+H9+H28</f>
        <v>0</v>
      </c>
      <c r="I8" s="89">
        <f>+I9+I28</f>
        <v>0</v>
      </c>
    </row>
    <row r="9" spans="2:250" s="115" customFormat="1" x14ac:dyDescent="0.2">
      <c r="B9" s="223" t="s">
        <v>39</v>
      </c>
      <c r="C9" s="216"/>
      <c r="D9" s="216"/>
      <c r="E9" s="216"/>
      <c r="F9" s="216"/>
      <c r="G9" s="133" t="s">
        <v>40</v>
      </c>
      <c r="H9" s="89">
        <f>+H11</f>
        <v>0</v>
      </c>
      <c r="I9" s="89">
        <f>+I11</f>
        <v>700000</v>
      </c>
    </row>
    <row r="10" spans="2:250" x14ac:dyDescent="0.2">
      <c r="B10" s="224"/>
      <c r="C10" s="218"/>
      <c r="D10" s="217"/>
      <c r="E10" s="217"/>
      <c r="F10" s="217"/>
      <c r="G10" s="134" t="s">
        <v>2</v>
      </c>
      <c r="H10" s="89"/>
      <c r="I10" s="93"/>
    </row>
    <row r="11" spans="2:250" s="115" customFormat="1" x14ac:dyDescent="0.2">
      <c r="B11" s="224"/>
      <c r="C11" s="222" t="s">
        <v>54</v>
      </c>
      <c r="D11" s="217"/>
      <c r="E11" s="217"/>
      <c r="F11" s="217"/>
      <c r="G11" s="90" t="s">
        <v>55</v>
      </c>
      <c r="H11" s="82">
        <f>+H13</f>
        <v>0</v>
      </c>
      <c r="I11" s="153">
        <f>+I13</f>
        <v>700000</v>
      </c>
    </row>
    <row r="12" spans="2:250" x14ac:dyDescent="0.2">
      <c r="B12" s="224"/>
      <c r="C12" s="222"/>
      <c r="D12" s="218"/>
      <c r="E12" s="217"/>
      <c r="F12" s="217"/>
      <c r="G12" s="92" t="s">
        <v>2</v>
      </c>
      <c r="H12" s="83"/>
      <c r="I12" s="54"/>
    </row>
    <row r="13" spans="2:250" x14ac:dyDescent="0.2">
      <c r="B13" s="224"/>
      <c r="C13" s="222"/>
      <c r="D13" s="222" t="s">
        <v>69</v>
      </c>
      <c r="E13" s="217"/>
      <c r="F13" s="217"/>
      <c r="G13" s="94" t="s">
        <v>151</v>
      </c>
      <c r="H13" s="82">
        <f>+H15</f>
        <v>0</v>
      </c>
      <c r="I13" s="153">
        <f>+I17</f>
        <v>700000</v>
      </c>
    </row>
    <row r="14" spans="2:250" x14ac:dyDescent="0.2">
      <c r="B14" s="224"/>
      <c r="C14" s="222"/>
      <c r="D14" s="222"/>
      <c r="E14" s="217"/>
      <c r="F14" s="217"/>
      <c r="G14" s="95" t="s">
        <v>2</v>
      </c>
      <c r="H14" s="83"/>
      <c r="I14" s="154"/>
    </row>
    <row r="15" spans="2:250" x14ac:dyDescent="0.2">
      <c r="B15" s="224"/>
      <c r="C15" s="222"/>
      <c r="D15" s="222"/>
      <c r="E15" s="217"/>
      <c r="F15" s="217"/>
      <c r="G15" s="90" t="s">
        <v>24</v>
      </c>
      <c r="H15" s="83">
        <f>+H17</f>
        <v>0</v>
      </c>
      <c r="I15" s="83">
        <f>+I17</f>
        <v>700000</v>
      </c>
    </row>
    <row r="16" spans="2:250" x14ac:dyDescent="0.25">
      <c r="B16" s="224"/>
      <c r="C16" s="222"/>
      <c r="D16" s="222"/>
      <c r="E16" s="218"/>
      <c r="F16" s="217"/>
      <c r="G16" s="145" t="s">
        <v>2</v>
      </c>
      <c r="H16" s="83"/>
      <c r="I16" s="154"/>
    </row>
    <row r="17" spans="2:26" x14ac:dyDescent="0.2">
      <c r="B17" s="224"/>
      <c r="C17" s="222"/>
      <c r="D17" s="222"/>
      <c r="E17" s="216">
        <v>1202</v>
      </c>
      <c r="F17" s="217"/>
      <c r="G17" s="127" t="s">
        <v>76</v>
      </c>
      <c r="H17" s="82">
        <f>+H19</f>
        <v>0</v>
      </c>
      <c r="I17" s="82">
        <f>+I19</f>
        <v>700000</v>
      </c>
    </row>
    <row r="18" spans="2:26" x14ac:dyDescent="0.2">
      <c r="B18" s="224"/>
      <c r="C18" s="222"/>
      <c r="D18" s="222"/>
      <c r="E18" s="217"/>
      <c r="F18" s="218"/>
      <c r="G18" s="111" t="s">
        <v>33</v>
      </c>
      <c r="H18" s="83"/>
      <c r="I18" s="154"/>
    </row>
    <row r="19" spans="2:26" ht="30.75" customHeight="1" x14ac:dyDescent="0.2">
      <c r="B19" s="224"/>
      <c r="C19" s="222"/>
      <c r="D19" s="222"/>
      <c r="E19" s="217"/>
      <c r="F19" s="232">
        <v>11004</v>
      </c>
      <c r="G19" s="102" t="s">
        <v>140</v>
      </c>
      <c r="H19" s="82">
        <f>+H21</f>
        <v>0</v>
      </c>
      <c r="I19" s="153">
        <f>I21</f>
        <v>700000</v>
      </c>
    </row>
    <row r="20" spans="2:26" x14ac:dyDescent="0.2">
      <c r="B20" s="224"/>
      <c r="C20" s="222"/>
      <c r="D20" s="222"/>
      <c r="E20" s="217"/>
      <c r="F20" s="232"/>
      <c r="G20" s="120" t="s">
        <v>70</v>
      </c>
      <c r="H20" s="83"/>
      <c r="I20" s="54"/>
    </row>
    <row r="21" spans="2:26" x14ac:dyDescent="0.2">
      <c r="B21" s="224"/>
      <c r="C21" s="222"/>
      <c r="D21" s="222"/>
      <c r="E21" s="217"/>
      <c r="F21" s="232"/>
      <c r="G21" s="125" t="s">
        <v>71</v>
      </c>
      <c r="H21" s="83">
        <f>+H23</f>
        <v>0</v>
      </c>
      <c r="I21" s="54">
        <f>I23</f>
        <v>700000</v>
      </c>
    </row>
    <row r="22" spans="2:26" ht="15.75" customHeight="1" x14ac:dyDescent="0.2">
      <c r="B22" s="224"/>
      <c r="C22" s="222"/>
      <c r="D22" s="222"/>
      <c r="E22" s="217"/>
      <c r="F22" s="232"/>
      <c r="G22" s="120" t="s">
        <v>72</v>
      </c>
      <c r="H22" s="83"/>
      <c r="I22" s="54"/>
    </row>
    <row r="23" spans="2:26" x14ac:dyDescent="0.2">
      <c r="B23" s="224"/>
      <c r="C23" s="222"/>
      <c r="D23" s="222"/>
      <c r="E23" s="217"/>
      <c r="F23" s="232"/>
      <c r="G23" s="102" t="s">
        <v>65</v>
      </c>
      <c r="H23" s="82">
        <f>+H24</f>
        <v>0</v>
      </c>
      <c r="I23" s="153">
        <f>I25</f>
        <v>700000</v>
      </c>
    </row>
    <row r="24" spans="2:26" x14ac:dyDescent="0.2">
      <c r="B24" s="224"/>
      <c r="C24" s="222"/>
      <c r="D24" s="222"/>
      <c r="E24" s="217"/>
      <c r="F24" s="232"/>
      <c r="G24" s="102" t="s">
        <v>66</v>
      </c>
      <c r="H24" s="82">
        <f>+H25</f>
        <v>0</v>
      </c>
      <c r="I24" s="155">
        <f>I25</f>
        <v>700000</v>
      </c>
    </row>
    <row r="25" spans="2:26" x14ac:dyDescent="0.2">
      <c r="B25" s="224"/>
      <c r="C25" s="222"/>
      <c r="D25" s="222"/>
      <c r="E25" s="217"/>
      <c r="F25" s="232"/>
      <c r="G25" s="102" t="s">
        <v>73</v>
      </c>
      <c r="H25" s="82">
        <f>+H27</f>
        <v>0</v>
      </c>
      <c r="I25" s="155">
        <f>I27</f>
        <v>700000</v>
      </c>
    </row>
    <row r="26" spans="2:26" x14ac:dyDescent="0.2">
      <c r="B26" s="224"/>
      <c r="C26" s="222"/>
      <c r="D26" s="222"/>
      <c r="E26" s="217"/>
      <c r="F26" s="232"/>
      <c r="G26" s="120" t="s">
        <v>51</v>
      </c>
      <c r="H26" s="83"/>
      <c r="I26" s="155"/>
    </row>
    <row r="27" spans="2:26" x14ac:dyDescent="0.2">
      <c r="B27" s="224"/>
      <c r="C27" s="222"/>
      <c r="D27" s="222"/>
      <c r="E27" s="217"/>
      <c r="F27" s="232"/>
      <c r="G27" s="120" t="s">
        <v>68</v>
      </c>
      <c r="H27" s="83">
        <f>'4'!D106</f>
        <v>0</v>
      </c>
      <c r="I27" s="54">
        <v>700000</v>
      </c>
      <c r="L27" s="108"/>
    </row>
    <row r="28" spans="2:26" s="105" customFormat="1" ht="21.75" customHeight="1" x14ac:dyDescent="0.2">
      <c r="B28" s="226" t="s">
        <v>208</v>
      </c>
      <c r="C28" s="203"/>
      <c r="D28" s="200"/>
      <c r="E28" s="200"/>
      <c r="F28" s="200"/>
      <c r="G28" s="127" t="s">
        <v>207</v>
      </c>
      <c r="H28" s="82">
        <f>+H29</f>
        <v>0</v>
      </c>
      <c r="I28" s="153">
        <f>+I29</f>
        <v>-700000</v>
      </c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</row>
    <row r="29" spans="2:26" s="115" customFormat="1" x14ac:dyDescent="0.2">
      <c r="B29" s="227"/>
      <c r="C29" s="204"/>
      <c r="D29" s="201"/>
      <c r="E29" s="201"/>
      <c r="F29" s="201"/>
      <c r="G29" s="90" t="s">
        <v>209</v>
      </c>
      <c r="H29" s="82">
        <f>+H31</f>
        <v>0</v>
      </c>
      <c r="I29" s="153">
        <f t="shared" ref="I29" si="0">+I31</f>
        <v>-700000</v>
      </c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</row>
    <row r="30" spans="2:26" x14ac:dyDescent="0.2">
      <c r="B30" s="227"/>
      <c r="C30" s="205"/>
      <c r="D30" s="201"/>
      <c r="E30" s="201"/>
      <c r="F30" s="201"/>
      <c r="G30" s="92" t="s">
        <v>2</v>
      </c>
      <c r="H30" s="83"/>
      <c r="I30" s="54"/>
    </row>
    <row r="31" spans="2:26" s="115" customFormat="1" x14ac:dyDescent="0.2">
      <c r="B31" s="227"/>
      <c r="C31" s="222" t="s">
        <v>29</v>
      </c>
      <c r="D31" s="201"/>
      <c r="E31" s="201"/>
      <c r="F31" s="201"/>
      <c r="G31" s="90" t="s">
        <v>210</v>
      </c>
      <c r="H31" s="83">
        <f>+H33</f>
        <v>0</v>
      </c>
      <c r="I31" s="54">
        <f t="shared" ref="I31" si="1">+I33</f>
        <v>-700000</v>
      </c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</row>
    <row r="32" spans="2:26" x14ac:dyDescent="0.2">
      <c r="B32" s="227"/>
      <c r="C32" s="222"/>
      <c r="D32" s="202"/>
      <c r="E32" s="201"/>
      <c r="F32" s="201"/>
      <c r="G32" s="92" t="s">
        <v>2</v>
      </c>
      <c r="H32" s="83"/>
      <c r="I32" s="54"/>
    </row>
    <row r="33" spans="2:26" s="115" customFormat="1" x14ac:dyDescent="0.2">
      <c r="B33" s="227"/>
      <c r="C33" s="222"/>
      <c r="D33" s="222" t="s">
        <v>29</v>
      </c>
      <c r="E33" s="201"/>
      <c r="F33" s="201"/>
      <c r="G33" s="90" t="s">
        <v>191</v>
      </c>
      <c r="H33" s="83">
        <f>+H35</f>
        <v>0</v>
      </c>
      <c r="I33" s="54">
        <f t="shared" ref="I33" si="2">+I35</f>
        <v>-700000</v>
      </c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</row>
    <row r="34" spans="2:26" x14ac:dyDescent="0.2">
      <c r="B34" s="227"/>
      <c r="C34" s="222"/>
      <c r="D34" s="222"/>
      <c r="E34" s="201"/>
      <c r="F34" s="201"/>
      <c r="G34" s="95" t="s">
        <v>2</v>
      </c>
      <c r="H34" s="83"/>
      <c r="I34" s="54"/>
    </row>
    <row r="35" spans="2:26" x14ac:dyDescent="0.2">
      <c r="B35" s="227"/>
      <c r="C35" s="222"/>
      <c r="D35" s="222"/>
      <c r="E35" s="201"/>
      <c r="F35" s="201"/>
      <c r="G35" s="90" t="s">
        <v>196</v>
      </c>
      <c r="H35" s="83">
        <f>+H37</f>
        <v>0</v>
      </c>
      <c r="I35" s="54">
        <f t="shared" ref="I35" si="3">+I37</f>
        <v>-700000</v>
      </c>
    </row>
    <row r="36" spans="2:26" x14ac:dyDescent="0.2">
      <c r="B36" s="227"/>
      <c r="C36" s="222"/>
      <c r="D36" s="222"/>
      <c r="E36" s="202"/>
      <c r="F36" s="201"/>
      <c r="G36" s="92" t="s">
        <v>2</v>
      </c>
      <c r="H36" s="83"/>
      <c r="I36" s="54"/>
    </row>
    <row r="37" spans="2:26" s="115" customFormat="1" x14ac:dyDescent="0.2">
      <c r="B37" s="227"/>
      <c r="C37" s="222"/>
      <c r="D37" s="222"/>
      <c r="E37" s="216">
        <v>1139</v>
      </c>
      <c r="F37" s="201"/>
      <c r="G37" s="101" t="s">
        <v>191</v>
      </c>
      <c r="H37" s="83">
        <f>+H39</f>
        <v>0</v>
      </c>
      <c r="I37" s="54">
        <f t="shared" ref="I37" si="4">+I39</f>
        <v>-700000</v>
      </c>
    </row>
    <row r="38" spans="2:26" x14ac:dyDescent="0.2">
      <c r="B38" s="227"/>
      <c r="C38" s="222"/>
      <c r="D38" s="222"/>
      <c r="E38" s="217"/>
      <c r="F38" s="202"/>
      <c r="G38" s="111" t="s">
        <v>33</v>
      </c>
      <c r="H38" s="83"/>
      <c r="I38" s="54"/>
    </row>
    <row r="39" spans="2:26" x14ac:dyDescent="0.2">
      <c r="B39" s="227"/>
      <c r="C39" s="222"/>
      <c r="D39" s="222"/>
      <c r="E39" s="217"/>
      <c r="F39" s="232">
        <v>11001</v>
      </c>
      <c r="G39" s="101" t="s">
        <v>191</v>
      </c>
      <c r="H39" s="83">
        <f>+H41</f>
        <v>0</v>
      </c>
      <c r="I39" s="54">
        <f t="shared" ref="I39" si="5">+I41</f>
        <v>-700000</v>
      </c>
    </row>
    <row r="40" spans="2:26" x14ac:dyDescent="0.2">
      <c r="B40" s="227"/>
      <c r="C40" s="222"/>
      <c r="D40" s="222"/>
      <c r="E40" s="217"/>
      <c r="F40" s="232"/>
      <c r="G40" s="111" t="s">
        <v>34</v>
      </c>
      <c r="H40" s="83"/>
      <c r="I40" s="54"/>
    </row>
    <row r="41" spans="2:26" x14ac:dyDescent="0.2">
      <c r="B41" s="227"/>
      <c r="C41" s="222"/>
      <c r="D41" s="222"/>
      <c r="E41" s="217"/>
      <c r="F41" s="232"/>
      <c r="G41" s="110" t="s">
        <v>196</v>
      </c>
      <c r="H41" s="83">
        <f>+H43</f>
        <v>0</v>
      </c>
      <c r="I41" s="54">
        <f t="shared" ref="I41" si="6">+I43</f>
        <v>-700000</v>
      </c>
    </row>
    <row r="42" spans="2:26" x14ac:dyDescent="0.2">
      <c r="B42" s="227"/>
      <c r="C42" s="222"/>
      <c r="D42" s="222"/>
      <c r="E42" s="217"/>
      <c r="F42" s="232"/>
      <c r="G42" s="111" t="s">
        <v>35</v>
      </c>
      <c r="H42" s="83"/>
      <c r="I42" s="54"/>
    </row>
    <row r="43" spans="2:26" x14ac:dyDescent="0.2">
      <c r="B43" s="227"/>
      <c r="C43" s="222"/>
      <c r="D43" s="222"/>
      <c r="E43" s="217"/>
      <c r="F43" s="232"/>
      <c r="G43" s="101" t="s">
        <v>4</v>
      </c>
      <c r="H43" s="83">
        <f t="shared" ref="H43:I45" si="7">+H44</f>
        <v>0</v>
      </c>
      <c r="I43" s="54">
        <f t="shared" si="7"/>
        <v>-700000</v>
      </c>
    </row>
    <row r="44" spans="2:26" x14ac:dyDescent="0.2">
      <c r="B44" s="227"/>
      <c r="C44" s="222"/>
      <c r="D44" s="222"/>
      <c r="E44" s="217"/>
      <c r="F44" s="232"/>
      <c r="G44" s="101" t="s">
        <v>5</v>
      </c>
      <c r="H44" s="83">
        <f t="shared" si="7"/>
        <v>0</v>
      </c>
      <c r="I44" s="54">
        <f t="shared" si="7"/>
        <v>-700000</v>
      </c>
    </row>
    <row r="45" spans="2:26" x14ac:dyDescent="0.2">
      <c r="B45" s="227"/>
      <c r="C45" s="222"/>
      <c r="D45" s="222"/>
      <c r="E45" s="217"/>
      <c r="F45" s="232"/>
      <c r="G45" s="101" t="s">
        <v>211</v>
      </c>
      <c r="H45" s="83">
        <f t="shared" si="7"/>
        <v>0</v>
      </c>
      <c r="I45" s="54">
        <f t="shared" si="7"/>
        <v>-700000</v>
      </c>
    </row>
    <row r="46" spans="2:26" x14ac:dyDescent="0.2">
      <c r="B46" s="228"/>
      <c r="C46" s="222"/>
      <c r="D46" s="222"/>
      <c r="E46" s="218"/>
      <c r="F46" s="232"/>
      <c r="G46" s="59" t="s">
        <v>212</v>
      </c>
      <c r="H46" s="83">
        <v>0</v>
      </c>
      <c r="I46" s="54">
        <f>+'1'!D15</f>
        <v>-700000</v>
      </c>
    </row>
    <row r="49" spans="9:11" x14ac:dyDescent="0.2">
      <c r="I49" s="152"/>
    </row>
    <row r="50" spans="9:11" x14ac:dyDescent="0.2">
      <c r="I50" s="152"/>
    </row>
    <row r="51" spans="9:11" x14ac:dyDescent="0.2">
      <c r="I51" s="152"/>
    </row>
    <row r="52" spans="9:11" x14ac:dyDescent="0.2">
      <c r="I52" s="152"/>
    </row>
    <row r="53" spans="9:11" x14ac:dyDescent="0.2">
      <c r="I53" s="152"/>
    </row>
    <row r="54" spans="9:11" x14ac:dyDescent="0.2">
      <c r="I54" s="152"/>
    </row>
    <row r="55" spans="9:11" x14ac:dyDescent="0.2">
      <c r="I55" s="152"/>
    </row>
    <row r="56" spans="9:11" x14ac:dyDescent="0.2">
      <c r="I56" s="152"/>
    </row>
    <row r="57" spans="9:11" x14ac:dyDescent="0.2">
      <c r="I57" s="108"/>
      <c r="K57" s="108"/>
    </row>
    <row r="59" spans="9:11" x14ac:dyDescent="0.2">
      <c r="I59" s="108"/>
    </row>
    <row r="60" spans="9:11" x14ac:dyDescent="0.2">
      <c r="I60" s="108"/>
    </row>
    <row r="63" spans="9:11" x14ac:dyDescent="0.2">
      <c r="I63" s="108"/>
    </row>
  </sheetData>
  <mergeCells count="28">
    <mergeCell ref="C31:C46"/>
    <mergeCell ref="D33:D46"/>
    <mergeCell ref="E37:E46"/>
    <mergeCell ref="F39:F46"/>
    <mergeCell ref="B28:B46"/>
    <mergeCell ref="C28:C30"/>
    <mergeCell ref="D28:D32"/>
    <mergeCell ref="E28:E36"/>
    <mergeCell ref="F28:F38"/>
    <mergeCell ref="B1:I1"/>
    <mergeCell ref="B2:I2"/>
    <mergeCell ref="B3:I3"/>
    <mergeCell ref="B4:I4"/>
    <mergeCell ref="B6:D6"/>
    <mergeCell ref="E6:F6"/>
    <mergeCell ref="G6:G7"/>
    <mergeCell ref="H6:I6"/>
    <mergeCell ref="B5:I5"/>
    <mergeCell ref="D9:D12"/>
    <mergeCell ref="E9:E16"/>
    <mergeCell ref="F9:F18"/>
    <mergeCell ref="B8:G8"/>
    <mergeCell ref="C9:C10"/>
    <mergeCell ref="B9:B27"/>
    <mergeCell ref="C11:C27"/>
    <mergeCell ref="D13:D27"/>
    <mergeCell ref="E17:E27"/>
    <mergeCell ref="F19:F27"/>
  </mergeCells>
  <pageMargins left="0.17" right="0.17" top="0.55000000000000004" bottom="0.67" header="0.42" footer="0.39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'3'!Print_Titles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Susanna Arzumanyan</cp:lastModifiedBy>
  <cp:lastPrinted>2023-09-13T13:50:23Z</cp:lastPrinted>
  <dcterms:created xsi:type="dcterms:W3CDTF">1996-10-14T23:33:28Z</dcterms:created>
  <dcterms:modified xsi:type="dcterms:W3CDTF">2023-09-14T05:12:48Z</dcterms:modified>
</cp:coreProperties>
</file>