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4740----08.09.2023--ՀՀ կառավարություն\"/>
    </mc:Choice>
  </mc:AlternateContent>
  <bookViews>
    <workbookView xWindow="0" yWindow="0" windowWidth="28800" windowHeight="12030" activeTab="4"/>
  </bookViews>
  <sheets>
    <sheet name="1" sheetId="17" r:id="rId1"/>
    <sheet name="2" sheetId="10" r:id="rId2"/>
    <sheet name="3" sheetId="20" r:id="rId3"/>
    <sheet name="4" sheetId="3" r:id="rId4"/>
    <sheet name="5" sheetId="11" r:id="rId5"/>
    <sheet name="6-1" sheetId="18" r:id="rId6"/>
    <sheet name="6-2" sheetId="6" r:id="rId7"/>
    <sheet name="7" sheetId="16" r:id="rId8"/>
    <sheet name="8" sheetId="19" r:id="rId9"/>
  </sheets>
  <definedNames>
    <definedName name="_xlnm.Print_Area" localSheetId="1">'2'!$A$1:$H$29</definedName>
  </definedNames>
  <calcPr calcId="162913"/>
</workbook>
</file>

<file path=xl/calcChain.xml><?xml version="1.0" encoding="utf-8"?>
<calcChain xmlns="http://schemas.openxmlformats.org/spreadsheetml/2006/main">
  <c r="G27" i="19" l="1"/>
  <c r="G26" i="19" s="1"/>
  <c r="G25" i="19" s="1"/>
  <c r="G24" i="19" s="1"/>
  <c r="G22" i="19" s="1"/>
  <c r="G20" i="19" s="1"/>
  <c r="G18" i="19" s="1"/>
  <c r="G16" i="19" s="1"/>
  <c r="G14" i="19" s="1"/>
  <c r="G12" i="19" s="1"/>
  <c r="G10" i="19" s="1"/>
  <c r="G47" i="19"/>
  <c r="G46" i="19" s="1"/>
  <c r="G45" i="19" s="1"/>
  <c r="G44" i="19" s="1"/>
  <c r="G43" i="19" s="1"/>
  <c r="G41" i="19" s="1"/>
  <c r="G39" i="19" s="1"/>
  <c r="G37" i="19" s="1"/>
  <c r="G35" i="19" s="1"/>
  <c r="G33" i="19" s="1"/>
  <c r="G31" i="19" s="1"/>
  <c r="G29" i="19" s="1"/>
  <c r="E48" i="11" l="1"/>
  <c r="G11" i="16"/>
  <c r="G12" i="16"/>
  <c r="G14" i="16"/>
  <c r="G13" i="16"/>
  <c r="I13" i="20" l="1"/>
  <c r="F13" i="20"/>
  <c r="F14" i="20"/>
  <c r="F11" i="20"/>
  <c r="F15" i="20"/>
  <c r="D11" i="20"/>
  <c r="G10" i="16"/>
  <c r="C141" i="6"/>
  <c r="C73" i="6"/>
  <c r="D42" i="6"/>
  <c r="D30" i="6"/>
  <c r="D73" i="18"/>
  <c r="D52" i="6" s="1"/>
  <c r="C73" i="18"/>
  <c r="C52" i="6" s="1"/>
  <c r="D63" i="18"/>
  <c r="C63" i="18"/>
  <c r="C42" i="6" s="1"/>
  <c r="D32" i="18"/>
  <c r="C32" i="18"/>
  <c r="C30" i="6" s="1"/>
  <c r="D118" i="18"/>
  <c r="D73" i="6" s="1"/>
  <c r="C118" i="18"/>
  <c r="D188" i="18"/>
  <c r="D141" i="6" s="1"/>
  <c r="C188" i="18"/>
  <c r="G32" i="16"/>
  <c r="G31" i="16" s="1"/>
  <c r="G30" i="16" s="1"/>
  <c r="E35" i="11" s="1"/>
  <c r="G33" i="16"/>
  <c r="G34" i="16"/>
  <c r="G35" i="16"/>
  <c r="G36" i="16"/>
  <c r="G37" i="16"/>
  <c r="G38" i="16"/>
  <c r="G24" i="10"/>
  <c r="D24" i="10" s="1"/>
  <c r="F23" i="10"/>
  <c r="D23" i="10" s="1"/>
  <c r="G21" i="10"/>
  <c r="H21" i="10"/>
  <c r="E21" i="10"/>
  <c r="F21" i="10"/>
  <c r="D21" i="10" s="1"/>
  <c r="E40" i="11"/>
  <c r="E38" i="11"/>
  <c r="E36" i="11"/>
  <c r="D40" i="11"/>
  <c r="D38" i="11"/>
  <c r="D36" i="11"/>
  <c r="E68" i="11"/>
  <c r="E66" i="11"/>
  <c r="H202" i="3"/>
  <c r="H201" i="3"/>
  <c r="H205" i="3"/>
  <c r="H204" i="3"/>
  <c r="G202" i="3"/>
  <c r="G201" i="3"/>
  <c r="G205" i="3"/>
  <c r="G204" i="3"/>
  <c r="G136" i="3"/>
  <c r="D46" i="11"/>
  <c r="H117" i="3"/>
  <c r="H116" i="3"/>
  <c r="H115" i="3"/>
  <c r="H114" i="3"/>
  <c r="H112" i="3"/>
  <c r="H110" i="3"/>
  <c r="E72" i="17"/>
  <c r="G117" i="3"/>
  <c r="G116" i="3"/>
  <c r="G115" i="3"/>
  <c r="G114" i="3"/>
  <c r="G112" i="3"/>
  <c r="G110" i="3"/>
  <c r="D72" i="17"/>
  <c r="G200" i="3"/>
  <c r="G199" i="3"/>
  <c r="G197" i="3"/>
  <c r="G195" i="3"/>
  <c r="H200" i="3"/>
  <c r="H199" i="3"/>
  <c r="H197" i="3"/>
  <c r="H195" i="3"/>
  <c r="E122" i="17"/>
  <c r="D70" i="11"/>
  <c r="D68" i="11"/>
  <c r="D66" i="11"/>
  <c r="D122" i="17"/>
  <c r="H74" i="3"/>
  <c r="H73" i="3"/>
  <c r="H72" i="3"/>
  <c r="H71" i="3"/>
  <c r="H69" i="3"/>
  <c r="H67" i="3"/>
  <c r="G74" i="3"/>
  <c r="G73" i="3"/>
  <c r="G72" i="3"/>
  <c r="G71" i="3"/>
  <c r="G69" i="3"/>
  <c r="G67" i="3"/>
  <c r="H39" i="3"/>
  <c r="H38" i="3"/>
  <c r="H37" i="3"/>
  <c r="H36" i="3"/>
  <c r="H35" i="3"/>
  <c r="H33" i="3"/>
  <c r="H31" i="3"/>
  <c r="E24" i="17"/>
  <c r="G39" i="3"/>
  <c r="G38" i="3"/>
  <c r="G37" i="3"/>
  <c r="G36" i="3"/>
  <c r="G35" i="3"/>
  <c r="G33" i="3"/>
  <c r="G31" i="3"/>
  <c r="D24" i="17"/>
  <c r="D48" i="17"/>
  <c r="D23" i="11"/>
  <c r="D21" i="11"/>
  <c r="E23" i="11"/>
  <c r="E21" i="11"/>
  <c r="E48" i="17"/>
  <c r="I25" i="20"/>
  <c r="I24" i="20"/>
  <c r="F25" i="20"/>
  <c r="F24" i="20"/>
  <c r="G26" i="20"/>
  <c r="F23" i="20"/>
  <c r="F22" i="20"/>
  <c r="F20" i="20"/>
  <c r="F18" i="20"/>
  <c r="I23" i="20"/>
  <c r="I22" i="20"/>
  <c r="I20" i="20"/>
  <c r="I18" i="20"/>
  <c r="D26" i="20"/>
  <c r="D25" i="20"/>
  <c r="G25" i="20"/>
  <c r="D24" i="20"/>
  <c r="F34" i="20"/>
  <c r="F33" i="20"/>
  <c r="G13" i="20"/>
  <c r="D13" i="20"/>
  <c r="G24" i="20"/>
  <c r="D23" i="20"/>
  <c r="D22" i="20"/>
  <c r="G35" i="20"/>
  <c r="D35" i="20"/>
  <c r="F32" i="20"/>
  <c r="D34" i="20"/>
  <c r="I34" i="20"/>
  <c r="I33" i="20"/>
  <c r="G23" i="20"/>
  <c r="G22" i="20"/>
  <c r="D20" i="20"/>
  <c r="D18" i="20"/>
  <c r="D32" i="20"/>
  <c r="D31" i="20"/>
  <c r="F31" i="20"/>
  <c r="F29" i="20"/>
  <c r="F27" i="20"/>
  <c r="G66" i="3"/>
  <c r="G65" i="3"/>
  <c r="G64" i="3"/>
  <c r="G63" i="3"/>
  <c r="G62" i="3"/>
  <c r="G60" i="3"/>
  <c r="G58" i="3"/>
  <c r="D42" i="17"/>
  <c r="D14" i="20"/>
  <c r="D33" i="20"/>
  <c r="G34" i="20"/>
  <c r="F16" i="20"/>
  <c r="D16" i="20"/>
  <c r="G20" i="20"/>
  <c r="G18" i="20"/>
  <c r="D29" i="20"/>
  <c r="I32" i="20"/>
  <c r="G33" i="20"/>
  <c r="D27" i="20"/>
  <c r="I31" i="20"/>
  <c r="I29" i="20"/>
  <c r="I14" i="20"/>
  <c r="G14" i="20"/>
  <c r="G32" i="20"/>
  <c r="G31" i="20"/>
  <c r="D15" i="20"/>
  <c r="I27" i="20"/>
  <c r="G29" i="20"/>
  <c r="H66" i="3"/>
  <c r="H65" i="3"/>
  <c r="H64" i="3"/>
  <c r="H63" i="3"/>
  <c r="H62" i="3"/>
  <c r="H60" i="3"/>
  <c r="H58" i="3"/>
  <c r="E42" i="17"/>
  <c r="I16" i="20"/>
  <c r="G27" i="20"/>
  <c r="I15" i="20"/>
  <c r="G16" i="20"/>
  <c r="I11" i="20"/>
  <c r="G11" i="20"/>
  <c r="G15" i="20"/>
  <c r="H137" i="3"/>
  <c r="G17" i="10"/>
  <c r="E17" i="10"/>
  <c r="G25" i="10"/>
  <c r="G11" i="10" s="1"/>
  <c r="G9" i="10" s="1"/>
  <c r="F25" i="10"/>
  <c r="E60" i="11"/>
  <c r="D60" i="11"/>
  <c r="D58" i="11"/>
  <c r="E63" i="11"/>
  <c r="D63" i="11"/>
  <c r="E49" i="11"/>
  <c r="E46" i="11"/>
  <c r="E44" i="11" s="1"/>
  <c r="D93" i="6" s="1"/>
  <c r="E58" i="11"/>
  <c r="E41" i="11"/>
  <c r="D41" i="11"/>
  <c r="G26" i="16"/>
  <c r="G25" i="16"/>
  <c r="G24" i="16" s="1"/>
  <c r="G21" i="16"/>
  <c r="G19" i="16"/>
  <c r="G18" i="16" s="1"/>
  <c r="D218" i="6"/>
  <c r="C218" i="6"/>
  <c r="D131" i="6"/>
  <c r="C131" i="6"/>
  <c r="D83" i="6"/>
  <c r="C83" i="6"/>
  <c r="E55" i="11"/>
  <c r="E53" i="11"/>
  <c r="D119" i="6"/>
  <c r="D55" i="11"/>
  <c r="D53" i="11"/>
  <c r="C119" i="6"/>
  <c r="D35" i="11"/>
  <c r="D33" i="11"/>
  <c r="C63" i="6"/>
  <c r="H126" i="3"/>
  <c r="H125" i="3"/>
  <c r="H124" i="3"/>
  <c r="H123" i="3"/>
  <c r="H121" i="3"/>
  <c r="H119" i="3"/>
  <c r="E78" i="17"/>
  <c r="D128" i="18"/>
  <c r="G126" i="3"/>
  <c r="G125" i="3"/>
  <c r="G124" i="3"/>
  <c r="G123" i="3"/>
  <c r="G121" i="3"/>
  <c r="G119" i="3"/>
  <c r="H177" i="3"/>
  <c r="H176" i="3"/>
  <c r="H175" i="3"/>
  <c r="H174" i="3"/>
  <c r="H172" i="3"/>
  <c r="H170" i="3"/>
  <c r="E110" i="17"/>
  <c r="D164" i="18"/>
  <c r="G177" i="3"/>
  <c r="G176" i="3"/>
  <c r="G175" i="3"/>
  <c r="G174" i="3"/>
  <c r="G172" i="3"/>
  <c r="G170" i="3"/>
  <c r="D110" i="17"/>
  <c r="C164" i="18"/>
  <c r="D78" i="17"/>
  <c r="C128" i="18"/>
  <c r="H193" i="3"/>
  <c r="H192" i="3"/>
  <c r="H191" i="3"/>
  <c r="H190" i="3"/>
  <c r="H188" i="3"/>
  <c r="G193" i="3"/>
  <c r="G192" i="3"/>
  <c r="G191" i="3"/>
  <c r="G190" i="3"/>
  <c r="G188" i="3"/>
  <c r="E26" i="10"/>
  <c r="D44" i="11"/>
  <c r="H47" i="3"/>
  <c r="H46" i="3"/>
  <c r="H45" i="3"/>
  <c r="H44" i="3"/>
  <c r="H42" i="3"/>
  <c r="H40" i="3"/>
  <c r="G47" i="3"/>
  <c r="G46" i="3"/>
  <c r="G45" i="3"/>
  <c r="G44" i="3"/>
  <c r="G42" i="3"/>
  <c r="G40" i="3"/>
  <c r="H56" i="3"/>
  <c r="H55" i="3"/>
  <c r="H101" i="3"/>
  <c r="H100" i="3"/>
  <c r="H99" i="3"/>
  <c r="H98" i="3"/>
  <c r="H96" i="3"/>
  <c r="E31" i="11"/>
  <c r="G101" i="3"/>
  <c r="G100" i="3"/>
  <c r="G99" i="3"/>
  <c r="G98" i="3"/>
  <c r="G96" i="3"/>
  <c r="D15" i="11"/>
  <c r="D13" i="11"/>
  <c r="E29" i="11"/>
  <c r="F19" i="10"/>
  <c r="F17" i="10"/>
  <c r="C93" i="6"/>
  <c r="G94" i="3"/>
  <c r="D66" i="17"/>
  <c r="C107" i="18"/>
  <c r="D31" i="11"/>
  <c r="D29" i="11"/>
  <c r="C203" i="6"/>
  <c r="E30" i="17"/>
  <c r="D42" i="18"/>
  <c r="E15" i="11"/>
  <c r="E13" i="11"/>
  <c r="D30" i="17"/>
  <c r="C42" i="18"/>
  <c r="H186" i="3"/>
  <c r="H185" i="3"/>
  <c r="H184" i="3"/>
  <c r="H183" i="3"/>
  <c r="H181" i="3"/>
  <c r="H179" i="3"/>
  <c r="G186" i="3"/>
  <c r="G185" i="3"/>
  <c r="H92" i="3"/>
  <c r="H91" i="3"/>
  <c r="G92" i="3"/>
  <c r="G91" i="3"/>
  <c r="D29" i="10"/>
  <c r="D28" i="10"/>
  <c r="H26" i="10"/>
  <c r="G26" i="10"/>
  <c r="F26" i="10"/>
  <c r="H13" i="10"/>
  <c r="G13" i="10"/>
  <c r="F13" i="10"/>
  <c r="G184" i="3"/>
  <c r="G183" i="3"/>
  <c r="G181" i="3"/>
  <c r="G179" i="3"/>
  <c r="D19" i="10"/>
  <c r="D27" i="11"/>
  <c r="D161" i="6"/>
  <c r="D203" i="6"/>
  <c r="C161" i="6"/>
  <c r="D26" i="10"/>
  <c r="H168" i="3"/>
  <c r="H166" i="3"/>
  <c r="H164" i="3"/>
  <c r="H162" i="3"/>
  <c r="H160" i="3"/>
  <c r="E116" i="17"/>
  <c r="G90" i="3"/>
  <c r="G89" i="3"/>
  <c r="G87" i="3"/>
  <c r="G85" i="3"/>
  <c r="H90" i="3"/>
  <c r="H89" i="3"/>
  <c r="H87" i="3"/>
  <c r="H85" i="3"/>
  <c r="G168" i="3"/>
  <c r="G166" i="3"/>
  <c r="G164" i="3"/>
  <c r="G162" i="3"/>
  <c r="G160" i="3"/>
  <c r="D116" i="17"/>
  <c r="D103" i="17"/>
  <c r="D177" i="18"/>
  <c r="E103" i="17"/>
  <c r="C177" i="18"/>
  <c r="D60" i="17"/>
  <c r="C95" i="18"/>
  <c r="C192" i="6"/>
  <c r="E60" i="17"/>
  <c r="D95" i="18"/>
  <c r="D192" i="6"/>
  <c r="G135" i="3"/>
  <c r="H54" i="3"/>
  <c r="G56" i="3"/>
  <c r="G55" i="3"/>
  <c r="G83" i="3"/>
  <c r="G82" i="3"/>
  <c r="G81" i="3"/>
  <c r="G80" i="3"/>
  <c r="G76" i="3"/>
  <c r="H83" i="3"/>
  <c r="H82" i="3"/>
  <c r="H81" i="3"/>
  <c r="H80" i="3"/>
  <c r="H76" i="3"/>
  <c r="G54" i="3"/>
  <c r="G53" i="3"/>
  <c r="G51" i="3"/>
  <c r="G49" i="3"/>
  <c r="H53" i="3"/>
  <c r="H51" i="3"/>
  <c r="H49" i="3"/>
  <c r="H78" i="3"/>
  <c r="G78" i="3"/>
  <c r="E20" i="11"/>
  <c r="D20" i="11"/>
  <c r="D18" i="11"/>
  <c r="D16" i="11"/>
  <c r="E13" i="10"/>
  <c r="E18" i="11"/>
  <c r="E16" i="11"/>
  <c r="D54" i="17"/>
  <c r="C84" i="18"/>
  <c r="D26" i="11"/>
  <c r="D24" i="11"/>
  <c r="C181" i="6"/>
  <c r="E54" i="17"/>
  <c r="D84" i="18"/>
  <c r="E26" i="11"/>
  <c r="E24" i="11"/>
  <c r="C171" i="6"/>
  <c r="D36" i="17"/>
  <c r="C52" i="18"/>
  <c r="C269" i="6" s="1"/>
  <c r="E36" i="17"/>
  <c r="D52" i="18"/>
  <c r="D181" i="6"/>
  <c r="E16" i="10"/>
  <c r="D13" i="10"/>
  <c r="D171" i="6"/>
  <c r="D15" i="10"/>
  <c r="D16" i="10"/>
  <c r="E11" i="10"/>
  <c r="D269" i="6"/>
  <c r="E9" i="10"/>
  <c r="F11" i="10" l="1"/>
  <c r="G159" i="3"/>
  <c r="G158" i="3" s="1"/>
  <c r="H20" i="10"/>
  <c r="E33" i="11"/>
  <c r="F9" i="10"/>
  <c r="D52" i="11"/>
  <c r="G9" i="16"/>
  <c r="D25" i="10"/>
  <c r="G138" i="3"/>
  <c r="H136" i="3"/>
  <c r="H135" i="3" s="1"/>
  <c r="H134" i="3" s="1"/>
  <c r="H133" i="3" s="1"/>
  <c r="H132" i="3" s="1"/>
  <c r="H130" i="3" s="1"/>
  <c r="H128" i="3" s="1"/>
  <c r="E84" i="17" s="1"/>
  <c r="D138" i="18" s="1"/>
  <c r="G157" i="3"/>
  <c r="H159" i="3"/>
  <c r="E136" i="17" l="1"/>
  <c r="H225" i="3"/>
  <c r="H224" i="3" s="1"/>
  <c r="H223" i="3" s="1"/>
  <c r="H222" i="3" s="1"/>
  <c r="H221" i="3" s="1"/>
  <c r="H219" i="3" s="1"/>
  <c r="H217" i="3" s="1"/>
  <c r="C205" i="18"/>
  <c r="C232" i="6" s="1"/>
  <c r="H158" i="3"/>
  <c r="H157" i="3"/>
  <c r="H156" i="3" s="1"/>
  <c r="H155" i="3" s="1"/>
  <c r="H154" i="3" s="1"/>
  <c r="H153" i="3" s="1"/>
  <c r="H151" i="3" s="1"/>
  <c r="H149" i="3" s="1"/>
  <c r="G156" i="3"/>
  <c r="G155" i="3" s="1"/>
  <c r="G154" i="3" s="1"/>
  <c r="G153" i="3" s="1"/>
  <c r="G151" i="3" s="1"/>
  <c r="G149" i="3" s="1"/>
  <c r="G137" i="3"/>
  <c r="G134" i="3" s="1"/>
  <c r="G133" i="3" s="1"/>
  <c r="G132" i="3" s="1"/>
  <c r="G130" i="3" s="1"/>
  <c r="G128" i="3" s="1"/>
  <c r="E52" i="11"/>
  <c r="E50" i="11" s="1"/>
  <c r="D105" i="6" s="1"/>
  <c r="D50" i="11"/>
  <c r="D63" i="6"/>
  <c r="H109" i="3"/>
  <c r="H108" i="3" s="1"/>
  <c r="H107" i="3" s="1"/>
  <c r="H106" i="3" s="1"/>
  <c r="H105" i="3" s="1"/>
  <c r="H103" i="3" s="1"/>
  <c r="H94" i="3" s="1"/>
  <c r="E27" i="11"/>
  <c r="H17" i="10"/>
  <c r="D20" i="10"/>
  <c r="D11" i="11" l="1"/>
  <c r="D9" i="11" s="1"/>
  <c r="C105" i="6"/>
  <c r="G224" i="3"/>
  <c r="G223" i="3" s="1"/>
  <c r="G222" i="3" s="1"/>
  <c r="G221" i="3" s="1"/>
  <c r="G219" i="3" s="1"/>
  <c r="G217" i="3" s="1"/>
  <c r="D97" i="17"/>
  <c r="G145" i="3"/>
  <c r="G143" i="3" s="1"/>
  <c r="G141" i="3" s="1"/>
  <c r="G139" i="3" s="1"/>
  <c r="G147" i="3"/>
  <c r="G30" i="3"/>
  <c r="G29" i="3" s="1"/>
  <c r="G28" i="3" s="1"/>
  <c r="G27" i="3" s="1"/>
  <c r="G26" i="3" s="1"/>
  <c r="G24" i="3" s="1"/>
  <c r="G22" i="3" s="1"/>
  <c r="D84" i="17"/>
  <c r="C138" i="18" s="1"/>
  <c r="H145" i="3"/>
  <c r="H143" i="3" s="1"/>
  <c r="H141" i="3" s="1"/>
  <c r="H139" i="3" s="1"/>
  <c r="H147" i="3"/>
  <c r="H30" i="3" s="1"/>
  <c r="H29" i="3" s="1"/>
  <c r="H28" i="3" s="1"/>
  <c r="H27" i="3" s="1"/>
  <c r="H26" i="3" s="1"/>
  <c r="H24" i="3" s="1"/>
  <c r="H22" i="3" s="1"/>
  <c r="E97" i="17"/>
  <c r="H11" i="10"/>
  <c r="D17" i="10"/>
  <c r="E11" i="11"/>
  <c r="E9" i="11" s="1"/>
  <c r="E66" i="17"/>
  <c r="D107" i="18" s="1"/>
  <c r="D205" i="18"/>
  <c r="D232" i="6" s="1"/>
  <c r="H28" i="19"/>
  <c r="H27" i="19" s="1"/>
  <c r="H26" i="19" s="1"/>
  <c r="H25" i="19" s="1"/>
  <c r="H24" i="19" s="1"/>
  <c r="H22" i="19" s="1"/>
  <c r="H20" i="19" s="1"/>
  <c r="H18" i="19" s="1"/>
  <c r="H16" i="19" s="1"/>
  <c r="H14" i="19" s="1"/>
  <c r="H12" i="19" s="1"/>
  <c r="H10" i="19" s="1"/>
  <c r="E18" i="17" l="1"/>
  <c r="H20" i="3"/>
  <c r="H18" i="3" s="1"/>
  <c r="H16" i="3" s="1"/>
  <c r="H14" i="3" s="1"/>
  <c r="H12" i="3" s="1"/>
  <c r="H10" i="3" s="1"/>
  <c r="G20" i="3"/>
  <c r="G18" i="3" s="1"/>
  <c r="G16" i="3" s="1"/>
  <c r="G14" i="3" s="1"/>
  <c r="G12" i="3" s="1"/>
  <c r="G10" i="3" s="1"/>
  <c r="D18" i="17"/>
  <c r="H9" i="10"/>
  <c r="D9" i="10" s="1"/>
  <c r="D11" i="10"/>
  <c r="C150" i="18"/>
  <c r="D90" i="17"/>
  <c r="H233" i="3"/>
  <c r="H232" i="3" s="1"/>
  <c r="H231" i="3" s="1"/>
  <c r="H230" i="3" s="1"/>
  <c r="H228" i="3" s="1"/>
  <c r="H226" i="3" s="1"/>
  <c r="G233" i="3"/>
  <c r="G232" i="3" s="1"/>
  <c r="G231" i="3" s="1"/>
  <c r="G230" i="3" s="1"/>
  <c r="G228" i="3" s="1"/>
  <c r="G226" i="3" s="1"/>
  <c r="D150" i="18"/>
  <c r="E90" i="17"/>
  <c r="G215" i="3" l="1"/>
  <c r="G213" i="3" s="1"/>
  <c r="G211" i="3" s="1"/>
  <c r="G209" i="3" s="1"/>
  <c r="G207" i="3" s="1"/>
  <c r="C219" i="18"/>
  <c r="C245" i="6" s="1"/>
  <c r="D129" i="17"/>
  <c r="D128" i="17" s="1"/>
  <c r="E142" i="17"/>
  <c r="H215" i="3"/>
  <c r="H213" i="3" s="1"/>
  <c r="H211" i="3" s="1"/>
  <c r="H209" i="3" s="1"/>
  <c r="H207" i="3" s="1"/>
  <c r="D11" i="17"/>
  <c r="D10" i="17" s="1"/>
  <c r="D9" i="17" s="1"/>
  <c r="C22" i="18"/>
  <c r="C20" i="6" s="1"/>
  <c r="D22" i="18"/>
  <c r="D20" i="6" s="1"/>
  <c r="E11" i="17"/>
  <c r="E10" i="17" s="1"/>
  <c r="E9" i="17" s="1"/>
  <c r="D219" i="18" l="1"/>
  <c r="D245" i="6" s="1"/>
  <c r="H47" i="19"/>
  <c r="H46" i="19" s="1"/>
  <c r="H45" i="19" s="1"/>
  <c r="H44" i="19" s="1"/>
  <c r="H43" i="19" s="1"/>
  <c r="H41" i="19" s="1"/>
  <c r="H39" i="19" s="1"/>
  <c r="H37" i="19" s="1"/>
  <c r="H35" i="19" s="1"/>
  <c r="H33" i="19" s="1"/>
  <c r="H31" i="19" s="1"/>
  <c r="H29" i="19" s="1"/>
  <c r="E129" i="17"/>
  <c r="E128" i="17" s="1"/>
</calcChain>
</file>

<file path=xl/sharedStrings.xml><?xml version="1.0" encoding="utf-8"?>
<sst xmlns="http://schemas.openxmlformats.org/spreadsheetml/2006/main" count="1443" uniqueCount="335">
  <si>
    <t xml:space="preserve">                   -ի N        -Ն որոշման</t>
  </si>
  <si>
    <t>Ծրագիր</t>
  </si>
  <si>
    <t>Միջոցառում</t>
  </si>
  <si>
    <t xml:space="preserve"> Տարի</t>
  </si>
  <si>
    <t xml:space="preserve"> ՀՀ կառավարություն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</si>
  <si>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</si>
  <si>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</si>
  <si>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</si>
  <si>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</si>
  <si>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</si>
  <si>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</si>
  <si>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</si>
  <si>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</si>
  <si>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</si>
  <si>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</si>
  <si>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</si>
  <si>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</si>
  <si>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</si>
  <si>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</si>
  <si>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</si>
  <si>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</si>
  <si>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>այդ թվում` ըստ կատարողների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</si>
  <si>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</si>
  <si>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</si>
  <si>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</si>
  <si>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</si>
  <si>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</si>
  <si>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</si>
  <si>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</si>
  <si>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</si>
  <si>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</si>
  <si>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</si>
  <si>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</si>
  <si>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 xml:space="preserve"> ՀՀ  տարածքային կառավարման և ենթակառուցվածքների նախարարության ջրային կոմիտե 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</si>
  <si>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</si>
  <si>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</si>
  <si>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</si>
  <si>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</si>
  <si>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</si>
  <si>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</si>
  <si>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</si>
  <si>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</si>
  <si>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</si>
  <si>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ՄԱՍ II ԱՇԽԱՏԱՆՔՆԵՐ</t>
  </si>
  <si>
    <t>դրամ</t>
  </si>
  <si>
    <t>ԲՄ</t>
  </si>
  <si>
    <t xml:space="preserve"> Ոռոգման համակարգի առողջացում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</si>
  <si>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</si>
  <si>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</si>
  <si>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</si>
  <si>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</si>
  <si>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</si>
  <si>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</si>
  <si>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Ոռոգման համակարգի առողջացում 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</si>
  <si>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</si>
  <si>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</si>
  <si>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</si>
  <si>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</si>
  <si>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</si>
  <si>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</si>
  <si>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</si>
  <si>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</si>
  <si>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</si>
  <si>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</si>
  <si>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</si>
  <si>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ՀՀ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</si>
  <si>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</si>
  <si>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</si>
  <si>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</si>
  <si>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</si>
  <si>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</si>
  <si>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1004 </t>
  </si>
  <si>
    <t xml:space="preserve"> Ակտիվն օգտագործող կազմակերպության(ների) անվանում(ները)՛ </t>
  </si>
  <si>
    <t>(հազ. դրամ)</t>
  </si>
  <si>
    <t>Ինն ամիս</t>
  </si>
  <si>
    <t>Ցուցանիշներ</t>
  </si>
  <si>
    <t xml:space="preserve"> Ինն ամիս</t>
  </si>
  <si>
    <t xml:space="preserve"> Պետական մարմինների կողմից օգտագործվող ոչ ֆինանսական ակտիվների հետ գործառնություններ </t>
  </si>
  <si>
    <t>ՄԱՍ III ԾԱՌԱՅՈՒԹՅՈՒՆՆԵՐ</t>
  </si>
  <si>
    <t>ԳՀ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</si>
  <si>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</si>
  <si>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</si>
  <si>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Ջրամբարների վերականգնման և վերազինման աշխատանքներ</t>
  </si>
  <si>
    <t>Բաժին N 04</t>
  </si>
  <si>
    <t>Խումբ N 02</t>
  </si>
  <si>
    <t>Դաս N 04</t>
  </si>
  <si>
    <t>Ոռոգում</t>
  </si>
  <si>
    <t>Բաժին N 05</t>
  </si>
  <si>
    <t xml:space="preserve"> Խումբ 04</t>
  </si>
  <si>
    <t>Դաս 01</t>
  </si>
  <si>
    <t>Ցուցանիշների փոփոխությունը (նվազեցումները նշված են փակագծերում)</t>
  </si>
  <si>
    <t>Կենսաբազմազանության և բնության պաշտպանություն</t>
  </si>
  <si>
    <t>ՀՀ կառավարության 2023 թվականի</t>
  </si>
  <si>
    <t>Օրվա կարգավորման ջրավազանների կառուցում և վերակառուցում</t>
  </si>
  <si>
    <t>«ՀԱՅԱՍՏԱՆԻ ՀԱՆՐԱՊԵՏՈՒԹՅԱՆ 2023 ԹՎԱԿԱՆԻ ՊԵՏԱԿԱՆ ԲՅՈՒՋԵԻ ՄԱՍԻՆ» ՀԱՅԱՍՏԱՆԻ ՀԱՆՐԱՊԵՏՈՒԹՅԱՆ ՕՐԵՆՔԻ N 1 ՀԱՎԵԼՎԱԾԻ N 3 ԱՂՅՈՒՍԱԿՈՒՄ ԿԱՏԱՐՎՈՂ  ՓՈՓՈԽՈՒԹՅՈՒՆՆԵՐԸ ԵՎ ԼՐԱՑՈՒՄՆԵՐԸ</t>
  </si>
  <si>
    <t xml:space="preserve"> ՀՀ  տարածքային կառավարման և ենթակառուցվածքների նախարարության ջրային կոմիտե</t>
  </si>
  <si>
    <t xml:space="preserve"> ԱՅԼ ՀԻՄՆԱԿԱՆ ՄԻՋՈՑՆԵՐ</t>
  </si>
  <si>
    <t xml:space="preserve"> - Նախագծահետազոտական ծախսեր</t>
  </si>
  <si>
    <t xml:space="preserve"> - Շենքերի և շինությունների շինարարություն</t>
  </si>
  <si>
    <t>ՀՀ կառավարություն</t>
  </si>
  <si>
    <t xml:space="preserve"> Օրվա կարգավորման ջրավազանների կառուցում և վերակառուցում </t>
  </si>
  <si>
    <t xml:space="preserve"> Օրվա կարգավորման ջրավազանների կառուցման և վերակառուցման համար նախագծերի և աշխատանքների ձեռք բերում </t>
  </si>
  <si>
    <t xml:space="preserve"> ՀՀ ՏԿԵՆ ջրային կոմիտե </t>
  </si>
  <si>
    <t xml:space="preserve">Աղյուսակ 9.1.25 </t>
  </si>
  <si>
    <t>Աղյուսակ 9.1.58</t>
  </si>
  <si>
    <t>1017  21001</t>
  </si>
  <si>
    <t>Արփա-Սևան ջրային համակարգի տեխնիկական վիճակի բարելավում</t>
  </si>
  <si>
    <t>փորձաքննության ծառայություններ</t>
  </si>
  <si>
    <t>նախագծերի պատրաստում, ծախսերի գնահատում</t>
  </si>
  <si>
    <t>Փոքր և միջին ջրամբարների կառուցում</t>
  </si>
  <si>
    <t>Ջրամբարների վերականգնման և վերազինման աշխատանքներ</t>
  </si>
  <si>
    <t xml:space="preserve"> Հավելված N 1</t>
  </si>
  <si>
    <t>Ծրագրային դասիչը</t>
  </si>
  <si>
    <t>Բյուջետային գլխավոր կարգադրիչների, ծրագրերի և միջոցառումների անվանումները</t>
  </si>
  <si>
    <t xml:space="preserve"> ԸՆԴԱՄԵՆԸ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</si>
  <si>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</si>
  <si>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</si>
  <si>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</si>
  <si>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Ոռոգման ծառայությունների հասանելիության և մատչելիության ապահովում</t>
  </si>
  <si>
    <t xml:space="preserve"> Վերջնական արդյունքի նկարագրությունը`</t>
  </si>
  <si>
    <t xml:space="preserve"> Ոռոգման ջրի մատակարարման արդյունավետության և հասանելիության բարելավում՝ կորուստների կրճատում</t>
  </si>
  <si>
    <t xml:space="preserve"> Ծրագրի միջոցառումներ</t>
  </si>
  <si>
    <t xml:space="preserve"> Միջոցառման անվանումը`</t>
  </si>
  <si>
    <t xml:space="preserve"> Ոռոգման համակարգերի հիմնանորոգում</t>
  </si>
  <si>
    <t xml:space="preserve"> Միջոցառման նկարագրությունը`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</si>
  <si>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</si>
  <si>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</si>
  <si>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 xml:space="preserve"> Օրվա կարգավորման ջրավազանների կառուցում և վերակառուցում</t>
  </si>
  <si>
    <t xml:space="preserve"> Ջրամբարների վերականգնման և վերազինման համար նախագծերի և աշխատանքների ձեռքբերում</t>
  </si>
  <si>
    <t xml:space="preserve"> Որոտան-Արփա-Սևան թունելի ջրային համակարգի կառավարում</t>
  </si>
  <si>
    <t xml:space="preserve"> Որոտան-Արփա-Սևան թունելի ջրային համակարգի պահպանում և շահագործում</t>
  </si>
  <si>
    <t xml:space="preserve"> Որոտան-Արփա-Սևան հիդրոհամակարգի անվտանգության և հուսալիության ապահովում</t>
  </si>
  <si>
    <t xml:space="preserve"> Արփա-Սևան ջրային համակարգի տեխնիկական վիճակի բարելավում</t>
  </si>
  <si>
    <t xml:space="preserve"> Արփա-Սևան թունելի առանձին վթարային հատվածների վերականգնման աշխատանքներ</t>
  </si>
  <si>
    <t>Հանրության կողմից անմիջականորեն օգտագործվող ակտիվների հետ կապված միջոցառումներ</t>
  </si>
  <si>
    <t xml:space="preserve">Ապարանի ջրամբարի վերանորոգում </t>
  </si>
  <si>
    <t xml:space="preserve">Արփա-Սևան ջրային համակարգի տեխնիկական վիճակի բարելավում  </t>
  </si>
  <si>
    <t xml:space="preserve"> - Շենքերի և շինությունների կապիտալ վերանորոգում</t>
  </si>
  <si>
    <t>05</t>
  </si>
  <si>
    <t xml:space="preserve"> ՇՐՋԱԿԱ  ՄԻՋԱՎԱՅՐԻ ՊԱՇՏՊԱՆՈՒԹՅՈՒՆ</t>
  </si>
  <si>
    <t>04</t>
  </si>
  <si>
    <t xml:space="preserve"> Կենսաբազմազանության և բնության պաշտպանություն</t>
  </si>
  <si>
    <t xml:space="preserve"> 01</t>
  </si>
  <si>
    <t xml:space="preserve"> ՀՀ տարածքային կառավարման և ենթակառուցվածքների նախարարության ջրային կոմիտե</t>
  </si>
  <si>
    <t>ԸՆԴԱՄԵՆԸ ԾԱԽՍԵՐ</t>
  </si>
  <si>
    <t>ՀԻՄՆԱԿԱՆ ՄԻՋՈՑՆԵՐ</t>
  </si>
  <si>
    <t xml:space="preserve"> -  Շենքերի և շինությունների կապիտալ վերանորոգում</t>
  </si>
  <si>
    <t>այդ թվում` ըստ ուղղությունների</t>
  </si>
  <si>
    <t xml:space="preserve"> Ջրամբարների վերականգնման և վերազինման աշխատանքներ </t>
  </si>
  <si>
    <t xml:space="preserve"> Ջրամբարների վերականգնման և վերազինման համար նախագծերի և աշխատանքների ձեռքբերում </t>
  </si>
  <si>
    <t xml:space="preserve"> Ոռոգման համակարգի ընկերություններ </t>
  </si>
  <si>
    <t xml:space="preserve">Որոտան-Արփա-Սևան թունելի ջրային համակարգի կառավարում </t>
  </si>
  <si>
    <t>Ցուցանիշների փոփոխությունը (ավելացումները նշված են դրական նշանով)</t>
  </si>
  <si>
    <t xml:space="preserve"> Ինն ամիս </t>
  </si>
  <si>
    <t>ՀՀ ՏԿԵՆ Ջրային կոմիտե</t>
  </si>
  <si>
    <t xml:space="preserve"> Ոռոգման համակարգերի հիմնանորոգում </t>
  </si>
  <si>
    <t>Հավելված N 5</t>
  </si>
  <si>
    <t xml:space="preserve">ՀՀ  տարածքային կառավարման և ենթակառուցվածքների նախարարություն </t>
  </si>
  <si>
    <t>ՄԱՍ 2. ՊԵՏԱԿԱՆ ՄԱՐՄՆԻ ԳԾՈՎ ԱՐԴՅՈՒՆՔԱՅԻՆ (ԿԱՏԱՐՈՂԱԿԱՆ) ՑՈՒՑԱՆԻՇՆԵՐԸ</t>
  </si>
  <si>
    <t>Աղյուսակ 1</t>
  </si>
  <si>
    <t>Աղյուսակ 2</t>
  </si>
  <si>
    <t>Հավելված N 2</t>
  </si>
  <si>
    <t xml:space="preserve"> ՀԱՅԱՍՏԱՆԻ ՀԱՆՐԱՊԵՏՈՒԹՅԱՆ ԿԱՌԱՎԱՐՈՒԹՅԱՆ 2022 ԹՎԱԿԱՆԻ ԴԵԿՏԵՄԲԵՐԻ 29-Ի N 2111-Ն ՈՐՈՇՄԱՆ N 3 ԵՎ N 4 ՀԱՎԵԼՎԱԾՆԵՐՈՒՄ ԿԱՏԱՐՎՈՂ ՓՈՓՈԽՈՒԹՅՈՒՆՆԵՐԸ ԵՎ ԼՐԱՑՈՒՄՆԵՐԸ</t>
  </si>
  <si>
    <t xml:space="preserve"> 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</si>
  <si>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>Ցուցանիշների փոփոխությունը (ավելացումները նշված են դրական նշանով)</t>
  </si>
  <si>
    <t xml:space="preserve"> Ոռոգման ծառայություններ մատուցող ընկերություններին ֆինանսական աջակցության տրամադրում</t>
  </si>
  <si>
    <t xml:space="preserve"> Ոռոգման ոլորտի սուբսիդավորում ՋՕԸ-ների համար սահմանված ոռոգման ջրի սակագնի և նվազագույն շահավետ գնի տարբերության չափով</t>
  </si>
  <si>
    <t xml:space="preserve"> Ծառայությունների մատուցում</t>
  </si>
  <si>
    <t xml:space="preserve"> Արարատյան ջրավազանի ձկնաբուծական տնտեսությունների ելքային ջրերի վերաօգտագործման ծրագիր	</t>
  </si>
  <si>
    <t xml:space="preserve"> Արարատյան ջրավազանի ձկնաբուծական տնտեսությունների ելքային ջրերի վերաօգտագործման նպատակով հիդրոլոգիական և ինժեներական ուսունասիրություններ, մասնագիտական  խորհրդատվական և նախագծային ծառայություններ</t>
  </si>
  <si>
    <t xml:space="preserve"> 31009</t>
  </si>
  <si>
    <t xml:space="preserve"> Օրվա կարգավորման ջրավազանների կառուցման և վերակառուցման համար նախագծերի և աշխատանքների ձեռք բերում</t>
  </si>
  <si>
    <t xml:space="preserve"> Հեր-Հերի ջրամբարից ինքնահոս ջրատարի կառուցում</t>
  </si>
  <si>
    <t xml:space="preserve"> Հեր-Հերի ջրամբարից ինքնահոս ջրատարի կառուցման համար նախագծերի և աշխատանքների ձեռքբերում</t>
  </si>
  <si>
    <t xml:space="preserve"> Խորքային հորերի վերականգնում</t>
  </si>
  <si>
    <t xml:space="preserve"> Խորքային հորերի վերականգնման համար նախագծերի և աշխատանքների ձեռքբերում</t>
  </si>
  <si>
    <t xml:space="preserve"> Ջրամատակարարաման և ջրահեռացման բարելավում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</si>
  <si>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</si>
  <si>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</si>
  <si>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ՀՀ տարածքում վարձակալի կողմից չսպասարկվող բնակավայրերում ջրամատակարարման և ջրահեռացման համակարգերի կառուցում</t>
  </si>
  <si>
    <t xml:space="preserve"> ՀՀ տարածքում Վարձակալի կողմից չսպասարկվող բնակավայրերքւմ ջրամատակարարման և ջրահեռացման համակարգերի կառուցման ծրագիր</t>
  </si>
  <si>
    <t>Արարատյան ջրավազանի ձկնաբուծական տնտեսությունների ելքային ջրերի վերաօգտագործման ծրագիր</t>
  </si>
  <si>
    <t xml:space="preserve">Ոռոգման համակարգերի հիմնանորոգում </t>
  </si>
  <si>
    <t xml:space="preserve">Խորքային հորերի վերականգնում </t>
  </si>
  <si>
    <t>Արմավիր ՋՕԸ-ի Ոռոգման համակարգի 2018թ. հիմնանորոգում ծրագրով նախատեսված խորքային հորերի վերականգնում</t>
  </si>
  <si>
    <t>Պարտադիր կապիտալ աշխատանքների ծրագրի շրջանակներում ջրամատակարարման և ջրահեռացման ենթակառուցվածքների հիմնանորոգում</t>
  </si>
  <si>
    <t xml:space="preserve">Սառնակունք գյուղի մոտ Մուխութուրյանի ջրատարի ջրաքանակի համար քլորակայանի կառուցում </t>
  </si>
  <si>
    <t xml:space="preserve">ՀՀ-ի տարածքում Վարձակալի կողմից չսպասարկվող բնակավայրերում ջրամատակարարման և ջրահեռացման համակարգերի կառուցում  </t>
  </si>
  <si>
    <t>ՀՀ Արագածոտնի մարզի որոշ բնակավայրերի ջրամատակարարման և ջրահեռացման համակարգերի բարելավման աշխատանքներ</t>
  </si>
  <si>
    <t>ՀՀ Տավուշի մարզի որոշ բնակավայրերի ջրամատակարարման և ջրահեռացման համակարգերի բարելավման աշխատանքներ</t>
  </si>
  <si>
    <t xml:space="preserve"> ԸՆԹԱՑԻԿ ԾԱԽՍԵՐ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</si>
  <si>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</si>
  <si>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</si>
  <si>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 պետական ոչ ֆինանսական կազմակերպություններին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</si>
  <si>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</si>
  <si>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</si>
  <si>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</si>
  <si>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>06</t>
  </si>
  <si>
    <t xml:space="preserve"> ԲՆԱԿԱՐԱՆԱՅԻՆ ՇԻՆԱՐԱՐՈՒԹՅՈՒՆ ԵՎ ԿՈՄՈՒՆԱԼ ԾԱՌԱՅՈՒԹՅՈՒՆՆԵՐ</t>
  </si>
  <si>
    <t>03</t>
  </si>
  <si>
    <t xml:space="preserve"> Ջրամատակարարում</t>
  </si>
  <si>
    <t>01</t>
  </si>
  <si>
    <t>Արազափ-1 պոմպակայանի 3-րդ գոտու հեռացնող ջրատարի վերականգնում</t>
  </si>
  <si>
    <t xml:space="preserve"> Ոռոգման ծառայություններ մատուցող ընկերություններին ֆինանսական աջակցության տրամադրում </t>
  </si>
  <si>
    <t xml:space="preserve"> Ոռոգման ոլորտի սուբսիդավորում ՋՕԸ-ների համար սահմանված ոռոգման ջրի սակագնի և նվազագույն շահավետ գնի տարբերության չափով </t>
  </si>
  <si>
    <t xml:space="preserve"> Ծառայությունների մատուցում </t>
  </si>
  <si>
    <t xml:space="preserve"> Միջոցառումն իրականացնողի անվանումը </t>
  </si>
  <si>
    <t xml:space="preserve"> Ջրօգտագործողների ընկերություններ </t>
  </si>
  <si>
    <t xml:space="preserve"> Արարատյան ջրավազանի ձկնաբուծական տնտեսությունների ելքային ջրերի վերաօգտագործման ծրագիր	 </t>
  </si>
  <si>
    <t xml:space="preserve"> Արարատյան ջրավազանի ձկնաբուծական տնտեսությունների ելքային ջրերի վերաօգտագործման նպատակով հիդրոլոգիական և ինժեներական ուսունասիրություններ, մասնագիտական  խորհրդատվական և նախագծային ծառայություններ </t>
  </si>
  <si>
    <t xml:space="preserve"> Մասնագիտացված միավոր </t>
  </si>
  <si>
    <t xml:space="preserve"> Հեր-Հերի ջրամբարից ինքնահոս ջրատարի կառուցում </t>
  </si>
  <si>
    <t xml:space="preserve"> Հեր-Հերի ջրամբարից ինքնահոս ջրատարի կառուցման համար նախագծերի և աշխատանքների ձեռքբերում </t>
  </si>
  <si>
    <t xml:space="preserve"> ՀՀ ՏԿԵՆ ջրային կոմիտե,Մասնագիտացված միավորներ </t>
  </si>
  <si>
    <t xml:space="preserve"> Խորքային հորերի վերականգնում </t>
  </si>
  <si>
    <t xml:space="preserve"> Խորքային հորերի վերականգնման համար նախագծերի և աշխատանքների ձեռքբերում </t>
  </si>
  <si>
    <t xml:space="preserve"> Ջրամատակարարաման և ջրահեռացման բարելավում </t>
  </si>
  <si>
    <t xml:space="preserve"> ՀՀ տարածքում վարձակալի կողմից չսպասարկվող բնակավայրերում ջրամատակարարման և ջրահեռացման համակարգերի կառուցում </t>
  </si>
  <si>
    <t xml:space="preserve"> ՀՀ տարածքում Վարձակալի կողմից չսպասարկվող բնակավայրերքւմ ջրամատակարարման և ջրահեռացման համակարգերի կառուցման ծրագիր </t>
  </si>
  <si>
    <t xml:space="preserve">ՄԱՍ 1. ՊԵՏԱԿԱՆ ՄԱՐՄՆԻ ԳԾՈՎ ԱՐԴՅՈՒՆՔԱՅԻՆ (ԿԱՏԱՐՈՂԱԿԱՆ) ՑՈՒՑԱՆԻՇՆԵՐԸ </t>
  </si>
  <si>
    <t xml:space="preserve"> ՄԱՍ 1. ՊԵՏԱԿԱՆ ՄԱՐՄՆԻ ԳԾՈՎ ԱՐԴՅՈՒՆՔԱՅԻՆ (ԿԱՏԱՐՈՂԱԿԱՆ) ՑՈՒՑԱՆԻՇՆԵՐԸ 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</si>
  <si>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</si>
  <si>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</si>
  <si>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</si>
  <si>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</si>
  <si>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</si>
  <si>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</si>
  <si>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</si>
  <si>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</si>
  <si>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</si>
  <si>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</si>
  <si>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</si>
  <si>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 xml:space="preserve"> -Պահուստային միջոցներ</t>
  </si>
  <si>
    <t>Աղյուսակ 9.47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</si>
  <si>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</si>
  <si>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</si>
  <si>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</si>
  <si>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</si>
  <si>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ՀԱՅԱՍՏԱՆԻ ՀԱՆՐԱՊԵՏՈՒԹՅԱՆ ԿԱՌԱՎԱՐՈՒԹՅԱՆ ՊԱՀՈՒՍՏԱՅԻՆ ՖՈՆԴԻՑ ԿԱՏԱՐՎՈՂ ՀԱՏԿԱՑՈՒՄԸ</t>
  </si>
  <si>
    <t xml:space="preserve"> - Այլ մեքենաներ և սարքավորումներ</t>
  </si>
  <si>
    <t xml:space="preserve"> ՄԵՔԵՆԱՆԵՐ ԵՎ ՍԱՐՔԱՎՈՐՈՒՄՆԵՐ</t>
  </si>
  <si>
    <t xml:space="preserve"> Փոքր և միջին ջրամբարների կառուցում</t>
  </si>
  <si>
    <t xml:space="preserve"> Պարտադիր կապիտալ աշխատանքների ծրագրի շրջանակներում ջրամատակարարման և ջրահեռացման ենթակառուցվածքների հիմնանորոգում</t>
  </si>
  <si>
    <t xml:space="preserve"> Փոքր և միջին ջրամբարների կառուցման աշխատանքներ</t>
  </si>
  <si>
    <t xml:space="preserve"> Մի շարք համայնքներում ջրամատակարարման և ջրահեռացման համակարգերի կառուցման և վերականգնման աշխատանքներ</t>
  </si>
  <si>
    <t xml:space="preserve"> Փոքր և միջին ջրամբարների կառուցում </t>
  </si>
  <si>
    <t xml:space="preserve"> Փոքր և միջին ջրամբարների կառուցման աշխատանքներ </t>
  </si>
  <si>
    <t xml:space="preserve"> Պարտադիր կապիտալ աշխատանքների ծրագրի շրջանակներում ջրամատակարարման և ջրահեռացման ենթակառուցվածքների հիմնանորոգում </t>
  </si>
  <si>
    <t xml:space="preserve"> Մի շարք համայնքներում ջրամատակարարման և ջրահեռացման համակարգերի կառուցման և վերականգնման աշխատանքներ </t>
  </si>
  <si>
    <t xml:space="preserve"> Ձեռք բերվող հողատարածքների քանակ, հատ </t>
  </si>
  <si>
    <t xml:space="preserve">Վերականգնվող խորքային հորեր, հատ </t>
  </si>
  <si>
    <t xml:space="preserve">Նախագծանախահաշվային փաստաթղթեր, հատ </t>
  </si>
  <si>
    <t xml:space="preserve">Կառուցվող օբյեկտներ, հատ </t>
  </si>
  <si>
    <t>1004   31014</t>
  </si>
  <si>
    <t>45611300/2</t>
  </si>
  <si>
    <t>այլ շենքերի, շինությունների հիմնանորոգում</t>
  </si>
  <si>
    <t>50531140/506</t>
  </si>
  <si>
    <t>45611300/1</t>
  </si>
  <si>
    <t>50531140/1</t>
  </si>
  <si>
    <t>71241200/515</t>
  </si>
  <si>
    <t>Բաժին N 06</t>
  </si>
  <si>
    <t xml:space="preserve"> Խումբ 03</t>
  </si>
  <si>
    <t>1072     31009</t>
  </si>
  <si>
    <t>71241200/1</t>
  </si>
  <si>
    <t>1004   31011</t>
  </si>
  <si>
    <t>ՄԱՍ I ԱՊՐԱՆՔՆԵՐ</t>
  </si>
  <si>
    <t>38421120/501</t>
  </si>
  <si>
    <t>Հոսքաչափեր</t>
  </si>
  <si>
    <t>ՀԲՄ</t>
  </si>
  <si>
    <t>հատ</t>
  </si>
  <si>
    <t>38421120/502</t>
  </si>
  <si>
    <t>38421120/503</t>
  </si>
  <si>
    <t>38421120/504</t>
  </si>
  <si>
    <t>38421120/505</t>
  </si>
  <si>
    <t>38421120/506</t>
  </si>
  <si>
    <t>38421120/507</t>
  </si>
  <si>
    <t>ՀՀ Տավուշի մարզի Տավուշ ջրամբարի պատվարի վերականգնման նախագծանախահաշվային փաստաթղթերի ձեռքբերում և փորձաքննություն</t>
  </si>
  <si>
    <t xml:space="preserve">«ՀԱՅԱՍՏԱՆԻ ՀԱՆՐԱՊԵՏՈՒԹՅԱՆ 2023 ԹՎԱԿԱՆԻ ՊԵՏԱԿԱՆ ԲՅՈՒՋԵԻ ՄԱՍԻՆ»  ՀԱՅԱՍՏԱՆԻ ՀԱՆՐԱՊԵՏՈՒԹՅԱՆ ՕՐԵՆՔԻ N 1 ՀԱՎԵԼՎԱԾԻ N 2 ԱՂՅՈՒՍԱԿՈՒՄ ԿԱՏԱՐՎՈՂ ՎԵՐԱԲԱՇԽՈՒՄԸ ԵՎ ՓՈՓՈԽՈՒԹՅՈՒՆՆԵՐԸ, ՀԱՅԱՍՏԱՆԻ ՀԱՆՐԱՊԵՏՈՒԹՅԱՆ ԿԱՌԱՎԱՐՈՒԹՅԱՆ 2022 ԹՎԱԿԱՆԻ ԴԵԿՏԵՄԲԵՐԻ 29-Ի  N 2111-Ն ՈՐՈՇՄԱՆ N 5 ՀԱՎԵԼՎԱԾԻ  N 1 ԱՂՅՈՒՍԱԿՈՒՄ ԿԱՏԱՐՎՈՂ ՓՈՓՈԽՈՒԹՅՈՒՆՆԵՐԸ </t>
  </si>
  <si>
    <t>ՀԱՅԱՍՏԱՆԻ ՀԱՆՐԱՊԵՏՈՒԹՅԱՆ ԿԱՌԱՎԱՐՈՒԹՅԱՆ 2022 ԹՎԱԿԱՆԻ ԴԵԿՏԵՄԲԵՐԻ 29-Ի N 2111-Ն ՈՐՈՇՄԱՆ N 9 ՀԱՎԵԼՎԱԾԻ  N 9.7 ԱՂՅՈՒՍԱԿՈՒՄ ԿԱՏԱՐՎՈՂ ՓՈՓՈԽՈՒԹՅՈՒՆՆԵՐԸ ԵՎ ԼՐԱՑՈՒՄՆԵՐԸ</t>
  </si>
  <si>
    <t>ՀԱՅԱՍՏԱՆԻ ՀԱՆՐԱՊԵՏՈՒԹՅԱՆ ԿԱՌԱՎԱՐՈՒԹՅԱՆ 2022 ԹՎԱԿԱՆԻ ԴԵԿՏԵՄԲԵՐԻ 29-Ի N 2111-Ն ՈՐՈՇՄԱՆ N 9.1 ՀԱՎԵԼՎԱԾԻ  N 9.1.25 ԵՎ N 9.1.58 ԱՂՅՈՒՍԱԿՆԵՐՈՒՄ ԿԱՏԱՐՎՈՂ ՓՈՓՈԽՈՒԹՅՈՒՆՆԵՐԸ ԵՎ ԼՐԱՑՈՒՄՆԵՐԸ</t>
  </si>
  <si>
    <t>ՀՀ ԿԱՌԱՎԱՐՈՒԹՅԱՆ 2022 ԹՎԱԿԱՆԻ ԴԵԿՏԵՄԲԵՐԻ 29-Ի N 2111-Ն ՈՐՈՇՄԱՆ N 10 ՀԱՎԵԼՎԱԾՈՒՄ ԿԱՏԱՐՎՈՂ ՓՈՓՈԽՈՒԹՅՈՒՆՆԵՐԸ ԵՎ ԼՐԱՑՈՒՄՆԵՐԸ</t>
  </si>
  <si>
    <t>Տվյալների առցանց փոխանցմամբ ջրահաշվիչ (ջրաչափիչ) սարքերի ձեռքբերում</t>
  </si>
  <si>
    <t>Տվյալների առցանց փոխանցմամբ ջրահաշվիչ (ջրաչափիչ) սարքեր, հատ</t>
  </si>
  <si>
    <t>Հավելված N3</t>
  </si>
  <si>
    <t xml:space="preserve">ՀՀ կառավարության  2023 թվականի </t>
  </si>
  <si>
    <t>______________ ի    ___Ն որոշման</t>
  </si>
  <si>
    <t>հազ. դրամ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</si>
  <si>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</si>
  <si>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</si>
  <si>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Միջոց առում</t>
  </si>
  <si>
    <t>Վարկային միջոցներ</t>
  </si>
  <si>
    <t xml:space="preserve"> Համաֆինան սավորում</t>
  </si>
  <si>
    <t>Ոռոգման համակարգի առողջացում</t>
  </si>
  <si>
    <t>այդ թվում` բյուջետային ծախսերի տնտեսագիտական դասակարգման հոդվածներ</t>
  </si>
  <si>
    <t>- Շենքերի և շինությունների շինարարություն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</si>
  <si>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</t>
  </si>
  <si>
    <t xml:space="preserve"> Գերմանիայի զարգացման վարկերի բանկի աջակցությամբ իրականացվող Ախուրյան գետի ջրային ռեսուրսների ինտեգրացված կառավարում  փուլ 1 ծրագրով Ջրաձոր գյուղի վերաբնակեցման գործողությունների  համակարգում և ղեկավարում</t>
  </si>
  <si>
    <t xml:space="preserve">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</t>
  </si>
  <si>
    <t xml:space="preserve"> Գերմանիայի զարգացման վարկերի բանկի աջակցությամբ իրականացվող Ախուրյան գետի ջրային ռեսուրսների ինտեգրված կառավարման ծրագիր</t>
  </si>
  <si>
    <t xml:space="preserve">«ՀԱՅԱUՏԱՆԻ ՀԱՆՐԱՊԵՏՈՒԹՅԱՆ 2023 ԹՎԱԿԱՆԻ ՊԵՏԱԿԱՆ ԲՅՈՒՋԵԻ ՄԱUԻՆ» OՐԵՆՔԻ N 1 ՀԱՎԵԼՎԱԾԻ N 4 ԱՂՅՈՒՍԱԿՈՒՄ  ԵՎ ՀԱՅԱՍՏԱՆԻ ՀԱՆՐԱՊԵՏՈՒԹՅԱՆ ԿԱՌԱՎԱՐՈՒԹՅԱՆ 2022 ԹՎԱԿԱՆԻ ԴԵԿՏԵՄԲԵՐԻ 29-Ի N 2111-Ն ՈՐՈՇՄԱՆ N 5 ՀԱՎԵԼՎԱԾԻ N 3 ԱՂՅՈՒՍԱԿՈՒՄ ԿԱՏԱՐՎՈՂ ՓՈՓՈԽՈՒԹՅՈՒՆՆԵՐԸ </t>
  </si>
  <si>
    <t xml:space="preserve"> Ընթացիկ դրամաշնորհներ պետական հատվածի այլ մակարդակներին</t>
  </si>
  <si>
    <t xml:space="preserve"> Հավելված N 4
</t>
  </si>
  <si>
    <t xml:space="preserve"> Ջրային տնտեսության հիդրոտեխնիկական սարքավորումների տեղադրման աշխատանքներ</t>
  </si>
  <si>
    <t xml:space="preserve"> Գետերի և հեղեղատարների տեղամասերի ամրացման և մաքրման աշխատանքներ</t>
  </si>
  <si>
    <t>Ջրամատակարարման և ջրահեռացման ոլորտում անշարժ գույքի ձեռքբերում</t>
  </si>
  <si>
    <t>Ջրամատակարարման և ջրահեռացման ոլորտում շենքերի և շինությունների, հողերի և այլ անշարժ գույքի ձեռքբերում</t>
  </si>
  <si>
    <t xml:space="preserve"> - Շենքերի և շինությունների ձեռքբերում</t>
  </si>
  <si>
    <t xml:space="preserve"> ՉԱՐՏԱԴՐՎԱԾ ԱԿՏԻՎՆԵՐ</t>
  </si>
  <si>
    <t xml:space="preserve"> ՀՈՂ</t>
  </si>
  <si>
    <t xml:space="preserve">  - ՀՈՂ</t>
  </si>
  <si>
    <t xml:space="preserve"> Ոռոգման համակարգերի ջրանցքների բաժանարար կետերը SCADA համակարգով հագեցած ջրաչափական սարքավորումներով կահավորում</t>
  </si>
  <si>
    <t xml:space="preserve"> Գետերի և հեղեղատարների տեղամասերի ամրացման և մաքրման համար նախագծերի և աշխատանքների ձեռքբերում</t>
  </si>
  <si>
    <t>ՀՀ Տավուշի մարզի Նոյեմբերյան համայնքի Կողբ բնակավայրում անշարժ գույքի և հողամասի ձեռքբերում</t>
  </si>
  <si>
    <t>Ջրային տնտեսության հիդրոտեխնիկական սարքավորումների տեղադրման աշխատանքներ</t>
  </si>
  <si>
    <t>Գետերի և հեղեղատարների տեղամասերի ամրացման և մաքրման աշխատանքներ</t>
  </si>
  <si>
    <t>ՀՀ Տավուշի մարզի Այրում համայնքի տարածքում Դեբեդ գետի ափի ամրացում և սահմանային ճանապարհի ստեղծում</t>
  </si>
  <si>
    <t>Աղյուսակ 9.7</t>
  </si>
  <si>
    <t>ՀՀ ՏԿԵՆ ջրային կոմիտե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</si>
  <si>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 </t>
  </si>
  <si>
    <t xml:space="preserve"> Գերմանիայի զարգացման վարկերի բանկի աջակցությամբ իրականացվող Ախուրյան գետի ջրային ռեսուրսների ինտեգրացված կառավարում  փուլ 1 ծրագրով Ջրաձոր գյուղի վերաբնակեցման գործողությունների  համակարգում և ղեկավարում </t>
  </si>
  <si>
    <t xml:space="preserve">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 </t>
  </si>
  <si>
    <t xml:space="preserve"> Գերմանիայի զարգացման վարկերի բանկի աջակցությամբ իրականացվող Ախուրյան գետի ջրային ռեսուրսների ինտեգրված կառավարման ծրագիր </t>
  </si>
  <si>
    <t xml:space="preserve">Նոր կառուցվող պատվարի  երկարություն, մ </t>
  </si>
  <si>
    <t xml:space="preserve"> Ջրային տնտեսության հիդրոտեխնիկական սարքավորումների տեղադրման աշխատանքներ </t>
  </si>
  <si>
    <t xml:space="preserve"> Ոռոգման համակարգերի ջրանցքների բաժանարար կետերը SCADA համակարգով հագեցած ջրաչափական սարքավորումներով կահավորում </t>
  </si>
  <si>
    <t xml:space="preserve"> Գետերի և հեղեղատարների տեղամասերի ամրացման և մաքրման աշխատանքներ </t>
  </si>
  <si>
    <t xml:space="preserve"> Գետերի և հեղեղատարների տեղամասերի ամրացման և մաքրման համար նախագծերի և աշխատանքների ձեռքբերում </t>
  </si>
  <si>
    <t>Ցուցանիշների փոփոխությունը (ավելացումները նշված են դրական նշամով, իսկ նվազեցումները՝ փակագծերում)</t>
  </si>
  <si>
    <t>Հավելված N 6</t>
  </si>
  <si>
    <t>Հավելված  N 7</t>
  </si>
  <si>
    <t xml:space="preserve"> Հավելված N 8
</t>
  </si>
  <si>
    <t>Այլ ընթացիկ դրամաշնորհներ</t>
  </si>
  <si>
    <t>Ցուցանիշների փոփոխությունը  
(նվազեցումները նշված են փակագծերում)</t>
  </si>
  <si>
    <t>71351540/2</t>
  </si>
  <si>
    <t>տեխնիկական հսկողության ծառայություններ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</si>
</sst>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64" formatCode="_(* #,##0.00_);_(* \(#,##0.00\);_(* &quot;-&quot;??_);_(@_)"/>
    <numFmt numFmtId="165" formatCode="_-* #,##0.00\ _դ_ր_._-;\-* #,##0.00\ _դ_ր_._-;_-* &quot;-&quot;??\ _դ_ր_._-;_-@_-"/>
    <numFmt numFmtId="166" formatCode="##,##0.0;\(##,##0.0\);\-"/>
    <numFmt numFmtId="167" formatCode="#,##0.0_);\(#,##0.0\)"/>
    <numFmt numFmtId="168" formatCode="#,##0.0"/>
    <numFmt numFmtId="169" formatCode="_(* #,##0.0_);_(* \(#,##0.0\);_(* &quot;-&quot;??_);_(@_)"/>
    <numFmt numFmtId="170" formatCode="0.0"/>
    <numFmt numFmtId="171" formatCode="_-* #,##0.00_р_._-;\-* #,##0.00_р_._-;_-* &quot;-&quot;??_р_._-;_-@_-"/>
    <numFmt numFmtId="172" formatCode="_(* #,##0_);_(* \(#,##0\);_(* &quot;-&quot;??_);_(@_)"/>
    <numFmt numFmtId="173" formatCode="_(* #,##0.0_);_(* \(#,##0.0\);_(* &quot;-&quot;?_);_(@_)"/>
    <numFmt numFmtId="174" formatCode="_-* #,##0.0\ _դ_ր_._-;\-* #,##0.0\ _դ_ր_._-;_-* &quot;-&quot;??\ _դ_ր_._-;_-@_-"/>
    <numFmt numFmtId="175" formatCode="#,##0_);\(#,##0\)"/>
  </numFmts>
  <fonts count="63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sz val="12"/>
      <name val="GHEA Grapalat"/>
      <family val="3"/>
    </font>
    <font>
      <b/>
      <sz val="10"/>
      <name val="GHEA Grapalat"/>
      <family val="2"/>
    </font>
    <font>
      <b/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3"/>
    </font>
    <font>
      <b/>
      <sz val="14"/>
      <name val="GHEA Grapalat"/>
      <family val="2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  <font>
      <i/>
      <sz val="10"/>
      <name val="GHEA Grapalat"/>
      <family val="2"/>
    </font>
    <font>
      <sz val="10"/>
      <name val="GHEA Grapalat"/>
      <family val="2"/>
    </font>
    <font>
      <i/>
      <sz val="8"/>
      <name val="GHEA Grapalat"/>
      <family val="2"/>
    </font>
    <font>
      <sz val="11"/>
      <color indexed="8"/>
      <name val="GHEA Grapalat"/>
      <family val="2"/>
    </font>
    <font>
      <sz val="12"/>
      <color indexed="8"/>
      <name val="GHEA Grapalat"/>
      <family val="3"/>
    </font>
    <font>
      <i/>
      <sz val="10"/>
      <color indexed="8"/>
      <name val="GHEA Grapalat"/>
      <family val="2"/>
    </font>
    <font>
      <sz val="11"/>
      <name val="Calibri"/>
      <family val="2"/>
    </font>
    <font>
      <sz val="12"/>
      <name val="Calibri"/>
      <family val="2"/>
    </font>
    <font>
      <b/>
      <sz val="11"/>
      <name val="Calibri"/>
      <family val="2"/>
    </font>
    <font>
      <sz val="12"/>
      <name val="GHEA Grapalat"/>
      <family val="2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0"/>
      <color theme="1"/>
      <name val="GHEA Grapalat"/>
      <family val="3"/>
    </font>
    <font>
      <sz val="10"/>
      <name val="Times Armenian"/>
      <family val="1"/>
    </font>
    <font>
      <b/>
      <sz val="9"/>
      <name val="GHEA Grapalat"/>
      <family val="2"/>
    </font>
    <font>
      <b/>
      <sz val="10"/>
      <color theme="1"/>
      <name val="GHEA Grapalat"/>
      <family val="3"/>
    </font>
    <font>
      <sz val="12"/>
      <color theme="1"/>
      <name val="GHEA Grapalat"/>
      <family val="3"/>
    </font>
    <font>
      <b/>
      <sz val="11"/>
      <name val="GHEA Grapalat"/>
      <family val="2"/>
    </font>
    <font>
      <i/>
      <sz val="11"/>
      <name val="GHEA Grapalat"/>
      <family val="3"/>
    </font>
    <font>
      <sz val="11"/>
      <color indexed="8"/>
      <name val="GHEA Grapalat"/>
      <family val="3"/>
    </font>
    <font>
      <b/>
      <sz val="8"/>
      <name val="GHEA Grapalat"/>
      <family val="2"/>
    </font>
    <font>
      <sz val="12"/>
      <color rgb="FF000000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horizontal="left" vertical="top" wrapText="1"/>
    </xf>
    <xf numFmtId="165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>
      <alignment horizontal="left" vertical="top" wrapText="1"/>
    </xf>
    <xf numFmtId="0" fontId="19" fillId="0" borderId="0"/>
    <xf numFmtId="0" fontId="20" fillId="0" borderId="0"/>
    <xf numFmtId="0" fontId="21" fillId="0" borderId="0"/>
    <xf numFmtId="0" fontId="20" fillId="0" borderId="0"/>
    <xf numFmtId="0" fontId="22" fillId="0" borderId="0"/>
    <xf numFmtId="166" fontId="18" fillId="0" borderId="0" applyFill="0" applyBorder="0" applyProtection="0">
      <alignment horizontal="right" vertical="top"/>
    </xf>
    <xf numFmtId="0" fontId="20" fillId="0" borderId="0"/>
    <xf numFmtId="0" fontId="18" fillId="0" borderId="0">
      <alignment horizontal="left" vertical="top" wrapText="1"/>
    </xf>
    <xf numFmtId="0" fontId="21" fillId="0" borderId="0"/>
    <xf numFmtId="0" fontId="21" fillId="0" borderId="0"/>
    <xf numFmtId="0" fontId="18" fillId="0" borderId="0">
      <alignment horizontal="left" vertical="top" wrapText="1"/>
    </xf>
    <xf numFmtId="0" fontId="22" fillId="0" borderId="0"/>
    <xf numFmtId="166" fontId="42" fillId="0" borderId="0" applyFill="0" applyBorder="0" applyProtection="0">
      <alignment horizontal="right" vertical="top"/>
    </xf>
    <xf numFmtId="0" fontId="19" fillId="0" borderId="0"/>
    <xf numFmtId="0" fontId="54" fillId="0" borderId="0">
      <alignment vertical="center"/>
    </xf>
    <xf numFmtId="171" fontId="18" fillId="0" borderId="0" applyFont="0" applyFill="0" applyBorder="0" applyAlignment="0" applyProtection="0">
      <alignment horizontal="left" vertical="top" wrapText="1"/>
    </xf>
    <xf numFmtId="0" fontId="22" fillId="0" borderId="0"/>
    <xf numFmtId="164" fontId="22" fillId="0" borderId="0" applyFont="0" applyFill="0" applyBorder="0" applyAlignment="0" applyProtection="0"/>
    <xf numFmtId="166" fontId="61" fillId="0" borderId="0" applyFill="0" applyBorder="0" applyProtection="0">
      <alignment horizontal="right" vertical="top"/>
    </xf>
    <xf numFmtId="0" fontId="54" fillId="0" borderId="0"/>
    <xf numFmtId="164" fontId="54" fillId="0" borderId="0" applyFont="0" applyFill="0" applyBorder="0" applyAlignment="0" applyProtection="0"/>
  </cellStyleXfs>
  <cellXfs count="609">
    <xf numFmtId="0" fontId="0" fillId="0" borderId="0" xfId="0">
      <alignment horizontal="left" vertical="top" wrapText="1"/>
    </xf>
    <xf numFmtId="0" fontId="25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33" fillId="33" borderId="11" xfId="0" applyFont="1" applyFill="1" applyBorder="1" applyAlignment="1">
      <alignment horizontal="left" vertical="top" wrapText="1"/>
    </xf>
    <xf numFmtId="0" fontId="23" fillId="33" borderId="11" xfId="0" applyFont="1" applyFill="1" applyBorder="1" applyAlignment="1">
      <alignment horizontal="left" vertical="top" wrapText="1"/>
    </xf>
    <xf numFmtId="0" fontId="23" fillId="33" borderId="21" xfId="0" applyFont="1" applyFill="1" applyBorder="1" applyAlignment="1">
      <alignment horizontal="left" vertical="top" wrapText="1"/>
    </xf>
    <xf numFmtId="0" fontId="23" fillId="33" borderId="22" xfId="0" applyFont="1" applyFill="1" applyBorder="1" applyAlignment="1">
      <alignment horizontal="left" vertical="top" wrapText="1"/>
    </xf>
    <xf numFmtId="0" fontId="23" fillId="33" borderId="23" xfId="0" applyFont="1" applyFill="1" applyBorder="1" applyAlignment="1">
      <alignment horizontal="left" vertical="top" wrapText="1"/>
    </xf>
    <xf numFmtId="0" fontId="23" fillId="0" borderId="0" xfId="0" applyFont="1" applyAlignment="1"/>
    <xf numFmtId="0" fontId="24" fillId="33" borderId="0" xfId="0" applyFont="1" applyFill="1" applyAlignment="1">
      <alignment vertical="center" wrapText="1"/>
    </xf>
    <xf numFmtId="0" fontId="33" fillId="33" borderId="0" xfId="44" applyFont="1" applyFill="1" applyAlignment="1">
      <alignment vertical="center"/>
    </xf>
    <xf numFmtId="0" fontId="23" fillId="0" borderId="11" xfId="0" applyFont="1" applyBorder="1" applyAlignment="1">
      <alignment horizontal="center" vertical="top" wrapText="1"/>
    </xf>
    <xf numFmtId="0" fontId="23" fillId="0" borderId="25" xfId="0" applyFont="1" applyBorder="1" applyAlignment="1">
      <alignment horizontal="left" vertical="top" wrapText="1"/>
    </xf>
    <xf numFmtId="0" fontId="25" fillId="33" borderId="0" xfId="0" applyFont="1" applyFill="1" applyAlignment="1">
      <alignment horizontal="left" vertical="top" wrapText="1"/>
    </xf>
    <xf numFmtId="49" fontId="33" fillId="33" borderId="11" xfId="0" applyNumberFormat="1" applyFont="1" applyFill="1" applyBorder="1" applyAlignment="1">
      <alignment horizontal="left" vertical="top" wrapText="1"/>
    </xf>
    <xf numFmtId="0" fontId="23" fillId="33" borderId="0" xfId="48" applyFont="1" applyFill="1" applyAlignment="1">
      <alignment vertical="center"/>
    </xf>
    <xf numFmtId="0" fontId="23" fillId="33" borderId="0" xfId="48" applyFont="1" applyFill="1" applyBorder="1" applyAlignment="1">
      <alignment horizontal="left" vertical="center"/>
    </xf>
    <xf numFmtId="0" fontId="25" fillId="33" borderId="0" xfId="0" applyFont="1" applyFill="1" applyBorder="1" applyAlignment="1">
      <alignment horizontal="left" vertical="top" wrapText="1"/>
    </xf>
    <xf numFmtId="0" fontId="34" fillId="33" borderId="0" xfId="0" applyFont="1" applyFill="1" applyBorder="1" applyAlignment="1">
      <alignment horizontal="left" vertical="top" wrapText="1"/>
    </xf>
    <xf numFmtId="166" fontId="33" fillId="0" borderId="20" xfId="49" applyNumberFormat="1" applyFont="1" applyFill="1" applyBorder="1" applyAlignment="1">
      <alignment horizontal="right" vertical="top"/>
    </xf>
    <xf numFmtId="0" fontId="23" fillId="33" borderId="13" xfId="0" applyFont="1" applyFill="1" applyBorder="1" applyAlignment="1">
      <alignment horizontal="left" vertical="top" wrapText="1"/>
    </xf>
    <xf numFmtId="0" fontId="23" fillId="33" borderId="14" xfId="0" applyFont="1" applyFill="1" applyBorder="1" applyAlignment="1">
      <alignment horizontal="left" vertical="top" wrapText="1"/>
    </xf>
    <xf numFmtId="0" fontId="28" fillId="34" borderId="33" xfId="0" applyFont="1" applyFill="1" applyBorder="1" applyAlignment="1">
      <alignment horizontal="left" vertical="top" wrapText="1"/>
    </xf>
    <xf numFmtId="167" fontId="30" fillId="33" borderId="33" xfId="0" applyNumberFormat="1" applyFont="1" applyFill="1" applyBorder="1" applyAlignment="1">
      <alignment horizontal="center" vertical="center" wrapText="1"/>
    </xf>
    <xf numFmtId="0" fontId="23" fillId="33" borderId="33" xfId="0" applyFont="1" applyFill="1" applyBorder="1" applyAlignment="1">
      <alignment horizontal="left" vertical="top" wrapText="1"/>
    </xf>
    <xf numFmtId="0" fontId="33" fillId="0" borderId="0" xfId="44" applyFont="1" applyFill="1" applyAlignment="1">
      <alignment vertical="center"/>
    </xf>
    <xf numFmtId="0" fontId="24" fillId="0" borderId="0" xfId="0" applyFont="1" applyFill="1" applyAlignment="1">
      <alignment vertical="center" wrapText="1"/>
    </xf>
    <xf numFmtId="0" fontId="33" fillId="0" borderId="0" xfId="0" applyNumberFormat="1" applyFont="1" applyFill="1" applyAlignment="1">
      <alignment vertical="center" wrapText="1"/>
    </xf>
    <xf numFmtId="49" fontId="27" fillId="0" borderId="0" xfId="0" applyNumberFormat="1" applyFont="1" applyFill="1" applyAlignment="1">
      <alignment horizontal="center" vertical="center" wrapText="1"/>
    </xf>
    <xf numFmtId="0" fontId="33" fillId="0" borderId="0" xfId="0" applyNumberFormat="1" applyFont="1" applyFill="1" applyAlignment="1">
      <alignment horizontal="center" vertical="center" wrapText="1"/>
    </xf>
    <xf numFmtId="167" fontId="27" fillId="0" borderId="0" xfId="0" applyNumberFormat="1" applyFont="1" applyFill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 wrapText="1"/>
    </xf>
    <xf numFmtId="49" fontId="26" fillId="0" borderId="33" xfId="0" applyNumberFormat="1" applyFont="1" applyFill="1" applyBorder="1" applyAlignment="1">
      <alignment horizontal="center" vertical="center" textRotation="90" wrapText="1"/>
    </xf>
    <xf numFmtId="167" fontId="26" fillId="0" borderId="33" xfId="0" applyNumberFormat="1" applyFont="1" applyFill="1" applyBorder="1" applyAlignment="1">
      <alignment horizontal="center" vertical="center" wrapText="1"/>
    </xf>
    <xf numFmtId="49" fontId="36" fillId="0" borderId="33" xfId="0" applyNumberFormat="1" applyFont="1" applyFill="1" applyBorder="1" applyAlignment="1">
      <alignment horizontal="center" vertical="center" textRotation="90" wrapText="1"/>
    </xf>
    <xf numFmtId="0" fontId="36" fillId="0" borderId="33" xfId="0" applyNumberFormat="1" applyFont="1" applyFill="1" applyBorder="1" applyAlignment="1">
      <alignment horizontal="center" vertical="center" wrapText="1"/>
    </xf>
    <xf numFmtId="167" fontId="36" fillId="0" borderId="35" xfId="0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33" borderId="33" xfId="0" applyFont="1" applyFill="1" applyBorder="1" applyAlignment="1">
      <alignment horizontal="center" vertical="center" wrapText="1"/>
    </xf>
    <xf numFmtId="0" fontId="37" fillId="33" borderId="33" xfId="0" applyFont="1" applyFill="1" applyBorder="1" applyAlignment="1">
      <alignment horizontal="center" vertical="center" wrapText="1"/>
    </xf>
    <xf numFmtId="167" fontId="32" fillId="33" borderId="33" xfId="0" applyNumberFormat="1" applyFont="1" applyFill="1" applyBorder="1" applyAlignment="1">
      <alignment horizontal="center" vertical="center" wrapText="1"/>
    </xf>
    <xf numFmtId="167" fontId="36" fillId="33" borderId="33" xfId="0" applyNumberFormat="1" applyFont="1" applyFill="1" applyBorder="1" applyAlignment="1">
      <alignment horizontal="center" vertical="center" wrapText="1"/>
    </xf>
    <xf numFmtId="0" fontId="30" fillId="33" borderId="0" xfId="0" applyFont="1" applyFill="1" applyAlignment="1">
      <alignment horizontal="center" vertical="center" wrapText="1"/>
    </xf>
    <xf numFmtId="164" fontId="30" fillId="0" borderId="0" xfId="1" applyNumberFormat="1" applyFont="1" applyAlignment="1">
      <alignment vertical="center" wrapText="1"/>
    </xf>
    <xf numFmtId="164" fontId="24" fillId="33" borderId="0" xfId="1" applyNumberFormat="1" applyFont="1" applyFill="1" applyAlignment="1">
      <alignment vertical="center" wrapText="1"/>
    </xf>
    <xf numFmtId="0" fontId="33" fillId="33" borderId="0" xfId="0" applyNumberFormat="1" applyFont="1" applyFill="1" applyAlignment="1">
      <alignment vertical="center" wrapText="1"/>
    </xf>
    <xf numFmtId="164" fontId="25" fillId="0" borderId="0" xfId="1" applyNumberFormat="1" applyFont="1" applyAlignment="1">
      <alignment horizontal="center" vertical="center" wrapText="1"/>
    </xf>
    <xf numFmtId="49" fontId="26" fillId="0" borderId="35" xfId="0" applyNumberFormat="1" applyFont="1" applyFill="1" applyBorder="1" applyAlignment="1">
      <alignment horizontal="center" vertical="center" textRotation="90" wrapText="1"/>
    </xf>
    <xf numFmtId="167" fontId="36" fillId="0" borderId="33" xfId="0" applyNumberFormat="1" applyFont="1" applyFill="1" applyBorder="1" applyAlignment="1">
      <alignment horizontal="center" vertical="center" wrapText="1"/>
    </xf>
    <xf numFmtId="164" fontId="30" fillId="0" borderId="0" xfId="1" applyNumberFormat="1" applyFont="1" applyAlignment="1">
      <alignment horizontal="center" vertical="center" wrapText="1"/>
    </xf>
    <xf numFmtId="164" fontId="30" fillId="33" borderId="0" xfId="1" applyNumberFormat="1" applyFont="1" applyFill="1" applyAlignment="1">
      <alignment horizontal="center" vertical="center" wrapText="1"/>
    </xf>
    <xf numFmtId="167" fontId="30" fillId="0" borderId="0" xfId="0" applyNumberFormat="1" applyFont="1" applyAlignment="1">
      <alignment vertical="center" wrapText="1"/>
    </xf>
    <xf numFmtId="0" fontId="27" fillId="33" borderId="0" xfId="0" applyFont="1" applyFill="1" applyBorder="1" applyAlignment="1">
      <alignment horizontal="right" vertical="top" wrapText="1"/>
    </xf>
    <xf numFmtId="0" fontId="41" fillId="33" borderId="0" xfId="0" applyFont="1" applyFill="1">
      <alignment horizontal="left" vertical="top" wrapText="1"/>
    </xf>
    <xf numFmtId="167" fontId="32" fillId="0" borderId="35" xfId="0" applyNumberFormat="1" applyFont="1" applyFill="1" applyBorder="1" applyAlignment="1">
      <alignment horizontal="center" vertical="center" wrapText="1"/>
    </xf>
    <xf numFmtId="166" fontId="28" fillId="0" borderId="33" xfId="49" applyNumberFormat="1" applyFont="1" applyFill="1" applyBorder="1" applyAlignment="1">
      <alignment horizontal="right" vertical="top"/>
    </xf>
    <xf numFmtId="167" fontId="25" fillId="0" borderId="0" xfId="0" applyNumberFormat="1" applyFont="1" applyFill="1" applyBorder="1" applyAlignment="1">
      <alignment horizontal="right" vertical="center" wrapText="1"/>
    </xf>
    <xf numFmtId="0" fontId="33" fillId="0" borderId="0" xfId="0" applyNumberFormat="1" applyFont="1" applyFill="1" applyAlignment="1">
      <alignment horizontal="center" vertical="center" wrapText="1"/>
    </xf>
    <xf numFmtId="0" fontId="23" fillId="33" borderId="19" xfId="0" applyFont="1" applyFill="1" applyBorder="1" applyAlignment="1">
      <alignment horizontal="left" vertical="top" wrapText="1"/>
    </xf>
    <xf numFmtId="0" fontId="33" fillId="0" borderId="33" xfId="0" applyFont="1" applyBorder="1" applyAlignment="1">
      <alignment horizontal="left" vertical="top" wrapText="1"/>
    </xf>
    <xf numFmtId="166" fontId="33" fillId="0" borderId="33" xfId="49" applyNumberFormat="1" applyFont="1" applyFill="1" applyBorder="1" applyAlignment="1">
      <alignment horizontal="right" vertical="top"/>
    </xf>
    <xf numFmtId="166" fontId="33" fillId="0" borderId="22" xfId="49" applyNumberFormat="1" applyFont="1" applyFill="1" applyBorder="1" applyAlignment="1">
      <alignment horizontal="right" vertical="top"/>
    </xf>
    <xf numFmtId="0" fontId="23" fillId="33" borderId="12" xfId="0" applyFont="1" applyFill="1" applyBorder="1" applyAlignment="1">
      <alignment horizontal="left" vertical="top" wrapText="1"/>
    </xf>
    <xf numFmtId="49" fontId="33" fillId="33" borderId="33" xfId="0" applyNumberFormat="1" applyFont="1" applyFill="1" applyBorder="1" applyAlignment="1">
      <alignment horizontal="left" vertical="top" wrapText="1"/>
    </xf>
    <xf numFmtId="0" fontId="41" fillId="33" borderId="33" xfId="0" applyFont="1" applyFill="1" applyBorder="1" applyAlignment="1">
      <alignment horizontal="left" vertical="top" wrapText="1"/>
    </xf>
    <xf numFmtId="0" fontId="28" fillId="33" borderId="33" xfId="0" applyFont="1" applyFill="1" applyBorder="1">
      <alignment horizontal="left" vertical="top" wrapText="1"/>
    </xf>
    <xf numFmtId="0" fontId="28" fillId="33" borderId="0" xfId="0" applyFont="1" applyFill="1">
      <alignment horizontal="left" vertical="top" wrapText="1"/>
    </xf>
    <xf numFmtId="0" fontId="23" fillId="0" borderId="18" xfId="0" applyFont="1" applyBorder="1" applyAlignment="1">
      <alignment horizontal="left" vertical="top" wrapText="1"/>
    </xf>
    <xf numFmtId="0" fontId="33" fillId="33" borderId="24" xfId="0" applyFont="1" applyFill="1" applyBorder="1" applyAlignment="1">
      <alignment horizontal="left" vertical="top" wrapText="1"/>
    </xf>
    <xf numFmtId="0" fontId="23" fillId="33" borderId="34" xfId="0" applyFont="1" applyFill="1" applyBorder="1" applyAlignment="1">
      <alignment horizontal="left" vertical="top" wrapText="1"/>
    </xf>
    <xf numFmtId="0" fontId="23" fillId="33" borderId="27" xfId="0" applyFont="1" applyFill="1" applyBorder="1" applyAlignment="1">
      <alignment horizontal="right" vertical="top" wrapText="1"/>
    </xf>
    <xf numFmtId="0" fontId="31" fillId="33" borderId="33" xfId="0" applyFont="1" applyFill="1" applyBorder="1" applyAlignment="1">
      <alignment horizontal="left" vertical="top" wrapText="1"/>
    </xf>
    <xf numFmtId="0" fontId="40" fillId="33" borderId="33" xfId="0" applyFont="1" applyFill="1" applyBorder="1" applyAlignment="1">
      <alignment horizontal="left" vertical="top" wrapText="1"/>
    </xf>
    <xf numFmtId="0" fontId="41" fillId="33" borderId="37" xfId="0" applyFont="1" applyFill="1" applyBorder="1" applyAlignment="1">
      <alignment horizontal="center" vertical="top" wrapText="1"/>
    </xf>
    <xf numFmtId="0" fontId="41" fillId="33" borderId="36" xfId="0" applyFont="1" applyFill="1" applyBorder="1" applyAlignment="1">
      <alignment horizontal="left" vertical="top" wrapText="1"/>
    </xf>
    <xf numFmtId="0" fontId="41" fillId="33" borderId="0" xfId="0" applyFont="1" applyFill="1" applyBorder="1" applyAlignment="1">
      <alignment horizontal="left" vertical="top" wrapText="1"/>
    </xf>
    <xf numFmtId="166" fontId="41" fillId="0" borderId="0" xfId="49" applyNumberFormat="1" applyFont="1" applyBorder="1" applyAlignment="1">
      <alignment horizontal="right" vertical="top"/>
    </xf>
    <xf numFmtId="0" fontId="41" fillId="33" borderId="0" xfId="0" applyFont="1" applyFill="1" applyBorder="1">
      <alignment horizontal="left" vertical="top" wrapText="1"/>
    </xf>
    <xf numFmtId="0" fontId="45" fillId="33" borderId="33" xfId="0" applyFont="1" applyFill="1" applyBorder="1" applyAlignment="1">
      <alignment horizontal="left" vertical="top" wrapText="1"/>
    </xf>
    <xf numFmtId="0" fontId="35" fillId="33" borderId="0" xfId="0" applyFont="1" applyFill="1" applyBorder="1" applyAlignment="1">
      <alignment vertical="top"/>
    </xf>
    <xf numFmtId="0" fontId="23" fillId="34" borderId="0" xfId="0" applyFont="1" applyFill="1" applyAlignment="1"/>
    <xf numFmtId="0" fontId="41" fillId="33" borderId="0" xfId="0" applyFont="1" applyFill="1" applyAlignment="1">
      <alignment horizontal="left" vertical="top" wrapText="1"/>
    </xf>
    <xf numFmtId="0" fontId="31" fillId="33" borderId="0" xfId="0" applyFont="1" applyFill="1" applyAlignment="1">
      <alignment vertical="top"/>
    </xf>
    <xf numFmtId="0" fontId="49" fillId="0" borderId="33" xfId="0" applyFont="1" applyBorder="1" applyAlignment="1">
      <alignment horizontal="left" vertical="top" wrapText="1"/>
    </xf>
    <xf numFmtId="0" fontId="28" fillId="34" borderId="33" xfId="0" applyFont="1" applyFill="1" applyBorder="1" applyAlignment="1">
      <alignment horizontal="right" vertical="top" wrapText="1"/>
    </xf>
    <xf numFmtId="0" fontId="49" fillId="34" borderId="33" xfId="0" applyFont="1" applyFill="1" applyBorder="1" applyAlignment="1">
      <alignment horizontal="left" vertical="top" wrapText="1"/>
    </xf>
    <xf numFmtId="0" fontId="28" fillId="34" borderId="33" xfId="0" applyFont="1" applyFill="1" applyBorder="1">
      <alignment horizontal="left" vertical="top" wrapText="1"/>
    </xf>
    <xf numFmtId="0" fontId="32" fillId="34" borderId="33" xfId="0" applyFont="1" applyFill="1" applyBorder="1" applyAlignment="1">
      <alignment horizontal="center" vertical="center" wrapText="1"/>
    </xf>
    <xf numFmtId="0" fontId="32" fillId="34" borderId="33" xfId="0" applyFont="1" applyFill="1" applyBorder="1" applyAlignment="1">
      <alignment horizontal="left" vertical="center" wrapText="1"/>
    </xf>
    <xf numFmtId="168" fontId="32" fillId="34" borderId="33" xfId="0" applyNumberFormat="1" applyFont="1" applyFill="1" applyBorder="1" applyAlignment="1">
      <alignment horizontal="center" vertical="center" wrapText="1"/>
    </xf>
    <xf numFmtId="0" fontId="32" fillId="34" borderId="0" xfId="0" applyFont="1" applyFill="1" applyAlignment="1">
      <alignment vertical="center" wrapText="1"/>
    </xf>
    <xf numFmtId="0" fontId="39" fillId="34" borderId="33" xfId="0" applyFont="1" applyFill="1" applyBorder="1" applyAlignment="1">
      <alignment horizontal="left" vertical="center" wrapText="1"/>
    </xf>
    <xf numFmtId="0" fontId="43" fillId="34" borderId="33" xfId="0" applyFont="1" applyFill="1" applyBorder="1" applyAlignment="1">
      <alignment horizontal="left" vertical="top" wrapText="1"/>
    </xf>
    <xf numFmtId="0" fontId="0" fillId="0" borderId="0" xfId="0" applyFill="1">
      <alignment horizontal="left" vertical="top" wrapText="1"/>
    </xf>
    <xf numFmtId="0" fontId="46" fillId="0" borderId="0" xfId="45" applyFont="1" applyFill="1" applyAlignment="1">
      <alignment vertical="center"/>
    </xf>
    <xf numFmtId="0" fontId="48" fillId="0" borderId="0" xfId="45" applyFont="1" applyFill="1" applyAlignment="1">
      <alignment vertical="center"/>
    </xf>
    <xf numFmtId="0" fontId="23" fillId="0" borderId="0" xfId="45" applyFont="1" applyFill="1" applyAlignment="1">
      <alignment vertical="center"/>
    </xf>
    <xf numFmtId="167" fontId="28" fillId="34" borderId="33" xfId="0" applyNumberFormat="1" applyFont="1" applyFill="1" applyBorder="1" applyAlignment="1">
      <alignment horizontal="right" vertical="top" wrapText="1"/>
    </xf>
    <xf numFmtId="166" fontId="28" fillId="34" borderId="33" xfId="49" applyNumberFormat="1" applyFont="1" applyFill="1" applyBorder="1" applyAlignment="1">
      <alignment horizontal="right" vertical="top"/>
    </xf>
    <xf numFmtId="0" fontId="40" fillId="0" borderId="33" xfId="0" applyFont="1" applyBorder="1" applyAlignment="1">
      <alignment horizontal="left" vertical="top" wrapText="1"/>
    </xf>
    <xf numFmtId="0" fontId="50" fillId="0" borderId="33" xfId="0" applyFont="1" applyBorder="1" applyAlignment="1">
      <alignment horizontal="left" vertical="top" wrapText="1"/>
    </xf>
    <xf numFmtId="169" fontId="51" fillId="34" borderId="33" xfId="43" applyNumberFormat="1" applyFont="1" applyFill="1" applyBorder="1" applyAlignment="1">
      <alignment horizontal="center" vertical="center" wrapText="1"/>
    </xf>
    <xf numFmtId="169" fontId="32" fillId="34" borderId="33" xfId="1" applyNumberFormat="1" applyFont="1" applyFill="1" applyBorder="1" applyAlignment="1">
      <alignment vertical="center" wrapText="1"/>
    </xf>
    <xf numFmtId="0" fontId="52" fillId="34" borderId="33" xfId="0" applyFont="1" applyFill="1" applyBorder="1" applyAlignment="1">
      <alignment horizontal="left" vertical="center" wrapText="1"/>
    </xf>
    <xf numFmtId="0" fontId="38" fillId="34" borderId="33" xfId="0" applyFont="1" applyFill="1" applyBorder="1" applyAlignment="1">
      <alignment horizontal="left" vertical="center" wrapText="1"/>
    </xf>
    <xf numFmtId="0" fontId="30" fillId="33" borderId="11" xfId="0" applyFont="1" applyFill="1" applyBorder="1" applyAlignment="1">
      <alignment horizontal="left" vertical="top" wrapText="1"/>
    </xf>
    <xf numFmtId="0" fontId="30" fillId="33" borderId="21" xfId="0" applyFont="1" applyFill="1" applyBorder="1" applyAlignment="1">
      <alignment horizontal="left" vertical="top" wrapText="1"/>
    </xf>
    <xf numFmtId="0" fontId="35" fillId="33" borderId="0" xfId="0" applyFont="1" applyFill="1" applyBorder="1" applyAlignment="1">
      <alignment horizontal="center" vertical="top"/>
    </xf>
    <xf numFmtId="0" fontId="27" fillId="33" borderId="0" xfId="44" applyFont="1" applyFill="1" applyAlignment="1">
      <alignment vertical="center"/>
    </xf>
    <xf numFmtId="169" fontId="53" fillId="34" borderId="33" xfId="43" applyNumberFormat="1" applyFont="1" applyFill="1" applyBorder="1" applyAlignment="1">
      <alignment horizontal="center" vertical="center" wrapText="1"/>
    </xf>
    <xf numFmtId="0" fontId="28" fillId="0" borderId="33" xfId="0" applyFont="1" applyFill="1" applyBorder="1">
      <alignment horizontal="left" vertical="top" wrapText="1"/>
    </xf>
    <xf numFmtId="0" fontId="30" fillId="0" borderId="0" xfId="45" applyFont="1" applyFill="1" applyAlignment="1">
      <alignment vertical="center"/>
    </xf>
    <xf numFmtId="0" fontId="30" fillId="0" borderId="0" xfId="46" applyFont="1" applyFill="1" applyAlignment="1">
      <alignment horizontal="right" vertical="center"/>
    </xf>
    <xf numFmtId="0" fontId="30" fillId="0" borderId="0" xfId="46" applyFont="1" applyFill="1" applyAlignment="1">
      <alignment horizontal="center" vertical="center"/>
    </xf>
    <xf numFmtId="0" fontId="46" fillId="0" borderId="0" xfId="45" applyFont="1" applyFill="1" applyAlignment="1">
      <alignment horizontal="center" vertical="center"/>
    </xf>
    <xf numFmtId="0" fontId="47" fillId="0" borderId="0" xfId="45" applyFont="1" applyFill="1" applyAlignment="1">
      <alignment vertical="center"/>
    </xf>
    <xf numFmtId="0" fontId="30" fillId="0" borderId="12" xfId="46" applyFont="1" applyFill="1" applyBorder="1" applyAlignment="1">
      <alignment vertical="center"/>
    </xf>
    <xf numFmtId="0" fontId="30" fillId="0" borderId="35" xfId="46" applyFont="1" applyFill="1" applyBorder="1" applyAlignment="1">
      <alignment horizontal="center" vertical="center"/>
    </xf>
    <xf numFmtId="0" fontId="30" fillId="0" borderId="35" xfId="46" applyFont="1" applyFill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top" wrapText="1"/>
    </xf>
    <xf numFmtId="0" fontId="40" fillId="33" borderId="15" xfId="0" applyFont="1" applyFill="1" applyBorder="1" applyAlignment="1">
      <alignment horizontal="left" vertical="top" wrapText="1"/>
    </xf>
    <xf numFmtId="0" fontId="40" fillId="33" borderId="15" xfId="0" applyFont="1" applyFill="1" applyBorder="1" applyAlignment="1">
      <alignment horizontal="left" vertical="top" wrapText="1"/>
    </xf>
    <xf numFmtId="170" fontId="23" fillId="0" borderId="0" xfId="58" applyNumberFormat="1" applyFont="1" applyFill="1" applyBorder="1" applyAlignment="1">
      <alignment horizontal="left" vertical="center" wrapText="1"/>
    </xf>
    <xf numFmtId="169" fontId="33" fillId="0" borderId="0" xfId="59" applyNumberFormat="1" applyFont="1" applyFill="1" applyBorder="1" applyAlignment="1">
      <alignment horizontal="right" vertical="center"/>
    </xf>
    <xf numFmtId="0" fontId="23" fillId="0" borderId="0" xfId="48" applyFont="1" applyFill="1" applyAlignment="1">
      <alignment vertical="center"/>
    </xf>
    <xf numFmtId="0" fontId="23" fillId="0" borderId="0" xfId="48" applyFont="1" applyFill="1" applyBorder="1" applyAlignment="1">
      <alignment horizontal="left" vertical="center"/>
    </xf>
    <xf numFmtId="0" fontId="33" fillId="33" borderId="0" xfId="0" applyFont="1" applyFill="1" applyBorder="1" applyAlignment="1">
      <alignment horizontal="right"/>
    </xf>
    <xf numFmtId="0" fontId="33" fillId="0" borderId="0" xfId="44" applyFont="1" applyFill="1" applyAlignment="1">
      <alignment horizontal="right" vertical="center"/>
    </xf>
    <xf numFmtId="0" fontId="33" fillId="0" borderId="0" xfId="0" applyFont="1" applyAlignment="1">
      <alignment horizontal="right"/>
    </xf>
    <xf numFmtId="0" fontId="27" fillId="0" borderId="0" xfId="0" applyFont="1" applyAlignment="1">
      <alignment horizontal="center" vertical="center" wrapText="1"/>
    </xf>
    <xf numFmtId="0" fontId="23" fillId="0" borderId="0" xfId="0" applyFont="1" applyBorder="1" applyAlignment="1">
      <alignment horizontal="right" vertical="center" wrapText="1"/>
    </xf>
    <xf numFmtId="0" fontId="24" fillId="33" borderId="19" xfId="0" applyFont="1" applyFill="1" applyBorder="1" applyAlignment="1">
      <alignment horizontal="center" vertical="center" wrapText="1"/>
    </xf>
    <xf numFmtId="0" fontId="23" fillId="33" borderId="33" xfId="0" applyFont="1" applyFill="1" applyBorder="1" applyAlignment="1">
      <alignment horizontal="center" vertical="center" wrapText="1"/>
    </xf>
    <xf numFmtId="0" fontId="31" fillId="0" borderId="33" xfId="0" applyFont="1" applyBorder="1" applyAlignment="1">
      <alignment horizontal="left" vertical="center" wrapText="1"/>
    </xf>
    <xf numFmtId="0" fontId="31" fillId="0" borderId="15" xfId="0" applyFont="1" applyBorder="1" applyAlignment="1">
      <alignment horizontal="left" vertical="center" wrapText="1"/>
    </xf>
    <xf numFmtId="0" fontId="31" fillId="0" borderId="0" xfId="0" applyFont="1" applyAlignment="1">
      <alignment horizontal="left" vertical="center" wrapText="1"/>
    </xf>
    <xf numFmtId="0" fontId="55" fillId="0" borderId="0" xfId="0" applyFont="1" applyAlignment="1">
      <alignment horizontal="left" vertical="center" wrapText="1"/>
    </xf>
    <xf numFmtId="0" fontId="33" fillId="0" borderId="40" xfId="0" applyFont="1" applyBorder="1" applyAlignment="1">
      <alignment horizontal="left" vertical="top" wrapText="1"/>
    </xf>
    <xf numFmtId="0" fontId="33" fillId="33" borderId="33" xfId="0" applyFont="1" applyFill="1" applyBorder="1" applyAlignment="1">
      <alignment horizontal="left" vertical="top" wrapText="1"/>
    </xf>
    <xf numFmtId="0" fontId="29" fillId="34" borderId="33" xfId="0" applyFont="1" applyFill="1" applyBorder="1" applyAlignment="1">
      <alignment horizontal="left" vertical="top" wrapText="1"/>
    </xf>
    <xf numFmtId="0" fontId="50" fillId="0" borderId="33" xfId="0" applyFont="1" applyBorder="1">
      <alignment horizontal="left" vertical="top" wrapText="1"/>
    </xf>
    <xf numFmtId="0" fontId="28" fillId="0" borderId="0" xfId="0" applyNumberFormat="1" applyFont="1" applyFill="1" applyBorder="1" applyAlignment="1" applyProtection="1">
      <alignment horizontal="left" vertical="top" wrapText="1"/>
    </xf>
    <xf numFmtId="0" fontId="29" fillId="34" borderId="33" xfId="0" applyFont="1" applyFill="1" applyBorder="1">
      <alignment horizontal="left" vertical="top" wrapText="1"/>
    </xf>
    <xf numFmtId="0" fontId="23" fillId="0" borderId="33" xfId="0" applyFont="1" applyBorder="1" applyAlignment="1">
      <alignment horizontal="left" vertical="top" wrapText="1"/>
    </xf>
    <xf numFmtId="166" fontId="23" fillId="34" borderId="33" xfId="49" applyNumberFormat="1" applyFont="1" applyFill="1" applyBorder="1" applyAlignment="1">
      <alignment horizontal="center" vertical="center"/>
    </xf>
    <xf numFmtId="0" fontId="23" fillId="0" borderId="23" xfId="0" applyFont="1" applyBorder="1" applyAlignment="1">
      <alignment horizontal="left" vertical="top" wrapText="1"/>
    </xf>
    <xf numFmtId="0" fontId="25" fillId="0" borderId="35" xfId="0" applyFont="1" applyBorder="1" applyAlignment="1">
      <alignment horizontal="left" vertical="top" wrapText="1"/>
    </xf>
    <xf numFmtId="0" fontId="23" fillId="0" borderId="11" xfId="0" applyFont="1" applyBorder="1" applyAlignment="1">
      <alignment horizontal="left" vertical="top" wrapText="1"/>
    </xf>
    <xf numFmtId="0" fontId="25" fillId="0" borderId="33" xfId="0" applyFont="1" applyBorder="1" applyAlignment="1">
      <alignment horizontal="left" vertical="top" wrapText="1"/>
    </xf>
    <xf numFmtId="0" fontId="23" fillId="0" borderId="21" xfId="0" applyFont="1" applyBorder="1" applyAlignment="1">
      <alignment horizontal="left" vertical="top" wrapText="1"/>
    </xf>
    <xf numFmtId="0" fontId="25" fillId="0" borderId="19" xfId="0" applyFont="1" applyBorder="1" applyAlignment="1">
      <alignment horizontal="left" vertical="top" wrapText="1"/>
    </xf>
    <xf numFmtId="0" fontId="25" fillId="33" borderId="33" xfId="0" applyFont="1" applyFill="1" applyBorder="1" applyAlignment="1">
      <alignment horizontal="left" vertical="top" wrapText="1"/>
    </xf>
    <xf numFmtId="0" fontId="30" fillId="34" borderId="33" xfId="0" applyFont="1" applyFill="1" applyBorder="1" applyAlignment="1">
      <alignment horizontal="left" vertical="center" wrapText="1"/>
    </xf>
    <xf numFmtId="0" fontId="30" fillId="34" borderId="33" xfId="0" applyFont="1" applyFill="1" applyBorder="1" applyAlignment="1">
      <alignment horizontal="center" vertical="center" wrapText="1"/>
    </xf>
    <xf numFmtId="168" fontId="30" fillId="34" borderId="33" xfId="0" applyNumberFormat="1" applyFont="1" applyFill="1" applyBorder="1" applyAlignment="1">
      <alignment horizontal="center" vertical="center" wrapText="1"/>
    </xf>
    <xf numFmtId="0" fontId="30" fillId="0" borderId="15" xfId="0" applyFont="1" applyFill="1" applyBorder="1" applyAlignment="1">
      <alignment horizontal="left" vertical="top" wrapText="1"/>
    </xf>
    <xf numFmtId="0" fontId="30" fillId="0" borderId="18" xfId="0" applyFont="1" applyFill="1" applyBorder="1" applyAlignment="1">
      <alignment horizontal="left" vertical="top" wrapText="1"/>
    </xf>
    <xf numFmtId="0" fontId="30" fillId="0" borderId="15" xfId="43" applyFont="1" applyFill="1" applyBorder="1" applyAlignment="1">
      <alignment horizontal="left" vertical="top" wrapText="1"/>
    </xf>
    <xf numFmtId="49" fontId="33" fillId="33" borderId="12" xfId="0" applyNumberFormat="1" applyFont="1" applyFill="1" applyBorder="1" applyAlignment="1">
      <alignment horizontal="left" vertical="top" wrapText="1"/>
    </xf>
    <xf numFmtId="0" fontId="23" fillId="33" borderId="11" xfId="0" applyFont="1" applyFill="1" applyBorder="1" applyAlignment="1">
      <alignment horizontal="right" vertical="top" wrapText="1"/>
    </xf>
    <xf numFmtId="166" fontId="23" fillId="0" borderId="33" xfId="49" applyNumberFormat="1" applyFont="1" applyFill="1" applyBorder="1" applyAlignment="1">
      <alignment horizontal="right" vertical="top"/>
    </xf>
    <xf numFmtId="166" fontId="23" fillId="0" borderId="22" xfId="49" applyNumberFormat="1" applyFont="1" applyFill="1" applyBorder="1" applyAlignment="1">
      <alignment horizontal="right" vertical="top"/>
    </xf>
    <xf numFmtId="0" fontId="30" fillId="33" borderId="13" xfId="0" applyFont="1" applyFill="1" applyBorder="1" applyAlignment="1">
      <alignment horizontal="left" vertical="top" wrapText="1"/>
    </xf>
    <xf numFmtId="0" fontId="39" fillId="33" borderId="13" xfId="0" applyFont="1" applyFill="1" applyBorder="1" applyAlignment="1">
      <alignment horizontal="left" vertical="top" wrapText="1"/>
    </xf>
    <xf numFmtId="0" fontId="30" fillId="33" borderId="33" xfId="0" applyFont="1" applyFill="1" applyBorder="1" applyAlignment="1">
      <alignment horizontal="left" vertical="top" wrapText="1"/>
    </xf>
    <xf numFmtId="0" fontId="30" fillId="33" borderId="15" xfId="0" applyFont="1" applyFill="1" applyBorder="1" applyAlignment="1">
      <alignment horizontal="left" vertical="top" wrapText="1"/>
    </xf>
    <xf numFmtId="0" fontId="30" fillId="0" borderId="33" xfId="0" applyFont="1" applyBorder="1" applyAlignment="1">
      <alignment vertical="center" wrapText="1"/>
    </xf>
    <xf numFmtId="167" fontId="30" fillId="0" borderId="33" xfId="0" applyNumberFormat="1" applyFont="1" applyBorder="1" applyAlignment="1">
      <alignment vertical="center" wrapText="1"/>
    </xf>
    <xf numFmtId="0" fontId="39" fillId="34" borderId="33" xfId="0" applyFont="1" applyFill="1" applyBorder="1" applyAlignment="1">
      <alignment horizontal="center" vertical="center" wrapText="1"/>
    </xf>
    <xf numFmtId="169" fontId="30" fillId="34" borderId="33" xfId="1" applyNumberFormat="1" applyFont="1" applyFill="1" applyBorder="1" applyAlignment="1">
      <alignment vertical="center" wrapText="1"/>
    </xf>
    <xf numFmtId="0" fontId="45" fillId="34" borderId="33" xfId="0" applyFont="1" applyFill="1" applyBorder="1" applyAlignment="1">
      <alignment horizontal="left" vertical="top" wrapText="1"/>
    </xf>
    <xf numFmtId="0" fontId="40" fillId="0" borderId="33" xfId="0" applyFont="1" applyBorder="1" applyAlignment="1">
      <alignment horizontal="left" vertical="top" wrapText="1"/>
    </xf>
    <xf numFmtId="0" fontId="0" fillId="0" borderId="0" xfId="0" applyNumberFormat="1" applyFont="1" applyFill="1" applyBorder="1" applyAlignment="1" applyProtection="1">
      <alignment horizontal="left" vertical="top" wrapText="1"/>
    </xf>
    <xf numFmtId="0" fontId="41" fillId="0" borderId="33" xfId="0" applyFont="1" applyBorder="1" applyAlignment="1">
      <alignment horizontal="left" vertical="top" wrapText="1"/>
    </xf>
    <xf numFmtId="0" fontId="40" fillId="0" borderId="15" xfId="0" applyFont="1" applyBorder="1" applyAlignment="1">
      <alignment horizontal="left" vertical="top" wrapText="1"/>
    </xf>
    <xf numFmtId="0" fontId="41" fillId="0" borderId="35" xfId="0" applyFont="1" applyBorder="1" applyAlignment="1">
      <alignment horizontal="left" vertical="top" wrapText="1"/>
    </xf>
    <xf numFmtId="0" fontId="31" fillId="0" borderId="33" xfId="0" applyFont="1" applyBorder="1" applyAlignment="1">
      <alignment horizontal="left" vertical="top" wrapText="1"/>
    </xf>
    <xf numFmtId="166" fontId="41" fillId="33" borderId="33" xfId="49" applyNumberFormat="1" applyFont="1" applyFill="1" applyBorder="1" applyAlignment="1">
      <alignment horizontal="center" vertical="top"/>
    </xf>
    <xf numFmtId="0" fontId="50" fillId="34" borderId="33" xfId="0" applyFont="1" applyFill="1" applyBorder="1" applyAlignment="1">
      <alignment horizontal="left" vertical="top" wrapText="1"/>
    </xf>
    <xf numFmtId="0" fontId="49" fillId="33" borderId="22" xfId="0" applyFont="1" applyFill="1" applyBorder="1" applyAlignment="1">
      <alignment horizontal="left" vertical="top" wrapText="1"/>
    </xf>
    <xf numFmtId="0" fontId="50" fillId="33" borderId="33" xfId="0" applyFont="1" applyFill="1" applyBorder="1" applyAlignment="1">
      <alignment horizontal="left" vertical="top" wrapText="1"/>
    </xf>
    <xf numFmtId="0" fontId="49" fillId="33" borderId="33" xfId="0" applyFont="1" applyFill="1" applyBorder="1" applyAlignment="1">
      <alignment horizontal="left" vertical="top" wrapText="1"/>
    </xf>
    <xf numFmtId="0" fontId="30" fillId="0" borderId="33" xfId="0" applyFont="1" applyBorder="1" applyAlignment="1">
      <alignment horizontal="left" vertical="top" wrapText="1"/>
    </xf>
    <xf numFmtId="0" fontId="39" fillId="33" borderId="22" xfId="0" applyFont="1" applyFill="1" applyBorder="1" applyAlignment="1">
      <alignment horizontal="left" vertical="top" wrapText="1"/>
    </xf>
    <xf numFmtId="0" fontId="41" fillId="33" borderId="33" xfId="0" applyFont="1" applyFill="1" applyBorder="1" applyAlignment="1">
      <alignment horizontal="center" vertical="top" wrapText="1"/>
    </xf>
    <xf numFmtId="0" fontId="53" fillId="0" borderId="0" xfId="0" applyFont="1" applyAlignment="1"/>
    <xf numFmtId="0" fontId="53" fillId="34" borderId="0" xfId="0" applyFont="1" applyFill="1" applyAlignment="1"/>
    <xf numFmtId="0" fontId="27" fillId="34" borderId="0" xfId="0" applyFont="1" applyFill="1" applyAlignment="1"/>
    <xf numFmtId="0" fontId="56" fillId="34" borderId="0" xfId="0" applyFont="1" applyFill="1" applyAlignment="1"/>
    <xf numFmtId="169" fontId="57" fillId="34" borderId="33" xfId="43" applyNumberFormat="1" applyFont="1" applyFill="1" applyBorder="1" applyAlignment="1">
      <alignment horizontal="center" vertical="center" wrapText="1"/>
    </xf>
    <xf numFmtId="166" fontId="23" fillId="34" borderId="33" xfId="56" applyNumberFormat="1" applyFont="1" applyFill="1" applyBorder="1" applyAlignment="1">
      <alignment horizontal="right" vertical="top"/>
    </xf>
    <xf numFmtId="0" fontId="23" fillId="34" borderId="33" xfId="0" applyFont="1" applyFill="1" applyBorder="1" applyAlignment="1">
      <alignment horizontal="right" vertical="top" wrapText="1"/>
    </xf>
    <xf numFmtId="167" fontId="23" fillId="34" borderId="33" xfId="43" applyNumberFormat="1" applyFont="1" applyFill="1" applyBorder="1" applyAlignment="1">
      <alignment horizontal="right" vertical="top" wrapText="1"/>
    </xf>
    <xf numFmtId="167" fontId="23" fillId="34" borderId="33" xfId="0" applyNumberFormat="1" applyFont="1" applyFill="1" applyBorder="1" applyAlignment="1">
      <alignment horizontal="right" vertical="top" wrapText="1"/>
    </xf>
    <xf numFmtId="166" fontId="23" fillId="34" borderId="33" xfId="49" applyNumberFormat="1" applyFont="1" applyFill="1" applyBorder="1" applyAlignment="1">
      <alignment horizontal="right" vertical="top"/>
    </xf>
    <xf numFmtId="166" fontId="33" fillId="34" borderId="33" xfId="49" applyNumberFormat="1" applyFont="1" applyFill="1" applyBorder="1" applyAlignment="1">
      <alignment horizontal="right" vertical="top"/>
    </xf>
    <xf numFmtId="166" fontId="23" fillId="34" borderId="33" xfId="49" applyNumberFormat="1" applyFont="1" applyFill="1" applyBorder="1" applyAlignment="1">
      <alignment horizontal="right" vertical="center"/>
    </xf>
    <xf numFmtId="167" fontId="30" fillId="34" borderId="33" xfId="0" applyNumberFormat="1" applyFont="1" applyFill="1" applyBorder="1" applyAlignment="1">
      <alignment vertical="center" wrapText="1"/>
    </xf>
    <xf numFmtId="169" fontId="32" fillId="0" borderId="33" xfId="0" applyNumberFormat="1" applyFont="1" applyBorder="1" applyAlignment="1">
      <alignment horizontal="right" vertical="center" wrapText="1"/>
    </xf>
    <xf numFmtId="169" fontId="33" fillId="0" borderId="33" xfId="49" applyNumberFormat="1" applyFont="1" applyFill="1" applyBorder="1" applyAlignment="1">
      <alignment horizontal="right" vertical="top"/>
    </xf>
    <xf numFmtId="167" fontId="32" fillId="34" borderId="33" xfId="46" applyNumberFormat="1" applyFont="1" applyFill="1" applyBorder="1" applyAlignment="1">
      <alignment horizontal="center" vertical="center"/>
    </xf>
    <xf numFmtId="0" fontId="23" fillId="34" borderId="17" xfId="46" applyFont="1" applyFill="1" applyBorder="1" applyAlignment="1">
      <alignment horizontal="left" vertical="center"/>
    </xf>
    <xf numFmtId="0" fontId="33" fillId="34" borderId="17" xfId="50" applyFont="1" applyFill="1" applyBorder="1" applyAlignment="1"/>
    <xf numFmtId="0" fontId="33" fillId="34" borderId="16" xfId="50" applyFont="1" applyFill="1" applyBorder="1" applyAlignment="1"/>
    <xf numFmtId="0" fontId="23" fillId="34" borderId="32" xfId="46" applyFont="1" applyFill="1" applyBorder="1" applyAlignment="1">
      <alignment horizontal="left" vertical="center"/>
    </xf>
    <xf numFmtId="0" fontId="23" fillId="34" borderId="33" xfId="46" applyFont="1" applyFill="1" applyBorder="1" applyAlignment="1">
      <alignment horizontal="center" vertical="center"/>
    </xf>
    <xf numFmtId="167" fontId="33" fillId="34" borderId="33" xfId="46" applyNumberFormat="1" applyFont="1" applyFill="1" applyBorder="1" applyAlignment="1">
      <alignment horizontal="center" vertical="center"/>
    </xf>
    <xf numFmtId="0" fontId="23" fillId="34" borderId="33" xfId="46" applyFont="1" applyFill="1" applyBorder="1" applyAlignment="1">
      <alignment horizontal="center" vertical="center" wrapText="1"/>
    </xf>
    <xf numFmtId="37" fontId="23" fillId="34" borderId="33" xfId="46" applyNumberFormat="1" applyFont="1" applyFill="1" applyBorder="1" applyAlignment="1">
      <alignment horizontal="center" vertical="center"/>
    </xf>
    <xf numFmtId="49" fontId="23" fillId="34" borderId="33" xfId="0" applyNumberFormat="1" applyFont="1" applyFill="1" applyBorder="1" applyAlignment="1">
      <alignment horizontal="left" vertical="center"/>
    </xf>
    <xf numFmtId="0" fontId="23" fillId="34" borderId="37" xfId="46" applyFont="1" applyFill="1" applyBorder="1" applyAlignment="1">
      <alignment horizontal="center" vertical="center"/>
    </xf>
    <xf numFmtId="49" fontId="23" fillId="34" borderId="15" xfId="0" applyNumberFormat="1" applyFont="1" applyFill="1" applyBorder="1" applyAlignment="1">
      <alignment horizontal="left" vertical="center"/>
    </xf>
    <xf numFmtId="49" fontId="33" fillId="34" borderId="0" xfId="0" applyNumberFormat="1" applyFont="1" applyFill="1" applyBorder="1" applyAlignment="1">
      <alignment horizontal="left" vertical="center"/>
    </xf>
    <xf numFmtId="0" fontId="33" fillId="34" borderId="0" xfId="0" applyFont="1" applyFill="1" applyBorder="1" applyAlignment="1">
      <alignment vertical="center" wrapText="1"/>
    </xf>
    <xf numFmtId="0" fontId="33" fillId="34" borderId="0" xfId="46" applyFont="1" applyFill="1" applyBorder="1" applyAlignment="1">
      <alignment horizontal="center" vertical="center"/>
    </xf>
    <xf numFmtId="167" fontId="33" fillId="34" borderId="37" xfId="46" applyNumberFormat="1" applyFont="1" applyFill="1" applyBorder="1" applyAlignment="1">
      <alignment horizontal="center" vertical="center"/>
    </xf>
    <xf numFmtId="49" fontId="23" fillId="34" borderId="16" xfId="0" applyNumberFormat="1" applyFont="1" applyFill="1" applyBorder="1" applyAlignment="1">
      <alignment horizontal="left" vertical="center"/>
    </xf>
    <xf numFmtId="0" fontId="23" fillId="34" borderId="16" xfId="0" applyFont="1" applyFill="1" applyBorder="1" applyAlignment="1">
      <alignment vertical="center" wrapText="1"/>
    </xf>
    <xf numFmtId="0" fontId="23" fillId="34" borderId="16" xfId="46" applyFont="1" applyFill="1" applyBorder="1" applyAlignment="1">
      <alignment horizontal="center" vertical="center"/>
    </xf>
    <xf numFmtId="0" fontId="23" fillId="34" borderId="34" xfId="46" applyFont="1" applyFill="1" applyBorder="1" applyAlignment="1">
      <alignment horizontal="center" vertical="center"/>
    </xf>
    <xf numFmtId="0" fontId="46" fillId="34" borderId="33" xfId="45" applyFont="1" applyFill="1" applyBorder="1" applyAlignment="1">
      <alignment horizontal="center" vertical="center"/>
    </xf>
    <xf numFmtId="168" fontId="23" fillId="34" borderId="33" xfId="46" applyNumberFormat="1" applyFont="1" applyFill="1" applyBorder="1" applyAlignment="1">
      <alignment horizontal="center" vertical="center"/>
    </xf>
    <xf numFmtId="0" fontId="23" fillId="34" borderId="35" xfId="46" applyFont="1" applyFill="1" applyBorder="1" applyAlignment="1">
      <alignment horizontal="center" vertical="center"/>
    </xf>
    <xf numFmtId="0" fontId="23" fillId="34" borderId="35" xfId="46" applyFont="1" applyFill="1" applyBorder="1" applyAlignment="1">
      <alignment horizontal="center" vertical="center" wrapText="1"/>
    </xf>
    <xf numFmtId="0" fontId="30" fillId="34" borderId="35" xfId="46" applyFont="1" applyFill="1" applyBorder="1" applyAlignment="1">
      <alignment horizontal="left" vertical="center"/>
    </xf>
    <xf numFmtId="0" fontId="33" fillId="34" borderId="33" xfId="0" applyFont="1" applyFill="1" applyBorder="1" applyAlignment="1">
      <alignment horizontal="left" vertical="center" wrapText="1"/>
    </xf>
    <xf numFmtId="3" fontId="23" fillId="34" borderId="33" xfId="46" applyNumberFormat="1" applyFont="1" applyFill="1" applyBorder="1" applyAlignment="1">
      <alignment horizontal="center" vertical="center"/>
    </xf>
    <xf numFmtId="3" fontId="23" fillId="34" borderId="35" xfId="46" applyNumberFormat="1" applyFont="1" applyFill="1" applyBorder="1" applyAlignment="1">
      <alignment horizontal="center" vertical="center"/>
    </xf>
    <xf numFmtId="0" fontId="23" fillId="34" borderId="18" xfId="46" applyFont="1" applyFill="1" applyBorder="1" applyAlignment="1">
      <alignment horizontal="center" vertical="center"/>
    </xf>
    <xf numFmtId="0" fontId="28" fillId="34" borderId="33" xfId="0" applyFont="1" applyFill="1" applyBorder="1" applyAlignment="1">
      <alignment horizontal="center" vertical="center" wrapText="1"/>
    </xf>
    <xf numFmtId="0" fontId="0" fillId="34" borderId="33" xfId="0" applyFill="1" applyBorder="1">
      <alignment horizontal="left" vertical="top" wrapText="1"/>
    </xf>
    <xf numFmtId="3" fontId="28" fillId="34" borderId="33" xfId="0" applyNumberFormat="1" applyFont="1" applyFill="1" applyBorder="1" applyAlignment="1">
      <alignment horizontal="center" vertical="top" wrapText="1"/>
    </xf>
    <xf numFmtId="0" fontId="28" fillId="34" borderId="33" xfId="0" applyFont="1" applyFill="1" applyBorder="1" applyAlignment="1">
      <alignment horizontal="center" vertical="top" wrapText="1"/>
    </xf>
    <xf numFmtId="0" fontId="28" fillId="34" borderId="33" xfId="0" applyFont="1" applyFill="1" applyBorder="1" applyAlignment="1">
      <alignment horizontal="left" vertical="center" wrapText="1"/>
    </xf>
    <xf numFmtId="3" fontId="23" fillId="34" borderId="19" xfId="46" applyNumberFormat="1" applyFont="1" applyFill="1" applyBorder="1" applyAlignment="1">
      <alignment horizontal="center" vertical="center"/>
    </xf>
    <xf numFmtId="0" fontId="28" fillId="34" borderId="19" xfId="0" applyFont="1" applyFill="1" applyBorder="1" applyAlignment="1">
      <alignment horizontal="center" vertical="top" wrapText="1"/>
    </xf>
    <xf numFmtId="0" fontId="0" fillId="34" borderId="32" xfId="0" applyFill="1" applyBorder="1">
      <alignment horizontal="left" vertical="top" wrapText="1"/>
    </xf>
    <xf numFmtId="0" fontId="0" fillId="34" borderId="22" xfId="0" applyFill="1" applyBorder="1">
      <alignment horizontal="left" vertical="top" wrapText="1"/>
    </xf>
    <xf numFmtId="168" fontId="33" fillId="34" borderId="22" xfId="0" applyNumberFormat="1" applyFont="1" applyFill="1" applyBorder="1" applyAlignment="1">
      <alignment horizontal="center" vertical="center" wrapText="1"/>
    </xf>
    <xf numFmtId="0" fontId="24" fillId="34" borderId="18" xfId="0" applyFont="1" applyFill="1" applyBorder="1">
      <alignment horizontal="left" vertical="top" wrapText="1"/>
    </xf>
    <xf numFmtId="0" fontId="0" fillId="34" borderId="10" xfId="0" applyFill="1" applyBorder="1">
      <alignment horizontal="left" vertical="top" wrapText="1"/>
    </xf>
    <xf numFmtId="0" fontId="49" fillId="34" borderId="33" xfId="0" applyFont="1" applyFill="1" applyBorder="1" applyAlignment="1">
      <alignment horizontal="center" vertical="center" wrapText="1"/>
    </xf>
    <xf numFmtId="168" fontId="23" fillId="34" borderId="19" xfId="46" applyNumberFormat="1" applyFont="1" applyFill="1" applyBorder="1" applyAlignment="1">
      <alignment horizontal="center" vertical="center"/>
    </xf>
    <xf numFmtId="0" fontId="49" fillId="0" borderId="15" xfId="0" applyFont="1" applyBorder="1" applyAlignment="1">
      <alignment horizontal="left" vertical="top" wrapText="1"/>
    </xf>
    <xf numFmtId="167" fontId="28" fillId="34" borderId="22" xfId="0" applyNumberFormat="1" applyFont="1" applyFill="1" applyBorder="1" applyAlignment="1">
      <alignment horizontal="right" vertical="top" wrapText="1"/>
    </xf>
    <xf numFmtId="49" fontId="23" fillId="34" borderId="22" xfId="0" applyNumberFormat="1" applyFont="1" applyFill="1" applyBorder="1" applyAlignment="1">
      <alignment horizontal="left" vertical="center"/>
    </xf>
    <xf numFmtId="166" fontId="33" fillId="33" borderId="33" xfId="0" applyNumberFormat="1" applyFont="1" applyFill="1" applyBorder="1" applyAlignment="1">
      <alignment horizontal="right" vertical="top" wrapText="1"/>
    </xf>
    <xf numFmtId="168" fontId="33" fillId="33" borderId="33" xfId="0" applyNumberFormat="1" applyFont="1" applyFill="1" applyBorder="1" applyAlignment="1">
      <alignment horizontal="right" vertical="center" wrapText="1"/>
    </xf>
    <xf numFmtId="168" fontId="23" fillId="33" borderId="33" xfId="0" applyNumberFormat="1" applyFont="1" applyFill="1" applyBorder="1" applyAlignment="1">
      <alignment horizontal="right" vertical="top" wrapText="1"/>
    </xf>
    <xf numFmtId="168" fontId="23" fillId="33" borderId="33" xfId="0" applyNumberFormat="1" applyFont="1" applyFill="1" applyBorder="1" applyAlignment="1">
      <alignment horizontal="right" vertical="center" wrapText="1"/>
    </xf>
    <xf numFmtId="167" fontId="33" fillId="33" borderId="22" xfId="0" applyNumberFormat="1" applyFont="1" applyFill="1" applyBorder="1" applyAlignment="1">
      <alignment horizontal="right" vertical="top" wrapText="1"/>
    </xf>
    <xf numFmtId="0" fontId="29" fillId="34" borderId="33" xfId="0" applyFont="1" applyFill="1" applyBorder="1" applyAlignment="1">
      <alignment horizontal="right" vertical="top" wrapText="1"/>
    </xf>
    <xf numFmtId="166" fontId="33" fillId="34" borderId="33" xfId="49" applyNumberFormat="1" applyFont="1" applyFill="1" applyBorder="1" applyAlignment="1">
      <alignment horizontal="right" vertical="center"/>
    </xf>
    <xf numFmtId="0" fontId="23" fillId="34" borderId="19" xfId="46" applyFont="1" applyFill="1" applyBorder="1" applyAlignment="1">
      <alignment horizontal="center" vertical="center"/>
    </xf>
    <xf numFmtId="167" fontId="23" fillId="34" borderId="33" xfId="46" applyNumberFormat="1" applyFont="1" applyFill="1" applyBorder="1" applyAlignment="1">
      <alignment horizontal="center" vertical="center"/>
    </xf>
    <xf numFmtId="0" fontId="23" fillId="34" borderId="0" xfId="45" applyFont="1" applyFill="1" applyAlignment="1">
      <alignment vertical="center"/>
    </xf>
    <xf numFmtId="0" fontId="30" fillId="34" borderId="33" xfId="46" applyFont="1" applyFill="1" applyBorder="1" applyAlignment="1">
      <alignment horizontal="left" vertical="center"/>
    </xf>
    <xf numFmtId="0" fontId="23" fillId="34" borderId="16" xfId="46" applyFont="1" applyFill="1" applyBorder="1" applyAlignment="1">
      <alignment horizontal="center" vertical="center" wrapText="1"/>
    </xf>
    <xf numFmtId="37" fontId="23" fillId="34" borderId="16" xfId="46" applyNumberFormat="1" applyFont="1" applyFill="1" applyBorder="1" applyAlignment="1">
      <alignment horizontal="center" vertical="center"/>
    </xf>
    <xf numFmtId="0" fontId="23" fillId="0" borderId="33" xfId="0" applyFont="1" applyBorder="1" applyAlignment="1">
      <alignment horizontal="center" vertical="top" wrapText="1"/>
    </xf>
    <xf numFmtId="0" fontId="40" fillId="0" borderId="33" xfId="0" applyFont="1" applyBorder="1" applyAlignment="1">
      <alignment horizontal="left" vertical="top" wrapText="1"/>
    </xf>
    <xf numFmtId="0" fontId="41" fillId="33" borderId="15" xfId="0" applyFont="1" applyFill="1" applyBorder="1" applyAlignment="1">
      <alignment horizontal="left" vertical="top" wrapText="1"/>
    </xf>
    <xf numFmtId="0" fontId="41" fillId="33" borderId="22" xfId="0" applyFont="1" applyFill="1" applyBorder="1" applyAlignment="1">
      <alignment horizontal="center" vertical="top" wrapText="1"/>
    </xf>
    <xf numFmtId="0" fontId="41" fillId="33" borderId="15" xfId="0" applyFont="1" applyFill="1" applyBorder="1" applyAlignment="1">
      <alignment horizontal="left" vertical="top" wrapText="1"/>
    </xf>
    <xf numFmtId="0" fontId="40" fillId="33" borderId="15" xfId="0" applyFont="1" applyFill="1" applyBorder="1" applyAlignment="1">
      <alignment horizontal="left" vertical="top" wrapText="1"/>
    </xf>
    <xf numFmtId="0" fontId="40" fillId="0" borderId="33" xfId="0" applyFont="1" applyBorder="1" applyAlignment="1">
      <alignment horizontal="left" vertical="top" wrapText="1"/>
    </xf>
    <xf numFmtId="0" fontId="31" fillId="33" borderId="0" xfId="0" applyFont="1" applyFill="1" applyAlignment="1">
      <alignment horizontal="center" vertical="top" wrapText="1"/>
    </xf>
    <xf numFmtId="0" fontId="57" fillId="0" borderId="0" xfId="0" applyFont="1" applyFill="1" applyAlignment="1">
      <alignment horizontal="left" vertical="top" wrapText="1"/>
    </xf>
    <xf numFmtId="0" fontId="49" fillId="0" borderId="0" xfId="0" applyFont="1" applyAlignment="1">
      <alignment horizontal="left" vertical="top" wrapText="1"/>
    </xf>
    <xf numFmtId="0" fontId="49" fillId="0" borderId="33" xfId="0" applyFont="1" applyBorder="1" applyAlignment="1">
      <alignment horizontal="center" vertical="top" wrapText="1"/>
    </xf>
    <xf numFmtId="0" fontId="29" fillId="0" borderId="33" xfId="0" applyFont="1" applyBorder="1">
      <alignment horizontal="left" vertical="top" wrapText="1"/>
    </xf>
    <xf numFmtId="0" fontId="28" fillId="0" borderId="33" xfId="0" applyFont="1" applyBorder="1" applyAlignment="1">
      <alignment horizontal="left" vertical="top" wrapText="1"/>
    </xf>
    <xf numFmtId="167" fontId="33" fillId="33" borderId="22" xfId="0" applyNumberFormat="1" applyFont="1" applyFill="1" applyBorder="1" applyAlignment="1">
      <alignment vertical="top" wrapText="1"/>
    </xf>
    <xf numFmtId="0" fontId="49" fillId="0" borderId="33" xfId="0" applyFont="1" applyBorder="1">
      <alignment horizontal="left" vertical="top" wrapText="1"/>
    </xf>
    <xf numFmtId="166" fontId="49" fillId="34" borderId="33" xfId="49" applyNumberFormat="1" applyFont="1" applyFill="1" applyBorder="1" applyAlignment="1">
      <alignment horizontal="right" vertical="top"/>
    </xf>
    <xf numFmtId="0" fontId="30" fillId="34" borderId="33" xfId="0" applyFont="1" applyFill="1" applyBorder="1" applyAlignment="1">
      <alignment horizontal="justify" vertical="center"/>
    </xf>
    <xf numFmtId="0" fontId="30" fillId="34" borderId="33" xfId="0" applyFont="1" applyFill="1" applyBorder="1" applyAlignment="1">
      <alignment vertical="center" wrapText="1"/>
    </xf>
    <xf numFmtId="0" fontId="32" fillId="34" borderId="33" xfId="0" applyFont="1" applyFill="1" applyBorder="1" applyAlignment="1">
      <alignment vertical="center" wrapText="1"/>
    </xf>
    <xf numFmtId="0" fontId="58" fillId="34" borderId="33" xfId="0" applyFont="1" applyFill="1" applyBorder="1" applyAlignment="1">
      <alignment horizontal="left" vertical="top" wrapText="1"/>
    </xf>
    <xf numFmtId="0" fontId="23" fillId="33" borderId="21" xfId="0" applyFont="1" applyFill="1" applyBorder="1" applyAlignment="1">
      <alignment horizontal="right" vertical="top" wrapText="1"/>
    </xf>
    <xf numFmtId="0" fontId="23" fillId="0" borderId="33" xfId="0" applyFont="1" applyBorder="1" applyAlignment="1"/>
    <xf numFmtId="169" fontId="30" fillId="34" borderId="33" xfId="1" applyNumberFormat="1" applyFont="1" applyFill="1" applyBorder="1" applyAlignment="1">
      <alignment horizontal="right" vertical="center" wrapText="1"/>
    </xf>
    <xf numFmtId="0" fontId="0" fillId="0" borderId="33" xfId="0" applyBorder="1">
      <alignment horizontal="left" vertical="top" wrapText="1"/>
    </xf>
    <xf numFmtId="0" fontId="30" fillId="0" borderId="33" xfId="0" applyFont="1" applyBorder="1" applyAlignment="1">
      <alignment horizontal="center" vertical="center" wrapText="1"/>
    </xf>
    <xf numFmtId="166" fontId="41" fillId="0" borderId="29" xfId="49" applyNumberFormat="1" applyFont="1" applyBorder="1" applyAlignment="1">
      <alignment horizontal="right" vertical="top"/>
    </xf>
    <xf numFmtId="0" fontId="0" fillId="0" borderId="0" xfId="0" applyFont="1" applyAlignment="1">
      <alignment horizontal="left" vertical="top" wrapText="1"/>
    </xf>
    <xf numFmtId="0" fontId="41" fillId="0" borderId="0" xfId="0" applyFont="1" applyAlignment="1">
      <alignment horizontal="left" vertical="top" wrapText="1"/>
    </xf>
    <xf numFmtId="0" fontId="58" fillId="34" borderId="15" xfId="0" applyFont="1" applyFill="1" applyBorder="1" applyAlignment="1">
      <alignment horizontal="left" vertical="top" wrapText="1"/>
    </xf>
    <xf numFmtId="167" fontId="33" fillId="34" borderId="33" xfId="0" applyNumberFormat="1" applyFont="1" applyFill="1" applyBorder="1" applyAlignment="1">
      <alignment horizontal="right" vertical="top" wrapText="1"/>
    </xf>
    <xf numFmtId="166" fontId="49" fillId="0" borderId="33" xfId="49" applyNumberFormat="1" applyFont="1" applyBorder="1" applyAlignment="1">
      <alignment horizontal="right" vertical="top"/>
    </xf>
    <xf numFmtId="0" fontId="41" fillId="33" borderId="15" xfId="0" applyFont="1" applyFill="1" applyBorder="1" applyAlignment="1">
      <alignment vertical="top" wrapText="1"/>
    </xf>
    <xf numFmtId="0" fontId="23" fillId="34" borderId="33" xfId="0" applyFont="1" applyFill="1" applyBorder="1" applyAlignment="1"/>
    <xf numFmtId="169" fontId="23" fillId="34" borderId="33" xfId="0" applyNumberFormat="1" applyFont="1" applyFill="1" applyBorder="1" applyAlignment="1"/>
    <xf numFmtId="169" fontId="23" fillId="34" borderId="33" xfId="1" applyNumberFormat="1" applyFont="1" applyFill="1" applyBorder="1" applyAlignment="1">
      <alignment horizontal="right" vertical="center" wrapText="1"/>
    </xf>
    <xf numFmtId="0" fontId="24" fillId="34" borderId="33" xfId="0" applyFont="1" applyFill="1" applyBorder="1" applyAlignment="1">
      <alignment horizontal="center" vertical="center" wrapText="1"/>
    </xf>
    <xf numFmtId="0" fontId="32" fillId="34" borderId="40" xfId="0" applyFont="1" applyFill="1" applyBorder="1" applyAlignment="1">
      <alignment horizontal="left" vertical="top" wrapText="1"/>
    </xf>
    <xf numFmtId="166" fontId="32" fillId="34" borderId="33" xfId="0" applyNumberFormat="1" applyFont="1" applyFill="1" applyBorder="1" applyAlignment="1">
      <alignment horizontal="right" vertical="top" wrapText="1"/>
    </xf>
    <xf numFmtId="0" fontId="25" fillId="34" borderId="0" xfId="0" applyFont="1" applyFill="1" applyAlignment="1">
      <alignment horizontal="left" vertical="top" wrapText="1"/>
    </xf>
    <xf numFmtId="0" fontId="33" fillId="34" borderId="11" xfId="0" applyFont="1" applyFill="1" applyBorder="1" applyAlignment="1">
      <alignment horizontal="left" vertical="top" wrapText="1"/>
    </xf>
    <xf numFmtId="0" fontId="23" fillId="34" borderId="33" xfId="0" applyFont="1" applyFill="1" applyBorder="1">
      <alignment horizontal="left" vertical="top" wrapText="1"/>
    </xf>
    <xf numFmtId="0" fontId="23" fillId="34" borderId="15" xfId="0" applyFont="1" applyFill="1" applyBorder="1" applyAlignment="1">
      <alignment horizontal="left" vertical="top" wrapText="1"/>
    </xf>
    <xf numFmtId="166" fontId="23" fillId="34" borderId="33" xfId="0" applyNumberFormat="1" applyFont="1" applyFill="1" applyBorder="1" applyAlignment="1">
      <alignment horizontal="right" vertical="top" wrapText="1"/>
    </xf>
    <xf numFmtId="0" fontId="0" fillId="34" borderId="0" xfId="0" applyNumberFormat="1" applyFont="1" applyFill="1" applyBorder="1" applyAlignment="1" applyProtection="1">
      <alignment horizontal="left" vertical="top" wrapText="1"/>
    </xf>
    <xf numFmtId="0" fontId="59" fillId="34" borderId="33" xfId="0" applyFont="1" applyFill="1" applyBorder="1" applyAlignment="1">
      <alignment horizontal="left" vertical="top" wrapText="1"/>
    </xf>
    <xf numFmtId="0" fontId="23" fillId="34" borderId="33" xfId="0" applyFont="1" applyFill="1" applyBorder="1" applyAlignment="1">
      <alignment horizontal="left" vertical="top" wrapText="1"/>
    </xf>
    <xf numFmtId="166" fontId="23" fillId="34" borderId="22" xfId="0" applyNumberFormat="1" applyFont="1" applyFill="1" applyBorder="1" applyAlignment="1">
      <alignment horizontal="right" vertical="top" wrapText="1"/>
    </xf>
    <xf numFmtId="0" fontId="23" fillId="34" borderId="15" xfId="0" applyFont="1" applyFill="1" applyBorder="1" applyAlignment="1">
      <alignment horizontal="right" vertical="top" wrapText="1"/>
    </xf>
    <xf numFmtId="0" fontId="33" fillId="34" borderId="33" xfId="0" applyFont="1" applyFill="1" applyBorder="1" applyAlignment="1">
      <alignment horizontal="left" vertical="top" wrapText="1"/>
    </xf>
    <xf numFmtId="0" fontId="23" fillId="34" borderId="19" xfId="0" applyFont="1" applyFill="1" applyBorder="1">
      <alignment horizontal="left" vertical="top" wrapText="1"/>
    </xf>
    <xf numFmtId="0" fontId="60" fillId="34" borderId="33" xfId="0" applyFont="1" applyFill="1" applyBorder="1" applyAlignment="1">
      <alignment horizontal="left" vertical="top" wrapText="1"/>
    </xf>
    <xf numFmtId="0" fontId="23" fillId="34" borderId="22" xfId="0" applyFont="1" applyFill="1" applyBorder="1">
      <alignment horizontal="left" vertical="top" wrapText="1"/>
    </xf>
    <xf numFmtId="0" fontId="23" fillId="34" borderId="33" xfId="43" applyFont="1" applyFill="1" applyBorder="1" applyAlignment="1">
      <alignment horizontal="left" vertical="top" wrapText="1"/>
    </xf>
    <xf numFmtId="0" fontId="31" fillId="33" borderId="0" xfId="0" applyFont="1" applyFill="1" applyBorder="1" applyAlignment="1">
      <alignment vertical="top" wrapText="1"/>
    </xf>
    <xf numFmtId="0" fontId="41" fillId="33" borderId="0" xfId="0" applyFont="1" applyFill="1" applyBorder="1" applyAlignment="1">
      <alignment vertical="top" wrapText="1"/>
    </xf>
    <xf numFmtId="0" fontId="31" fillId="33" borderId="15" xfId="0" applyFont="1" applyFill="1" applyBorder="1" applyAlignment="1">
      <alignment vertical="top" wrapText="1"/>
    </xf>
    <xf numFmtId="0" fontId="41" fillId="33" borderId="33" xfId="0" applyFont="1" applyFill="1" applyBorder="1">
      <alignment horizontal="left" vertical="top" wrapText="1"/>
    </xf>
    <xf numFmtId="166" fontId="41" fillId="34" borderId="33" xfId="49" applyNumberFormat="1" applyFont="1" applyFill="1" applyBorder="1" applyAlignment="1">
      <alignment horizontal="right" vertical="top"/>
    </xf>
    <xf numFmtId="0" fontId="40" fillId="33" borderId="0" xfId="0" applyFont="1" applyFill="1" applyBorder="1" applyAlignment="1">
      <alignment horizontal="right" vertical="top" wrapText="1"/>
    </xf>
    <xf numFmtId="0" fontId="41" fillId="34" borderId="0" xfId="0" applyFont="1" applyFill="1">
      <alignment horizontal="left" vertical="top" wrapText="1"/>
    </xf>
    <xf numFmtId="0" fontId="31" fillId="34" borderId="15" xfId="0" applyFont="1" applyFill="1" applyBorder="1" applyAlignment="1">
      <alignment horizontal="left" vertical="top" wrapText="1"/>
    </xf>
    <xf numFmtId="0" fontId="31" fillId="34" borderId="0" xfId="0" applyFont="1" applyFill="1" applyBorder="1" applyAlignment="1">
      <alignment vertical="top" wrapText="1"/>
    </xf>
    <xf numFmtId="0" fontId="40" fillId="34" borderId="15" xfId="0" applyFont="1" applyFill="1" applyBorder="1" applyAlignment="1">
      <alignment horizontal="left" vertical="top" wrapText="1"/>
    </xf>
    <xf numFmtId="0" fontId="40" fillId="34" borderId="0" xfId="0" applyFont="1" applyFill="1" applyBorder="1" applyAlignment="1">
      <alignment vertical="top" wrapText="1"/>
    </xf>
    <xf numFmtId="0" fontId="41" fillId="33" borderId="15" xfId="0" applyFont="1" applyFill="1" applyBorder="1">
      <alignment horizontal="left" vertical="top" wrapText="1"/>
    </xf>
    <xf numFmtId="0" fontId="23" fillId="0" borderId="10" xfId="0" applyNumberFormat="1" applyFont="1" applyFill="1" applyBorder="1" applyAlignment="1">
      <alignment wrapText="1"/>
    </xf>
    <xf numFmtId="49" fontId="23" fillId="33" borderId="11" xfId="0" applyNumberFormat="1" applyFont="1" applyFill="1" applyBorder="1" applyAlignment="1">
      <alignment horizontal="left" vertical="top" wrapText="1"/>
    </xf>
    <xf numFmtId="49" fontId="23" fillId="33" borderId="33" xfId="0" applyNumberFormat="1" applyFont="1" applyFill="1" applyBorder="1" applyAlignment="1">
      <alignment horizontal="left" vertical="top" wrapText="1"/>
    </xf>
    <xf numFmtId="0" fontId="23" fillId="33" borderId="24" xfId="0" applyFont="1" applyFill="1" applyBorder="1" applyAlignment="1">
      <alignment horizontal="left" vertical="top" wrapText="1"/>
    </xf>
    <xf numFmtId="166" fontId="23" fillId="33" borderId="33" xfId="0" applyNumberFormat="1" applyFont="1" applyFill="1" applyBorder="1" applyAlignment="1">
      <alignment horizontal="right" vertical="top" wrapText="1"/>
    </xf>
    <xf numFmtId="0" fontId="23" fillId="33" borderId="33" xfId="0" applyFont="1" applyFill="1" applyBorder="1">
      <alignment horizontal="left" vertical="top" wrapText="1"/>
    </xf>
    <xf numFmtId="0" fontId="39" fillId="0" borderId="33" xfId="0" applyFont="1" applyBorder="1" applyAlignment="1">
      <alignment horizontal="left" vertical="top" wrapText="1"/>
    </xf>
    <xf numFmtId="0" fontId="30" fillId="34" borderId="15" xfId="43" applyFont="1" applyFill="1" applyBorder="1" applyAlignment="1">
      <alignment horizontal="left" vertical="top" wrapText="1"/>
    </xf>
    <xf numFmtId="0" fontId="23" fillId="33" borderId="33" xfId="0" applyFont="1" applyFill="1" applyBorder="1" applyAlignment="1">
      <alignment horizontal="right" vertical="top" wrapText="1"/>
    </xf>
    <xf numFmtId="167" fontId="23" fillId="33" borderId="33" xfId="0" applyNumberFormat="1" applyFont="1" applyFill="1" applyBorder="1" applyAlignment="1">
      <alignment horizontal="right" vertical="top" wrapText="1"/>
    </xf>
    <xf numFmtId="0" fontId="41" fillId="33" borderId="15" xfId="0" applyFont="1" applyFill="1" applyBorder="1" applyAlignment="1">
      <alignment horizontal="left" vertical="top" wrapText="1"/>
    </xf>
    <xf numFmtId="0" fontId="31" fillId="33" borderId="15" xfId="0" applyFont="1" applyFill="1" applyBorder="1" applyAlignment="1">
      <alignment horizontal="left" vertical="top" wrapText="1"/>
    </xf>
    <xf numFmtId="0" fontId="40" fillId="0" borderId="33" xfId="0" applyFont="1" applyBorder="1" applyAlignment="1">
      <alignment horizontal="left" vertical="top" wrapText="1"/>
    </xf>
    <xf numFmtId="0" fontId="40" fillId="33" borderId="15" xfId="0" applyFont="1" applyFill="1" applyBorder="1" applyAlignment="1">
      <alignment horizontal="left" vertical="top" wrapText="1"/>
    </xf>
    <xf numFmtId="0" fontId="41" fillId="33" borderId="33" xfId="0" applyFont="1" applyFill="1" applyBorder="1" applyAlignment="1">
      <alignment horizontal="center" vertical="top" wrapText="1"/>
    </xf>
    <xf numFmtId="0" fontId="29" fillId="0" borderId="33" xfId="0" applyFont="1" applyBorder="1" applyAlignment="1">
      <alignment horizontal="left" vertical="top" wrapText="1"/>
    </xf>
    <xf numFmtId="166" fontId="49" fillId="0" borderId="33" xfId="49" applyNumberFormat="1" applyFont="1" applyBorder="1" applyAlignment="1">
      <alignment horizontal="center" vertical="center"/>
    </xf>
    <xf numFmtId="166" fontId="32" fillId="0" borderId="33" xfId="49" applyNumberFormat="1" applyFont="1" applyBorder="1" applyAlignment="1">
      <alignment horizontal="center" vertical="center"/>
    </xf>
    <xf numFmtId="0" fontId="30" fillId="34" borderId="0" xfId="0" applyFont="1" applyFill="1" applyAlignment="1">
      <alignment vertical="center" wrapText="1"/>
    </xf>
    <xf numFmtId="164" fontId="30" fillId="34" borderId="0" xfId="1" applyNumberFormat="1" applyFont="1" applyFill="1" applyAlignment="1">
      <alignment vertical="center" wrapText="1"/>
    </xf>
    <xf numFmtId="0" fontId="40" fillId="34" borderId="18" xfId="0" applyFont="1" applyFill="1" applyBorder="1" applyAlignment="1">
      <alignment horizontal="left" vertical="top" wrapText="1"/>
    </xf>
    <xf numFmtId="0" fontId="41" fillId="34" borderId="33" xfId="0" applyFont="1" applyFill="1" applyBorder="1" applyAlignment="1">
      <alignment horizontal="left" vertical="top" wrapText="1"/>
    </xf>
    <xf numFmtId="0" fontId="41" fillId="34" borderId="33" xfId="0" applyFont="1" applyFill="1" applyBorder="1" applyAlignment="1">
      <alignment horizontal="center" vertical="top" wrapText="1"/>
    </xf>
    <xf numFmtId="172" fontId="53" fillId="34" borderId="33" xfId="43" applyNumberFormat="1" applyFont="1" applyFill="1" applyBorder="1" applyAlignment="1">
      <alignment horizontal="center" vertical="center" wrapText="1"/>
    </xf>
    <xf numFmtId="0" fontId="30" fillId="34" borderId="32" xfId="46" applyFont="1" applyFill="1" applyBorder="1" applyAlignment="1">
      <alignment horizontal="left" vertical="center" wrapText="1"/>
    </xf>
    <xf numFmtId="0" fontId="32" fillId="34" borderId="32" xfId="46" applyFont="1" applyFill="1" applyBorder="1" applyAlignment="1">
      <alignment horizontal="left" vertical="center" wrapText="1"/>
    </xf>
    <xf numFmtId="0" fontId="33" fillId="34" borderId="17" xfId="50" applyFont="1" applyFill="1" applyBorder="1" applyAlignment="1">
      <alignment vertical="center"/>
    </xf>
    <xf numFmtId="37" fontId="23" fillId="34" borderId="33" xfId="46" applyNumberFormat="1" applyFont="1" applyFill="1" applyBorder="1" applyAlignment="1">
      <alignment horizontal="center" vertical="center"/>
    </xf>
    <xf numFmtId="167" fontId="33" fillId="34" borderId="34" xfId="46" applyNumberFormat="1" applyFont="1" applyFill="1" applyBorder="1" applyAlignment="1">
      <alignment horizontal="center" vertical="center"/>
    </xf>
    <xf numFmtId="167" fontId="23" fillId="34" borderId="34" xfId="46" applyNumberFormat="1" applyFont="1" applyFill="1" applyBorder="1" applyAlignment="1">
      <alignment horizontal="center" vertical="center"/>
    </xf>
    <xf numFmtId="0" fontId="30" fillId="34" borderId="19" xfId="46" applyFont="1" applyFill="1" applyBorder="1" applyAlignment="1">
      <alignment horizontal="left" vertical="center"/>
    </xf>
    <xf numFmtId="0" fontId="33" fillId="34" borderId="19" xfId="0" applyFont="1" applyFill="1" applyBorder="1" applyAlignment="1">
      <alignment horizontal="left" vertical="center" wrapText="1"/>
    </xf>
    <xf numFmtId="0" fontId="23" fillId="34" borderId="33" xfId="0" applyFont="1" applyFill="1" applyBorder="1" applyAlignment="1">
      <alignment vertical="center" wrapText="1"/>
    </xf>
    <xf numFmtId="49" fontId="33" fillId="0" borderId="15" xfId="0" applyNumberFormat="1" applyFont="1" applyFill="1" applyBorder="1" applyAlignment="1">
      <alignment horizontal="left" vertical="center"/>
    </xf>
    <xf numFmtId="0" fontId="33" fillId="0" borderId="32" xfId="0" applyFont="1" applyFill="1" applyBorder="1" applyAlignment="1">
      <alignment vertical="center" wrapText="1"/>
    </xf>
    <xf numFmtId="0" fontId="33" fillId="0" borderId="32" xfId="46" applyFont="1" applyFill="1" applyBorder="1" applyAlignment="1">
      <alignment horizontal="center" vertical="center"/>
    </xf>
    <xf numFmtId="0" fontId="23" fillId="0" borderId="22" xfId="46" applyFont="1" applyFill="1" applyBorder="1" applyAlignment="1">
      <alignment horizontal="center" vertical="center"/>
    </xf>
    <xf numFmtId="0" fontId="32" fillId="0" borderId="32" xfId="46" applyFont="1" applyFill="1" applyBorder="1" applyAlignment="1">
      <alignment horizontal="left" vertical="center" wrapText="1"/>
    </xf>
    <xf numFmtId="167" fontId="44" fillId="33" borderId="33" xfId="0" applyNumberFormat="1" applyFont="1" applyFill="1" applyBorder="1" applyAlignment="1">
      <alignment horizontal="center" vertical="center" wrapText="1"/>
    </xf>
    <xf numFmtId="169" fontId="30" fillId="34" borderId="33" xfId="0" applyNumberFormat="1" applyFont="1" applyFill="1" applyBorder="1" applyAlignment="1">
      <alignment horizontal="center" vertical="center" wrapText="1"/>
    </xf>
    <xf numFmtId="169" fontId="32" fillId="0" borderId="33" xfId="0" applyNumberFormat="1" applyFont="1" applyBorder="1" applyAlignment="1">
      <alignment vertical="center" wrapText="1"/>
    </xf>
    <xf numFmtId="49" fontId="33" fillId="33" borderId="23" xfId="0" applyNumberFormat="1" applyFont="1" applyFill="1" applyBorder="1" applyAlignment="1">
      <alignment horizontal="left" vertical="top" wrapText="1"/>
    </xf>
    <xf numFmtId="166" fontId="33" fillId="0" borderId="35" xfId="49" applyNumberFormat="1" applyFont="1" applyFill="1" applyBorder="1" applyAlignment="1">
      <alignment horizontal="right" vertical="top"/>
    </xf>
    <xf numFmtId="166" fontId="23" fillId="0" borderId="33" xfId="0" applyNumberFormat="1" applyFont="1" applyBorder="1" applyAlignment="1"/>
    <xf numFmtId="168" fontId="23" fillId="34" borderId="33" xfId="0" applyNumberFormat="1" applyFont="1" applyFill="1" applyBorder="1" applyAlignment="1">
      <alignment horizontal="right" vertical="center" wrapText="1"/>
    </xf>
    <xf numFmtId="0" fontId="41" fillId="33" borderId="15" xfId="0" applyFont="1" applyFill="1" applyBorder="1" applyAlignment="1">
      <alignment horizontal="left" vertical="top" wrapText="1"/>
    </xf>
    <xf numFmtId="0" fontId="41" fillId="33" borderId="33" xfId="0" applyFont="1" applyFill="1" applyBorder="1" applyAlignment="1">
      <alignment horizontal="center" vertical="top" wrapText="1"/>
    </xf>
    <xf numFmtId="0" fontId="30" fillId="0" borderId="0" xfId="55" applyFont="1" applyFill="1" applyAlignment="1">
      <alignment horizontal="center" vertical="center" wrapText="1"/>
    </xf>
    <xf numFmtId="0" fontId="30" fillId="0" borderId="0" xfId="55" applyFont="1" applyFill="1" applyAlignment="1">
      <alignment vertical="center" wrapText="1"/>
    </xf>
    <xf numFmtId="0" fontId="30" fillId="0" borderId="0" xfId="51" applyFont="1" applyFill="1" applyAlignment="1">
      <alignment horizontal="right" vertical="center"/>
    </xf>
    <xf numFmtId="0" fontId="30" fillId="0" borderId="0" xfId="51" applyFont="1" applyFill="1" applyAlignment="1">
      <alignment vertical="center" wrapText="1"/>
    </xf>
    <xf numFmtId="49" fontId="30" fillId="0" borderId="0" xfId="55" applyNumberFormat="1" applyFont="1" applyFill="1" applyAlignment="1">
      <alignment horizontal="center" vertical="center" wrapText="1"/>
    </xf>
    <xf numFmtId="0" fontId="30" fillId="0" borderId="0" xfId="55" applyNumberFormat="1" applyFont="1" applyFill="1" applyAlignment="1">
      <alignment horizontal="center" vertical="center" wrapText="1"/>
    </xf>
    <xf numFmtId="0" fontId="30" fillId="0" borderId="0" xfId="51" applyFont="1" applyFill="1" applyBorder="1" applyAlignment="1">
      <alignment wrapText="1"/>
    </xf>
    <xf numFmtId="0" fontId="30" fillId="0" borderId="46" xfId="0" applyFont="1" applyFill="1" applyBorder="1" applyAlignment="1">
      <alignment horizontal="center" vertical="top" wrapText="1"/>
    </xf>
    <xf numFmtId="0" fontId="30" fillId="0" borderId="33" xfId="0" applyFont="1" applyFill="1" applyBorder="1" applyAlignment="1">
      <alignment horizontal="center" vertical="top" wrapText="1"/>
    </xf>
    <xf numFmtId="0" fontId="30" fillId="0" borderId="47" xfId="0" applyFont="1" applyFill="1" applyBorder="1" applyAlignment="1">
      <alignment horizontal="center" vertical="top" wrapText="1"/>
    </xf>
    <xf numFmtId="0" fontId="39" fillId="0" borderId="0" xfId="55" applyFont="1" applyFill="1" applyAlignment="1">
      <alignment vertical="center" wrapText="1"/>
    </xf>
    <xf numFmtId="0" fontId="30" fillId="0" borderId="46" xfId="0" applyFont="1" applyFill="1" applyBorder="1" applyAlignment="1">
      <alignment horizontal="left" vertical="top" wrapText="1"/>
    </xf>
    <xf numFmtId="0" fontId="30" fillId="0" borderId="33" xfId="0" applyFont="1" applyFill="1" applyBorder="1" applyAlignment="1">
      <alignment horizontal="left" vertical="top" wrapText="1"/>
    </xf>
    <xf numFmtId="166" fontId="30" fillId="0" borderId="33" xfId="49" applyNumberFormat="1" applyFont="1" applyFill="1" applyBorder="1" applyAlignment="1">
      <alignment horizontal="right" vertical="center"/>
    </xf>
    <xf numFmtId="166" fontId="30" fillId="0" borderId="47" xfId="49" applyNumberFormat="1" applyFont="1" applyFill="1" applyBorder="1" applyAlignment="1">
      <alignment horizontal="right" vertical="center"/>
    </xf>
    <xf numFmtId="0" fontId="57" fillId="0" borderId="46" xfId="0" applyFont="1" applyFill="1" applyBorder="1" applyAlignment="1">
      <alignment horizontal="left" vertical="top" wrapText="1"/>
    </xf>
    <xf numFmtId="0" fontId="57" fillId="0" borderId="33" xfId="0" applyFont="1" applyFill="1" applyBorder="1" applyAlignment="1">
      <alignment horizontal="left" vertical="top" wrapText="1"/>
    </xf>
    <xf numFmtId="169" fontId="57" fillId="0" borderId="33" xfId="0" applyNumberFormat="1" applyFont="1" applyFill="1" applyBorder="1" applyAlignment="1">
      <alignment horizontal="left" vertical="center" wrapText="1"/>
    </xf>
    <xf numFmtId="169" fontId="57" fillId="0" borderId="47" xfId="0" applyNumberFormat="1" applyFont="1" applyFill="1" applyBorder="1" applyAlignment="1">
      <alignment horizontal="left" vertical="center" wrapText="1"/>
    </xf>
    <xf numFmtId="166" fontId="0" fillId="0" borderId="0" xfId="0" applyNumberFormat="1" applyFill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169" fontId="30" fillId="0" borderId="33" xfId="62" applyNumberFormat="1" applyFont="1" applyFill="1" applyBorder="1" applyAlignment="1">
      <alignment horizontal="right" vertical="center"/>
    </xf>
    <xf numFmtId="169" fontId="30" fillId="0" borderId="47" xfId="62" applyNumberFormat="1" applyFont="1" applyFill="1" applyBorder="1" applyAlignment="1">
      <alignment horizontal="right" vertical="center"/>
    </xf>
    <xf numFmtId="166" fontId="30" fillId="0" borderId="33" xfId="62" applyNumberFormat="1" applyFont="1" applyFill="1" applyBorder="1" applyAlignment="1">
      <alignment horizontal="right" vertical="top"/>
    </xf>
    <xf numFmtId="166" fontId="30" fillId="0" borderId="47" xfId="62" applyNumberFormat="1" applyFont="1" applyFill="1" applyBorder="1" applyAlignment="1">
      <alignment horizontal="right" vertical="top"/>
    </xf>
    <xf numFmtId="0" fontId="57" fillId="35" borderId="46" xfId="0" applyFont="1" applyFill="1" applyBorder="1" applyAlignment="1">
      <alignment horizontal="left" vertical="center" wrapText="1"/>
    </xf>
    <xf numFmtId="0" fontId="57" fillId="35" borderId="33" xfId="0" applyFont="1" applyFill="1" applyBorder="1" applyAlignment="1">
      <alignment horizontal="left" vertical="center" wrapText="1"/>
    </xf>
    <xf numFmtId="0" fontId="51" fillId="35" borderId="33" xfId="0" applyFont="1" applyFill="1" applyBorder="1" applyAlignment="1">
      <alignment horizontal="left" vertical="center" wrapText="1"/>
    </xf>
    <xf numFmtId="0" fontId="23" fillId="0" borderId="0" xfId="55" applyFont="1" applyFill="1" applyAlignment="1">
      <alignment vertical="center" wrapText="1"/>
    </xf>
    <xf numFmtId="0" fontId="30" fillId="0" borderId="33" xfId="0" applyFont="1" applyFill="1" applyBorder="1" applyAlignment="1">
      <alignment vertical="top" wrapText="1"/>
    </xf>
    <xf numFmtId="166" fontId="30" fillId="0" borderId="33" xfId="49" applyNumberFormat="1" applyFont="1" applyFill="1" applyBorder="1" applyAlignment="1">
      <alignment horizontal="right" vertical="top"/>
    </xf>
    <xf numFmtId="166" fontId="30" fillId="0" borderId="47" xfId="49" applyNumberFormat="1" applyFont="1" applyFill="1" applyBorder="1" applyAlignment="1">
      <alignment horizontal="right" vertical="top"/>
    </xf>
    <xf numFmtId="173" fontId="30" fillId="34" borderId="0" xfId="63" applyNumberFormat="1" applyFont="1" applyFill="1"/>
    <xf numFmtId="49" fontId="30" fillId="34" borderId="33" xfId="0" applyNumberFormat="1" applyFont="1" applyFill="1" applyBorder="1" applyAlignment="1">
      <alignment horizontal="left" vertical="center" wrapText="1"/>
    </xf>
    <xf numFmtId="173" fontId="30" fillId="34" borderId="33" xfId="64" applyNumberFormat="1" applyFont="1" applyFill="1" applyBorder="1" applyAlignment="1">
      <alignment horizontal="right" vertical="center" wrapText="1"/>
    </xf>
    <xf numFmtId="173" fontId="30" fillId="34" borderId="47" xfId="64" applyNumberFormat="1" applyFont="1" applyFill="1" applyBorder="1" applyAlignment="1">
      <alignment horizontal="right" vertical="center" wrapText="1"/>
    </xf>
    <xf numFmtId="49" fontId="39" fillId="34" borderId="33" xfId="0" applyNumberFormat="1" applyFont="1" applyFill="1" applyBorder="1" applyAlignment="1">
      <alignment horizontal="left" vertical="center" wrapText="1"/>
    </xf>
    <xf numFmtId="173" fontId="30" fillId="0" borderId="33" xfId="64" applyNumberFormat="1" applyFont="1" applyFill="1" applyBorder="1" applyAlignment="1">
      <alignment horizontal="right" vertical="center" wrapText="1"/>
    </xf>
    <xf numFmtId="173" fontId="30" fillId="0" borderId="47" xfId="64" applyNumberFormat="1" applyFont="1" applyFill="1" applyBorder="1" applyAlignment="1">
      <alignment horizontal="right" vertical="center" wrapText="1"/>
    </xf>
    <xf numFmtId="49" fontId="30" fillId="34" borderId="33" xfId="0" quotePrefix="1" applyNumberFormat="1" applyFont="1" applyFill="1" applyBorder="1" applyAlignment="1">
      <alignment horizontal="left" vertical="center" wrapText="1"/>
    </xf>
    <xf numFmtId="0" fontId="57" fillId="34" borderId="46" xfId="0" applyFont="1" applyFill="1" applyBorder="1" applyAlignment="1">
      <alignment horizontal="center" vertical="center" wrapText="1"/>
    </xf>
    <xf numFmtId="0" fontId="57" fillId="34" borderId="33" xfId="0" applyFont="1" applyFill="1" applyBorder="1" applyAlignment="1">
      <alignment horizontal="center" vertical="center" wrapText="1"/>
    </xf>
    <xf numFmtId="0" fontId="57" fillId="34" borderId="33" xfId="0" applyFont="1" applyFill="1" applyBorder="1" applyAlignment="1">
      <alignment horizontal="left" vertical="center" wrapText="1"/>
    </xf>
    <xf numFmtId="166" fontId="30" fillId="34" borderId="33" xfId="49" applyNumberFormat="1" applyFont="1" applyFill="1" applyBorder="1" applyAlignment="1">
      <alignment horizontal="center" vertical="center"/>
    </xf>
    <xf numFmtId="166" fontId="30" fillId="34" borderId="47" xfId="49" applyNumberFormat="1" applyFont="1" applyFill="1" applyBorder="1" applyAlignment="1">
      <alignment horizontal="center" vertical="center"/>
    </xf>
    <xf numFmtId="166" fontId="30" fillId="34" borderId="33" xfId="49" applyNumberFormat="1" applyFont="1" applyFill="1" applyBorder="1" applyAlignment="1">
      <alignment horizontal="right" vertical="center"/>
    </xf>
    <xf numFmtId="166" fontId="30" fillId="34" borderId="47" xfId="49" applyNumberFormat="1" applyFont="1" applyFill="1" applyBorder="1" applyAlignment="1">
      <alignment horizontal="right" vertical="center"/>
    </xf>
    <xf numFmtId="166" fontId="32" fillId="35" borderId="33" xfId="49" applyNumberFormat="1" applyFont="1" applyFill="1" applyBorder="1" applyAlignment="1">
      <alignment horizontal="right" vertical="center"/>
    </xf>
    <xf numFmtId="166" fontId="30" fillId="0" borderId="33" xfId="49" applyNumberFormat="1" applyFont="1" applyFill="1" applyBorder="1" applyAlignment="1">
      <alignment vertical="center"/>
    </xf>
    <xf numFmtId="169" fontId="57" fillId="0" borderId="33" xfId="0" applyNumberFormat="1" applyFont="1" applyFill="1" applyBorder="1" applyAlignment="1">
      <alignment vertical="center" wrapText="1"/>
    </xf>
    <xf numFmtId="169" fontId="30" fillId="0" borderId="33" xfId="62" applyNumberFormat="1" applyFont="1" applyFill="1" applyBorder="1" applyAlignment="1">
      <alignment vertical="center"/>
    </xf>
    <xf numFmtId="166" fontId="30" fillId="0" borderId="33" xfId="62" applyNumberFormat="1" applyFont="1" applyFill="1" applyBorder="1" applyAlignment="1">
      <alignment vertical="top"/>
    </xf>
    <xf numFmtId="169" fontId="32" fillId="0" borderId="33" xfId="49" applyNumberFormat="1" applyFont="1" applyFill="1" applyBorder="1" applyAlignment="1">
      <alignment horizontal="right" vertical="top"/>
    </xf>
    <xf numFmtId="167" fontId="32" fillId="0" borderId="33" xfId="0" applyNumberFormat="1" applyFont="1" applyBorder="1" applyAlignment="1">
      <alignment vertical="center" wrapText="1"/>
    </xf>
    <xf numFmtId="166" fontId="49" fillId="34" borderId="33" xfId="49" applyNumberFormat="1" applyFont="1" applyFill="1" applyBorder="1" applyAlignment="1">
      <alignment horizontal="center" vertical="center"/>
    </xf>
    <xf numFmtId="166" fontId="23" fillId="34" borderId="22" xfId="49" applyNumberFormat="1" applyFont="1" applyFill="1" applyBorder="1" applyAlignment="1">
      <alignment horizontal="right" vertical="top"/>
    </xf>
    <xf numFmtId="0" fontId="23" fillId="34" borderId="22" xfId="0" applyFont="1" applyFill="1" applyBorder="1" applyAlignment="1">
      <alignment horizontal="left" vertical="top" wrapText="1"/>
    </xf>
    <xf numFmtId="0" fontId="23" fillId="34" borderId="34" xfId="0" applyFont="1" applyFill="1" applyBorder="1" applyAlignment="1">
      <alignment horizontal="left" vertical="top" wrapText="1"/>
    </xf>
    <xf numFmtId="0" fontId="23" fillId="34" borderId="23" xfId="0" applyFont="1" applyFill="1" applyBorder="1" applyAlignment="1">
      <alignment horizontal="left" vertical="top" wrapText="1"/>
    </xf>
    <xf numFmtId="0" fontId="23" fillId="34" borderId="11" xfId="0" applyFont="1" applyFill="1" applyBorder="1" applyAlignment="1">
      <alignment horizontal="left" vertical="top" wrapText="1"/>
    </xf>
    <xf numFmtId="0" fontId="23" fillId="34" borderId="21" xfId="0" applyFont="1" applyFill="1" applyBorder="1" applyAlignment="1">
      <alignment horizontal="left" vertical="top" wrapText="1"/>
    </xf>
    <xf numFmtId="166" fontId="23" fillId="34" borderId="33" xfId="0" applyNumberFormat="1" applyFont="1" applyFill="1" applyBorder="1" applyAlignment="1"/>
    <xf numFmtId="0" fontId="56" fillId="34" borderId="0" xfId="0" applyFont="1" applyFill="1" applyAlignment="1">
      <alignment horizontal="right"/>
    </xf>
    <xf numFmtId="0" fontId="27" fillId="34" borderId="0" xfId="44" applyFont="1" applyFill="1" applyAlignment="1">
      <alignment vertical="center"/>
    </xf>
    <xf numFmtId="0" fontId="23" fillId="34" borderId="0" xfId="48" applyFont="1" applyFill="1" applyAlignment="1">
      <alignment vertical="center"/>
    </xf>
    <xf numFmtId="0" fontId="41" fillId="34" borderId="0" xfId="0" applyFont="1" applyFill="1" applyBorder="1">
      <alignment horizontal="left" vertical="top" wrapText="1"/>
    </xf>
    <xf numFmtId="0" fontId="25" fillId="34" borderId="0" xfId="0" applyFont="1" applyFill="1" applyBorder="1" applyAlignment="1">
      <alignment horizontal="left" vertical="top" wrapText="1"/>
    </xf>
    <xf numFmtId="0" fontId="41" fillId="34" borderId="0" xfId="0" applyFont="1" applyFill="1" applyAlignment="1">
      <alignment horizontal="left" vertical="top" wrapText="1"/>
    </xf>
    <xf numFmtId="0" fontId="31" fillId="34" borderId="0" xfId="0" applyFont="1" applyFill="1" applyAlignment="1">
      <alignment vertical="top"/>
    </xf>
    <xf numFmtId="0" fontId="41" fillId="34" borderId="0" xfId="0" applyFont="1" applyFill="1" applyBorder="1" applyAlignment="1">
      <alignment vertical="top" wrapText="1"/>
    </xf>
    <xf numFmtId="0" fontId="41" fillId="34" borderId="0" xfId="0" applyFont="1" applyFill="1" applyBorder="1" applyAlignment="1">
      <alignment horizontal="left" vertical="top" wrapText="1"/>
    </xf>
    <xf numFmtId="0" fontId="40" fillId="34" borderId="0" xfId="0" applyFont="1" applyFill="1" applyBorder="1" applyAlignment="1">
      <alignment horizontal="right" vertical="top" wrapText="1"/>
    </xf>
    <xf numFmtId="0" fontId="32" fillId="34" borderId="32" xfId="46" applyFont="1" applyFill="1" applyBorder="1" applyAlignment="1">
      <alignment horizontal="left" vertical="center" wrapText="1"/>
    </xf>
    <xf numFmtId="0" fontId="50" fillId="34" borderId="33" xfId="0" applyFont="1" applyFill="1" applyBorder="1">
      <alignment horizontal="left" vertical="top" wrapText="1"/>
    </xf>
    <xf numFmtId="0" fontId="28" fillId="34" borderId="0" xfId="0" applyNumberFormat="1" applyFont="1" applyFill="1" applyBorder="1" applyAlignment="1" applyProtection="1">
      <alignment horizontal="left" vertical="top" wrapText="1"/>
    </xf>
    <xf numFmtId="0" fontId="49" fillId="34" borderId="33" xfId="0" applyFont="1" applyFill="1" applyBorder="1">
      <alignment horizontal="left" vertical="top" wrapText="1"/>
    </xf>
    <xf numFmtId="0" fontId="25" fillId="34" borderId="33" xfId="0" applyFont="1" applyFill="1" applyBorder="1" applyAlignment="1">
      <alignment horizontal="left" vertical="top" wrapText="1"/>
    </xf>
    <xf numFmtId="0" fontId="30" fillId="34" borderId="18" xfId="0" applyFont="1" applyFill="1" applyBorder="1" applyAlignment="1">
      <alignment horizontal="left" vertical="top" wrapText="1"/>
    </xf>
    <xf numFmtId="0" fontId="39" fillId="34" borderId="15" xfId="0" applyFont="1" applyFill="1" applyBorder="1" applyAlignment="1">
      <alignment horizontal="left" vertical="top" wrapText="1"/>
    </xf>
    <xf numFmtId="0" fontId="30" fillId="34" borderId="15" xfId="0" applyFont="1" applyFill="1" applyBorder="1" applyAlignment="1">
      <alignment horizontal="left" vertical="top" wrapText="1"/>
    </xf>
    <xf numFmtId="49" fontId="49" fillId="34" borderId="33" xfId="0" applyNumberFormat="1" applyFont="1" applyFill="1" applyBorder="1" applyAlignment="1">
      <alignment horizontal="left" vertical="top" wrapText="1"/>
    </xf>
    <xf numFmtId="0" fontId="28" fillId="34" borderId="0" xfId="0" applyFont="1" applyFill="1">
      <alignment horizontal="left" vertical="top" wrapText="1"/>
    </xf>
    <xf numFmtId="169" fontId="25" fillId="34" borderId="33" xfId="1" applyNumberFormat="1" applyFont="1" applyFill="1" applyBorder="1" applyAlignment="1">
      <alignment horizontal="left" vertical="center" wrapText="1"/>
    </xf>
    <xf numFmtId="0" fontId="48" fillId="34" borderId="0" xfId="45" applyFont="1" applyFill="1" applyAlignment="1">
      <alignment vertical="center"/>
    </xf>
    <xf numFmtId="175" fontId="23" fillId="34" borderId="33" xfId="46" applyNumberFormat="1" applyFont="1" applyFill="1" applyBorder="1" applyAlignment="1">
      <alignment horizontal="center" vertical="center"/>
    </xf>
    <xf numFmtId="0" fontId="23" fillId="34" borderId="33" xfId="0" applyFont="1" applyFill="1" applyBorder="1" applyAlignment="1">
      <alignment horizontal="center" vertical="top" wrapText="1"/>
    </xf>
    <xf numFmtId="0" fontId="23" fillId="0" borderId="33" xfId="0" applyFont="1" applyBorder="1" applyAlignment="1">
      <alignment horizontal="center" vertical="top" wrapText="1"/>
    </xf>
    <xf numFmtId="0" fontId="32" fillId="33" borderId="0" xfId="0" applyFont="1" applyFill="1" applyBorder="1" applyAlignment="1">
      <alignment horizontal="center" vertical="center" wrapText="1"/>
    </xf>
    <xf numFmtId="0" fontId="24" fillId="33" borderId="13" xfId="0" applyFont="1" applyFill="1" applyBorder="1" applyAlignment="1">
      <alignment horizontal="center" vertical="center" wrapText="1"/>
    </xf>
    <xf numFmtId="0" fontId="24" fillId="33" borderId="14" xfId="0" applyFont="1" applyFill="1" applyBorder="1" applyAlignment="1">
      <alignment horizontal="center" vertical="center" wrapText="1"/>
    </xf>
    <xf numFmtId="0" fontId="25" fillId="33" borderId="17" xfId="0" applyFont="1" applyFill="1" applyBorder="1" applyAlignment="1">
      <alignment horizontal="center" vertical="center" wrapText="1"/>
    </xf>
    <xf numFmtId="0" fontId="25" fillId="33" borderId="18" xfId="0" applyFont="1" applyFill="1" applyBorder="1" applyAlignment="1">
      <alignment horizontal="center" vertical="center" wrapText="1"/>
    </xf>
    <xf numFmtId="0" fontId="23" fillId="33" borderId="15" xfId="0" applyFont="1" applyFill="1" applyBorder="1" applyAlignment="1">
      <alignment horizontal="center" vertical="center" wrapText="1"/>
    </xf>
    <xf numFmtId="0" fontId="23" fillId="33" borderId="22" xfId="0" applyFont="1" applyFill="1" applyBorder="1" applyAlignment="1">
      <alignment horizontal="center" vertical="center" wrapText="1"/>
    </xf>
    <xf numFmtId="0" fontId="27" fillId="0" borderId="0" xfId="44" applyFont="1" applyFill="1" applyAlignment="1">
      <alignment horizontal="right" vertical="center"/>
    </xf>
    <xf numFmtId="0" fontId="33" fillId="0" borderId="0" xfId="0" applyNumberFormat="1" applyFont="1" applyFill="1" applyAlignment="1">
      <alignment horizontal="center" vertical="center" wrapText="1"/>
    </xf>
    <xf numFmtId="167" fontId="25" fillId="0" borderId="0" xfId="0" applyNumberFormat="1" applyFont="1" applyFill="1" applyBorder="1" applyAlignment="1">
      <alignment horizontal="right" vertical="center" wrapText="1"/>
    </xf>
    <xf numFmtId="49" fontId="26" fillId="0" borderId="17" xfId="0" applyNumberFormat="1" applyFont="1" applyFill="1" applyBorder="1" applyAlignment="1">
      <alignment horizontal="center" vertical="center" wrapText="1"/>
    </xf>
    <xf numFmtId="49" fontId="26" fillId="0" borderId="34" xfId="0" applyNumberFormat="1" applyFont="1" applyFill="1" applyBorder="1" applyAlignment="1">
      <alignment horizontal="center" vertical="center" wrapText="1"/>
    </xf>
    <xf numFmtId="49" fontId="26" fillId="0" borderId="18" xfId="0" applyNumberFormat="1" applyFont="1" applyFill="1" applyBorder="1" applyAlignment="1">
      <alignment horizontal="center" vertical="center" wrapText="1"/>
    </xf>
    <xf numFmtId="49" fontId="26" fillId="0" borderId="29" xfId="0" applyNumberFormat="1" applyFont="1" applyFill="1" applyBorder="1" applyAlignment="1">
      <alignment horizontal="center" vertical="center" wrapText="1"/>
    </xf>
    <xf numFmtId="0" fontId="26" fillId="0" borderId="19" xfId="0" applyNumberFormat="1" applyFont="1" applyFill="1" applyBorder="1" applyAlignment="1">
      <alignment horizontal="center" vertical="center" wrapText="1"/>
    </xf>
    <xf numFmtId="0" fontId="26" fillId="0" borderId="36" xfId="0" applyNumberFormat="1" applyFont="1" applyFill="1" applyBorder="1" applyAlignment="1">
      <alignment horizontal="center" vertical="center" wrapText="1"/>
    </xf>
    <xf numFmtId="0" fontId="26" fillId="0" borderId="35" xfId="0" applyNumberFormat="1" applyFont="1" applyFill="1" applyBorder="1" applyAlignment="1">
      <alignment horizontal="center" vertical="center" wrapText="1"/>
    </xf>
    <xf numFmtId="167" fontId="27" fillId="0" borderId="15" xfId="0" applyNumberFormat="1" applyFont="1" applyFill="1" applyBorder="1" applyAlignment="1">
      <alignment horizontal="center" vertical="center" wrapText="1"/>
    </xf>
    <xf numFmtId="167" fontId="27" fillId="0" borderId="32" xfId="0" applyNumberFormat="1" applyFont="1" applyFill="1" applyBorder="1" applyAlignment="1">
      <alignment horizontal="center" vertical="center" wrapText="1"/>
    </xf>
    <xf numFmtId="167" fontId="27" fillId="0" borderId="22" xfId="0" applyNumberFormat="1" applyFont="1" applyFill="1" applyBorder="1" applyAlignment="1">
      <alignment horizontal="center" vertical="center" wrapText="1"/>
    </xf>
    <xf numFmtId="167" fontId="26" fillId="0" borderId="34" xfId="0" applyNumberFormat="1" applyFont="1" applyFill="1" applyBorder="1" applyAlignment="1">
      <alignment horizontal="center" vertical="center" wrapText="1"/>
    </xf>
    <xf numFmtId="167" fontId="26" fillId="0" borderId="29" xfId="0" applyNumberFormat="1" applyFont="1" applyFill="1" applyBorder="1" applyAlignment="1">
      <alignment horizontal="center" vertical="center" wrapText="1"/>
    </xf>
    <xf numFmtId="167" fontId="26" fillId="0" borderId="15" xfId="0" applyNumberFormat="1" applyFont="1" applyFill="1" applyBorder="1" applyAlignment="1">
      <alignment horizontal="center" vertical="center" wrapText="1"/>
    </xf>
    <xf numFmtId="167" fontId="26" fillId="0" borderId="32" xfId="0" applyNumberFormat="1" applyFont="1" applyFill="1" applyBorder="1" applyAlignment="1">
      <alignment horizontal="center" vertical="center" wrapText="1"/>
    </xf>
    <xf numFmtId="167" fontId="26" fillId="0" borderId="22" xfId="0" applyNumberFormat="1" applyFont="1" applyFill="1" applyBorder="1" applyAlignment="1">
      <alignment horizontal="center" vertical="center" wrapText="1"/>
    </xf>
    <xf numFmtId="0" fontId="30" fillId="0" borderId="0" xfId="51" applyFont="1" applyFill="1" applyAlignment="1">
      <alignment horizontal="right" vertical="center" wrapText="1"/>
    </xf>
    <xf numFmtId="0" fontId="30" fillId="0" borderId="0" xfId="51" applyFont="1" applyFill="1" applyAlignment="1">
      <alignment horizontal="center" vertical="center" wrapText="1"/>
    </xf>
    <xf numFmtId="0" fontId="30" fillId="0" borderId="41" xfId="0" applyFont="1" applyFill="1" applyBorder="1" applyAlignment="1">
      <alignment horizontal="center" vertical="center" wrapText="1"/>
    </xf>
    <xf numFmtId="0" fontId="30" fillId="0" borderId="42" xfId="0" applyFont="1" applyFill="1" applyBorder="1" applyAlignment="1">
      <alignment horizontal="center" vertical="center" wrapText="1"/>
    </xf>
    <xf numFmtId="0" fontId="30" fillId="0" borderId="46" xfId="0" applyFont="1" applyFill="1" applyBorder="1" applyAlignment="1">
      <alignment horizontal="center" vertical="center" wrapText="1"/>
    </xf>
    <xf numFmtId="0" fontId="30" fillId="0" borderId="33" xfId="0" applyFont="1" applyFill="1" applyBorder="1" applyAlignment="1">
      <alignment horizontal="center" vertical="center" wrapText="1"/>
    </xf>
    <xf numFmtId="0" fontId="30" fillId="0" borderId="42" xfId="55" applyNumberFormat="1" applyFont="1" applyFill="1" applyBorder="1" applyAlignment="1">
      <alignment horizontal="center" vertical="center" wrapText="1"/>
    </xf>
    <xf numFmtId="0" fontId="30" fillId="0" borderId="33" xfId="55" applyNumberFormat="1" applyFont="1" applyFill="1" applyBorder="1" applyAlignment="1">
      <alignment horizontal="center" vertical="center" wrapText="1"/>
    </xf>
    <xf numFmtId="167" fontId="30" fillId="0" borderId="33" xfId="55" applyNumberFormat="1" applyFont="1" applyFill="1" applyBorder="1" applyAlignment="1">
      <alignment horizontal="center" vertical="center" wrapText="1"/>
    </xf>
    <xf numFmtId="167" fontId="30" fillId="0" borderId="47" xfId="55" applyNumberFormat="1" applyFont="1" applyFill="1" applyBorder="1" applyAlignment="1">
      <alignment horizontal="center" vertical="center" wrapText="1"/>
    </xf>
    <xf numFmtId="0" fontId="30" fillId="0" borderId="33" xfId="0" applyFont="1" applyFill="1" applyBorder="1" applyAlignment="1">
      <alignment horizontal="center" vertical="top" wrapText="1"/>
    </xf>
    <xf numFmtId="0" fontId="30" fillId="0" borderId="47" xfId="0" applyFont="1" applyFill="1" applyBorder="1" applyAlignment="1">
      <alignment horizontal="center" vertical="top" wrapText="1"/>
    </xf>
    <xf numFmtId="1" fontId="62" fillId="34" borderId="46" xfId="63" applyNumberFormat="1" applyFont="1" applyFill="1" applyBorder="1" applyAlignment="1">
      <alignment horizontal="center" vertical="center" shrinkToFit="1"/>
    </xf>
    <xf numFmtId="1" fontId="62" fillId="34" borderId="33" xfId="63" applyNumberFormat="1" applyFont="1" applyFill="1" applyBorder="1" applyAlignment="1">
      <alignment horizontal="center" vertical="center" shrinkToFit="1"/>
    </xf>
    <xf numFmtId="167" fontId="30" fillId="0" borderId="43" xfId="55" applyNumberFormat="1" applyFont="1" applyFill="1" applyBorder="1" applyAlignment="1">
      <alignment horizontal="center" vertical="center" wrapText="1"/>
    </xf>
    <xf numFmtId="167" fontId="30" fillId="0" borderId="44" xfId="55" applyNumberFormat="1" applyFont="1" applyFill="1" applyBorder="1" applyAlignment="1">
      <alignment horizontal="center" vertical="center" wrapText="1"/>
    </xf>
    <xf numFmtId="167" fontId="30" fillId="0" borderId="45" xfId="55" applyNumberFormat="1" applyFont="1" applyFill="1" applyBorder="1" applyAlignment="1">
      <alignment horizontal="center" vertical="center" wrapText="1"/>
    </xf>
    <xf numFmtId="0" fontId="33" fillId="0" borderId="0" xfId="0" applyFont="1" applyAlignment="1">
      <alignment horizontal="right" vertical="top" wrapText="1"/>
    </xf>
    <xf numFmtId="0" fontId="23" fillId="0" borderId="10" xfId="0" applyNumberFormat="1" applyFont="1" applyFill="1" applyBorder="1" applyAlignment="1">
      <alignment horizontal="right" wrapText="1"/>
    </xf>
    <xf numFmtId="0" fontId="23" fillId="0" borderId="33" xfId="0" applyFont="1" applyBorder="1" applyAlignment="1">
      <alignment horizontal="center" vertical="center" wrapText="1"/>
    </xf>
    <xf numFmtId="0" fontId="33" fillId="33" borderId="0" xfId="44" applyFont="1" applyFill="1" applyAlignment="1">
      <alignment horizontal="right" vertical="center"/>
    </xf>
    <xf numFmtId="0" fontId="32" fillId="33" borderId="0" xfId="0" applyNumberFormat="1" applyFont="1" applyFill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top" wrapText="1"/>
    </xf>
    <xf numFmtId="0" fontId="23" fillId="0" borderId="22" xfId="0" applyFont="1" applyBorder="1" applyAlignment="1">
      <alignment horizontal="center" vertical="top" wrapText="1"/>
    </xf>
    <xf numFmtId="0" fontId="27" fillId="33" borderId="0" xfId="44" applyFont="1" applyFill="1" applyAlignment="1">
      <alignment horizontal="right" vertical="center"/>
    </xf>
    <xf numFmtId="0" fontId="33" fillId="33" borderId="0" xfId="0" applyNumberFormat="1" applyFont="1" applyFill="1" applyBorder="1" applyAlignment="1">
      <alignment horizontal="center" vertical="center" wrapText="1"/>
    </xf>
    <xf numFmtId="49" fontId="36" fillId="0" borderId="17" xfId="0" applyNumberFormat="1" applyFont="1" applyFill="1" applyBorder="1" applyAlignment="1">
      <alignment horizontal="center" vertical="center" wrapText="1"/>
    </xf>
    <xf numFmtId="49" fontId="36" fillId="0" borderId="34" xfId="0" applyNumberFormat="1" applyFont="1" applyFill="1" applyBorder="1" applyAlignment="1">
      <alignment horizontal="center" vertical="center" wrapText="1"/>
    </xf>
    <xf numFmtId="49" fontId="36" fillId="0" borderId="18" xfId="0" applyNumberFormat="1" applyFont="1" applyFill="1" applyBorder="1" applyAlignment="1">
      <alignment horizontal="center" vertical="center" wrapText="1"/>
    </xf>
    <xf numFmtId="49" fontId="36" fillId="0" borderId="29" xfId="0" applyNumberFormat="1" applyFont="1" applyFill="1" applyBorder="1" applyAlignment="1">
      <alignment horizontal="center" vertical="center" wrapText="1"/>
    </xf>
    <xf numFmtId="0" fontId="36" fillId="0" borderId="16" xfId="0" applyNumberFormat="1" applyFont="1" applyFill="1" applyBorder="1" applyAlignment="1">
      <alignment horizontal="center" vertical="center" wrapText="1"/>
    </xf>
    <xf numFmtId="0" fontId="36" fillId="0" borderId="0" xfId="0" applyNumberFormat="1" applyFont="1" applyFill="1" applyBorder="1" applyAlignment="1">
      <alignment horizontal="center" vertical="center" wrapText="1"/>
    </xf>
    <xf numFmtId="0" fontId="36" fillId="0" borderId="10" xfId="0" applyNumberFormat="1" applyFont="1" applyFill="1" applyBorder="1" applyAlignment="1">
      <alignment horizontal="center" vertical="center" wrapText="1"/>
    </xf>
    <xf numFmtId="168" fontId="44" fillId="33" borderId="33" xfId="0" applyNumberFormat="1" applyFont="1" applyFill="1" applyBorder="1" applyAlignment="1">
      <alignment horizontal="center" vertical="center" wrapText="1"/>
    </xf>
    <xf numFmtId="0" fontId="41" fillId="33" borderId="15" xfId="0" applyFont="1" applyFill="1" applyBorder="1" applyAlignment="1">
      <alignment horizontal="center" vertical="top" wrapText="1"/>
    </xf>
    <xf numFmtId="0" fontId="41" fillId="33" borderId="22" xfId="0" applyFont="1" applyFill="1" applyBorder="1" applyAlignment="1">
      <alignment horizontal="center" vertical="top" wrapText="1"/>
    </xf>
    <xf numFmtId="0" fontId="41" fillId="33" borderId="15" xfId="0" applyFont="1" applyFill="1" applyBorder="1" applyAlignment="1">
      <alignment horizontal="left" vertical="top" wrapText="1"/>
    </xf>
    <xf numFmtId="0" fontId="41" fillId="33" borderId="22" xfId="0" applyFont="1" applyFill="1" applyBorder="1" applyAlignment="1">
      <alignment horizontal="left" vertical="top" wrapText="1"/>
    </xf>
    <xf numFmtId="0" fontId="41" fillId="33" borderId="36" xfId="0" applyFont="1" applyFill="1" applyBorder="1" applyAlignment="1">
      <alignment horizontal="center" vertical="top" wrapText="1"/>
    </xf>
    <xf numFmtId="0" fontId="41" fillId="33" borderId="35" xfId="0" applyFont="1" applyFill="1" applyBorder="1" applyAlignment="1">
      <alignment horizontal="center" vertical="top" wrapText="1"/>
    </xf>
    <xf numFmtId="0" fontId="31" fillId="33" borderId="33" xfId="0" applyFont="1" applyFill="1" applyBorder="1" applyAlignment="1">
      <alignment horizontal="center" vertical="top" wrapText="1"/>
    </xf>
    <xf numFmtId="0" fontId="40" fillId="33" borderId="33" xfId="0" applyFont="1" applyFill="1" applyBorder="1" applyAlignment="1">
      <alignment horizontal="center" vertical="top" wrapText="1"/>
    </xf>
    <xf numFmtId="0" fontId="41" fillId="33" borderId="33" xfId="0" applyFont="1" applyFill="1" applyBorder="1" applyAlignment="1">
      <alignment horizontal="center" vertical="top" wrapText="1"/>
    </xf>
    <xf numFmtId="0" fontId="41" fillId="33" borderId="17" xfId="0" applyFont="1" applyFill="1" applyBorder="1" applyAlignment="1">
      <alignment horizontal="center" vertical="top" wrapText="1"/>
    </xf>
    <xf numFmtId="0" fontId="41" fillId="33" borderId="34" xfId="0" applyFont="1" applyFill="1" applyBorder="1" applyAlignment="1">
      <alignment horizontal="center" vertical="top" wrapText="1"/>
    </xf>
    <xf numFmtId="0" fontId="41" fillId="33" borderId="18" xfId="0" applyFont="1" applyFill="1" applyBorder="1" applyAlignment="1">
      <alignment horizontal="center" vertical="top" wrapText="1"/>
    </xf>
    <xf numFmtId="0" fontId="41" fillId="33" borderId="29" xfId="0" applyFont="1" applyFill="1" applyBorder="1" applyAlignment="1">
      <alignment horizontal="center" vertical="top" wrapText="1"/>
    </xf>
    <xf numFmtId="0" fontId="41" fillId="33" borderId="19" xfId="0" applyFont="1" applyFill="1" applyBorder="1" applyAlignment="1">
      <alignment horizontal="left" vertical="center" wrapText="1"/>
    </xf>
    <xf numFmtId="0" fontId="41" fillId="33" borderId="35" xfId="0" applyFont="1" applyFill="1" applyBorder="1" applyAlignment="1">
      <alignment horizontal="left" vertical="center" wrapText="1"/>
    </xf>
    <xf numFmtId="0" fontId="40" fillId="33" borderId="19" xfId="0" applyFont="1" applyFill="1" applyBorder="1" applyAlignment="1">
      <alignment horizontal="left" vertical="center" wrapText="1"/>
    </xf>
    <xf numFmtId="0" fontId="40" fillId="33" borderId="35" xfId="0" applyFont="1" applyFill="1" applyBorder="1" applyAlignment="1">
      <alignment horizontal="left" vertical="center" wrapText="1"/>
    </xf>
    <xf numFmtId="2" fontId="32" fillId="33" borderId="0" xfId="0" applyNumberFormat="1" applyFont="1" applyFill="1" applyAlignment="1">
      <alignment horizontal="center" vertical="center" wrapText="1"/>
    </xf>
    <xf numFmtId="0" fontId="32" fillId="33" borderId="0" xfId="0" applyFont="1" applyFill="1" applyAlignment="1">
      <alignment horizontal="center" vertical="top" wrapText="1"/>
    </xf>
    <xf numFmtId="0" fontId="31" fillId="33" borderId="15" xfId="0" applyFont="1" applyFill="1" applyBorder="1" applyAlignment="1">
      <alignment horizontal="left" vertical="top" wrapText="1"/>
    </xf>
    <xf numFmtId="0" fontId="31" fillId="33" borderId="32" xfId="0" applyFont="1" applyFill="1" applyBorder="1" applyAlignment="1">
      <alignment horizontal="left" vertical="top" wrapText="1"/>
    </xf>
    <xf numFmtId="0" fontId="31" fillId="33" borderId="22" xfId="0" applyFont="1" applyFill="1" applyBorder="1" applyAlignment="1">
      <alignment horizontal="left" vertical="top" wrapText="1"/>
    </xf>
    <xf numFmtId="0" fontId="40" fillId="33" borderId="15" xfId="0" applyFont="1" applyFill="1" applyBorder="1" applyAlignment="1">
      <alignment horizontal="left" vertical="top" wrapText="1"/>
    </xf>
    <xf numFmtId="0" fontId="40" fillId="33" borderId="32" xfId="0" applyFont="1" applyFill="1" applyBorder="1" applyAlignment="1">
      <alignment horizontal="left" vertical="top" wrapText="1"/>
    </xf>
    <xf numFmtId="0" fontId="40" fillId="33" borderId="22" xfId="0" applyFont="1" applyFill="1" applyBorder="1" applyAlignment="1">
      <alignment horizontal="left" vertical="top" wrapText="1"/>
    </xf>
    <xf numFmtId="0" fontId="31" fillId="33" borderId="17" xfId="0" applyFont="1" applyFill="1" applyBorder="1" applyAlignment="1">
      <alignment horizontal="left" vertical="top" wrapText="1"/>
    </xf>
    <xf numFmtId="0" fontId="31" fillId="33" borderId="16" xfId="0" applyFont="1" applyFill="1" applyBorder="1" applyAlignment="1">
      <alignment horizontal="left" vertical="top" wrapText="1"/>
    </xf>
    <xf numFmtId="0" fontId="31" fillId="33" borderId="34" xfId="0" applyFont="1" applyFill="1" applyBorder="1" applyAlignment="1">
      <alignment horizontal="left" vertical="top" wrapText="1"/>
    </xf>
    <xf numFmtId="0" fontId="41" fillId="33" borderId="17" xfId="0" applyFont="1" applyFill="1" applyBorder="1" applyAlignment="1">
      <alignment horizontal="left" vertical="center" wrapText="1"/>
    </xf>
    <xf numFmtId="0" fontId="41" fillId="33" borderId="18" xfId="0" applyFont="1" applyFill="1" applyBorder="1" applyAlignment="1">
      <alignment horizontal="left" vertical="center" wrapText="1"/>
    </xf>
    <xf numFmtId="0" fontId="40" fillId="33" borderId="33" xfId="0" applyFont="1" applyFill="1" applyBorder="1" applyAlignment="1">
      <alignment horizontal="left" vertical="center" wrapText="1"/>
    </xf>
    <xf numFmtId="0" fontId="51" fillId="34" borderId="0" xfId="0" applyFont="1" applyFill="1" applyAlignment="1">
      <alignment horizontal="center"/>
    </xf>
    <xf numFmtId="0" fontId="31" fillId="33" borderId="0" xfId="0" applyFont="1" applyFill="1" applyAlignment="1">
      <alignment horizontal="center" vertical="top"/>
    </xf>
    <xf numFmtId="0" fontId="31" fillId="33" borderId="0" xfId="0" applyFont="1" applyFill="1" applyAlignment="1">
      <alignment horizontal="left" vertical="top" wrapText="1"/>
    </xf>
    <xf numFmtId="174" fontId="41" fillId="34" borderId="15" xfId="1" applyNumberFormat="1" applyFont="1" applyFill="1" applyBorder="1" applyAlignment="1">
      <alignment horizontal="center" vertical="center" wrapText="1"/>
    </xf>
    <xf numFmtId="174" fontId="41" fillId="34" borderId="22" xfId="1" applyNumberFormat="1" applyFont="1" applyFill="1" applyBorder="1" applyAlignment="1">
      <alignment horizontal="center" vertical="center" wrapText="1"/>
    </xf>
    <xf numFmtId="0" fontId="41" fillId="34" borderId="33" xfId="0" applyFont="1" applyFill="1" applyBorder="1" applyAlignment="1">
      <alignment horizontal="left" vertical="top" wrapText="1"/>
    </xf>
    <xf numFmtId="0" fontId="41" fillId="0" borderId="13" xfId="0" applyFont="1" applyBorder="1" applyAlignment="1">
      <alignment horizontal="center" vertical="top" wrapText="1"/>
    </xf>
    <xf numFmtId="0" fontId="41" fillId="0" borderId="40" xfId="0" applyFont="1" applyBorder="1" applyAlignment="1">
      <alignment horizontal="center" vertical="top" wrapText="1"/>
    </xf>
    <xf numFmtId="0" fontId="31" fillId="33" borderId="26" xfId="0" applyFont="1" applyFill="1" applyBorder="1" applyAlignment="1">
      <alignment horizontal="left" vertical="top" wrapText="1"/>
    </xf>
    <xf numFmtId="0" fontId="31" fillId="33" borderId="28" xfId="0" applyFont="1" applyFill="1" applyBorder="1" applyAlignment="1">
      <alignment horizontal="left" vertical="top" wrapText="1"/>
    </xf>
    <xf numFmtId="0" fontId="31" fillId="33" borderId="27" xfId="0" applyFont="1" applyFill="1" applyBorder="1" applyAlignment="1">
      <alignment horizontal="left" vertical="top" wrapText="1"/>
    </xf>
    <xf numFmtId="0" fontId="40" fillId="33" borderId="13" xfId="0" applyFont="1" applyFill="1" applyBorder="1" applyAlignment="1">
      <alignment horizontal="left" vertical="top" wrapText="1"/>
    </xf>
    <xf numFmtId="0" fontId="40" fillId="33" borderId="40" xfId="0" applyFont="1" applyFill="1" applyBorder="1" applyAlignment="1">
      <alignment horizontal="left" vertical="top" wrapText="1"/>
    </xf>
    <xf numFmtId="0" fontId="40" fillId="33" borderId="14" xfId="0" applyFont="1" applyFill="1" applyBorder="1" applyAlignment="1">
      <alignment horizontal="left" vertical="top" wrapText="1"/>
    </xf>
    <xf numFmtId="0" fontId="31" fillId="0" borderId="13" xfId="0" applyFont="1" applyBorder="1" applyAlignment="1">
      <alignment horizontal="left" vertical="top" wrapText="1"/>
    </xf>
    <xf numFmtId="0" fontId="31" fillId="0" borderId="40" xfId="0" applyFont="1" applyBorder="1" applyAlignment="1">
      <alignment horizontal="left" vertical="top" wrapText="1"/>
    </xf>
    <xf numFmtId="0" fontId="31" fillId="0" borderId="28" xfId="0" applyFont="1" applyBorder="1" applyAlignment="1">
      <alignment horizontal="left" vertical="top" wrapText="1"/>
    </xf>
    <xf numFmtId="0" fontId="31" fillId="0" borderId="27" xfId="0" applyFont="1" applyBorder="1" applyAlignment="1">
      <alignment horizontal="left" vertical="top" wrapText="1"/>
    </xf>
    <xf numFmtId="0" fontId="41" fillId="34" borderId="15" xfId="0" applyFont="1" applyFill="1" applyBorder="1" applyAlignment="1">
      <alignment horizontal="left" vertical="top" wrapText="1"/>
    </xf>
    <xf numFmtId="0" fontId="41" fillId="34" borderId="22" xfId="0" applyFont="1" applyFill="1" applyBorder="1" applyAlignment="1">
      <alignment horizontal="left" vertical="top" wrapText="1"/>
    </xf>
    <xf numFmtId="0" fontId="41" fillId="0" borderId="13" xfId="0" applyFont="1" applyBorder="1" applyAlignment="1">
      <alignment horizontal="left" vertical="top" wrapText="1"/>
    </xf>
    <xf numFmtId="0" fontId="41" fillId="0" borderId="40" xfId="0" applyFont="1" applyBorder="1" applyAlignment="1">
      <alignment horizontal="left" vertical="top" wrapText="1"/>
    </xf>
    <xf numFmtId="0" fontId="41" fillId="33" borderId="32" xfId="0" applyFont="1" applyFill="1" applyBorder="1" applyAlignment="1">
      <alignment horizontal="center" vertical="top" wrapText="1"/>
    </xf>
    <xf numFmtId="0" fontId="40" fillId="0" borderId="0" xfId="0" applyFont="1" applyAlignment="1">
      <alignment horizontal="left" vertical="top" wrapText="1"/>
    </xf>
    <xf numFmtId="0" fontId="41" fillId="0" borderId="32" xfId="0" applyFont="1" applyBorder="1" applyAlignment="1">
      <alignment horizontal="center" vertical="top" wrapText="1"/>
    </xf>
    <xf numFmtId="0" fontId="41" fillId="0" borderId="22" xfId="0" applyFont="1" applyBorder="1" applyAlignment="1">
      <alignment horizontal="center" vertical="top" wrapText="1"/>
    </xf>
    <xf numFmtId="0" fontId="40" fillId="34" borderId="33" xfId="0" applyFont="1" applyFill="1" applyBorder="1" applyAlignment="1">
      <alignment horizontal="center" vertical="top" wrapText="1"/>
    </xf>
    <xf numFmtId="0" fontId="31" fillId="34" borderId="33" xfId="0" applyFont="1" applyFill="1" applyBorder="1" applyAlignment="1">
      <alignment horizontal="center" vertical="top" wrapText="1"/>
    </xf>
    <xf numFmtId="49" fontId="31" fillId="33" borderId="0" xfId="0" applyNumberFormat="1" applyFont="1" applyFill="1" applyAlignment="1">
      <alignment horizontal="right" vertical="top" wrapText="1"/>
    </xf>
    <xf numFmtId="0" fontId="32" fillId="0" borderId="0" xfId="46" applyFont="1" applyFill="1" applyAlignment="1">
      <alignment horizontal="right" vertical="center"/>
    </xf>
    <xf numFmtId="0" fontId="32" fillId="0" borderId="0" xfId="46" applyFont="1" applyFill="1" applyAlignment="1">
      <alignment horizontal="center" vertical="center" wrapText="1"/>
    </xf>
    <xf numFmtId="0" fontId="30" fillId="0" borderId="21" xfId="45" applyFont="1" applyFill="1" applyBorder="1" applyAlignment="1">
      <alignment horizontal="center" vertical="center"/>
    </xf>
    <xf numFmtId="0" fontId="30" fillId="0" borderId="38" xfId="45" applyFont="1" applyFill="1" applyBorder="1" applyAlignment="1">
      <alignment horizontal="center" vertical="center"/>
    </xf>
    <xf numFmtId="0" fontId="30" fillId="0" borderId="21" xfId="46" applyFont="1" applyFill="1" applyBorder="1" applyAlignment="1">
      <alignment horizontal="center" vertical="center"/>
    </xf>
    <xf numFmtId="0" fontId="30" fillId="0" borderId="38" xfId="46" applyFont="1" applyFill="1" applyBorder="1" applyAlignment="1">
      <alignment horizontal="center" vertical="center"/>
    </xf>
    <xf numFmtId="0" fontId="30" fillId="0" borderId="21" xfId="46" applyFont="1" applyFill="1" applyBorder="1" applyAlignment="1">
      <alignment horizontal="center" vertical="center" wrapText="1"/>
    </xf>
    <xf numFmtId="0" fontId="30" fillId="0" borderId="38" xfId="46" applyFont="1" applyFill="1" applyBorder="1" applyAlignment="1">
      <alignment horizontal="center" vertical="center" wrapText="1"/>
    </xf>
    <xf numFmtId="0" fontId="30" fillId="0" borderId="26" xfId="46" applyFont="1" applyFill="1" applyBorder="1" applyAlignment="1">
      <alignment horizontal="center" vertical="center" wrapText="1"/>
    </xf>
    <xf numFmtId="0" fontId="30" fillId="0" borderId="33" xfId="46" applyFont="1" applyFill="1" applyBorder="1" applyAlignment="1">
      <alignment horizontal="center" vertical="center" wrapText="1"/>
    </xf>
    <xf numFmtId="0" fontId="33" fillId="0" borderId="32" xfId="0" applyFont="1" applyFill="1" applyBorder="1" applyAlignment="1">
      <alignment horizontal="left" vertical="center" wrapText="1"/>
    </xf>
    <xf numFmtId="0" fontId="23" fillId="34" borderId="15" xfId="0" applyFont="1" applyFill="1" applyBorder="1" applyAlignment="1">
      <alignment horizontal="left" vertical="center" wrapText="1"/>
    </xf>
    <xf numFmtId="0" fontId="23" fillId="34" borderId="32" xfId="0" applyFont="1" applyFill="1" applyBorder="1" applyAlignment="1">
      <alignment horizontal="left" vertical="center" wrapText="1"/>
    </xf>
    <xf numFmtId="0" fontId="23" fillId="34" borderId="22" xfId="0" applyFont="1" applyFill="1" applyBorder="1" applyAlignment="1">
      <alignment horizontal="left" vertical="center" wrapText="1"/>
    </xf>
    <xf numFmtId="0" fontId="30" fillId="34" borderId="32" xfId="46" applyFont="1" applyFill="1" applyBorder="1" applyAlignment="1">
      <alignment horizontal="left" vertical="center" wrapText="1"/>
    </xf>
    <xf numFmtId="0" fontId="30" fillId="34" borderId="22" xfId="46" applyFont="1" applyFill="1" applyBorder="1" applyAlignment="1">
      <alignment horizontal="left" vertical="center" wrapText="1"/>
    </xf>
    <xf numFmtId="0" fontId="32" fillId="34" borderId="39" xfId="46" applyFont="1" applyFill="1" applyBorder="1" applyAlignment="1">
      <alignment horizontal="left" vertical="center" wrapText="1"/>
    </xf>
    <xf numFmtId="0" fontId="32" fillId="34" borderId="32" xfId="46" applyFont="1" applyFill="1" applyBorder="1" applyAlignment="1">
      <alignment horizontal="left" vertical="center" wrapText="1"/>
    </xf>
    <xf numFmtId="0" fontId="32" fillId="34" borderId="22" xfId="46" applyFont="1" applyFill="1" applyBorder="1" applyAlignment="1">
      <alignment horizontal="left" vertical="center" wrapText="1"/>
    </xf>
    <xf numFmtId="0" fontId="33" fillId="34" borderId="0" xfId="0" applyFont="1" applyFill="1" applyBorder="1" applyAlignment="1">
      <alignment horizontal="left" vertical="center" wrapText="1"/>
    </xf>
    <xf numFmtId="0" fontId="32" fillId="34" borderId="0" xfId="0" applyNumberFormat="1" applyFont="1" applyFill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 wrapText="1"/>
    </xf>
  </cellXfs>
  <cellStyles count="65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 15" xfId="61"/>
    <cellStyle name="Comma 4 2" xfId="64"/>
    <cellStyle name="Comma_General 17.02.04" xfId="59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11 2" xfId="63"/>
    <cellStyle name="Normal 12" xfId="54"/>
    <cellStyle name="Normal 2" xfId="43"/>
    <cellStyle name="Normal 2 2" xfId="52"/>
    <cellStyle name="Normal 2 3" xfId="44"/>
    <cellStyle name="Normal 2 3 2 2" xfId="60"/>
    <cellStyle name="Normal 2_IV-ՀՐԱՏԱՊ ՓՈՒԼԵՐՈՎ" xfId="45"/>
    <cellStyle name="Normal 5" xfId="57"/>
    <cellStyle name="Normal 5 2" xfId="46"/>
    <cellStyle name="Normal 5 3" xfId="55"/>
    <cellStyle name="Normal 6 2" xfId="47"/>
    <cellStyle name="Normal 8" xfId="51"/>
    <cellStyle name="Normal_General 17.02.04" xfId="48"/>
    <cellStyle name="Normal_tax" xfId="58"/>
    <cellStyle name="Note" xfId="16" builtinId="10" customBuiltin="1"/>
    <cellStyle name="Output" xfId="11" builtinId="21" customBuiltin="1"/>
    <cellStyle name="SN_241" xfId="49"/>
    <cellStyle name="SN_b" xfId="62"/>
    <cellStyle name="SN_it" xfId="56"/>
    <cellStyle name="Title" xfId="2" builtinId="15" customBuiltin="1"/>
    <cellStyle name="Total" xfId="18" builtinId="25" customBuiltin="1"/>
    <cellStyle name="Warning Text" xfId="15" builtinId="11" customBuiltin="1"/>
    <cellStyle name="Обычный 2 2" xfId="50"/>
    <cellStyle name="Обычный_+JRVEG-DZOR" xf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7"/>
  <sheetViews>
    <sheetView workbookViewId="0">
      <selection activeCell="F139" sqref="F139"/>
    </sheetView>
  </sheetViews>
  <sheetFormatPr defaultColWidth="8" defaultRowHeight="16.5" x14ac:dyDescent="0.25"/>
  <cols>
    <col min="1" max="1" width="7.85546875" style="1" customWidth="1"/>
    <col min="2" max="2" width="9.42578125" style="1" customWidth="1"/>
    <col min="3" max="3" width="75.85546875" style="1" customWidth="1"/>
    <col min="4" max="4" width="24.42578125" style="1" customWidth="1"/>
    <col min="5" max="5" width="22.140625" style="2" customWidth="1"/>
    <col min="6" max="6" width="25" style="1" customWidth="1"/>
    <col min="7" max="256" width="8" style="1"/>
    <col min="257" max="258" width="5.7109375" style="1" customWidth="1"/>
    <col min="259" max="259" width="76.28515625" style="1" customWidth="1"/>
    <col min="260" max="260" width="17.85546875" style="1" customWidth="1"/>
    <col min="261" max="512" width="8" style="1"/>
    <col min="513" max="514" width="5.7109375" style="1" customWidth="1"/>
    <col min="515" max="515" width="76.28515625" style="1" customWidth="1"/>
    <col min="516" max="516" width="17.85546875" style="1" customWidth="1"/>
    <col min="517" max="768" width="8" style="1"/>
    <col min="769" max="770" width="5.7109375" style="1" customWidth="1"/>
    <col min="771" max="771" width="76.28515625" style="1" customWidth="1"/>
    <col min="772" max="772" width="17.85546875" style="1" customWidth="1"/>
    <col min="773" max="1024" width="8" style="1"/>
    <col min="1025" max="1026" width="5.7109375" style="1" customWidth="1"/>
    <col min="1027" max="1027" width="76.28515625" style="1" customWidth="1"/>
    <col min="1028" max="1028" width="17.85546875" style="1" customWidth="1"/>
    <col min="1029" max="1280" width="8" style="1"/>
    <col min="1281" max="1282" width="5.7109375" style="1" customWidth="1"/>
    <col min="1283" max="1283" width="76.28515625" style="1" customWidth="1"/>
    <col min="1284" max="1284" width="17.85546875" style="1" customWidth="1"/>
    <col min="1285" max="1536" width="8" style="1"/>
    <col min="1537" max="1538" width="5.7109375" style="1" customWidth="1"/>
    <col min="1539" max="1539" width="76.28515625" style="1" customWidth="1"/>
    <col min="1540" max="1540" width="17.85546875" style="1" customWidth="1"/>
    <col min="1541" max="1792" width="8" style="1"/>
    <col min="1793" max="1794" width="5.7109375" style="1" customWidth="1"/>
    <col min="1795" max="1795" width="76.28515625" style="1" customWidth="1"/>
    <col min="1796" max="1796" width="17.85546875" style="1" customWidth="1"/>
    <col min="1797" max="2048" width="8" style="1"/>
    <col min="2049" max="2050" width="5.7109375" style="1" customWidth="1"/>
    <col min="2051" max="2051" width="76.28515625" style="1" customWidth="1"/>
    <col min="2052" max="2052" width="17.85546875" style="1" customWidth="1"/>
    <col min="2053" max="2304" width="8" style="1"/>
    <col min="2305" max="2306" width="5.7109375" style="1" customWidth="1"/>
    <col min="2307" max="2307" width="76.28515625" style="1" customWidth="1"/>
    <col min="2308" max="2308" width="17.85546875" style="1" customWidth="1"/>
    <col min="2309" max="2560" width="8" style="1"/>
    <col min="2561" max="2562" width="5.7109375" style="1" customWidth="1"/>
    <col min="2563" max="2563" width="76.28515625" style="1" customWidth="1"/>
    <col min="2564" max="2564" width="17.85546875" style="1" customWidth="1"/>
    <col min="2565" max="2816" width="8" style="1"/>
    <col min="2817" max="2818" width="5.7109375" style="1" customWidth="1"/>
    <col min="2819" max="2819" width="76.28515625" style="1" customWidth="1"/>
    <col min="2820" max="2820" width="17.85546875" style="1" customWidth="1"/>
    <col min="2821" max="3072" width="8" style="1"/>
    <col min="3073" max="3074" width="5.7109375" style="1" customWidth="1"/>
    <col min="3075" max="3075" width="76.28515625" style="1" customWidth="1"/>
    <col min="3076" max="3076" width="17.85546875" style="1" customWidth="1"/>
    <col min="3077" max="3328" width="8" style="1"/>
    <col min="3329" max="3330" width="5.7109375" style="1" customWidth="1"/>
    <col min="3331" max="3331" width="76.28515625" style="1" customWidth="1"/>
    <col min="3332" max="3332" width="17.85546875" style="1" customWidth="1"/>
    <col min="3333" max="3584" width="8" style="1"/>
    <col min="3585" max="3586" width="5.7109375" style="1" customWidth="1"/>
    <col min="3587" max="3587" width="76.28515625" style="1" customWidth="1"/>
    <col min="3588" max="3588" width="17.85546875" style="1" customWidth="1"/>
    <col min="3589" max="3840" width="8" style="1"/>
    <col min="3841" max="3842" width="5.7109375" style="1" customWidth="1"/>
    <col min="3843" max="3843" width="76.28515625" style="1" customWidth="1"/>
    <col min="3844" max="3844" width="17.85546875" style="1" customWidth="1"/>
    <col min="3845" max="4096" width="8" style="1"/>
    <col min="4097" max="4098" width="5.7109375" style="1" customWidth="1"/>
    <col min="4099" max="4099" width="76.28515625" style="1" customWidth="1"/>
    <col min="4100" max="4100" width="17.85546875" style="1" customWidth="1"/>
    <col min="4101" max="4352" width="8" style="1"/>
    <col min="4353" max="4354" width="5.7109375" style="1" customWidth="1"/>
    <col min="4355" max="4355" width="76.28515625" style="1" customWidth="1"/>
    <col min="4356" max="4356" width="17.85546875" style="1" customWidth="1"/>
    <col min="4357" max="4608" width="8" style="1"/>
    <col min="4609" max="4610" width="5.7109375" style="1" customWidth="1"/>
    <col min="4611" max="4611" width="76.28515625" style="1" customWidth="1"/>
    <col min="4612" max="4612" width="17.85546875" style="1" customWidth="1"/>
    <col min="4613" max="4864" width="8" style="1"/>
    <col min="4865" max="4866" width="5.7109375" style="1" customWidth="1"/>
    <col min="4867" max="4867" width="76.28515625" style="1" customWidth="1"/>
    <col min="4868" max="4868" width="17.85546875" style="1" customWidth="1"/>
    <col min="4869" max="5120" width="8" style="1"/>
    <col min="5121" max="5122" width="5.7109375" style="1" customWidth="1"/>
    <col min="5123" max="5123" width="76.28515625" style="1" customWidth="1"/>
    <col min="5124" max="5124" width="17.85546875" style="1" customWidth="1"/>
    <col min="5125" max="5376" width="8" style="1"/>
    <col min="5377" max="5378" width="5.7109375" style="1" customWidth="1"/>
    <col min="5379" max="5379" width="76.28515625" style="1" customWidth="1"/>
    <col min="5380" max="5380" width="17.85546875" style="1" customWidth="1"/>
    <col min="5381" max="5632" width="8" style="1"/>
    <col min="5633" max="5634" width="5.7109375" style="1" customWidth="1"/>
    <col min="5635" max="5635" width="76.28515625" style="1" customWidth="1"/>
    <col min="5636" max="5636" width="17.85546875" style="1" customWidth="1"/>
    <col min="5637" max="5888" width="8" style="1"/>
    <col min="5889" max="5890" width="5.7109375" style="1" customWidth="1"/>
    <col min="5891" max="5891" width="76.28515625" style="1" customWidth="1"/>
    <col min="5892" max="5892" width="17.85546875" style="1" customWidth="1"/>
    <col min="5893" max="6144" width="8" style="1"/>
    <col min="6145" max="6146" width="5.7109375" style="1" customWidth="1"/>
    <col min="6147" max="6147" width="76.28515625" style="1" customWidth="1"/>
    <col min="6148" max="6148" width="17.85546875" style="1" customWidth="1"/>
    <col min="6149" max="6400" width="8" style="1"/>
    <col min="6401" max="6402" width="5.7109375" style="1" customWidth="1"/>
    <col min="6403" max="6403" width="76.28515625" style="1" customWidth="1"/>
    <col min="6404" max="6404" width="17.85546875" style="1" customWidth="1"/>
    <col min="6405" max="6656" width="8" style="1"/>
    <col min="6657" max="6658" width="5.7109375" style="1" customWidth="1"/>
    <col min="6659" max="6659" width="76.28515625" style="1" customWidth="1"/>
    <col min="6660" max="6660" width="17.85546875" style="1" customWidth="1"/>
    <col min="6661" max="6912" width="8" style="1"/>
    <col min="6913" max="6914" width="5.7109375" style="1" customWidth="1"/>
    <col min="6915" max="6915" width="76.28515625" style="1" customWidth="1"/>
    <col min="6916" max="6916" width="17.85546875" style="1" customWidth="1"/>
    <col min="6917" max="7168" width="8" style="1"/>
    <col min="7169" max="7170" width="5.7109375" style="1" customWidth="1"/>
    <col min="7171" max="7171" width="76.28515625" style="1" customWidth="1"/>
    <col min="7172" max="7172" width="17.85546875" style="1" customWidth="1"/>
    <col min="7173" max="7424" width="8" style="1"/>
    <col min="7425" max="7426" width="5.7109375" style="1" customWidth="1"/>
    <col min="7427" max="7427" width="76.28515625" style="1" customWidth="1"/>
    <col min="7428" max="7428" width="17.85546875" style="1" customWidth="1"/>
    <col min="7429" max="7680" width="8" style="1"/>
    <col min="7681" max="7682" width="5.7109375" style="1" customWidth="1"/>
    <col min="7683" max="7683" width="76.28515625" style="1" customWidth="1"/>
    <col min="7684" max="7684" width="17.85546875" style="1" customWidth="1"/>
    <col min="7685" max="7936" width="8" style="1"/>
    <col min="7937" max="7938" width="5.7109375" style="1" customWidth="1"/>
    <col min="7939" max="7939" width="76.28515625" style="1" customWidth="1"/>
    <col min="7940" max="7940" width="17.85546875" style="1" customWidth="1"/>
    <col min="7941" max="8192" width="8" style="1"/>
    <col min="8193" max="8194" width="5.7109375" style="1" customWidth="1"/>
    <col min="8195" max="8195" width="76.28515625" style="1" customWidth="1"/>
    <col min="8196" max="8196" width="17.85546875" style="1" customWidth="1"/>
    <col min="8197" max="8448" width="8" style="1"/>
    <col min="8449" max="8450" width="5.7109375" style="1" customWidth="1"/>
    <col min="8451" max="8451" width="76.28515625" style="1" customWidth="1"/>
    <col min="8452" max="8452" width="17.85546875" style="1" customWidth="1"/>
    <col min="8453" max="8704" width="8" style="1"/>
    <col min="8705" max="8706" width="5.7109375" style="1" customWidth="1"/>
    <col min="8707" max="8707" width="76.28515625" style="1" customWidth="1"/>
    <col min="8708" max="8708" width="17.85546875" style="1" customWidth="1"/>
    <col min="8709" max="8960" width="8" style="1"/>
    <col min="8961" max="8962" width="5.7109375" style="1" customWidth="1"/>
    <col min="8963" max="8963" width="76.28515625" style="1" customWidth="1"/>
    <col min="8964" max="8964" width="17.85546875" style="1" customWidth="1"/>
    <col min="8965" max="9216" width="8" style="1"/>
    <col min="9217" max="9218" width="5.7109375" style="1" customWidth="1"/>
    <col min="9219" max="9219" width="76.28515625" style="1" customWidth="1"/>
    <col min="9220" max="9220" width="17.85546875" style="1" customWidth="1"/>
    <col min="9221" max="9472" width="8" style="1"/>
    <col min="9473" max="9474" width="5.7109375" style="1" customWidth="1"/>
    <col min="9475" max="9475" width="76.28515625" style="1" customWidth="1"/>
    <col min="9476" max="9476" width="17.85546875" style="1" customWidth="1"/>
    <col min="9477" max="9728" width="8" style="1"/>
    <col min="9729" max="9730" width="5.7109375" style="1" customWidth="1"/>
    <col min="9731" max="9731" width="76.28515625" style="1" customWidth="1"/>
    <col min="9732" max="9732" width="17.85546875" style="1" customWidth="1"/>
    <col min="9733" max="9984" width="8" style="1"/>
    <col min="9985" max="9986" width="5.7109375" style="1" customWidth="1"/>
    <col min="9987" max="9987" width="76.28515625" style="1" customWidth="1"/>
    <col min="9988" max="9988" width="17.85546875" style="1" customWidth="1"/>
    <col min="9989" max="10240" width="8" style="1"/>
    <col min="10241" max="10242" width="5.7109375" style="1" customWidth="1"/>
    <col min="10243" max="10243" width="76.28515625" style="1" customWidth="1"/>
    <col min="10244" max="10244" width="17.85546875" style="1" customWidth="1"/>
    <col min="10245" max="10496" width="8" style="1"/>
    <col min="10497" max="10498" width="5.7109375" style="1" customWidth="1"/>
    <col min="10499" max="10499" width="76.28515625" style="1" customWidth="1"/>
    <col min="10500" max="10500" width="17.85546875" style="1" customWidth="1"/>
    <col min="10501" max="10752" width="8" style="1"/>
    <col min="10753" max="10754" width="5.7109375" style="1" customWidth="1"/>
    <col min="10755" max="10755" width="76.28515625" style="1" customWidth="1"/>
    <col min="10756" max="10756" width="17.85546875" style="1" customWidth="1"/>
    <col min="10757" max="11008" width="8" style="1"/>
    <col min="11009" max="11010" width="5.7109375" style="1" customWidth="1"/>
    <col min="11011" max="11011" width="76.28515625" style="1" customWidth="1"/>
    <col min="11012" max="11012" width="17.85546875" style="1" customWidth="1"/>
    <col min="11013" max="11264" width="8" style="1"/>
    <col min="11265" max="11266" width="5.7109375" style="1" customWidth="1"/>
    <col min="11267" max="11267" width="76.28515625" style="1" customWidth="1"/>
    <col min="11268" max="11268" width="17.85546875" style="1" customWidth="1"/>
    <col min="11269" max="11520" width="8" style="1"/>
    <col min="11521" max="11522" width="5.7109375" style="1" customWidth="1"/>
    <col min="11523" max="11523" width="76.28515625" style="1" customWidth="1"/>
    <col min="11524" max="11524" width="17.85546875" style="1" customWidth="1"/>
    <col min="11525" max="11776" width="8" style="1"/>
    <col min="11777" max="11778" width="5.7109375" style="1" customWidth="1"/>
    <col min="11779" max="11779" width="76.28515625" style="1" customWidth="1"/>
    <col min="11780" max="11780" width="17.85546875" style="1" customWidth="1"/>
    <col min="11781" max="12032" width="8" style="1"/>
    <col min="12033" max="12034" width="5.7109375" style="1" customWidth="1"/>
    <col min="12035" max="12035" width="76.28515625" style="1" customWidth="1"/>
    <col min="12036" max="12036" width="17.85546875" style="1" customWidth="1"/>
    <col min="12037" max="12288" width="8" style="1"/>
    <col min="12289" max="12290" width="5.7109375" style="1" customWidth="1"/>
    <col min="12291" max="12291" width="76.28515625" style="1" customWidth="1"/>
    <col min="12292" max="12292" width="17.85546875" style="1" customWidth="1"/>
    <col min="12293" max="12544" width="8" style="1"/>
    <col min="12545" max="12546" width="5.7109375" style="1" customWidth="1"/>
    <col min="12547" max="12547" width="76.28515625" style="1" customWidth="1"/>
    <col min="12548" max="12548" width="17.85546875" style="1" customWidth="1"/>
    <col min="12549" max="12800" width="8" style="1"/>
    <col min="12801" max="12802" width="5.7109375" style="1" customWidth="1"/>
    <col min="12803" max="12803" width="76.28515625" style="1" customWidth="1"/>
    <col min="12804" max="12804" width="17.85546875" style="1" customWidth="1"/>
    <col min="12805" max="13056" width="8" style="1"/>
    <col min="13057" max="13058" width="5.7109375" style="1" customWidth="1"/>
    <col min="13059" max="13059" width="76.28515625" style="1" customWidth="1"/>
    <col min="13060" max="13060" width="17.85546875" style="1" customWidth="1"/>
    <col min="13061" max="13312" width="8" style="1"/>
    <col min="13313" max="13314" width="5.7109375" style="1" customWidth="1"/>
    <col min="13315" max="13315" width="76.28515625" style="1" customWidth="1"/>
    <col min="13316" max="13316" width="17.85546875" style="1" customWidth="1"/>
    <col min="13317" max="13568" width="8" style="1"/>
    <col min="13569" max="13570" width="5.7109375" style="1" customWidth="1"/>
    <col min="13571" max="13571" width="76.28515625" style="1" customWidth="1"/>
    <col min="13572" max="13572" width="17.85546875" style="1" customWidth="1"/>
    <col min="13573" max="13824" width="8" style="1"/>
    <col min="13825" max="13826" width="5.7109375" style="1" customWidth="1"/>
    <col min="13827" max="13827" width="76.28515625" style="1" customWidth="1"/>
    <col min="13828" max="13828" width="17.85546875" style="1" customWidth="1"/>
    <col min="13829" max="14080" width="8" style="1"/>
    <col min="14081" max="14082" width="5.7109375" style="1" customWidth="1"/>
    <col min="14083" max="14083" width="76.28515625" style="1" customWidth="1"/>
    <col min="14084" max="14084" width="17.85546875" style="1" customWidth="1"/>
    <col min="14085" max="14336" width="8" style="1"/>
    <col min="14337" max="14338" width="5.7109375" style="1" customWidth="1"/>
    <col min="14339" max="14339" width="76.28515625" style="1" customWidth="1"/>
    <col min="14340" max="14340" width="17.85546875" style="1" customWidth="1"/>
    <col min="14341" max="14592" width="8" style="1"/>
    <col min="14593" max="14594" width="5.7109375" style="1" customWidth="1"/>
    <col min="14595" max="14595" width="76.28515625" style="1" customWidth="1"/>
    <col min="14596" max="14596" width="17.85546875" style="1" customWidth="1"/>
    <col min="14597" max="14848" width="8" style="1"/>
    <col min="14849" max="14850" width="5.7109375" style="1" customWidth="1"/>
    <col min="14851" max="14851" width="76.28515625" style="1" customWidth="1"/>
    <col min="14852" max="14852" width="17.85546875" style="1" customWidth="1"/>
    <col min="14853" max="15104" width="8" style="1"/>
    <col min="15105" max="15106" width="5.7109375" style="1" customWidth="1"/>
    <col min="15107" max="15107" width="76.28515625" style="1" customWidth="1"/>
    <col min="15108" max="15108" width="17.85546875" style="1" customWidth="1"/>
    <col min="15109" max="15360" width="8" style="1"/>
    <col min="15361" max="15362" width="5.7109375" style="1" customWidth="1"/>
    <col min="15363" max="15363" width="76.28515625" style="1" customWidth="1"/>
    <col min="15364" max="15364" width="17.85546875" style="1" customWidth="1"/>
    <col min="15365" max="15616" width="8" style="1"/>
    <col min="15617" max="15618" width="5.7109375" style="1" customWidth="1"/>
    <col min="15619" max="15619" width="76.28515625" style="1" customWidth="1"/>
    <col min="15620" max="15620" width="17.85546875" style="1" customWidth="1"/>
    <col min="15621" max="15872" width="8" style="1"/>
    <col min="15873" max="15874" width="5.7109375" style="1" customWidth="1"/>
    <col min="15875" max="15875" width="76.28515625" style="1" customWidth="1"/>
    <col min="15876" max="15876" width="17.85546875" style="1" customWidth="1"/>
    <col min="15877" max="16128" width="8" style="1"/>
    <col min="16129" max="16130" width="5.7109375" style="1" customWidth="1"/>
    <col min="16131" max="16131" width="76.28515625" style="1" customWidth="1"/>
    <col min="16132" max="16132" width="17.85546875" style="1" customWidth="1"/>
    <col min="16133" max="16384" width="8" style="1"/>
  </cols>
  <sheetData>
    <row r="1" spans="1:6" s="126" customFormat="1" x14ac:dyDescent="0.25">
      <c r="A1" s="124"/>
      <c r="B1" s="124"/>
      <c r="C1" s="124"/>
      <c r="D1" s="124"/>
      <c r="E1" s="125" t="s">
        <v>111</v>
      </c>
    </row>
    <row r="2" spans="1:6" s="126" customFormat="1" x14ac:dyDescent="0.3">
      <c r="A2" s="127"/>
      <c r="B2" s="127"/>
      <c r="C2" s="127"/>
      <c r="D2" s="127"/>
      <c r="E2" s="128" t="s">
        <v>92</v>
      </c>
    </row>
    <row r="3" spans="1:6" s="126" customFormat="1" x14ac:dyDescent="0.25">
      <c r="A3" s="127"/>
      <c r="B3" s="127"/>
      <c r="C3" s="127"/>
      <c r="D3" s="127"/>
      <c r="E3" s="129" t="s">
        <v>0</v>
      </c>
    </row>
    <row r="4" spans="1:6" s="126" customFormat="1" ht="94.5" customHeight="1" x14ac:dyDescent="0.25">
      <c r="A4" s="460" t="s">
        <v>277</v>
      </c>
      <c r="B4" s="460"/>
      <c r="C4" s="460"/>
      <c r="D4" s="460"/>
      <c r="E4" s="460"/>
    </row>
    <row r="5" spans="1:6" s="126" customFormat="1" x14ac:dyDescent="0.3">
      <c r="A5" s="127"/>
      <c r="B5" s="127"/>
      <c r="C5" s="127"/>
      <c r="D5" s="127"/>
      <c r="E5" s="130"/>
    </row>
    <row r="6" spans="1:6" x14ac:dyDescent="0.25">
      <c r="A6" s="131"/>
      <c r="B6" s="131"/>
      <c r="C6" s="131"/>
      <c r="D6" s="131"/>
      <c r="E6" s="132" t="s">
        <v>73</v>
      </c>
    </row>
    <row r="7" spans="1:6" ht="56.25" customHeight="1" x14ac:dyDescent="0.25">
      <c r="A7" s="461" t="s">
        <v>112</v>
      </c>
      <c r="B7" s="462"/>
      <c r="C7" s="463" t="s">
        <v>113</v>
      </c>
      <c r="D7" s="465" t="s">
        <v>5</v>
      </c>
      <c r="E7" s="466"/>
    </row>
    <row r="8" spans="1:6" ht="27" x14ac:dyDescent="0.25">
      <c r="A8" s="133" t="s">
        <v>1</v>
      </c>
      <c r="B8" s="133" t="s">
        <v>2</v>
      </c>
      <c r="C8" s="464"/>
      <c r="D8" s="134" t="s">
        <v>74</v>
      </c>
      <c r="E8" s="120" t="s">
        <v>3</v>
      </c>
    </row>
    <row r="9" spans="1:6" s="138" customFormat="1" x14ac:dyDescent="0.25">
      <c r="A9" s="135"/>
      <c r="B9" s="135"/>
      <c r="C9" s="136" t="s">
        <v>114</v>
      </c>
      <c r="D9" s="61">
        <f>D10</f>
        <v>0</v>
      </c>
      <c r="E9" s="61">
        <f>E10</f>
        <v>0</v>
      </c>
      <c r="F9" s="137"/>
    </row>
    <row r="10" spans="1:6" s="2" customFormat="1" ht="33" x14ac:dyDescent="0.25">
      <c r="A10" s="134"/>
      <c r="B10" s="134"/>
      <c r="C10" s="139" t="s">
        <v>115</v>
      </c>
      <c r="D10" s="61">
        <f>D11+D90+D103</f>
        <v>0</v>
      </c>
      <c r="E10" s="61">
        <f>E11+E90+E103</f>
        <v>0</v>
      </c>
    </row>
    <row r="11" spans="1:6" ht="17.25" x14ac:dyDescent="0.25">
      <c r="A11" s="140">
        <v>1004</v>
      </c>
      <c r="B11" s="24"/>
      <c r="C11" s="180" t="s">
        <v>116</v>
      </c>
      <c r="D11" s="252">
        <f>D18+D30+D36+D54+D66+D84+D60+D78+D24+D42+D48+D72</f>
        <v>273737.59999999986</v>
      </c>
      <c r="E11" s="252">
        <f>E18+E30+E36+E54+E66+E84+E60+E78+E24+E42+E48+E72</f>
        <v>231008.79999999981</v>
      </c>
    </row>
    <row r="12" spans="1:6" ht="17.25" x14ac:dyDescent="0.25">
      <c r="A12" s="7"/>
      <c r="B12" s="7"/>
      <c r="C12" s="86" t="s">
        <v>46</v>
      </c>
      <c r="D12" s="22"/>
      <c r="E12" s="121"/>
    </row>
    <row r="13" spans="1:6" ht="17.25" x14ac:dyDescent="0.25">
      <c r="A13" s="4"/>
      <c r="B13" s="4"/>
      <c r="C13" s="180" t="s">
        <v>117</v>
      </c>
      <c r="D13" s="141"/>
      <c r="E13" s="121"/>
    </row>
    <row r="14" spans="1:6" ht="34.5" x14ac:dyDescent="0.25">
      <c r="A14" s="4"/>
      <c r="B14" s="4"/>
      <c r="C14" s="86" t="s">
        <v>118</v>
      </c>
      <c r="D14" s="22"/>
      <c r="E14" s="121"/>
    </row>
    <row r="15" spans="1:6" ht="17.25" x14ac:dyDescent="0.25">
      <c r="A15" s="5"/>
      <c r="B15" s="5"/>
      <c r="C15" s="180" t="s">
        <v>119</v>
      </c>
      <c r="D15" s="141"/>
      <c r="E15" s="121"/>
    </row>
    <row r="16" spans="1:6" ht="34.5" x14ac:dyDescent="0.25">
      <c r="A16" s="24"/>
      <c r="B16" s="24"/>
      <c r="C16" s="86" t="s">
        <v>120</v>
      </c>
      <c r="D16" s="22"/>
      <c r="E16" s="121"/>
    </row>
    <row r="17" spans="1:5" x14ac:dyDescent="0.25">
      <c r="A17" s="459" t="s">
        <v>121</v>
      </c>
      <c r="B17" s="459"/>
      <c r="C17" s="459"/>
      <c r="D17" s="459"/>
      <c r="E17" s="459"/>
    </row>
    <row r="18" spans="1:5" s="143" customFormat="1" ht="17.25" x14ac:dyDescent="0.25">
      <c r="A18" s="111"/>
      <c r="B18" s="85">
        <v>11002</v>
      </c>
      <c r="C18" s="142" t="s">
        <v>122</v>
      </c>
      <c r="D18" s="198">
        <f>'4'!G22</f>
        <v>1664192.2999999998</v>
      </c>
      <c r="E18" s="198">
        <f>'4'!H22</f>
        <v>1664192.2999999998</v>
      </c>
    </row>
    <row r="19" spans="1:5" s="143" customFormat="1" ht="34.5" x14ac:dyDescent="0.25">
      <c r="A19" s="111"/>
      <c r="B19" s="22"/>
      <c r="C19" s="84" t="s">
        <v>165</v>
      </c>
      <c r="D19" s="85"/>
      <c r="E19" s="85"/>
    </row>
    <row r="20" spans="1:5" s="143" customFormat="1" ht="17.25" x14ac:dyDescent="0.25">
      <c r="A20" s="111"/>
      <c r="B20" s="87"/>
      <c r="C20" s="142" t="s">
        <v>124</v>
      </c>
      <c r="D20" s="253"/>
      <c r="E20" s="85"/>
    </row>
    <row r="21" spans="1:5" s="143" customFormat="1" ht="51.75" x14ac:dyDescent="0.25">
      <c r="A21" s="111"/>
      <c r="B21" s="87"/>
      <c r="C21" s="84" t="s">
        <v>166</v>
      </c>
      <c r="D21" s="85"/>
      <c r="E21" s="85"/>
    </row>
    <row r="22" spans="1:5" s="143" customFormat="1" ht="17.25" x14ac:dyDescent="0.25">
      <c r="A22" s="111"/>
      <c r="B22" s="87"/>
      <c r="C22" s="142" t="s">
        <v>125</v>
      </c>
      <c r="D22" s="253"/>
      <c r="E22" s="85"/>
    </row>
    <row r="23" spans="1:5" s="143" customFormat="1" ht="17.25" x14ac:dyDescent="0.25">
      <c r="A23" s="111"/>
      <c r="B23" s="87"/>
      <c r="C23" s="84" t="s">
        <v>167</v>
      </c>
      <c r="D23" s="85"/>
      <c r="E23" s="85"/>
    </row>
    <row r="24" spans="1:5" s="447" customFormat="1" ht="17.25" x14ac:dyDescent="0.25">
      <c r="A24" s="87"/>
      <c r="B24" s="85">
        <v>11010</v>
      </c>
      <c r="C24" s="446" t="s">
        <v>122</v>
      </c>
      <c r="D24" s="198">
        <f>'4'!G31</f>
        <v>-185000</v>
      </c>
      <c r="E24" s="198">
        <f>'4'!H31</f>
        <v>-500000</v>
      </c>
    </row>
    <row r="25" spans="1:5" s="447" customFormat="1" ht="86.25" x14ac:dyDescent="0.25">
      <c r="A25" s="87"/>
      <c r="B25" s="22"/>
      <c r="C25" s="86" t="s">
        <v>295</v>
      </c>
      <c r="D25" s="85"/>
      <c r="E25" s="85"/>
    </row>
    <row r="26" spans="1:5" s="447" customFormat="1" ht="17.25" x14ac:dyDescent="0.25">
      <c r="A26" s="87"/>
      <c r="B26" s="87"/>
      <c r="C26" s="446" t="s">
        <v>124</v>
      </c>
      <c r="D26" s="253"/>
      <c r="E26" s="85"/>
    </row>
    <row r="27" spans="1:5" s="447" customFormat="1" ht="69.75" customHeight="1" x14ac:dyDescent="0.25">
      <c r="A27" s="87"/>
      <c r="B27" s="87"/>
      <c r="C27" s="86" t="s">
        <v>296</v>
      </c>
      <c r="D27" s="85"/>
      <c r="E27" s="85"/>
    </row>
    <row r="28" spans="1:5" s="447" customFormat="1" ht="17.25" x14ac:dyDescent="0.25">
      <c r="A28" s="87"/>
      <c r="B28" s="87"/>
      <c r="C28" s="446" t="s">
        <v>125</v>
      </c>
      <c r="D28" s="253"/>
      <c r="E28" s="85"/>
    </row>
    <row r="29" spans="1:5" s="447" customFormat="1" ht="17.25" x14ac:dyDescent="0.25">
      <c r="A29" s="87"/>
      <c r="B29" s="87"/>
      <c r="C29" s="86" t="s">
        <v>167</v>
      </c>
      <c r="D29" s="85"/>
      <c r="E29" s="85"/>
    </row>
    <row r="30" spans="1:5" s="143" customFormat="1" ht="17.25" x14ac:dyDescent="0.25">
      <c r="A30" s="111"/>
      <c r="B30" s="85">
        <v>11014</v>
      </c>
      <c r="C30" s="142" t="s">
        <v>122</v>
      </c>
      <c r="D30" s="198">
        <f>'4'!G40</f>
        <v>-70000</v>
      </c>
      <c r="E30" s="198">
        <f>'4'!H40</f>
        <v>0</v>
      </c>
    </row>
    <row r="31" spans="1:5" s="143" customFormat="1" ht="34.5" x14ac:dyDescent="0.25">
      <c r="A31" s="111"/>
      <c r="B31" s="22"/>
      <c r="C31" s="84" t="s">
        <v>168</v>
      </c>
      <c r="D31" s="85"/>
      <c r="E31" s="85"/>
    </row>
    <row r="32" spans="1:5" s="143" customFormat="1" ht="17.25" x14ac:dyDescent="0.25">
      <c r="A32" s="111"/>
      <c r="B32" s="87"/>
      <c r="C32" s="142" t="s">
        <v>124</v>
      </c>
      <c r="D32" s="253"/>
      <c r="E32" s="85"/>
    </row>
    <row r="33" spans="1:5" s="143" customFormat="1" ht="69" x14ac:dyDescent="0.25">
      <c r="A33" s="111"/>
      <c r="B33" s="87"/>
      <c r="C33" s="84" t="s">
        <v>169</v>
      </c>
      <c r="D33" s="85"/>
      <c r="E33" s="85"/>
    </row>
    <row r="34" spans="1:5" s="143" customFormat="1" ht="17.25" x14ac:dyDescent="0.25">
      <c r="A34" s="111"/>
      <c r="B34" s="87"/>
      <c r="C34" s="142" t="s">
        <v>125</v>
      </c>
      <c r="D34" s="253"/>
      <c r="E34" s="85"/>
    </row>
    <row r="35" spans="1:5" s="143" customFormat="1" ht="17.25" x14ac:dyDescent="0.25">
      <c r="A35" s="111"/>
      <c r="B35" s="87"/>
      <c r="C35" s="84" t="s">
        <v>167</v>
      </c>
      <c r="D35" s="85"/>
      <c r="E35" s="85"/>
    </row>
    <row r="36" spans="1:5" s="143" customFormat="1" ht="17.25" x14ac:dyDescent="0.25">
      <c r="A36" s="111"/>
      <c r="B36" s="85">
        <v>31002</v>
      </c>
      <c r="C36" s="142" t="s">
        <v>122</v>
      </c>
      <c r="D36" s="198">
        <f>'4'!G49</f>
        <v>-1968</v>
      </c>
      <c r="E36" s="198">
        <f>'4'!H49</f>
        <v>-212941.5</v>
      </c>
    </row>
    <row r="37" spans="1:5" s="143" customFormat="1" ht="17.25" x14ac:dyDescent="0.25">
      <c r="A37" s="111"/>
      <c r="B37" s="22"/>
      <c r="C37" s="84" t="s">
        <v>123</v>
      </c>
      <c r="D37" s="85"/>
      <c r="E37" s="85"/>
    </row>
    <row r="38" spans="1:5" s="143" customFormat="1" ht="17.25" x14ac:dyDescent="0.25">
      <c r="A38" s="111"/>
      <c r="B38" s="87"/>
      <c r="C38" s="142" t="s">
        <v>124</v>
      </c>
      <c r="D38" s="253"/>
      <c r="E38" s="85"/>
    </row>
    <row r="39" spans="1:5" s="143" customFormat="1" ht="17.25" x14ac:dyDescent="0.25">
      <c r="A39" s="111"/>
      <c r="B39" s="87"/>
      <c r="C39" s="84" t="s">
        <v>123</v>
      </c>
      <c r="D39" s="85"/>
      <c r="E39" s="85"/>
    </row>
    <row r="40" spans="1:5" s="143" customFormat="1" ht="17.25" x14ac:dyDescent="0.25">
      <c r="A40" s="111"/>
      <c r="B40" s="87"/>
      <c r="C40" s="142" t="s">
        <v>125</v>
      </c>
      <c r="D40" s="253"/>
      <c r="E40" s="85"/>
    </row>
    <row r="41" spans="1:5" s="143" customFormat="1" ht="34.5" x14ac:dyDescent="0.25">
      <c r="A41" s="111"/>
      <c r="B41" s="87"/>
      <c r="C41" s="84" t="s">
        <v>126</v>
      </c>
      <c r="D41" s="85"/>
      <c r="E41" s="85"/>
    </row>
    <row r="42" spans="1:5" s="447" customFormat="1" ht="17.25" x14ac:dyDescent="0.25">
      <c r="A42" s="87"/>
      <c r="B42" s="85">
        <v>31004</v>
      </c>
      <c r="C42" s="446" t="s">
        <v>122</v>
      </c>
      <c r="D42" s="198">
        <f>'4'!G58</f>
        <v>-435000</v>
      </c>
      <c r="E42" s="198">
        <f>'4'!H58</f>
        <v>-435000</v>
      </c>
    </row>
    <row r="43" spans="1:5" s="447" customFormat="1" ht="69" x14ac:dyDescent="0.25">
      <c r="A43" s="87"/>
      <c r="B43" s="22"/>
      <c r="C43" s="86" t="s">
        <v>297</v>
      </c>
      <c r="D43" s="85"/>
      <c r="E43" s="85"/>
    </row>
    <row r="44" spans="1:5" s="447" customFormat="1" ht="17.25" x14ac:dyDescent="0.25">
      <c r="A44" s="87"/>
      <c r="B44" s="87"/>
      <c r="C44" s="446" t="s">
        <v>124</v>
      </c>
      <c r="D44" s="253"/>
      <c r="E44" s="85"/>
    </row>
    <row r="45" spans="1:5" s="447" customFormat="1" ht="51.75" x14ac:dyDescent="0.25">
      <c r="A45" s="87"/>
      <c r="B45" s="87"/>
      <c r="C45" s="86" t="s">
        <v>298</v>
      </c>
      <c r="D45" s="85"/>
      <c r="E45" s="85"/>
    </row>
    <row r="46" spans="1:5" s="447" customFormat="1" ht="17.25" x14ac:dyDescent="0.25">
      <c r="A46" s="87"/>
      <c r="B46" s="87"/>
      <c r="C46" s="446" t="s">
        <v>125</v>
      </c>
      <c r="D46" s="253"/>
      <c r="E46" s="85"/>
    </row>
    <row r="47" spans="1:5" s="447" customFormat="1" ht="34.5" x14ac:dyDescent="0.25">
      <c r="A47" s="87"/>
      <c r="B47" s="87"/>
      <c r="C47" s="86" t="s">
        <v>126</v>
      </c>
      <c r="D47" s="85"/>
      <c r="E47" s="85"/>
    </row>
    <row r="48" spans="1:5" s="447" customFormat="1" x14ac:dyDescent="0.25">
      <c r="A48" s="87"/>
      <c r="B48" s="85">
        <v>31007</v>
      </c>
      <c r="C48" s="144" t="s">
        <v>122</v>
      </c>
      <c r="D48" s="198">
        <f>'4'!G67</f>
        <v>-201047.2</v>
      </c>
      <c r="E48" s="198">
        <f>'4'!H67</f>
        <v>0</v>
      </c>
    </row>
    <row r="49" spans="1:7" s="447" customFormat="1" ht="33" x14ac:dyDescent="0.25">
      <c r="A49" s="87"/>
      <c r="B49" s="22"/>
      <c r="C49" s="22" t="s">
        <v>302</v>
      </c>
      <c r="D49" s="85"/>
      <c r="E49" s="85"/>
    </row>
    <row r="50" spans="1:7" s="447" customFormat="1" x14ac:dyDescent="0.25">
      <c r="A50" s="87"/>
      <c r="B50" s="87"/>
      <c r="C50" s="144" t="s">
        <v>124</v>
      </c>
      <c r="D50" s="253"/>
      <c r="E50" s="85"/>
    </row>
    <row r="51" spans="1:7" s="447" customFormat="1" ht="33" x14ac:dyDescent="0.25">
      <c r="A51" s="87"/>
      <c r="B51" s="87"/>
      <c r="C51" s="22" t="s">
        <v>310</v>
      </c>
      <c r="D51" s="85"/>
      <c r="E51" s="85"/>
    </row>
    <row r="52" spans="1:7" s="447" customFormat="1" x14ac:dyDescent="0.25">
      <c r="A52" s="87"/>
      <c r="B52" s="87"/>
      <c r="C52" s="144" t="s">
        <v>125</v>
      </c>
      <c r="D52" s="253"/>
      <c r="E52" s="85"/>
    </row>
    <row r="53" spans="1:7" s="447" customFormat="1" ht="33" x14ac:dyDescent="0.25">
      <c r="A53" s="87"/>
      <c r="B53" s="87"/>
      <c r="C53" s="22" t="s">
        <v>126</v>
      </c>
      <c r="D53" s="85"/>
      <c r="E53" s="85"/>
    </row>
    <row r="54" spans="1:7" s="270" customFormat="1" ht="17.25" x14ac:dyDescent="0.25">
      <c r="A54" s="84"/>
      <c r="B54" s="85" t="s">
        <v>170</v>
      </c>
      <c r="C54" s="142" t="s">
        <v>122</v>
      </c>
      <c r="D54" s="291">
        <f>'4'!G76</f>
        <v>-180327</v>
      </c>
      <c r="E54" s="291">
        <f>'4'!H76</f>
        <v>-504855.9</v>
      </c>
      <c r="F54" s="269"/>
      <c r="G54" s="269"/>
    </row>
    <row r="55" spans="1:7" s="270" customFormat="1" ht="34.5" x14ac:dyDescent="0.25">
      <c r="A55" s="84"/>
      <c r="B55" s="84"/>
      <c r="C55" s="84" t="s">
        <v>127</v>
      </c>
      <c r="D55" s="271"/>
      <c r="E55" s="271"/>
      <c r="F55" s="269"/>
      <c r="G55" s="269"/>
    </row>
    <row r="56" spans="1:7" s="270" customFormat="1" ht="17.25" x14ac:dyDescent="0.25">
      <c r="A56" s="84"/>
      <c r="B56" s="84"/>
      <c r="C56" s="142" t="s">
        <v>124</v>
      </c>
      <c r="D56" s="271"/>
      <c r="E56" s="271"/>
      <c r="F56" s="269"/>
      <c r="G56" s="269"/>
    </row>
    <row r="57" spans="1:7" s="270" customFormat="1" ht="51.75" x14ac:dyDescent="0.25">
      <c r="A57" s="84"/>
      <c r="B57" s="84"/>
      <c r="C57" s="84" t="s">
        <v>171</v>
      </c>
      <c r="D57" s="271"/>
      <c r="E57" s="271"/>
      <c r="F57" s="269"/>
      <c r="G57" s="269"/>
    </row>
    <row r="58" spans="1:7" s="270" customFormat="1" ht="17.25" x14ac:dyDescent="0.25">
      <c r="A58" s="84"/>
      <c r="B58" s="84"/>
      <c r="C58" s="142" t="s">
        <v>125</v>
      </c>
      <c r="D58" s="84"/>
      <c r="E58" s="84"/>
      <c r="F58" s="269"/>
      <c r="G58" s="269"/>
    </row>
    <row r="59" spans="1:7" s="270" customFormat="1" ht="34.5" x14ac:dyDescent="0.25">
      <c r="A59" s="84"/>
      <c r="B59" s="84"/>
      <c r="C59" s="84" t="s">
        <v>126</v>
      </c>
      <c r="D59" s="84"/>
      <c r="E59" s="84"/>
      <c r="F59" s="269"/>
      <c r="G59" s="269"/>
    </row>
    <row r="60" spans="1:7" s="143" customFormat="1" ht="17.25" x14ac:dyDescent="0.25">
      <c r="A60" s="111"/>
      <c r="B60" s="85">
        <v>31010</v>
      </c>
      <c r="C60" s="142" t="s">
        <v>122</v>
      </c>
      <c r="D60" s="198">
        <f>'4'!G85</f>
        <v>-50000</v>
      </c>
      <c r="E60" s="198">
        <f>'4'!H85</f>
        <v>-120000</v>
      </c>
    </row>
    <row r="61" spans="1:7" s="143" customFormat="1" ht="17.25" x14ac:dyDescent="0.25">
      <c r="A61" s="111"/>
      <c r="B61" s="22"/>
      <c r="C61" s="84" t="s">
        <v>172</v>
      </c>
      <c r="D61" s="85"/>
      <c r="E61" s="85"/>
    </row>
    <row r="62" spans="1:7" s="143" customFormat="1" ht="17.25" x14ac:dyDescent="0.25">
      <c r="A62" s="111"/>
      <c r="B62" s="87"/>
      <c r="C62" s="142" t="s">
        <v>124</v>
      </c>
      <c r="D62" s="253"/>
      <c r="E62" s="85"/>
    </row>
    <row r="63" spans="1:7" s="143" customFormat="1" ht="34.5" x14ac:dyDescent="0.25">
      <c r="A63" s="111"/>
      <c r="B63" s="87"/>
      <c r="C63" s="84" t="s">
        <v>173</v>
      </c>
      <c r="D63" s="85"/>
      <c r="E63" s="85"/>
    </row>
    <row r="64" spans="1:7" s="143" customFormat="1" ht="17.25" x14ac:dyDescent="0.25">
      <c r="A64" s="111"/>
      <c r="B64" s="87"/>
      <c r="C64" s="142" t="s">
        <v>125</v>
      </c>
      <c r="D64" s="253"/>
      <c r="E64" s="85"/>
    </row>
    <row r="65" spans="1:5" s="143" customFormat="1" ht="34.5" x14ac:dyDescent="0.25">
      <c r="A65" s="111"/>
      <c r="B65" s="87"/>
      <c r="C65" s="84" t="s">
        <v>126</v>
      </c>
      <c r="D65" s="85"/>
      <c r="E65" s="85"/>
    </row>
    <row r="66" spans="1:5" s="143" customFormat="1" x14ac:dyDescent="0.25">
      <c r="A66" s="111"/>
      <c r="B66" s="85">
        <v>31011</v>
      </c>
      <c r="C66" s="272" t="s">
        <v>122</v>
      </c>
      <c r="D66" s="198">
        <f>'4'!G94</f>
        <v>-32331.3</v>
      </c>
      <c r="E66" s="198">
        <f>'4'!H94</f>
        <v>357591.9</v>
      </c>
    </row>
    <row r="67" spans="1:5" s="143" customFormat="1" x14ac:dyDescent="0.25">
      <c r="A67" s="111"/>
      <c r="B67" s="22"/>
      <c r="C67" s="273" t="s">
        <v>174</v>
      </c>
      <c r="D67" s="85"/>
      <c r="E67" s="85"/>
    </row>
    <row r="68" spans="1:5" s="143" customFormat="1" x14ac:dyDescent="0.25">
      <c r="A68" s="111"/>
      <c r="B68" s="87"/>
      <c r="C68" s="272" t="s">
        <v>124</v>
      </c>
      <c r="D68" s="253"/>
      <c r="E68" s="85"/>
    </row>
    <row r="69" spans="1:5" s="143" customFormat="1" ht="33" x14ac:dyDescent="0.25">
      <c r="A69" s="111"/>
      <c r="B69" s="87"/>
      <c r="C69" s="273" t="s">
        <v>175</v>
      </c>
      <c r="D69" s="85"/>
      <c r="E69" s="85"/>
    </row>
    <row r="70" spans="1:5" s="143" customFormat="1" x14ac:dyDescent="0.25">
      <c r="A70" s="111"/>
      <c r="B70" s="87"/>
      <c r="C70" s="272" t="s">
        <v>125</v>
      </c>
      <c r="D70" s="253"/>
      <c r="E70" s="85"/>
    </row>
    <row r="71" spans="1:5" s="143" customFormat="1" ht="33" x14ac:dyDescent="0.25">
      <c r="A71" s="111"/>
      <c r="B71" s="87"/>
      <c r="C71" s="273" t="s">
        <v>126</v>
      </c>
      <c r="D71" s="85"/>
      <c r="E71" s="85"/>
    </row>
    <row r="72" spans="1:5" s="447" customFormat="1" x14ac:dyDescent="0.25">
      <c r="A72" s="87"/>
      <c r="B72" s="85">
        <v>31012</v>
      </c>
      <c r="C72" s="144" t="s">
        <v>122</v>
      </c>
      <c r="D72" s="198">
        <f>'4'!G110</f>
        <v>-64335.8</v>
      </c>
      <c r="E72" s="198">
        <f>'4'!H110</f>
        <v>0</v>
      </c>
    </row>
    <row r="73" spans="1:5" s="447" customFormat="1" ht="33" x14ac:dyDescent="0.25">
      <c r="A73" s="87"/>
      <c r="B73" s="22"/>
      <c r="C73" s="22" t="s">
        <v>303</v>
      </c>
      <c r="D73" s="85"/>
      <c r="E73" s="85"/>
    </row>
    <row r="74" spans="1:5" s="447" customFormat="1" x14ac:dyDescent="0.25">
      <c r="A74" s="87"/>
      <c r="B74" s="87"/>
      <c r="C74" s="144" t="s">
        <v>124</v>
      </c>
      <c r="D74" s="253"/>
      <c r="E74" s="85"/>
    </row>
    <row r="75" spans="1:5" s="447" customFormat="1" ht="33" x14ac:dyDescent="0.25">
      <c r="A75" s="87"/>
      <c r="B75" s="87"/>
      <c r="C75" s="22" t="s">
        <v>311</v>
      </c>
      <c r="D75" s="85"/>
      <c r="E75" s="85"/>
    </row>
    <row r="76" spans="1:5" s="447" customFormat="1" x14ac:dyDescent="0.25">
      <c r="A76" s="87"/>
      <c r="B76" s="87"/>
      <c r="C76" s="144" t="s">
        <v>125</v>
      </c>
      <c r="D76" s="253"/>
      <c r="E76" s="85"/>
    </row>
    <row r="77" spans="1:5" s="447" customFormat="1" ht="33" x14ac:dyDescent="0.25">
      <c r="A77" s="87"/>
      <c r="B77" s="87"/>
      <c r="C77" s="22" t="s">
        <v>126</v>
      </c>
      <c r="D77" s="85"/>
      <c r="E77" s="85"/>
    </row>
    <row r="78" spans="1:5" s="447" customFormat="1" x14ac:dyDescent="0.25">
      <c r="A78" s="87"/>
      <c r="B78" s="85">
        <v>31013</v>
      </c>
      <c r="C78" s="144" t="s">
        <v>122</v>
      </c>
      <c r="D78" s="198">
        <f>'4'!G119</f>
        <v>-161976.9</v>
      </c>
      <c r="E78" s="198">
        <f>'4'!H119</f>
        <v>0</v>
      </c>
    </row>
    <row r="79" spans="1:5" s="143" customFormat="1" x14ac:dyDescent="0.25">
      <c r="A79" s="111"/>
      <c r="B79" s="22"/>
      <c r="C79" s="273" t="s">
        <v>241</v>
      </c>
      <c r="D79" s="85"/>
      <c r="E79" s="85"/>
    </row>
    <row r="80" spans="1:5" s="143" customFormat="1" x14ac:dyDescent="0.25">
      <c r="A80" s="111"/>
      <c r="B80" s="87"/>
      <c r="C80" s="272" t="s">
        <v>124</v>
      </c>
      <c r="D80" s="253"/>
      <c r="E80" s="85"/>
    </row>
    <row r="81" spans="1:5" s="143" customFormat="1" x14ac:dyDescent="0.25">
      <c r="A81" s="111"/>
      <c r="B81" s="87"/>
      <c r="C81" s="273" t="s">
        <v>243</v>
      </c>
      <c r="D81" s="85"/>
      <c r="E81" s="85"/>
    </row>
    <row r="82" spans="1:5" s="143" customFormat="1" x14ac:dyDescent="0.25">
      <c r="A82" s="111"/>
      <c r="B82" s="87"/>
      <c r="C82" s="272" t="s">
        <v>125</v>
      </c>
      <c r="D82" s="253"/>
      <c r="E82" s="85"/>
    </row>
    <row r="83" spans="1:5" s="143" customFormat="1" ht="33" x14ac:dyDescent="0.25">
      <c r="A83" s="111"/>
      <c r="B83" s="87"/>
      <c r="C83" s="273" t="s">
        <v>126</v>
      </c>
      <c r="D83" s="85"/>
      <c r="E83" s="85"/>
    </row>
    <row r="84" spans="1:5" s="143" customFormat="1" ht="17.25" x14ac:dyDescent="0.25">
      <c r="A84" s="111"/>
      <c r="B84" s="85">
        <v>31014</v>
      </c>
      <c r="C84" s="142" t="s">
        <v>122</v>
      </c>
      <c r="D84" s="198">
        <f>'4'!G128</f>
        <v>-8468.5</v>
      </c>
      <c r="E84" s="198">
        <f>'4'!H128</f>
        <v>-17978</v>
      </c>
    </row>
    <row r="85" spans="1:5" s="143" customFormat="1" ht="17.25" x14ac:dyDescent="0.25">
      <c r="A85" s="111"/>
      <c r="B85" s="22"/>
      <c r="C85" s="84" t="s">
        <v>82</v>
      </c>
      <c r="D85" s="22"/>
      <c r="E85" s="22"/>
    </row>
    <row r="86" spans="1:5" s="143" customFormat="1" ht="17.25" x14ac:dyDescent="0.25">
      <c r="A86" s="111"/>
      <c r="B86" s="87"/>
      <c r="C86" s="142" t="s">
        <v>124</v>
      </c>
      <c r="D86" s="144"/>
      <c r="E86" s="22"/>
    </row>
    <row r="87" spans="1:5" s="143" customFormat="1" ht="34.5" x14ac:dyDescent="0.25">
      <c r="A87" s="111"/>
      <c r="B87" s="87"/>
      <c r="C87" s="84" t="s">
        <v>128</v>
      </c>
      <c r="D87" s="22"/>
      <c r="E87" s="22"/>
    </row>
    <row r="88" spans="1:5" s="143" customFormat="1" ht="17.25" x14ac:dyDescent="0.25">
      <c r="A88" s="111"/>
      <c r="B88" s="87"/>
      <c r="C88" s="142" t="s">
        <v>125</v>
      </c>
      <c r="D88" s="144"/>
      <c r="E88" s="22"/>
    </row>
    <row r="89" spans="1:5" s="143" customFormat="1" ht="34.5" x14ac:dyDescent="0.25">
      <c r="A89" s="111"/>
      <c r="B89" s="87"/>
      <c r="C89" s="84" t="s">
        <v>126</v>
      </c>
      <c r="D89" s="22"/>
      <c r="E89" s="22"/>
    </row>
    <row r="90" spans="1:5" ht="17.25" x14ac:dyDescent="0.25">
      <c r="A90" s="140">
        <v>1017</v>
      </c>
      <c r="B90" s="24"/>
      <c r="C90" s="181" t="s">
        <v>116</v>
      </c>
      <c r="D90" s="254">
        <f t="shared" ref="D90:E90" si="0">D97</f>
        <v>-22660</v>
      </c>
      <c r="E90" s="254">
        <f t="shared" si="0"/>
        <v>-22660</v>
      </c>
    </row>
    <row r="91" spans="1:5" ht="17.25" x14ac:dyDescent="0.25">
      <c r="A91" s="7"/>
      <c r="B91" s="7"/>
      <c r="C91" s="182" t="s">
        <v>129</v>
      </c>
      <c r="D91" s="121"/>
      <c r="E91" s="121"/>
    </row>
    <row r="92" spans="1:5" ht="17.25" x14ac:dyDescent="0.25">
      <c r="A92" s="4"/>
      <c r="B92" s="4"/>
      <c r="C92" s="183" t="s">
        <v>117</v>
      </c>
      <c r="D92" s="121"/>
      <c r="E92" s="121"/>
    </row>
    <row r="93" spans="1:5" ht="34.5" x14ac:dyDescent="0.25">
      <c r="A93" s="4"/>
      <c r="B93" s="4"/>
      <c r="C93" s="182" t="s">
        <v>130</v>
      </c>
      <c r="D93" s="121"/>
      <c r="E93" s="121"/>
    </row>
    <row r="94" spans="1:5" ht="17.25" x14ac:dyDescent="0.25">
      <c r="A94" s="5"/>
      <c r="B94" s="5"/>
      <c r="C94" s="183" t="s">
        <v>119</v>
      </c>
      <c r="D94" s="121"/>
      <c r="E94" s="121"/>
    </row>
    <row r="95" spans="1:5" ht="34.5" x14ac:dyDescent="0.25">
      <c r="A95" s="24"/>
      <c r="B95" s="24"/>
      <c r="C95" s="182" t="s">
        <v>131</v>
      </c>
      <c r="D95" s="121"/>
      <c r="E95" s="121"/>
    </row>
    <row r="96" spans="1:5" x14ac:dyDescent="0.25">
      <c r="A96" s="459" t="s">
        <v>121</v>
      </c>
      <c r="B96" s="459"/>
      <c r="C96" s="459"/>
      <c r="D96" s="459"/>
      <c r="E96" s="459"/>
    </row>
    <row r="97" spans="1:5" ht="17.25" x14ac:dyDescent="0.25">
      <c r="A97" s="145"/>
      <c r="B97" s="24">
        <v>21001</v>
      </c>
      <c r="C97" s="166" t="s">
        <v>122</v>
      </c>
      <c r="D97" s="198">
        <f>'4'!G149</f>
        <v>-22660</v>
      </c>
      <c r="E97" s="198">
        <f>'4'!H149</f>
        <v>-22660</v>
      </c>
    </row>
    <row r="98" spans="1:5" ht="34.5" x14ac:dyDescent="0.25">
      <c r="A98" s="147"/>
      <c r="B98" s="7"/>
      <c r="C98" s="184" t="s">
        <v>132</v>
      </c>
      <c r="D98" s="148"/>
      <c r="E98" s="148"/>
    </row>
    <row r="99" spans="1:5" ht="17.25" x14ac:dyDescent="0.25">
      <c r="A99" s="149"/>
      <c r="B99" s="4"/>
      <c r="C99" s="166" t="s">
        <v>124</v>
      </c>
      <c r="D99" s="150"/>
      <c r="E99" s="150"/>
    </row>
    <row r="100" spans="1:5" ht="34.5" x14ac:dyDescent="0.25">
      <c r="A100" s="149"/>
      <c r="B100" s="4"/>
      <c r="C100" s="184" t="s">
        <v>133</v>
      </c>
      <c r="D100" s="150"/>
      <c r="E100" s="150"/>
    </row>
    <row r="101" spans="1:5" ht="17.25" x14ac:dyDescent="0.25">
      <c r="A101" s="151"/>
      <c r="B101" s="5"/>
      <c r="C101" s="166" t="s">
        <v>125</v>
      </c>
      <c r="D101" s="152"/>
      <c r="E101" s="152"/>
    </row>
    <row r="102" spans="1:5" ht="34.5" x14ac:dyDescent="0.25">
      <c r="A102" s="145"/>
      <c r="B102" s="153"/>
      <c r="C102" s="185" t="s">
        <v>134</v>
      </c>
      <c r="D102" s="150"/>
      <c r="E102" s="150"/>
    </row>
    <row r="103" spans="1:5" ht="17.25" x14ac:dyDescent="0.25">
      <c r="A103" s="140">
        <v>1072</v>
      </c>
      <c r="B103" s="24"/>
      <c r="C103" s="142" t="s">
        <v>116</v>
      </c>
      <c r="D103" s="274">
        <f>D116+D110+D122</f>
        <v>-251077.6</v>
      </c>
      <c r="E103" s="274">
        <f>E116+E110</f>
        <v>-208348.79999999999</v>
      </c>
    </row>
    <row r="104" spans="1:5" ht="17.25" x14ac:dyDescent="0.25">
      <c r="A104" s="7"/>
      <c r="B104" s="7"/>
      <c r="C104" s="84" t="s">
        <v>176</v>
      </c>
      <c r="D104" s="22"/>
      <c r="E104" s="261"/>
    </row>
    <row r="105" spans="1:5" ht="17.25" x14ac:dyDescent="0.25">
      <c r="A105" s="4"/>
      <c r="B105" s="4"/>
      <c r="C105" s="142" t="s">
        <v>117</v>
      </c>
      <c r="D105" s="141"/>
      <c r="E105" s="261"/>
    </row>
    <row r="106" spans="1:5" ht="34.5" x14ac:dyDescent="0.25">
      <c r="A106" s="4"/>
      <c r="B106" s="4"/>
      <c r="C106" s="84" t="s">
        <v>177</v>
      </c>
      <c r="D106" s="22"/>
      <c r="E106" s="261"/>
    </row>
    <row r="107" spans="1:5" ht="17.25" x14ac:dyDescent="0.25">
      <c r="A107" s="5"/>
      <c r="B107" s="5"/>
      <c r="C107" s="142" t="s">
        <v>119</v>
      </c>
      <c r="D107" s="141"/>
      <c r="E107" s="261"/>
    </row>
    <row r="108" spans="1:5" ht="34.5" x14ac:dyDescent="0.25">
      <c r="A108" s="24"/>
      <c r="B108" s="24"/>
      <c r="C108" s="84" t="s">
        <v>178</v>
      </c>
      <c r="D108" s="22"/>
      <c r="E108" s="261"/>
    </row>
    <row r="109" spans="1:5" x14ac:dyDescent="0.25">
      <c r="A109" s="459" t="s">
        <v>121</v>
      </c>
      <c r="B109" s="459"/>
      <c r="C109" s="459"/>
      <c r="D109" s="459"/>
      <c r="E109" s="459"/>
    </row>
    <row r="110" spans="1:5" ht="17.25" x14ac:dyDescent="0.25">
      <c r="A110" s="275"/>
      <c r="B110" s="85">
        <v>31008</v>
      </c>
      <c r="C110" s="142" t="s">
        <v>122</v>
      </c>
      <c r="D110" s="276">
        <f>'4'!G170</f>
        <v>-82900.600000000006</v>
      </c>
      <c r="E110" s="276">
        <f>'4'!H170</f>
        <v>0</v>
      </c>
    </row>
    <row r="111" spans="1:5" ht="51.75" x14ac:dyDescent="0.25">
      <c r="A111" s="275"/>
      <c r="B111" s="275"/>
      <c r="C111" s="84" t="s">
        <v>242</v>
      </c>
      <c r="D111" s="150"/>
      <c r="E111" s="145"/>
    </row>
    <row r="112" spans="1:5" ht="17.25" x14ac:dyDescent="0.25">
      <c r="A112" s="275"/>
      <c r="B112" s="275"/>
      <c r="C112" s="142" t="s">
        <v>124</v>
      </c>
      <c r="D112" s="150"/>
      <c r="E112" s="145"/>
    </row>
    <row r="113" spans="1:5" ht="34.5" x14ac:dyDescent="0.25">
      <c r="A113" s="275"/>
      <c r="B113" s="275"/>
      <c r="C113" s="84" t="s">
        <v>244</v>
      </c>
      <c r="D113" s="150"/>
      <c r="E113" s="145"/>
    </row>
    <row r="114" spans="1:5" ht="17.25" x14ac:dyDescent="0.25">
      <c r="A114" s="275"/>
      <c r="B114" s="275"/>
      <c r="C114" s="142" t="s">
        <v>125</v>
      </c>
      <c r="D114" s="150"/>
      <c r="E114" s="145"/>
    </row>
    <row r="115" spans="1:5" ht="34.5" x14ac:dyDescent="0.25">
      <c r="A115" s="275"/>
      <c r="B115" s="275"/>
      <c r="C115" s="84" t="s">
        <v>126</v>
      </c>
      <c r="D115" s="150"/>
      <c r="E115" s="145"/>
    </row>
    <row r="116" spans="1:5" ht="17.25" x14ac:dyDescent="0.25">
      <c r="A116" s="275"/>
      <c r="B116" s="85" t="s">
        <v>170</v>
      </c>
      <c r="C116" s="142" t="s">
        <v>122</v>
      </c>
      <c r="D116" s="276">
        <f>'4'!G179</f>
        <v>-118560</v>
      </c>
      <c r="E116" s="276">
        <f>'4'!H179</f>
        <v>-208348.79999999999</v>
      </c>
    </row>
    <row r="117" spans="1:5" ht="37.5" customHeight="1" x14ac:dyDescent="0.25">
      <c r="A117" s="275"/>
      <c r="B117" s="275"/>
      <c r="C117" s="84" t="s">
        <v>179</v>
      </c>
      <c r="D117" s="150"/>
      <c r="E117" s="145"/>
    </row>
    <row r="118" spans="1:5" ht="17.25" x14ac:dyDescent="0.25">
      <c r="A118" s="275"/>
      <c r="B118" s="275"/>
      <c r="C118" s="142" t="s">
        <v>124</v>
      </c>
      <c r="D118" s="150"/>
      <c r="E118" s="145"/>
    </row>
    <row r="119" spans="1:5" ht="51.75" x14ac:dyDescent="0.25">
      <c r="A119" s="275"/>
      <c r="B119" s="275"/>
      <c r="C119" s="84" t="s">
        <v>180</v>
      </c>
      <c r="D119" s="150"/>
      <c r="E119" s="145"/>
    </row>
    <row r="120" spans="1:5" ht="17.25" x14ac:dyDescent="0.25">
      <c r="A120" s="275"/>
      <c r="B120" s="275"/>
      <c r="C120" s="142" t="s">
        <v>125</v>
      </c>
      <c r="D120" s="150"/>
      <c r="E120" s="145"/>
    </row>
    <row r="121" spans="1:5" ht="34.5" x14ac:dyDescent="0.25">
      <c r="A121" s="275"/>
      <c r="B121" s="275"/>
      <c r="C121" s="84" t="s">
        <v>126</v>
      </c>
      <c r="D121" s="150"/>
      <c r="E121" s="145"/>
    </row>
    <row r="122" spans="1:5" s="299" customFormat="1" ht="17.25" x14ac:dyDescent="0.25">
      <c r="A122" s="448"/>
      <c r="B122" s="85">
        <v>31012</v>
      </c>
      <c r="C122" s="446" t="s">
        <v>122</v>
      </c>
      <c r="D122" s="276">
        <f>'4'!G195</f>
        <v>-49617</v>
      </c>
      <c r="E122" s="276">
        <f>'4'!H195</f>
        <v>0</v>
      </c>
    </row>
    <row r="123" spans="1:5" s="299" customFormat="1" ht="25.5" customHeight="1" x14ac:dyDescent="0.25">
      <c r="A123" s="448"/>
      <c r="B123" s="448"/>
      <c r="C123" s="305" t="s">
        <v>304</v>
      </c>
      <c r="D123" s="449"/>
      <c r="E123" s="306"/>
    </row>
    <row r="124" spans="1:5" s="299" customFormat="1" ht="17.25" x14ac:dyDescent="0.25">
      <c r="A124" s="448"/>
      <c r="B124" s="448"/>
      <c r="C124" s="446" t="s">
        <v>124</v>
      </c>
      <c r="D124" s="449"/>
      <c r="E124" s="306"/>
    </row>
    <row r="125" spans="1:5" s="299" customFormat="1" ht="33" x14ac:dyDescent="0.25">
      <c r="A125" s="448"/>
      <c r="B125" s="448"/>
      <c r="C125" s="305" t="s">
        <v>305</v>
      </c>
      <c r="D125" s="449"/>
      <c r="E125" s="306"/>
    </row>
    <row r="126" spans="1:5" s="299" customFormat="1" ht="17.25" x14ac:dyDescent="0.25">
      <c r="A126" s="448"/>
      <c r="B126" s="448"/>
      <c r="C126" s="446" t="s">
        <v>125</v>
      </c>
      <c r="D126" s="449"/>
      <c r="E126" s="306"/>
    </row>
    <row r="127" spans="1:5" s="299" customFormat="1" ht="34.5" x14ac:dyDescent="0.25">
      <c r="A127" s="448"/>
      <c r="B127" s="448"/>
      <c r="C127" s="86" t="s">
        <v>126</v>
      </c>
      <c r="D127" s="449"/>
      <c r="E127" s="306"/>
    </row>
    <row r="128" spans="1:5" s="299" customFormat="1" ht="21.75" customHeight="1" x14ac:dyDescent="0.25">
      <c r="A128" s="296"/>
      <c r="B128" s="296"/>
      <c r="C128" s="297" t="s">
        <v>4</v>
      </c>
      <c r="D128" s="298">
        <f>D129</f>
        <v>0</v>
      </c>
      <c r="E128" s="298">
        <f>E129</f>
        <v>0</v>
      </c>
    </row>
    <row r="129" spans="1:5" s="304" customFormat="1" ht="18" customHeight="1" x14ac:dyDescent="0.25">
      <c r="A129" s="300" t="s">
        <v>221</v>
      </c>
      <c r="B129" s="301"/>
      <c r="C129" s="302" t="s">
        <v>116</v>
      </c>
      <c r="D129" s="303">
        <f>D136+D142</f>
        <v>0</v>
      </c>
      <c r="E129" s="303">
        <f>E136+E142</f>
        <v>0</v>
      </c>
    </row>
    <row r="130" spans="1:5" s="304" customFormat="1" ht="18" customHeight="1" x14ac:dyDescent="0.25">
      <c r="A130" s="301"/>
      <c r="B130" s="301"/>
      <c r="C130" s="305" t="s">
        <v>222</v>
      </c>
      <c r="D130" s="305"/>
      <c r="E130" s="305"/>
    </row>
    <row r="131" spans="1:5" s="304" customFormat="1" ht="18" customHeight="1" x14ac:dyDescent="0.25">
      <c r="A131" s="301"/>
      <c r="B131" s="301"/>
      <c r="C131" s="306" t="s">
        <v>117</v>
      </c>
      <c r="D131" s="306"/>
      <c r="E131" s="306"/>
    </row>
    <row r="132" spans="1:5" s="304" customFormat="1" ht="33" customHeight="1" x14ac:dyDescent="0.25">
      <c r="A132" s="301"/>
      <c r="B132" s="301"/>
      <c r="C132" s="305" t="s">
        <v>223</v>
      </c>
      <c r="D132" s="305"/>
      <c r="E132" s="305"/>
    </row>
    <row r="133" spans="1:5" s="304" customFormat="1" ht="18" customHeight="1" x14ac:dyDescent="0.25">
      <c r="A133" s="301"/>
      <c r="B133" s="301"/>
      <c r="C133" s="306" t="s">
        <v>119</v>
      </c>
      <c r="D133" s="306"/>
      <c r="E133" s="306"/>
    </row>
    <row r="134" spans="1:5" s="304" customFormat="1" ht="33" customHeight="1" x14ac:dyDescent="0.25">
      <c r="A134" s="301"/>
      <c r="B134" s="301"/>
      <c r="C134" s="305" t="s">
        <v>224</v>
      </c>
      <c r="D134" s="305"/>
      <c r="E134" s="305"/>
    </row>
    <row r="135" spans="1:5" s="304" customFormat="1" ht="18" customHeight="1" x14ac:dyDescent="0.25">
      <c r="A135" s="458" t="s">
        <v>121</v>
      </c>
      <c r="B135" s="458"/>
      <c r="C135" s="458"/>
      <c r="D135" s="458"/>
      <c r="E135" s="458"/>
    </row>
    <row r="136" spans="1:5" s="304" customFormat="1" ht="18" customHeight="1" x14ac:dyDescent="0.25">
      <c r="A136" s="301"/>
      <c r="B136" s="306" t="s">
        <v>225</v>
      </c>
      <c r="C136" s="306" t="s">
        <v>122</v>
      </c>
      <c r="D136" s="307">
        <v>0</v>
      </c>
      <c r="E136" s="307">
        <f>'4'!H138+'4'!H159</f>
        <v>-1878</v>
      </c>
    </row>
    <row r="137" spans="1:5" s="304" customFormat="1" ht="18" customHeight="1" x14ac:dyDescent="0.25">
      <c r="A137" s="301"/>
      <c r="B137" s="301"/>
      <c r="C137" s="306" t="s">
        <v>222</v>
      </c>
      <c r="D137" s="193"/>
      <c r="E137" s="193"/>
    </row>
    <row r="138" spans="1:5" s="304" customFormat="1" ht="18" customHeight="1" x14ac:dyDescent="0.25">
      <c r="A138" s="301"/>
      <c r="B138" s="301"/>
      <c r="C138" s="306" t="s">
        <v>124</v>
      </c>
      <c r="D138" s="193"/>
      <c r="E138" s="193"/>
    </row>
    <row r="139" spans="1:5" s="304" customFormat="1" ht="51.75" customHeight="1" x14ac:dyDescent="0.25">
      <c r="A139" s="301"/>
      <c r="B139" s="301"/>
      <c r="C139" s="306" t="s">
        <v>226</v>
      </c>
      <c r="D139" s="193"/>
      <c r="E139" s="193"/>
    </row>
    <row r="140" spans="1:5" s="304" customFormat="1" ht="18" customHeight="1" x14ac:dyDescent="0.25">
      <c r="A140" s="301"/>
      <c r="B140" s="301"/>
      <c r="C140" s="306" t="s">
        <v>125</v>
      </c>
      <c r="D140" s="193"/>
      <c r="E140" s="193"/>
    </row>
    <row r="141" spans="1:5" s="304" customFormat="1" ht="18" customHeight="1" x14ac:dyDescent="0.25">
      <c r="A141" s="301"/>
      <c r="B141" s="301"/>
      <c r="C141" s="302" t="s">
        <v>167</v>
      </c>
      <c r="D141" s="308"/>
      <c r="E141" s="193"/>
    </row>
    <row r="142" spans="1:5" s="304" customFormat="1" ht="18" customHeight="1" x14ac:dyDescent="0.25">
      <c r="A142" s="301"/>
      <c r="B142" s="306" t="s">
        <v>225</v>
      </c>
      <c r="C142" s="306" t="s">
        <v>122</v>
      </c>
      <c r="D142" s="307">
        <v>0</v>
      </c>
      <c r="E142" s="307">
        <f>'4'!H226</f>
        <v>1878</v>
      </c>
    </row>
    <row r="143" spans="1:5" s="304" customFormat="1" ht="18" customHeight="1" x14ac:dyDescent="0.25">
      <c r="A143" s="301"/>
      <c r="B143" s="301"/>
      <c r="C143" s="306" t="s">
        <v>222</v>
      </c>
      <c r="D143" s="306"/>
      <c r="E143" s="306"/>
    </row>
    <row r="144" spans="1:5" s="304" customFormat="1" ht="18" customHeight="1" x14ac:dyDescent="0.25">
      <c r="A144" s="301"/>
      <c r="B144" s="301"/>
      <c r="C144" s="306" t="s">
        <v>124</v>
      </c>
      <c r="D144" s="306"/>
      <c r="E144" s="306"/>
    </row>
    <row r="145" spans="1:5" s="304" customFormat="1" ht="51.75" customHeight="1" x14ac:dyDescent="0.25">
      <c r="A145" s="301"/>
      <c r="B145" s="301"/>
      <c r="C145" s="306" t="s">
        <v>226</v>
      </c>
      <c r="D145" s="306"/>
      <c r="E145" s="306"/>
    </row>
    <row r="146" spans="1:5" s="304" customFormat="1" ht="18" customHeight="1" x14ac:dyDescent="0.25">
      <c r="A146" s="301"/>
      <c r="B146" s="301"/>
      <c r="C146" s="306" t="s">
        <v>125</v>
      </c>
      <c r="D146" s="306"/>
      <c r="E146" s="306"/>
    </row>
    <row r="147" spans="1:5" s="304" customFormat="1" ht="18" customHeight="1" x14ac:dyDescent="0.25">
      <c r="A147" s="301"/>
      <c r="B147" s="301"/>
      <c r="C147" s="302" t="s">
        <v>167</v>
      </c>
      <c r="D147" s="302"/>
      <c r="E147" s="193"/>
    </row>
  </sheetData>
  <mergeCells count="8">
    <mergeCell ref="A135:E135"/>
    <mergeCell ref="A109:E109"/>
    <mergeCell ref="A96:E96"/>
    <mergeCell ref="A4:E4"/>
    <mergeCell ref="A7:B7"/>
    <mergeCell ref="C7:C8"/>
    <mergeCell ref="A17:E17"/>
    <mergeCell ref="D7:E7"/>
  </mergeCells>
  <pageMargins left="0.15748031496062992" right="0.23622047244094491" top="0.15748031496062992" bottom="0.15748031496062992" header="0.15748031496062992" footer="0.15748031496062992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zoomScale="90" zoomScaleNormal="90" zoomScaleSheetLayoutView="90" workbookViewId="0">
      <selection activeCell="M8" sqref="M8"/>
    </sheetView>
  </sheetViews>
  <sheetFormatPr defaultColWidth="8" defaultRowHeight="11.25" customHeight="1" x14ac:dyDescent="0.25"/>
  <cols>
    <col min="1" max="1" width="7.85546875" customWidth="1"/>
    <col min="2" max="2" width="8.7109375" customWidth="1"/>
    <col min="3" max="3" width="62.5703125" customWidth="1"/>
    <col min="4" max="4" width="17.7109375" customWidth="1"/>
    <col min="5" max="5" width="20.7109375" bestFit="1" customWidth="1"/>
    <col min="6" max="6" width="17.85546875" customWidth="1"/>
    <col min="7" max="7" width="14.5703125" bestFit="1" customWidth="1"/>
    <col min="8" max="8" width="15" bestFit="1" customWidth="1"/>
  </cols>
  <sheetData>
    <row r="1" spans="1:10" ht="18.75" customHeight="1" x14ac:dyDescent="0.25">
      <c r="A1" s="467" t="s">
        <v>161</v>
      </c>
      <c r="B1" s="467"/>
      <c r="C1" s="467"/>
      <c r="D1" s="467"/>
      <c r="E1" s="467"/>
      <c r="F1" s="467"/>
      <c r="G1" s="467"/>
      <c r="H1" s="467"/>
    </row>
    <row r="2" spans="1:10" s="26" customFormat="1" ht="19.5" customHeight="1" x14ac:dyDescent="0.25">
      <c r="A2" s="467" t="s">
        <v>92</v>
      </c>
      <c r="B2" s="467"/>
      <c r="C2" s="467"/>
      <c r="D2" s="467"/>
      <c r="E2" s="467"/>
      <c r="F2" s="467"/>
      <c r="G2" s="467"/>
      <c r="H2" s="467"/>
      <c r="I2" s="25"/>
      <c r="J2" s="25"/>
    </row>
    <row r="3" spans="1:10" s="26" customFormat="1" ht="17.25" customHeight="1" x14ac:dyDescent="0.25">
      <c r="A3" s="467" t="s">
        <v>0</v>
      </c>
      <c r="B3" s="467"/>
      <c r="C3" s="467"/>
      <c r="D3" s="467"/>
      <c r="E3" s="467"/>
      <c r="F3" s="467"/>
      <c r="G3" s="467"/>
      <c r="H3" s="467"/>
      <c r="I3" s="25"/>
      <c r="J3" s="25"/>
    </row>
    <row r="4" spans="1:10" s="26" customFormat="1" ht="52.5" customHeight="1" x14ac:dyDescent="0.25">
      <c r="A4" s="468" t="s">
        <v>94</v>
      </c>
      <c r="B4" s="468"/>
      <c r="C4" s="468"/>
      <c r="D4" s="468"/>
      <c r="E4" s="468"/>
      <c r="F4" s="468"/>
      <c r="G4" s="468"/>
      <c r="H4" s="468"/>
      <c r="I4" s="27"/>
      <c r="J4" s="27"/>
    </row>
    <row r="5" spans="1:10" s="31" customFormat="1" ht="17.25" customHeight="1" x14ac:dyDescent="0.25">
      <c r="A5" s="28"/>
      <c r="B5" s="28"/>
      <c r="C5" s="29"/>
      <c r="D5" s="30"/>
      <c r="E5" s="30"/>
      <c r="F5" s="30"/>
      <c r="G5" s="469" t="s">
        <v>73</v>
      </c>
      <c r="H5" s="469"/>
    </row>
    <row r="6" spans="1:10" s="31" customFormat="1" ht="32.25" customHeight="1" x14ac:dyDescent="0.25">
      <c r="A6" s="470" t="s">
        <v>54</v>
      </c>
      <c r="B6" s="471"/>
      <c r="C6" s="474" t="s">
        <v>55</v>
      </c>
      <c r="D6" s="477" t="s">
        <v>5</v>
      </c>
      <c r="E6" s="478"/>
      <c r="F6" s="478"/>
      <c r="G6" s="478"/>
      <c r="H6" s="479"/>
    </row>
    <row r="7" spans="1:10" s="32" customFormat="1" ht="31.5" customHeight="1" x14ac:dyDescent="0.25">
      <c r="A7" s="472"/>
      <c r="B7" s="473"/>
      <c r="C7" s="475"/>
      <c r="D7" s="480" t="s">
        <v>56</v>
      </c>
      <c r="E7" s="482" t="s">
        <v>6</v>
      </c>
      <c r="F7" s="483"/>
      <c r="G7" s="483"/>
      <c r="H7" s="484"/>
    </row>
    <row r="8" spans="1:10" s="32" customFormat="1" ht="96" customHeight="1" x14ac:dyDescent="0.25">
      <c r="A8" s="33" t="s">
        <v>1</v>
      </c>
      <c r="B8" s="33" t="s">
        <v>2</v>
      </c>
      <c r="C8" s="476"/>
      <c r="D8" s="481"/>
      <c r="E8" s="34" t="s">
        <v>57</v>
      </c>
      <c r="F8" s="34" t="s">
        <v>58</v>
      </c>
      <c r="G8" s="34" t="s">
        <v>59</v>
      </c>
      <c r="H8" s="34" t="s">
        <v>60</v>
      </c>
    </row>
    <row r="9" spans="1:10" s="38" customFormat="1" ht="30.75" customHeight="1" x14ac:dyDescent="0.25">
      <c r="A9" s="35"/>
      <c r="B9" s="35"/>
      <c r="C9" s="36" t="s">
        <v>61</v>
      </c>
      <c r="D9" s="55">
        <f>SUM(E9:H9)</f>
        <v>-608263.80000000005</v>
      </c>
      <c r="E9" s="55">
        <f>E11</f>
        <v>-687255.9</v>
      </c>
      <c r="F9" s="55">
        <f>F11</f>
        <v>-343148.1</v>
      </c>
      <c r="G9" s="55">
        <f>G11</f>
        <v>-27826.799999999999</v>
      </c>
      <c r="H9" s="55">
        <f>H11</f>
        <v>449967</v>
      </c>
    </row>
    <row r="10" spans="1:10" s="31" customFormat="1" ht="17.25" customHeight="1" x14ac:dyDescent="0.25">
      <c r="A10" s="35"/>
      <c r="B10" s="35"/>
      <c r="C10" s="36" t="s">
        <v>62</v>
      </c>
      <c r="D10" s="37"/>
      <c r="E10" s="37"/>
      <c r="F10" s="37"/>
      <c r="G10" s="37"/>
      <c r="H10" s="37"/>
    </row>
    <row r="11" spans="1:10" s="43" customFormat="1" ht="51.75" customHeight="1" x14ac:dyDescent="0.25">
      <c r="A11" s="39"/>
      <c r="B11" s="40"/>
      <c r="C11" s="40" t="s">
        <v>63</v>
      </c>
      <c r="D11" s="41">
        <f>SUM(E11:H11)</f>
        <v>-608263.80000000005</v>
      </c>
      <c r="E11" s="42">
        <f>E13+E16+E17+E21+E25+E26</f>
        <v>-687255.9</v>
      </c>
      <c r="F11" s="42">
        <f>F13+F16+F17+F21+F25+F26</f>
        <v>-343148.1</v>
      </c>
      <c r="G11" s="42">
        <f>G13+G16+G17+G21+G25+G26</f>
        <v>-27826.799999999999</v>
      </c>
      <c r="H11" s="42">
        <f>H13+H16+H17+H21+H25+H26</f>
        <v>449967</v>
      </c>
    </row>
    <row r="12" spans="1:10" s="43" customFormat="1" ht="17.25" customHeight="1" x14ac:dyDescent="0.25">
      <c r="A12" s="39"/>
      <c r="B12" s="39"/>
      <c r="C12" s="39" t="s">
        <v>64</v>
      </c>
      <c r="D12" s="41"/>
      <c r="E12" s="23"/>
      <c r="F12" s="23"/>
      <c r="G12" s="23"/>
      <c r="H12" s="23"/>
    </row>
    <row r="13" spans="1:10" s="91" customFormat="1" ht="34.5" customHeight="1" x14ac:dyDescent="0.25">
      <c r="A13" s="88">
        <v>1004</v>
      </c>
      <c r="B13" s="88">
        <v>31002</v>
      </c>
      <c r="C13" s="89" t="s">
        <v>182</v>
      </c>
      <c r="D13" s="42">
        <f>SUM(E13:H13)</f>
        <v>-212941.5</v>
      </c>
      <c r="E13" s="42">
        <f>SUM(E15:E15)</f>
        <v>0</v>
      </c>
      <c r="F13" s="42">
        <f>SUM(F15:F15)</f>
        <v>-212941.5</v>
      </c>
      <c r="G13" s="90">
        <f>SUM(G15:G15)</f>
        <v>0</v>
      </c>
      <c r="H13" s="90">
        <f>SUM(H15:H15)</f>
        <v>0</v>
      </c>
    </row>
    <row r="14" spans="1:10" s="91" customFormat="1" ht="26.25" customHeight="1" x14ac:dyDescent="0.25">
      <c r="A14" s="88"/>
      <c r="B14" s="88"/>
      <c r="C14" s="154" t="s">
        <v>64</v>
      </c>
      <c r="D14" s="90"/>
      <c r="E14" s="90"/>
      <c r="F14" s="90"/>
      <c r="G14" s="90"/>
      <c r="H14" s="90"/>
    </row>
    <row r="15" spans="1:10" s="91" customFormat="1" ht="46.5" customHeight="1" x14ac:dyDescent="0.25">
      <c r="A15" s="88"/>
      <c r="B15" s="88"/>
      <c r="C15" s="154" t="s">
        <v>202</v>
      </c>
      <c r="D15" s="42">
        <f t="shared" ref="D15" si="0">SUM(E15:H15)</f>
        <v>-212941.5</v>
      </c>
      <c r="E15" s="364"/>
      <c r="F15" s="427">
        <v>-212941.5</v>
      </c>
      <c r="G15" s="90"/>
      <c r="H15" s="90"/>
    </row>
    <row r="16" spans="1:10" s="91" customFormat="1" ht="47.25" customHeight="1" x14ac:dyDescent="0.25">
      <c r="A16" s="88">
        <v>1004</v>
      </c>
      <c r="B16" s="88">
        <v>31009</v>
      </c>
      <c r="C16" s="89" t="s">
        <v>93</v>
      </c>
      <c r="D16" s="42">
        <f>SUM(E16:H16)</f>
        <v>-504855.9</v>
      </c>
      <c r="E16" s="42">
        <f>'5'!E24</f>
        <v>-504855.9</v>
      </c>
      <c r="F16" s="90"/>
      <c r="G16" s="90"/>
      <c r="H16" s="90"/>
    </row>
    <row r="17" spans="1:8" s="91" customFormat="1" ht="36" customHeight="1" x14ac:dyDescent="0.25">
      <c r="A17" s="88">
        <v>1004</v>
      </c>
      <c r="B17" s="88">
        <v>31011</v>
      </c>
      <c r="C17" s="89" t="s">
        <v>183</v>
      </c>
      <c r="D17" s="90">
        <f>SUM(E17:H17)</f>
        <v>357591.9</v>
      </c>
      <c r="E17" s="90">
        <f>E19+E20</f>
        <v>0</v>
      </c>
      <c r="F17" s="343">
        <f t="shared" ref="F17:H17" si="1">F19+F20</f>
        <v>-92375.1</v>
      </c>
      <c r="G17" s="90">
        <f t="shared" si="1"/>
        <v>0</v>
      </c>
      <c r="H17" s="90">
        <f t="shared" si="1"/>
        <v>449967</v>
      </c>
    </row>
    <row r="18" spans="1:8" s="91" customFormat="1" ht="25.5" customHeight="1" x14ac:dyDescent="0.25">
      <c r="A18" s="88"/>
      <c r="B18" s="88"/>
      <c r="C18" s="154" t="s">
        <v>64</v>
      </c>
      <c r="D18" s="90"/>
      <c r="E18" s="90"/>
      <c r="F18" s="90"/>
      <c r="G18" s="90"/>
      <c r="H18" s="90"/>
    </row>
    <row r="19" spans="1:8" s="91" customFormat="1" ht="51.75" x14ac:dyDescent="0.25">
      <c r="A19" s="88"/>
      <c r="B19" s="88"/>
      <c r="C19" s="277" t="s">
        <v>184</v>
      </c>
      <c r="D19" s="342">
        <f>SUM(E19:H19)</f>
        <v>-92375.1</v>
      </c>
      <c r="E19" s="156"/>
      <c r="F19" s="342">
        <f>'5'!E31</f>
        <v>-92375.1</v>
      </c>
      <c r="G19" s="90"/>
      <c r="H19" s="90"/>
    </row>
    <row r="20" spans="1:8" s="91" customFormat="1" ht="37.5" customHeight="1" x14ac:dyDescent="0.25">
      <c r="A20" s="88"/>
      <c r="B20" s="88"/>
      <c r="C20" s="277" t="s">
        <v>281</v>
      </c>
      <c r="D20" s="156">
        <f>SUM(E20:H20)</f>
        <v>449967</v>
      </c>
      <c r="E20" s="156"/>
      <c r="F20" s="156"/>
      <c r="G20" s="90"/>
      <c r="H20" s="156">
        <f>'5'!E35</f>
        <v>449967</v>
      </c>
    </row>
    <row r="21" spans="1:8" s="91" customFormat="1" ht="46.5" customHeight="1" x14ac:dyDescent="0.25">
      <c r="A21" s="88">
        <v>1004</v>
      </c>
      <c r="B21" s="88">
        <v>31014</v>
      </c>
      <c r="C21" s="89" t="s">
        <v>110</v>
      </c>
      <c r="D21" s="42">
        <f>SUM(E21:H21)</f>
        <v>-17049.5</v>
      </c>
      <c r="E21" s="343">
        <f>E23+E24</f>
        <v>0</v>
      </c>
      <c r="F21" s="343">
        <f>F23+F24</f>
        <v>-16451.5</v>
      </c>
      <c r="G21" s="343">
        <f>G23+G24</f>
        <v>-598</v>
      </c>
      <c r="H21" s="343">
        <f>H23+H24</f>
        <v>0</v>
      </c>
    </row>
    <row r="22" spans="1:8" s="91" customFormat="1" ht="27" customHeight="1" x14ac:dyDescent="0.25">
      <c r="A22" s="88"/>
      <c r="B22" s="88"/>
      <c r="C22" s="154" t="s">
        <v>64</v>
      </c>
      <c r="D22" s="90"/>
      <c r="E22" s="90"/>
      <c r="F22" s="90"/>
      <c r="G22" s="90"/>
      <c r="H22" s="90"/>
    </row>
    <row r="23" spans="1:8" s="91" customFormat="1" ht="27" customHeight="1" x14ac:dyDescent="0.25">
      <c r="A23" s="88"/>
      <c r="B23" s="88"/>
      <c r="C23" s="154" t="s">
        <v>135</v>
      </c>
      <c r="D23" s="342">
        <f>SUM(E23:H23)</f>
        <v>-16451.5</v>
      </c>
      <c r="E23" s="90"/>
      <c r="F23" s="342">
        <f>'7'!G13</f>
        <v>-16451.5</v>
      </c>
      <c r="G23" s="90"/>
      <c r="H23" s="90"/>
    </row>
    <row r="24" spans="1:8" s="91" customFormat="1" ht="54" customHeight="1" x14ac:dyDescent="0.25">
      <c r="A24" s="155"/>
      <c r="B24" s="155"/>
      <c r="C24" s="154" t="s">
        <v>276</v>
      </c>
      <c r="D24" s="342">
        <f>SUM(E24:H24)</f>
        <v>-598</v>
      </c>
      <c r="E24" s="156"/>
      <c r="F24" s="156"/>
      <c r="G24" s="342">
        <f>'7'!G16</f>
        <v>-598</v>
      </c>
      <c r="H24" s="156"/>
    </row>
    <row r="25" spans="1:8" s="91" customFormat="1" ht="44.25" customHeight="1" x14ac:dyDescent="0.25">
      <c r="A25" s="88">
        <v>1017</v>
      </c>
      <c r="B25" s="88">
        <v>21001</v>
      </c>
      <c r="C25" s="89" t="s">
        <v>136</v>
      </c>
      <c r="D25" s="42">
        <f>SUM(E25:H25)</f>
        <v>-22660</v>
      </c>
      <c r="E25" s="90">
        <v>0</v>
      </c>
      <c r="F25" s="343">
        <f>'7'!G20</f>
        <v>-21380</v>
      </c>
      <c r="G25" s="343">
        <f>'7'!G22+'7'!G23</f>
        <v>-1280</v>
      </c>
      <c r="H25" s="90">
        <v>0</v>
      </c>
    </row>
    <row r="26" spans="1:8" s="91" customFormat="1" ht="74.25" customHeight="1" x14ac:dyDescent="0.25">
      <c r="A26" s="88">
        <v>1072</v>
      </c>
      <c r="B26" s="88">
        <v>31009</v>
      </c>
      <c r="C26" s="279" t="s">
        <v>187</v>
      </c>
      <c r="D26" s="42">
        <f>SUM(E26:H26)</f>
        <v>-208348.79999999999</v>
      </c>
      <c r="E26" s="42">
        <f>SUM(E28:E29)</f>
        <v>-182400</v>
      </c>
      <c r="F26" s="42">
        <f t="shared" ref="F26:H26" si="2">SUM(F28:F29)</f>
        <v>0</v>
      </c>
      <c r="G26" s="42">
        <f>SUM(G28:G29)</f>
        <v>-25948.799999999999</v>
      </c>
      <c r="H26" s="42">
        <f t="shared" si="2"/>
        <v>0</v>
      </c>
    </row>
    <row r="27" spans="1:8" s="91" customFormat="1" ht="24" customHeight="1" x14ac:dyDescent="0.25">
      <c r="A27" s="88"/>
      <c r="B27" s="88"/>
      <c r="C27" s="278" t="s">
        <v>64</v>
      </c>
      <c r="D27" s="90"/>
      <c r="E27" s="90"/>
      <c r="F27" s="90"/>
      <c r="G27" s="90"/>
      <c r="H27" s="90"/>
    </row>
    <row r="28" spans="1:8" s="91" customFormat="1" ht="74.25" customHeight="1" x14ac:dyDescent="0.25">
      <c r="A28" s="88"/>
      <c r="B28" s="88"/>
      <c r="C28" s="278" t="s">
        <v>188</v>
      </c>
      <c r="D28" s="342">
        <f t="shared" ref="D28:D29" si="3">SUM(E28:H28)</f>
        <v>-25948.799999999999</v>
      </c>
      <c r="E28" s="342"/>
      <c r="F28" s="342"/>
      <c r="G28" s="342">
        <v>-25948.799999999999</v>
      </c>
      <c r="H28" s="342"/>
    </row>
    <row r="29" spans="1:8" s="91" customFormat="1" ht="74.25" customHeight="1" x14ac:dyDescent="0.25">
      <c r="A29" s="88"/>
      <c r="B29" s="88"/>
      <c r="C29" s="278" t="s">
        <v>189</v>
      </c>
      <c r="D29" s="342">
        <f t="shared" si="3"/>
        <v>-182400</v>
      </c>
      <c r="E29" s="342">
        <v>-182400</v>
      </c>
      <c r="F29" s="342"/>
      <c r="G29" s="342"/>
      <c r="H29" s="342"/>
    </row>
  </sheetData>
  <mergeCells count="10">
    <mergeCell ref="A6:B7"/>
    <mergeCell ref="C6:C8"/>
    <mergeCell ref="D6:H6"/>
    <mergeCell ref="D7:D8"/>
    <mergeCell ref="E7:H7"/>
    <mergeCell ref="A1:H1"/>
    <mergeCell ref="A2:H2"/>
    <mergeCell ref="A3:H3"/>
    <mergeCell ref="A4:H4"/>
    <mergeCell ref="G5:H5"/>
  </mergeCells>
  <pageMargins left="0.15748031496062992" right="0.15748031496062992" top="0.74803149606299213" bottom="0.74803149606299213" header="0.31496062992125984" footer="0.31496062992125984"/>
  <pageSetup scale="5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opLeftCell="A28" workbookViewId="0">
      <selection activeCell="C26" sqref="A26:XFD26"/>
    </sheetView>
  </sheetViews>
  <sheetFormatPr defaultRowHeight="17.25" x14ac:dyDescent="0.25"/>
  <cols>
    <col min="1" max="1" width="10.140625" style="373" customWidth="1"/>
    <col min="2" max="2" width="13.7109375" style="373" customWidth="1"/>
    <col min="3" max="3" width="68.42578125" style="374" customWidth="1"/>
    <col min="4" max="4" width="16.7109375" style="374" customWidth="1"/>
    <col min="5" max="5" width="20.85546875" style="374" customWidth="1"/>
    <col min="6" max="7" width="16.7109375" style="374" customWidth="1"/>
    <col min="8" max="8" width="20.42578125" style="374" customWidth="1"/>
    <col min="9" max="9" width="16.7109375" style="374" customWidth="1"/>
    <col min="10" max="10" width="10.5703125" style="374" bestFit="1" customWidth="1"/>
    <col min="11" max="16384" width="9.140625" style="374"/>
  </cols>
  <sheetData>
    <row r="1" spans="1:11" x14ac:dyDescent="0.25">
      <c r="I1" s="375" t="s">
        <v>283</v>
      </c>
      <c r="J1" s="376"/>
    </row>
    <row r="2" spans="1:11" x14ac:dyDescent="0.25">
      <c r="I2" s="375" t="s">
        <v>284</v>
      </c>
      <c r="J2" s="376"/>
    </row>
    <row r="3" spans="1:11" x14ac:dyDescent="0.25">
      <c r="I3" s="375" t="s">
        <v>285</v>
      </c>
      <c r="J3" s="376"/>
    </row>
    <row r="4" spans="1:11" x14ac:dyDescent="0.25">
      <c r="A4" s="485"/>
      <c r="B4" s="485"/>
      <c r="C4" s="485"/>
      <c r="D4" s="485"/>
      <c r="E4" s="485"/>
    </row>
    <row r="5" spans="1:11" ht="41.25" customHeight="1" x14ac:dyDescent="0.25">
      <c r="A5" s="486" t="s">
        <v>299</v>
      </c>
      <c r="B5" s="486"/>
      <c r="C5" s="486"/>
      <c r="D5" s="486"/>
      <c r="E5" s="486"/>
      <c r="F5" s="486"/>
      <c r="G5" s="486"/>
      <c r="H5" s="486"/>
      <c r="I5" s="486"/>
    </row>
    <row r="6" spans="1:11" ht="18" thickBot="1" x14ac:dyDescent="0.35">
      <c r="A6" s="377"/>
      <c r="B6" s="377"/>
      <c r="C6" s="378"/>
      <c r="I6" s="379" t="s">
        <v>286</v>
      </c>
    </row>
    <row r="7" spans="1:11" s="373" customFormat="1" ht="47.25" customHeight="1" x14ac:dyDescent="0.25">
      <c r="A7" s="487" t="s">
        <v>9</v>
      </c>
      <c r="B7" s="488"/>
      <c r="C7" s="491" t="s">
        <v>287</v>
      </c>
      <c r="D7" s="499" t="s">
        <v>332</v>
      </c>
      <c r="E7" s="500"/>
      <c r="F7" s="500"/>
      <c r="G7" s="500"/>
      <c r="H7" s="500"/>
      <c r="I7" s="501"/>
    </row>
    <row r="8" spans="1:11" s="373" customFormat="1" ht="17.25" customHeight="1" x14ac:dyDescent="0.25">
      <c r="A8" s="489"/>
      <c r="B8" s="490"/>
      <c r="C8" s="492"/>
      <c r="D8" s="493" t="s">
        <v>74</v>
      </c>
      <c r="E8" s="493"/>
      <c r="F8" s="493"/>
      <c r="G8" s="493" t="s">
        <v>20</v>
      </c>
      <c r="H8" s="493"/>
      <c r="I8" s="494"/>
    </row>
    <row r="9" spans="1:11" x14ac:dyDescent="0.25">
      <c r="A9" s="489"/>
      <c r="B9" s="490"/>
      <c r="C9" s="492"/>
      <c r="D9" s="490" t="s">
        <v>288</v>
      </c>
      <c r="E9" s="495" t="s">
        <v>17</v>
      </c>
      <c r="F9" s="495"/>
      <c r="G9" s="490" t="s">
        <v>288</v>
      </c>
      <c r="H9" s="495" t="s">
        <v>17</v>
      </c>
      <c r="I9" s="496"/>
    </row>
    <row r="10" spans="1:11" s="383" customFormat="1" ht="34.5" x14ac:dyDescent="0.25">
      <c r="A10" s="380" t="s">
        <v>14</v>
      </c>
      <c r="B10" s="381" t="s">
        <v>289</v>
      </c>
      <c r="C10" s="492"/>
      <c r="D10" s="490"/>
      <c r="E10" s="381" t="s">
        <v>290</v>
      </c>
      <c r="F10" s="381" t="s">
        <v>291</v>
      </c>
      <c r="G10" s="490"/>
      <c r="H10" s="381" t="s">
        <v>290</v>
      </c>
      <c r="I10" s="382" t="s">
        <v>291</v>
      </c>
    </row>
    <row r="11" spans="1:11" s="383" customFormat="1" x14ac:dyDescent="0.25">
      <c r="A11" s="384"/>
      <c r="B11" s="385"/>
      <c r="C11" s="385" t="s">
        <v>114</v>
      </c>
      <c r="D11" s="421">
        <f>+E11+F11</f>
        <v>-620000</v>
      </c>
      <c r="E11" s="421"/>
      <c r="F11" s="421">
        <f>+F15</f>
        <v>-620000</v>
      </c>
      <c r="G11" s="386">
        <f>+H11+I11</f>
        <v>-935000</v>
      </c>
      <c r="H11" s="386"/>
      <c r="I11" s="387">
        <f>+I15</f>
        <v>-935000</v>
      </c>
    </row>
    <row r="12" spans="1:11" s="393" customFormat="1" x14ac:dyDescent="0.25">
      <c r="A12" s="388"/>
      <c r="B12" s="389"/>
      <c r="C12" s="389" t="s">
        <v>17</v>
      </c>
      <c r="D12" s="422"/>
      <c r="E12" s="422"/>
      <c r="F12" s="422"/>
      <c r="G12" s="390"/>
      <c r="H12" s="390"/>
      <c r="I12" s="391"/>
      <c r="J12" s="392"/>
    </row>
    <row r="13" spans="1:11" s="393" customFormat="1" x14ac:dyDescent="0.25">
      <c r="A13" s="388"/>
      <c r="B13" s="389"/>
      <c r="C13" s="385" t="s">
        <v>190</v>
      </c>
      <c r="D13" s="423">
        <f>+E13+F13</f>
        <v>-185000</v>
      </c>
      <c r="E13" s="423"/>
      <c r="F13" s="423">
        <f>F23</f>
        <v>-185000</v>
      </c>
      <c r="G13" s="394">
        <f>+H13+I13</f>
        <v>-500000</v>
      </c>
      <c r="H13" s="394"/>
      <c r="I13" s="395">
        <f>I23</f>
        <v>-500000</v>
      </c>
      <c r="J13" s="392"/>
    </row>
    <row r="14" spans="1:11" s="393" customFormat="1" x14ac:dyDescent="0.25">
      <c r="A14" s="388"/>
      <c r="B14" s="389"/>
      <c r="C14" s="385" t="s">
        <v>66</v>
      </c>
      <c r="D14" s="423">
        <f>+E14+F14</f>
        <v>-435000</v>
      </c>
      <c r="E14" s="423"/>
      <c r="F14" s="423">
        <f>+F32</f>
        <v>-435000</v>
      </c>
      <c r="G14" s="394">
        <f>+H14+I14</f>
        <v>-435000</v>
      </c>
      <c r="H14" s="394"/>
      <c r="I14" s="395">
        <f>+I32</f>
        <v>-435000</v>
      </c>
    </row>
    <row r="15" spans="1:11" ht="34.5" x14ac:dyDescent="0.25">
      <c r="A15" s="384"/>
      <c r="B15" s="385"/>
      <c r="C15" s="385" t="s">
        <v>63</v>
      </c>
      <c r="D15" s="424">
        <f t="shared" ref="D15" si="0">+E15+F15</f>
        <v>-620000</v>
      </c>
      <c r="E15" s="424"/>
      <c r="F15" s="424">
        <f>+F16</f>
        <v>-620000</v>
      </c>
      <c r="G15" s="396">
        <f t="shared" ref="G15" si="1">+H15+I15</f>
        <v>-935000</v>
      </c>
      <c r="H15" s="396"/>
      <c r="I15" s="397">
        <f>+I16</f>
        <v>-935000</v>
      </c>
    </row>
    <row r="16" spans="1:11" x14ac:dyDescent="0.25">
      <c r="A16" s="398">
        <v>1004</v>
      </c>
      <c r="B16" s="399"/>
      <c r="C16" s="400" t="s">
        <v>292</v>
      </c>
      <c r="D16" s="420">
        <f>+E16+F16</f>
        <v>-620000</v>
      </c>
      <c r="E16" s="420"/>
      <c r="F16" s="420">
        <f>F18+F27</f>
        <v>-620000</v>
      </c>
      <c r="G16" s="420">
        <f>+H16+I16</f>
        <v>-935000</v>
      </c>
      <c r="H16" s="420"/>
      <c r="I16" s="420">
        <f>I18+I27</f>
        <v>-935000</v>
      </c>
      <c r="J16" s="401"/>
      <c r="K16" s="401"/>
    </row>
    <row r="17" spans="1:11" x14ac:dyDescent="0.25">
      <c r="A17" s="388"/>
      <c r="B17" s="389"/>
      <c r="C17" s="389" t="s">
        <v>17</v>
      </c>
      <c r="D17" s="402"/>
      <c r="E17" s="385"/>
      <c r="F17" s="385"/>
      <c r="G17" s="403"/>
      <c r="H17" s="403"/>
      <c r="I17" s="404"/>
      <c r="J17" s="401"/>
      <c r="K17" s="401"/>
    </row>
    <row r="18" spans="1:11" s="405" customFormat="1" ht="86.25" x14ac:dyDescent="0.3">
      <c r="A18" s="413"/>
      <c r="B18" s="414">
        <v>11010</v>
      </c>
      <c r="C18" s="84" t="s">
        <v>295</v>
      </c>
      <c r="D18" s="416">
        <f t="shared" ref="D18" si="2">+E18+F18</f>
        <v>-185000</v>
      </c>
      <c r="E18" s="416"/>
      <c r="F18" s="416">
        <f>+F20</f>
        <v>-185000</v>
      </c>
      <c r="G18" s="416">
        <f t="shared" ref="G18" si="3">+H18+I18</f>
        <v>-500000</v>
      </c>
      <c r="H18" s="416"/>
      <c r="I18" s="417">
        <f>+I20</f>
        <v>-500000</v>
      </c>
    </row>
    <row r="19" spans="1:11" s="405" customFormat="1" x14ac:dyDescent="0.3">
      <c r="A19" s="497"/>
      <c r="B19" s="498"/>
      <c r="C19" s="406" t="s">
        <v>21</v>
      </c>
      <c r="D19" s="407"/>
      <c r="E19" s="407"/>
      <c r="F19" s="407"/>
      <c r="G19" s="407"/>
      <c r="H19" s="407"/>
      <c r="I19" s="408"/>
    </row>
    <row r="20" spans="1:11" s="405" customFormat="1" ht="34.5" x14ac:dyDescent="0.3">
      <c r="A20" s="497"/>
      <c r="B20" s="498"/>
      <c r="C20" s="409" t="s">
        <v>65</v>
      </c>
      <c r="D20" s="407">
        <f>E20+F20</f>
        <v>-185000</v>
      </c>
      <c r="E20" s="407"/>
      <c r="F20" s="407">
        <f>+F22</f>
        <v>-185000</v>
      </c>
      <c r="G20" s="407">
        <f>H20+I20</f>
        <v>-500000</v>
      </c>
      <c r="H20" s="407"/>
      <c r="I20" s="408">
        <f>+I22</f>
        <v>-500000</v>
      </c>
    </row>
    <row r="21" spans="1:11" s="405" customFormat="1" ht="34.5" x14ac:dyDescent="0.3">
      <c r="A21" s="497"/>
      <c r="B21" s="498"/>
      <c r="C21" s="406" t="s">
        <v>293</v>
      </c>
      <c r="D21" s="407"/>
      <c r="E21" s="407"/>
      <c r="F21" s="407"/>
      <c r="G21" s="407"/>
      <c r="H21" s="407"/>
      <c r="I21" s="408"/>
    </row>
    <row r="22" spans="1:11" s="405" customFormat="1" x14ac:dyDescent="0.3">
      <c r="A22" s="497"/>
      <c r="B22" s="498"/>
      <c r="C22" s="406" t="s">
        <v>16</v>
      </c>
      <c r="D22" s="407">
        <f t="shared" ref="D22:I22" si="4">+D23</f>
        <v>-185000</v>
      </c>
      <c r="E22" s="407"/>
      <c r="F22" s="407">
        <f t="shared" si="4"/>
        <v>-185000</v>
      </c>
      <c r="G22" s="407">
        <f t="shared" si="4"/>
        <v>-500000</v>
      </c>
      <c r="H22" s="407"/>
      <c r="I22" s="408">
        <f t="shared" si="4"/>
        <v>-500000</v>
      </c>
    </row>
    <row r="23" spans="1:11" s="405" customFormat="1" x14ac:dyDescent="0.3">
      <c r="A23" s="497"/>
      <c r="B23" s="498"/>
      <c r="C23" s="406" t="s">
        <v>190</v>
      </c>
      <c r="D23" s="407">
        <f>E23+F23</f>
        <v>-185000</v>
      </c>
      <c r="E23" s="407"/>
      <c r="F23" s="407">
        <f>+F24</f>
        <v>-185000</v>
      </c>
      <c r="G23" s="407">
        <f>H23+I23</f>
        <v>-500000</v>
      </c>
      <c r="H23" s="407"/>
      <c r="I23" s="408">
        <f>+I24</f>
        <v>-500000</v>
      </c>
    </row>
    <row r="24" spans="1:11" s="405" customFormat="1" x14ac:dyDescent="0.3">
      <c r="A24" s="497"/>
      <c r="B24" s="498"/>
      <c r="C24" s="406" t="s">
        <v>194</v>
      </c>
      <c r="D24" s="407">
        <f>+E24+F24</f>
        <v>-185000</v>
      </c>
      <c r="E24" s="407"/>
      <c r="F24" s="407">
        <f>+F25</f>
        <v>-185000</v>
      </c>
      <c r="G24" s="407">
        <f>+H24+I24</f>
        <v>-500000</v>
      </c>
      <c r="H24" s="407"/>
      <c r="I24" s="408">
        <f>+I25</f>
        <v>-500000</v>
      </c>
    </row>
    <row r="25" spans="1:11" s="405" customFormat="1" ht="34.5" x14ac:dyDescent="0.3">
      <c r="A25" s="497"/>
      <c r="B25" s="498"/>
      <c r="C25" s="406" t="s">
        <v>300</v>
      </c>
      <c r="D25" s="407">
        <f t="shared" ref="D25:D26" si="5">+E25+F25</f>
        <v>-185000</v>
      </c>
      <c r="E25" s="407"/>
      <c r="F25" s="410">
        <f>+F26</f>
        <v>-185000</v>
      </c>
      <c r="G25" s="407">
        <f t="shared" ref="G25:G26" si="6">+H25+I25</f>
        <v>-500000</v>
      </c>
      <c r="H25" s="407"/>
      <c r="I25" s="411">
        <f>+I26</f>
        <v>-500000</v>
      </c>
    </row>
    <row r="26" spans="1:11" s="405" customFormat="1" x14ac:dyDescent="0.3">
      <c r="A26" s="497"/>
      <c r="B26" s="498"/>
      <c r="C26" s="406" t="s">
        <v>331</v>
      </c>
      <c r="D26" s="407">
        <f t="shared" si="5"/>
        <v>-185000</v>
      </c>
      <c r="E26" s="407"/>
      <c r="F26" s="407">
        <v>-185000</v>
      </c>
      <c r="G26" s="407">
        <f t="shared" si="6"/>
        <v>-500000</v>
      </c>
      <c r="H26" s="407"/>
      <c r="I26" s="408">
        <v>-500000</v>
      </c>
    </row>
    <row r="27" spans="1:11" s="405" customFormat="1" ht="69" x14ac:dyDescent="0.3">
      <c r="A27" s="413"/>
      <c r="B27" s="414">
        <v>31004</v>
      </c>
      <c r="C27" s="84" t="s">
        <v>297</v>
      </c>
      <c r="D27" s="418">
        <f t="shared" ref="D27" si="7">+E27+F27</f>
        <v>-435000</v>
      </c>
      <c r="E27" s="418"/>
      <c r="F27" s="418">
        <f>+F29</f>
        <v>-435000</v>
      </c>
      <c r="G27" s="418">
        <f t="shared" ref="G27" si="8">+H27+I27</f>
        <v>-435000</v>
      </c>
      <c r="H27" s="418"/>
      <c r="I27" s="419">
        <f>+I29</f>
        <v>-435000</v>
      </c>
    </row>
    <row r="28" spans="1:11" s="405" customFormat="1" x14ac:dyDescent="0.3">
      <c r="A28" s="497"/>
      <c r="B28" s="498"/>
      <c r="C28" s="406" t="s">
        <v>21</v>
      </c>
      <c r="D28" s="407"/>
      <c r="E28" s="407"/>
      <c r="F28" s="407"/>
      <c r="G28" s="407"/>
      <c r="H28" s="407"/>
      <c r="I28" s="408"/>
    </row>
    <row r="29" spans="1:11" s="405" customFormat="1" ht="34.5" x14ac:dyDescent="0.3">
      <c r="A29" s="497"/>
      <c r="B29" s="498"/>
      <c r="C29" s="409" t="s">
        <v>65</v>
      </c>
      <c r="D29" s="407">
        <f>E29+F29</f>
        <v>-435000</v>
      </c>
      <c r="E29" s="407"/>
      <c r="F29" s="407">
        <f>+F31</f>
        <v>-435000</v>
      </c>
      <c r="G29" s="407">
        <f>H29+I29</f>
        <v>-435000</v>
      </c>
      <c r="H29" s="407"/>
      <c r="I29" s="408">
        <f>+I31</f>
        <v>-435000</v>
      </c>
    </row>
    <row r="30" spans="1:11" s="405" customFormat="1" ht="34.5" x14ac:dyDescent="0.3">
      <c r="A30" s="497"/>
      <c r="B30" s="498"/>
      <c r="C30" s="406" t="s">
        <v>293</v>
      </c>
      <c r="D30" s="407"/>
      <c r="E30" s="407"/>
      <c r="F30" s="407"/>
      <c r="G30" s="407"/>
      <c r="H30" s="407"/>
      <c r="I30" s="408"/>
    </row>
    <row r="31" spans="1:11" s="405" customFormat="1" x14ac:dyDescent="0.3">
      <c r="A31" s="497"/>
      <c r="B31" s="498"/>
      <c r="C31" s="406" t="s">
        <v>16</v>
      </c>
      <c r="D31" s="407">
        <f t="shared" ref="D31:I31" si="9">+D32</f>
        <v>-435000</v>
      </c>
      <c r="E31" s="407"/>
      <c r="F31" s="407">
        <f t="shared" si="9"/>
        <v>-435000</v>
      </c>
      <c r="G31" s="407">
        <f t="shared" si="9"/>
        <v>-435000</v>
      </c>
      <c r="H31" s="407"/>
      <c r="I31" s="408">
        <f t="shared" si="9"/>
        <v>-435000</v>
      </c>
    </row>
    <row r="32" spans="1:11" s="405" customFormat="1" x14ac:dyDescent="0.3">
      <c r="A32" s="497"/>
      <c r="B32" s="498"/>
      <c r="C32" s="406" t="s">
        <v>66</v>
      </c>
      <c r="D32" s="407">
        <f>E32+F32</f>
        <v>-435000</v>
      </c>
      <c r="E32" s="407"/>
      <c r="F32" s="407">
        <f>+F33</f>
        <v>-435000</v>
      </c>
      <c r="G32" s="407">
        <f>H32+I32</f>
        <v>-435000</v>
      </c>
      <c r="H32" s="407"/>
      <c r="I32" s="408">
        <f>+I33</f>
        <v>-435000</v>
      </c>
    </row>
    <row r="33" spans="1:9" s="405" customFormat="1" x14ac:dyDescent="0.3">
      <c r="A33" s="497"/>
      <c r="B33" s="498"/>
      <c r="C33" s="406" t="s">
        <v>67</v>
      </c>
      <c r="D33" s="407">
        <f>+E33+F33</f>
        <v>-435000</v>
      </c>
      <c r="E33" s="407"/>
      <c r="F33" s="407">
        <f>+F34</f>
        <v>-435000</v>
      </c>
      <c r="G33" s="407">
        <f>+H33+I33</f>
        <v>-435000</v>
      </c>
      <c r="H33" s="407"/>
      <c r="I33" s="408">
        <f>+I34</f>
        <v>-435000</v>
      </c>
    </row>
    <row r="34" spans="1:9" s="405" customFormat="1" x14ac:dyDescent="0.3">
      <c r="A34" s="497"/>
      <c r="B34" s="498"/>
      <c r="C34" s="406" t="s">
        <v>68</v>
      </c>
      <c r="D34" s="407">
        <f t="shared" ref="D34:D35" si="10">+E34+F34</f>
        <v>-435000</v>
      </c>
      <c r="E34" s="407"/>
      <c r="F34" s="410">
        <f>+F35</f>
        <v>-435000</v>
      </c>
      <c r="G34" s="407">
        <f t="shared" ref="G34:G35" si="11">+H34+I34</f>
        <v>-435000</v>
      </c>
      <c r="H34" s="407"/>
      <c r="I34" s="411">
        <f>+I35</f>
        <v>-435000</v>
      </c>
    </row>
    <row r="35" spans="1:9" s="405" customFormat="1" x14ac:dyDescent="0.3">
      <c r="A35" s="497"/>
      <c r="B35" s="498"/>
      <c r="C35" s="412" t="s">
        <v>294</v>
      </c>
      <c r="D35" s="410">
        <f t="shared" si="10"/>
        <v>-435000</v>
      </c>
      <c r="E35" s="410"/>
      <c r="F35" s="410">
        <v>-435000</v>
      </c>
      <c r="G35" s="410">
        <f t="shared" si="11"/>
        <v>-435000</v>
      </c>
      <c r="H35" s="410"/>
      <c r="I35" s="411">
        <v>-435000</v>
      </c>
    </row>
  </sheetData>
  <mergeCells count="15">
    <mergeCell ref="A28:A35"/>
    <mergeCell ref="B28:B35"/>
    <mergeCell ref="D7:I7"/>
    <mergeCell ref="A19:A26"/>
    <mergeCell ref="B19:B26"/>
    <mergeCell ref="D9:D10"/>
    <mergeCell ref="E9:F9"/>
    <mergeCell ref="G9:G10"/>
    <mergeCell ref="A4:E4"/>
    <mergeCell ref="A5:I5"/>
    <mergeCell ref="A7:B9"/>
    <mergeCell ref="C7:C10"/>
    <mergeCell ref="D8:F8"/>
    <mergeCell ref="G8:I8"/>
    <mergeCell ref="H9:I9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3"/>
  <sheetViews>
    <sheetView topLeftCell="A214" zoomScaleNormal="100" zoomScaleSheetLayoutView="90" workbookViewId="0">
      <selection activeCell="L223" sqref="L223"/>
    </sheetView>
  </sheetViews>
  <sheetFormatPr defaultColWidth="8" defaultRowHeight="16.5" customHeight="1" x14ac:dyDescent="0.3"/>
  <cols>
    <col min="1" max="1" width="7.7109375" style="8" customWidth="1"/>
    <col min="2" max="2" width="6.5703125" style="8" customWidth="1"/>
    <col min="3" max="3" width="8" style="8"/>
    <col min="4" max="4" width="10.5703125" style="8" customWidth="1"/>
    <col min="5" max="5" width="11.42578125" style="8" customWidth="1"/>
    <col min="6" max="6" width="61" style="8" customWidth="1"/>
    <col min="7" max="7" width="20" style="8" customWidth="1"/>
    <col min="8" max="8" width="21.7109375" style="8" customWidth="1"/>
    <col min="9" max="16384" width="8" style="8"/>
  </cols>
  <sheetData>
    <row r="1" spans="1:8" ht="20.25" customHeight="1" x14ac:dyDescent="0.3">
      <c r="G1" s="502" t="s">
        <v>301</v>
      </c>
      <c r="H1" s="502"/>
    </row>
    <row r="2" spans="1:8" s="9" customFormat="1" ht="13.5" customHeight="1" x14ac:dyDescent="0.25">
      <c r="A2" s="505" t="s">
        <v>92</v>
      </c>
      <c r="B2" s="505"/>
      <c r="C2" s="505"/>
      <c r="D2" s="505"/>
      <c r="E2" s="505"/>
      <c r="F2" s="505"/>
      <c r="G2" s="505"/>
      <c r="H2" s="505"/>
    </row>
    <row r="3" spans="1:8" s="9" customFormat="1" ht="13.5" customHeight="1" x14ac:dyDescent="0.25">
      <c r="A3" s="505" t="s">
        <v>0</v>
      </c>
      <c r="B3" s="505"/>
      <c r="C3" s="505"/>
      <c r="D3" s="505"/>
      <c r="E3" s="505"/>
      <c r="F3" s="505"/>
      <c r="G3" s="505"/>
      <c r="H3" s="505"/>
    </row>
    <row r="4" spans="1:8" s="9" customFormat="1" ht="52.5" customHeight="1" x14ac:dyDescent="0.25">
      <c r="A4" s="506" t="s">
        <v>162</v>
      </c>
      <c r="B4" s="506"/>
      <c r="C4" s="506"/>
      <c r="D4" s="506"/>
      <c r="E4" s="506"/>
      <c r="F4" s="506"/>
      <c r="G4" s="506"/>
      <c r="H4" s="506"/>
    </row>
    <row r="5" spans="1:8" s="1" customFormat="1" ht="16.5" customHeight="1" x14ac:dyDescent="0.25">
      <c r="A5" s="2"/>
      <c r="B5" s="2"/>
      <c r="C5" s="2"/>
      <c r="D5" s="2"/>
      <c r="E5" s="2"/>
      <c r="F5" s="2"/>
      <c r="G5" s="2"/>
      <c r="H5" s="2"/>
    </row>
    <row r="6" spans="1:8" s="1" customFormat="1" ht="36" customHeight="1" x14ac:dyDescent="0.3">
      <c r="A6" s="2"/>
      <c r="B6" s="2"/>
      <c r="C6" s="2"/>
      <c r="D6" s="2"/>
      <c r="E6" s="2"/>
      <c r="F6" s="2"/>
      <c r="G6" s="503" t="s">
        <v>73</v>
      </c>
      <c r="H6" s="503"/>
    </row>
    <row r="7" spans="1:8" s="1" customFormat="1" ht="66" customHeight="1" x14ac:dyDescent="0.25">
      <c r="A7" s="507" t="s">
        <v>8</v>
      </c>
      <c r="B7" s="508"/>
      <c r="C7" s="509"/>
      <c r="D7" s="507" t="s">
        <v>9</v>
      </c>
      <c r="E7" s="509"/>
      <c r="F7" s="507" t="s">
        <v>10</v>
      </c>
      <c r="G7" s="514" t="s">
        <v>5</v>
      </c>
      <c r="H7" s="515"/>
    </row>
    <row r="8" spans="1:8" s="1" customFormat="1" ht="30" customHeight="1" x14ac:dyDescent="0.25">
      <c r="A8" s="510"/>
      <c r="B8" s="511"/>
      <c r="C8" s="512"/>
      <c r="D8" s="510"/>
      <c r="E8" s="512"/>
      <c r="F8" s="513"/>
      <c r="G8" s="504" t="s">
        <v>74</v>
      </c>
      <c r="H8" s="504" t="s">
        <v>3</v>
      </c>
    </row>
    <row r="9" spans="1:8" s="1" customFormat="1" ht="38.25" customHeight="1" x14ac:dyDescent="0.25">
      <c r="A9" s="11" t="s">
        <v>11</v>
      </c>
      <c r="B9" s="11" t="s">
        <v>12</v>
      </c>
      <c r="C9" s="11" t="s">
        <v>13</v>
      </c>
      <c r="D9" s="11" t="s">
        <v>14</v>
      </c>
      <c r="E9" s="11" t="s">
        <v>15</v>
      </c>
      <c r="F9" s="510"/>
      <c r="G9" s="504"/>
      <c r="H9" s="504"/>
    </row>
    <row r="10" spans="1:8" s="1" customFormat="1" ht="16.5" customHeight="1" x14ac:dyDescent="0.25">
      <c r="A10" s="12"/>
      <c r="B10" s="12"/>
      <c r="C10" s="12"/>
      <c r="D10" s="12"/>
      <c r="E10" s="68"/>
      <c r="F10" s="60" t="s">
        <v>16</v>
      </c>
      <c r="G10" s="201">
        <f>G12+G139+G160</f>
        <v>0</v>
      </c>
      <c r="H10" s="201">
        <f>H12+H139+H160</f>
        <v>0</v>
      </c>
    </row>
    <row r="11" spans="1:8" s="1" customFormat="1" ht="16.5" customHeight="1" x14ac:dyDescent="0.25">
      <c r="A11" s="4"/>
      <c r="B11" s="4"/>
      <c r="C11" s="4"/>
      <c r="D11" s="4"/>
      <c r="E11" s="20"/>
      <c r="F11" s="24" t="s">
        <v>17</v>
      </c>
      <c r="G11" s="63"/>
      <c r="H11" s="7"/>
    </row>
    <row r="12" spans="1:8" s="1" customFormat="1" ht="18" customHeight="1" x14ac:dyDescent="0.25">
      <c r="A12" s="14" t="s">
        <v>47</v>
      </c>
      <c r="B12" s="4"/>
      <c r="C12" s="4"/>
      <c r="D12" s="4"/>
      <c r="E12" s="20"/>
      <c r="F12" s="64" t="s">
        <v>48</v>
      </c>
      <c r="G12" s="62">
        <f t="shared" ref="G12" si="0">G14</f>
        <v>273737.59999999986</v>
      </c>
      <c r="H12" s="62">
        <f>H14</f>
        <v>231008.79999999981</v>
      </c>
    </row>
    <row r="13" spans="1:8" s="1" customFormat="1" ht="16.5" customHeight="1" x14ac:dyDescent="0.25">
      <c r="A13" s="4"/>
      <c r="B13" s="4"/>
      <c r="C13" s="4"/>
      <c r="D13" s="4"/>
      <c r="E13" s="20"/>
      <c r="F13" s="24" t="s">
        <v>17</v>
      </c>
      <c r="G13" s="24"/>
      <c r="H13" s="21"/>
    </row>
    <row r="14" spans="1:8" s="1" customFormat="1" ht="20.25" customHeight="1" x14ac:dyDescent="0.25">
      <c r="A14" s="4"/>
      <c r="B14" s="14" t="s">
        <v>49</v>
      </c>
      <c r="C14" s="4"/>
      <c r="D14" s="4"/>
      <c r="E14" s="20"/>
      <c r="F14" s="64" t="s">
        <v>50</v>
      </c>
      <c r="G14" s="62">
        <f t="shared" ref="G14" si="1">G16</f>
        <v>273737.59999999986</v>
      </c>
      <c r="H14" s="62">
        <f>H16</f>
        <v>231008.79999999981</v>
      </c>
    </row>
    <row r="15" spans="1:8" s="1" customFormat="1" ht="16.5" customHeight="1" x14ac:dyDescent="0.25">
      <c r="A15" s="4"/>
      <c r="B15" s="4"/>
      <c r="C15" s="4"/>
      <c r="D15" s="4"/>
      <c r="E15" s="20"/>
      <c r="F15" s="24" t="s">
        <v>17</v>
      </c>
      <c r="G15" s="59"/>
      <c r="H15" s="71"/>
    </row>
    <row r="16" spans="1:8" s="13" customFormat="1" ht="16.5" customHeight="1" x14ac:dyDescent="0.25">
      <c r="A16" s="4"/>
      <c r="B16" s="4"/>
      <c r="C16" s="3" t="s">
        <v>47</v>
      </c>
      <c r="D16" s="4"/>
      <c r="E16" s="4"/>
      <c r="F16" s="69" t="s">
        <v>51</v>
      </c>
      <c r="G16" s="248">
        <f t="shared" ref="G16:H16" si="2">G18</f>
        <v>273737.59999999986</v>
      </c>
      <c r="H16" s="248">
        <f t="shared" si="2"/>
        <v>231008.79999999981</v>
      </c>
    </row>
    <row r="17" spans="1:8" s="13" customFormat="1" ht="16.5" customHeight="1" x14ac:dyDescent="0.25">
      <c r="A17" s="4"/>
      <c r="B17" s="4"/>
      <c r="C17" s="4"/>
      <c r="D17" s="4"/>
      <c r="E17" s="4"/>
      <c r="F17" s="4" t="s">
        <v>17</v>
      </c>
      <c r="G17" s="7"/>
      <c r="H17" s="7"/>
    </row>
    <row r="18" spans="1:8" s="13" customFormat="1" ht="34.5" customHeight="1" x14ac:dyDescent="0.25">
      <c r="A18" s="4"/>
      <c r="B18" s="4"/>
      <c r="C18" s="4"/>
      <c r="D18" s="4"/>
      <c r="E18" s="4"/>
      <c r="F18" s="3" t="s">
        <v>7</v>
      </c>
      <c r="G18" s="19">
        <f>G20</f>
        <v>273737.59999999986</v>
      </c>
      <c r="H18" s="19">
        <f t="shared" ref="H18" si="3">H20</f>
        <v>231008.79999999981</v>
      </c>
    </row>
    <row r="19" spans="1:8" s="13" customFormat="1" ht="16.5" customHeight="1" x14ac:dyDescent="0.25">
      <c r="A19" s="4"/>
      <c r="B19" s="4"/>
      <c r="C19" s="4"/>
      <c r="D19" s="4"/>
      <c r="E19" s="4"/>
      <c r="F19" s="4" t="s">
        <v>17</v>
      </c>
      <c r="G19" s="4"/>
      <c r="H19" s="4"/>
    </row>
    <row r="20" spans="1:8" s="13" customFormat="1" ht="18.75" customHeight="1" x14ac:dyDescent="0.25">
      <c r="A20" s="4"/>
      <c r="B20" s="4"/>
      <c r="C20" s="4"/>
      <c r="D20" s="4" t="s">
        <v>52</v>
      </c>
      <c r="E20" s="4"/>
      <c r="F20" s="106" t="s">
        <v>46</v>
      </c>
      <c r="G20" s="56">
        <f>G22+G40+G49+G76+G85+G94+G128+G119+G31+G58+G67+G110</f>
        <v>273737.59999999986</v>
      </c>
      <c r="H20" s="56">
        <f>H22+H40+H49+H76+H85+H94+H128+H119+H31+H58+H67+H110</f>
        <v>231008.79999999981</v>
      </c>
    </row>
    <row r="21" spans="1:8" s="13" customFormat="1" ht="16.5" customHeight="1" x14ac:dyDescent="0.25">
      <c r="A21" s="5"/>
      <c r="B21" s="5"/>
      <c r="C21" s="5"/>
      <c r="D21" s="5"/>
      <c r="E21" s="5"/>
      <c r="F21" s="107" t="s">
        <v>17</v>
      </c>
      <c r="G21" s="5"/>
      <c r="H21" s="5"/>
    </row>
    <row r="22" spans="1:8" s="13" customFormat="1" ht="16.5" customHeight="1" x14ac:dyDescent="0.25">
      <c r="A22" s="24"/>
      <c r="B22" s="24"/>
      <c r="C22" s="24"/>
      <c r="D22" s="24"/>
      <c r="E22" s="24">
        <v>11002</v>
      </c>
      <c r="F22" s="84" t="s">
        <v>165</v>
      </c>
      <c r="G22" s="249">
        <f>G24</f>
        <v>1664192.2999999998</v>
      </c>
      <c r="H22" s="249">
        <f>H24</f>
        <v>1664192.2999999998</v>
      </c>
    </row>
    <row r="23" spans="1:8" s="13" customFormat="1" ht="16.5" customHeight="1" x14ac:dyDescent="0.25">
      <c r="A23" s="24"/>
      <c r="B23" s="24"/>
      <c r="C23" s="24"/>
      <c r="D23" s="24"/>
      <c r="E23" s="24"/>
      <c r="F23" s="84" t="s">
        <v>18</v>
      </c>
      <c r="G23" s="250"/>
      <c r="H23" s="250"/>
    </row>
    <row r="24" spans="1:8" s="13" customFormat="1" ht="51.75" x14ac:dyDescent="0.25">
      <c r="A24" s="24"/>
      <c r="B24" s="24"/>
      <c r="C24" s="24"/>
      <c r="D24" s="24"/>
      <c r="E24" s="24"/>
      <c r="F24" s="101" t="s">
        <v>95</v>
      </c>
      <c r="G24" s="251">
        <f>G26</f>
        <v>1664192.2999999998</v>
      </c>
      <c r="H24" s="251">
        <f>H26</f>
        <v>1664192.2999999998</v>
      </c>
    </row>
    <row r="25" spans="1:8" s="13" customFormat="1" ht="34.5" x14ac:dyDescent="0.25">
      <c r="A25" s="24"/>
      <c r="B25" s="24"/>
      <c r="C25" s="24"/>
      <c r="D25" s="24"/>
      <c r="E25" s="24"/>
      <c r="F25" s="84" t="s">
        <v>19</v>
      </c>
      <c r="G25" s="251"/>
      <c r="H25" s="251"/>
    </row>
    <row r="26" spans="1:8" s="13" customFormat="1" ht="16.5" customHeight="1" x14ac:dyDescent="0.25">
      <c r="A26" s="24"/>
      <c r="B26" s="24"/>
      <c r="C26" s="24"/>
      <c r="D26" s="24"/>
      <c r="E26" s="24"/>
      <c r="F26" s="84" t="s">
        <v>16</v>
      </c>
      <c r="G26" s="251">
        <f t="shared" ref="G26:H29" si="4">G27</f>
        <v>1664192.2999999998</v>
      </c>
      <c r="H26" s="251">
        <f t="shared" si="4"/>
        <v>1664192.2999999998</v>
      </c>
    </row>
    <row r="27" spans="1:8" s="13" customFormat="1" ht="16.5" customHeight="1" x14ac:dyDescent="0.25">
      <c r="A27" s="24"/>
      <c r="B27" s="24"/>
      <c r="C27" s="24"/>
      <c r="D27" s="24"/>
      <c r="E27" s="24"/>
      <c r="F27" s="84" t="s">
        <v>190</v>
      </c>
      <c r="G27" s="251">
        <f t="shared" si="4"/>
        <v>1664192.2999999998</v>
      </c>
      <c r="H27" s="251">
        <f t="shared" si="4"/>
        <v>1664192.2999999998</v>
      </c>
    </row>
    <row r="28" spans="1:8" s="13" customFormat="1" ht="16.5" customHeight="1" x14ac:dyDescent="0.25">
      <c r="A28" s="24"/>
      <c r="B28" s="24"/>
      <c r="C28" s="24"/>
      <c r="D28" s="24"/>
      <c r="E28" s="24"/>
      <c r="F28" s="84" t="s">
        <v>191</v>
      </c>
      <c r="G28" s="251">
        <f t="shared" si="4"/>
        <v>1664192.2999999998</v>
      </c>
      <c r="H28" s="251">
        <f t="shared" si="4"/>
        <v>1664192.2999999998</v>
      </c>
    </row>
    <row r="29" spans="1:8" s="13" customFormat="1" ht="16.5" customHeight="1" x14ac:dyDescent="0.25">
      <c r="A29" s="24"/>
      <c r="B29" s="24"/>
      <c r="C29" s="24"/>
      <c r="D29" s="24"/>
      <c r="E29" s="24"/>
      <c r="F29" s="84" t="s">
        <v>192</v>
      </c>
      <c r="G29" s="251">
        <f t="shared" si="4"/>
        <v>1664192.2999999998</v>
      </c>
      <c r="H29" s="251">
        <f t="shared" si="4"/>
        <v>1664192.2999999998</v>
      </c>
    </row>
    <row r="30" spans="1:8" s="13" customFormat="1" ht="34.5" x14ac:dyDescent="0.25">
      <c r="A30" s="24"/>
      <c r="B30" s="24"/>
      <c r="C30" s="24"/>
      <c r="D30" s="24"/>
      <c r="E30" s="24"/>
      <c r="F30" s="84" t="s">
        <v>193</v>
      </c>
      <c r="G30" s="370">
        <f>-(G31+G40+G49+G76+G85+G94+G119+G128+G147+G168+G58+G67+G110)</f>
        <v>1664192.2999999998</v>
      </c>
      <c r="H30" s="370">
        <f>-(H31+H40+H49+H76+H85+H94+H119+H128+H147+H168+H58+H67+H110)</f>
        <v>1664192.2999999998</v>
      </c>
    </row>
    <row r="31" spans="1:8" s="299" customFormat="1" ht="90.75" customHeight="1" x14ac:dyDescent="0.25">
      <c r="A31" s="306"/>
      <c r="B31" s="306"/>
      <c r="C31" s="306"/>
      <c r="D31" s="306"/>
      <c r="E31" s="306">
        <v>11010</v>
      </c>
      <c r="F31" s="86" t="s">
        <v>295</v>
      </c>
      <c r="G31" s="98">
        <f>G33</f>
        <v>-185000</v>
      </c>
      <c r="H31" s="98">
        <f>H33</f>
        <v>-500000</v>
      </c>
    </row>
    <row r="32" spans="1:8" s="299" customFormat="1" ht="16.5" customHeight="1" x14ac:dyDescent="0.25">
      <c r="A32" s="306"/>
      <c r="B32" s="306"/>
      <c r="C32" s="306"/>
      <c r="D32" s="306"/>
      <c r="E32" s="306"/>
      <c r="F32" s="86" t="s">
        <v>18</v>
      </c>
      <c r="G32" s="98"/>
      <c r="H32" s="98"/>
    </row>
    <row r="33" spans="1:8" s="299" customFormat="1" ht="51.75" x14ac:dyDescent="0.25">
      <c r="A33" s="306"/>
      <c r="B33" s="306"/>
      <c r="C33" s="306"/>
      <c r="D33" s="306"/>
      <c r="E33" s="306"/>
      <c r="F33" s="180" t="s">
        <v>95</v>
      </c>
      <c r="G33" s="98">
        <f>G35</f>
        <v>-185000</v>
      </c>
      <c r="H33" s="98">
        <f>H35</f>
        <v>-500000</v>
      </c>
    </row>
    <row r="34" spans="1:8" s="299" customFormat="1" ht="16.5" customHeight="1" x14ac:dyDescent="0.25">
      <c r="A34" s="306"/>
      <c r="B34" s="306"/>
      <c r="C34" s="306"/>
      <c r="D34" s="306"/>
      <c r="E34" s="306"/>
      <c r="F34" s="86" t="s">
        <v>19</v>
      </c>
      <c r="G34" s="98"/>
      <c r="H34" s="98"/>
    </row>
    <row r="35" spans="1:8" s="299" customFormat="1" ht="16.5" customHeight="1" x14ac:dyDescent="0.25">
      <c r="A35" s="306"/>
      <c r="B35" s="306"/>
      <c r="C35" s="306"/>
      <c r="D35" s="306"/>
      <c r="E35" s="306"/>
      <c r="F35" s="86" t="s">
        <v>16</v>
      </c>
      <c r="G35" s="98">
        <f t="shared" ref="G35:H38" si="5">G36</f>
        <v>-185000</v>
      </c>
      <c r="H35" s="98">
        <f t="shared" si="5"/>
        <v>-500000</v>
      </c>
    </row>
    <row r="36" spans="1:8" s="299" customFormat="1" ht="16.5" customHeight="1" x14ac:dyDescent="0.25">
      <c r="A36" s="306"/>
      <c r="B36" s="306"/>
      <c r="C36" s="306"/>
      <c r="D36" s="306"/>
      <c r="E36" s="306"/>
      <c r="F36" s="86" t="s">
        <v>190</v>
      </c>
      <c r="G36" s="98">
        <f t="shared" si="5"/>
        <v>-185000</v>
      </c>
      <c r="H36" s="98">
        <f t="shared" si="5"/>
        <v>-500000</v>
      </c>
    </row>
    <row r="37" spans="1:8" s="299" customFormat="1" ht="16.5" customHeight="1" x14ac:dyDescent="0.25">
      <c r="A37" s="306"/>
      <c r="B37" s="306"/>
      <c r="C37" s="306"/>
      <c r="D37" s="306"/>
      <c r="E37" s="306"/>
      <c r="F37" s="86" t="s">
        <v>194</v>
      </c>
      <c r="G37" s="98">
        <f t="shared" si="5"/>
        <v>-185000</v>
      </c>
      <c r="H37" s="98">
        <f t="shared" si="5"/>
        <v>-500000</v>
      </c>
    </row>
    <row r="38" spans="1:8" s="299" customFormat="1" ht="34.5" x14ac:dyDescent="0.25">
      <c r="A38" s="306"/>
      <c r="B38" s="306"/>
      <c r="C38" s="306"/>
      <c r="D38" s="306"/>
      <c r="E38" s="306"/>
      <c r="F38" s="86" t="s">
        <v>300</v>
      </c>
      <c r="G38" s="98">
        <f t="shared" si="5"/>
        <v>-185000</v>
      </c>
      <c r="H38" s="98">
        <f t="shared" si="5"/>
        <v>-500000</v>
      </c>
    </row>
    <row r="39" spans="1:8" s="299" customFormat="1" ht="24" customHeight="1" x14ac:dyDescent="0.25">
      <c r="A39" s="306"/>
      <c r="B39" s="306"/>
      <c r="C39" s="306"/>
      <c r="D39" s="306"/>
      <c r="E39" s="306"/>
      <c r="F39" s="86" t="s">
        <v>331</v>
      </c>
      <c r="G39" s="98">
        <f>'3'!F26</f>
        <v>-185000</v>
      </c>
      <c r="H39" s="98">
        <f>'3'!I26</f>
        <v>-500000</v>
      </c>
    </row>
    <row r="40" spans="1:8" s="299" customFormat="1" ht="51.75" x14ac:dyDescent="0.25">
      <c r="A40" s="306"/>
      <c r="B40" s="306"/>
      <c r="C40" s="306"/>
      <c r="D40" s="306"/>
      <c r="E40" s="306">
        <v>11014</v>
      </c>
      <c r="F40" s="86" t="s">
        <v>168</v>
      </c>
      <c r="G40" s="98">
        <f>G42</f>
        <v>-70000</v>
      </c>
      <c r="H40" s="98">
        <f>H42</f>
        <v>0</v>
      </c>
    </row>
    <row r="41" spans="1:8" s="13" customFormat="1" ht="16.5" customHeight="1" x14ac:dyDescent="0.25">
      <c r="A41" s="24"/>
      <c r="B41" s="24"/>
      <c r="C41" s="24"/>
      <c r="D41" s="24"/>
      <c r="E41" s="24"/>
      <c r="F41" s="84" t="s">
        <v>18</v>
      </c>
      <c r="G41" s="98"/>
      <c r="H41" s="98"/>
    </row>
    <row r="42" spans="1:8" s="13" customFormat="1" ht="17.25" x14ac:dyDescent="0.25">
      <c r="A42" s="24"/>
      <c r="B42" s="24"/>
      <c r="C42" s="24"/>
      <c r="D42" s="24"/>
      <c r="E42" s="24"/>
      <c r="F42" s="101" t="s">
        <v>4</v>
      </c>
      <c r="G42" s="98">
        <f>G44</f>
        <v>-70000</v>
      </c>
      <c r="H42" s="98">
        <f>H44</f>
        <v>0</v>
      </c>
    </row>
    <row r="43" spans="1:8" s="13" customFormat="1" ht="34.5" x14ac:dyDescent="0.25">
      <c r="A43" s="24"/>
      <c r="B43" s="24"/>
      <c r="C43" s="24"/>
      <c r="D43" s="24"/>
      <c r="E43" s="24"/>
      <c r="F43" s="84" t="s">
        <v>19</v>
      </c>
      <c r="G43" s="98"/>
      <c r="H43" s="98"/>
    </row>
    <row r="44" spans="1:8" s="13" customFormat="1" ht="16.5" customHeight="1" x14ac:dyDescent="0.25">
      <c r="A44" s="24"/>
      <c r="B44" s="24"/>
      <c r="C44" s="24"/>
      <c r="D44" s="24"/>
      <c r="E44" s="24"/>
      <c r="F44" s="84" t="s">
        <v>16</v>
      </c>
      <c r="G44" s="98">
        <f t="shared" ref="G44:H47" si="6">G45</f>
        <v>-70000</v>
      </c>
      <c r="H44" s="98">
        <f t="shared" si="6"/>
        <v>0</v>
      </c>
    </row>
    <row r="45" spans="1:8" s="13" customFormat="1" ht="16.5" customHeight="1" x14ac:dyDescent="0.25">
      <c r="A45" s="24"/>
      <c r="B45" s="24"/>
      <c r="C45" s="24"/>
      <c r="D45" s="24"/>
      <c r="E45" s="24"/>
      <c r="F45" s="84" t="s">
        <v>66</v>
      </c>
      <c r="G45" s="98">
        <f t="shared" si="6"/>
        <v>-70000</v>
      </c>
      <c r="H45" s="98">
        <f t="shared" si="6"/>
        <v>0</v>
      </c>
    </row>
    <row r="46" spans="1:8" s="13" customFormat="1" ht="16.5" customHeight="1" x14ac:dyDescent="0.25">
      <c r="A46" s="24"/>
      <c r="B46" s="24"/>
      <c r="C46" s="24"/>
      <c r="D46" s="24"/>
      <c r="E46" s="24"/>
      <c r="F46" s="84" t="s">
        <v>67</v>
      </c>
      <c r="G46" s="98">
        <f t="shared" si="6"/>
        <v>-70000</v>
      </c>
      <c r="H46" s="98">
        <f t="shared" si="6"/>
        <v>0</v>
      </c>
    </row>
    <row r="47" spans="1:8" s="13" customFormat="1" ht="16.5" customHeight="1" x14ac:dyDescent="0.25">
      <c r="A47" s="24"/>
      <c r="B47" s="24"/>
      <c r="C47" s="24"/>
      <c r="D47" s="24"/>
      <c r="E47" s="24"/>
      <c r="F47" s="84" t="s">
        <v>96</v>
      </c>
      <c r="G47" s="98">
        <f t="shared" si="6"/>
        <v>-70000</v>
      </c>
      <c r="H47" s="98">
        <f t="shared" si="6"/>
        <v>0</v>
      </c>
    </row>
    <row r="48" spans="1:8" s="13" customFormat="1" ht="16.5" customHeight="1" x14ac:dyDescent="0.25">
      <c r="A48" s="24"/>
      <c r="B48" s="24"/>
      <c r="C48" s="24"/>
      <c r="D48" s="24"/>
      <c r="E48" s="24"/>
      <c r="F48" s="84" t="s">
        <v>97</v>
      </c>
      <c r="G48" s="98">
        <v>-70000</v>
      </c>
      <c r="H48" s="98">
        <v>0</v>
      </c>
    </row>
    <row r="49" spans="1:8" s="13" customFormat="1" ht="16.5" customHeight="1" x14ac:dyDescent="0.25">
      <c r="A49" s="24"/>
      <c r="B49" s="24"/>
      <c r="C49" s="24"/>
      <c r="D49" s="24"/>
      <c r="E49" s="24">
        <v>31002</v>
      </c>
      <c r="F49" s="157" t="s">
        <v>123</v>
      </c>
      <c r="G49" s="290">
        <f t="shared" ref="G49:H49" si="7">G51</f>
        <v>-1968</v>
      </c>
      <c r="H49" s="290">
        <f t="shared" si="7"/>
        <v>-212941.5</v>
      </c>
    </row>
    <row r="50" spans="1:8" s="13" customFormat="1" ht="16.5" customHeight="1" x14ac:dyDescent="0.25">
      <c r="A50" s="24"/>
      <c r="B50" s="24"/>
      <c r="C50" s="24"/>
      <c r="D50" s="24"/>
      <c r="E50" s="24"/>
      <c r="F50" s="158" t="s">
        <v>18</v>
      </c>
      <c r="G50" s="250"/>
      <c r="H50" s="250"/>
    </row>
    <row r="51" spans="1:8" s="13" customFormat="1" ht="17.25" x14ac:dyDescent="0.25">
      <c r="A51" s="24"/>
      <c r="B51" s="24"/>
      <c r="C51" s="24"/>
      <c r="D51" s="24"/>
      <c r="E51" s="24"/>
      <c r="F51" s="101" t="s">
        <v>4</v>
      </c>
      <c r="G51" s="98">
        <f t="shared" ref="G51:H51" si="8">G53</f>
        <v>-1968</v>
      </c>
      <c r="H51" s="98">
        <f t="shared" si="8"/>
        <v>-212941.5</v>
      </c>
    </row>
    <row r="52" spans="1:8" s="13" customFormat="1" ht="34.5" x14ac:dyDescent="0.25">
      <c r="A52" s="24"/>
      <c r="B52" s="24"/>
      <c r="C52" s="24"/>
      <c r="D52" s="24"/>
      <c r="E52" s="24"/>
      <c r="F52" s="157" t="s">
        <v>19</v>
      </c>
      <c r="G52" s="98"/>
      <c r="H52" s="98"/>
    </row>
    <row r="53" spans="1:8" s="13" customFormat="1" ht="16.5" customHeight="1" x14ac:dyDescent="0.25">
      <c r="A53" s="24"/>
      <c r="B53" s="24"/>
      <c r="C53" s="24"/>
      <c r="D53" s="24"/>
      <c r="E53" s="24"/>
      <c r="F53" s="159" t="s">
        <v>16</v>
      </c>
      <c r="G53" s="98">
        <f t="shared" ref="G53:H53" si="9">G54</f>
        <v>-1968</v>
      </c>
      <c r="H53" s="98">
        <f t="shared" si="9"/>
        <v>-212941.5</v>
      </c>
    </row>
    <row r="54" spans="1:8" s="13" customFormat="1" ht="16.5" customHeight="1" x14ac:dyDescent="0.25">
      <c r="A54" s="24"/>
      <c r="B54" s="24"/>
      <c r="C54" s="24"/>
      <c r="D54" s="24"/>
      <c r="E54" s="24"/>
      <c r="F54" s="159" t="s">
        <v>66</v>
      </c>
      <c r="G54" s="98">
        <f>G55</f>
        <v>-1968</v>
      </c>
      <c r="H54" s="98">
        <f>H55</f>
        <v>-212941.5</v>
      </c>
    </row>
    <row r="55" spans="1:8" s="13" customFormat="1" ht="16.5" customHeight="1" x14ac:dyDescent="0.25">
      <c r="A55" s="24"/>
      <c r="B55" s="24"/>
      <c r="C55" s="24"/>
      <c r="D55" s="24"/>
      <c r="E55" s="24"/>
      <c r="F55" s="157" t="s">
        <v>67</v>
      </c>
      <c r="G55" s="98">
        <f>G56</f>
        <v>-1968</v>
      </c>
      <c r="H55" s="98">
        <f>H56</f>
        <v>-212941.5</v>
      </c>
    </row>
    <row r="56" spans="1:8" s="13" customFormat="1" ht="16.5" customHeight="1" x14ac:dyDescent="0.25">
      <c r="A56" s="24"/>
      <c r="B56" s="24"/>
      <c r="C56" s="24"/>
      <c r="D56" s="24"/>
      <c r="E56" s="24"/>
      <c r="F56" s="157" t="s">
        <v>68</v>
      </c>
      <c r="G56" s="98">
        <f t="shared" ref="G56" si="10">G57</f>
        <v>-1968</v>
      </c>
      <c r="H56" s="98">
        <f>H57</f>
        <v>-212941.5</v>
      </c>
    </row>
    <row r="57" spans="1:8" s="13" customFormat="1" ht="16.5" customHeight="1" x14ac:dyDescent="0.25">
      <c r="A57" s="24"/>
      <c r="B57" s="24"/>
      <c r="C57" s="24"/>
      <c r="D57" s="24"/>
      <c r="E57" s="24"/>
      <c r="F57" s="84" t="s">
        <v>137</v>
      </c>
      <c r="G57" s="98">
        <v>-1968</v>
      </c>
      <c r="H57" s="98">
        <v>-212941.5</v>
      </c>
    </row>
    <row r="58" spans="1:8" s="299" customFormat="1" ht="16.5" customHeight="1" x14ac:dyDescent="0.25">
      <c r="A58" s="306"/>
      <c r="B58" s="306"/>
      <c r="C58" s="306"/>
      <c r="D58" s="306"/>
      <c r="E58" s="306">
        <v>31004</v>
      </c>
      <c r="F58" s="452" t="s">
        <v>297</v>
      </c>
      <c r="G58" s="98">
        <f>G60</f>
        <v>-435000</v>
      </c>
      <c r="H58" s="98">
        <f>H60</f>
        <v>-435000</v>
      </c>
    </row>
    <row r="59" spans="1:8" s="299" customFormat="1" ht="16.5" customHeight="1" x14ac:dyDescent="0.25">
      <c r="A59" s="306"/>
      <c r="B59" s="306"/>
      <c r="C59" s="306"/>
      <c r="D59" s="306"/>
      <c r="E59" s="306"/>
      <c r="F59" s="450" t="s">
        <v>18</v>
      </c>
      <c r="G59" s="98"/>
      <c r="H59" s="98"/>
    </row>
    <row r="60" spans="1:8" s="299" customFormat="1" ht="51.75" x14ac:dyDescent="0.25">
      <c r="A60" s="306"/>
      <c r="B60" s="306"/>
      <c r="C60" s="306"/>
      <c r="D60" s="306"/>
      <c r="E60" s="306"/>
      <c r="F60" s="180" t="s">
        <v>95</v>
      </c>
      <c r="G60" s="98">
        <f>G62</f>
        <v>-435000</v>
      </c>
      <c r="H60" s="98">
        <f>H62</f>
        <v>-435000</v>
      </c>
    </row>
    <row r="61" spans="1:8" s="299" customFormat="1" ht="34.5" x14ac:dyDescent="0.25">
      <c r="A61" s="306"/>
      <c r="B61" s="306"/>
      <c r="C61" s="306"/>
      <c r="D61" s="306"/>
      <c r="E61" s="306"/>
      <c r="F61" s="452" t="s">
        <v>19</v>
      </c>
      <c r="G61" s="98"/>
      <c r="H61" s="98"/>
    </row>
    <row r="62" spans="1:8" s="299" customFormat="1" ht="16.5" customHeight="1" x14ac:dyDescent="0.25">
      <c r="A62" s="306"/>
      <c r="B62" s="306"/>
      <c r="C62" s="306"/>
      <c r="D62" s="306"/>
      <c r="E62" s="306"/>
      <c r="F62" s="333" t="s">
        <v>16</v>
      </c>
      <c r="G62" s="98">
        <f t="shared" ref="G62:H65" si="11">G63</f>
        <v>-435000</v>
      </c>
      <c r="H62" s="98">
        <f t="shared" si="11"/>
        <v>-435000</v>
      </c>
    </row>
    <row r="63" spans="1:8" s="299" customFormat="1" ht="16.5" customHeight="1" x14ac:dyDescent="0.25">
      <c r="A63" s="306"/>
      <c r="B63" s="306"/>
      <c r="C63" s="306"/>
      <c r="D63" s="306"/>
      <c r="E63" s="306"/>
      <c r="F63" s="333" t="s">
        <v>66</v>
      </c>
      <c r="G63" s="98">
        <f t="shared" si="11"/>
        <v>-435000</v>
      </c>
      <c r="H63" s="98">
        <f t="shared" si="11"/>
        <v>-435000</v>
      </c>
    </row>
    <row r="64" spans="1:8" s="299" customFormat="1" ht="16.5" customHeight="1" x14ac:dyDescent="0.25">
      <c r="A64" s="306"/>
      <c r="B64" s="306"/>
      <c r="C64" s="306"/>
      <c r="D64" s="306"/>
      <c r="E64" s="306"/>
      <c r="F64" s="452" t="s">
        <v>67</v>
      </c>
      <c r="G64" s="98">
        <f t="shared" si="11"/>
        <v>-435000</v>
      </c>
      <c r="H64" s="98">
        <f t="shared" si="11"/>
        <v>-435000</v>
      </c>
    </row>
    <row r="65" spans="1:8" s="299" customFormat="1" ht="16.5" customHeight="1" x14ac:dyDescent="0.25">
      <c r="A65" s="306"/>
      <c r="B65" s="306"/>
      <c r="C65" s="306"/>
      <c r="D65" s="306"/>
      <c r="E65" s="306"/>
      <c r="F65" s="452" t="s">
        <v>68</v>
      </c>
      <c r="G65" s="98">
        <f t="shared" si="11"/>
        <v>-435000</v>
      </c>
      <c r="H65" s="98">
        <f t="shared" si="11"/>
        <v>-435000</v>
      </c>
    </row>
    <row r="66" spans="1:8" s="299" customFormat="1" ht="21" customHeight="1" x14ac:dyDescent="0.25">
      <c r="A66" s="306"/>
      <c r="B66" s="306"/>
      <c r="C66" s="306"/>
      <c r="D66" s="306"/>
      <c r="E66" s="306"/>
      <c r="F66" s="86" t="s">
        <v>98</v>
      </c>
      <c r="G66" s="98">
        <f>'3'!F27</f>
        <v>-435000</v>
      </c>
      <c r="H66" s="98">
        <f>'3'!I27</f>
        <v>-435000</v>
      </c>
    </row>
    <row r="67" spans="1:8" s="299" customFormat="1" ht="16.5" customHeight="1" x14ac:dyDescent="0.25">
      <c r="A67" s="306"/>
      <c r="B67" s="306"/>
      <c r="C67" s="306"/>
      <c r="D67" s="306"/>
      <c r="E67" s="306">
        <v>31007</v>
      </c>
      <c r="F67" s="452" t="s">
        <v>302</v>
      </c>
      <c r="G67" s="98">
        <f>G69</f>
        <v>-201047.2</v>
      </c>
      <c r="H67" s="99">
        <f>H69</f>
        <v>0</v>
      </c>
    </row>
    <row r="68" spans="1:8" s="299" customFormat="1" ht="16.5" customHeight="1" x14ac:dyDescent="0.25">
      <c r="A68" s="306"/>
      <c r="B68" s="306"/>
      <c r="C68" s="306"/>
      <c r="D68" s="306"/>
      <c r="E68" s="306"/>
      <c r="F68" s="450" t="s">
        <v>18</v>
      </c>
      <c r="G68" s="98"/>
      <c r="H68" s="99"/>
    </row>
    <row r="69" spans="1:8" s="299" customFormat="1" ht="51.75" x14ac:dyDescent="0.25">
      <c r="A69" s="306"/>
      <c r="B69" s="306"/>
      <c r="C69" s="306"/>
      <c r="D69" s="306"/>
      <c r="E69" s="306"/>
      <c r="F69" s="180" t="s">
        <v>95</v>
      </c>
      <c r="G69" s="98">
        <f>G71</f>
        <v>-201047.2</v>
      </c>
      <c r="H69" s="99">
        <f>H71</f>
        <v>0</v>
      </c>
    </row>
    <row r="70" spans="1:8" s="299" customFormat="1" ht="34.5" x14ac:dyDescent="0.25">
      <c r="A70" s="306"/>
      <c r="B70" s="306"/>
      <c r="C70" s="306"/>
      <c r="D70" s="306"/>
      <c r="E70" s="306"/>
      <c r="F70" s="452" t="s">
        <v>19</v>
      </c>
      <c r="G70" s="98"/>
      <c r="H70" s="99"/>
    </row>
    <row r="71" spans="1:8" s="299" customFormat="1" ht="16.5" customHeight="1" x14ac:dyDescent="0.25">
      <c r="A71" s="306"/>
      <c r="B71" s="306"/>
      <c r="C71" s="306"/>
      <c r="D71" s="306"/>
      <c r="E71" s="306"/>
      <c r="F71" s="333" t="s">
        <v>16</v>
      </c>
      <c r="G71" s="98">
        <f t="shared" ref="G71:H74" si="12">G72</f>
        <v>-201047.2</v>
      </c>
      <c r="H71" s="99">
        <f t="shared" si="12"/>
        <v>0</v>
      </c>
    </row>
    <row r="72" spans="1:8" s="299" customFormat="1" ht="16.5" customHeight="1" x14ac:dyDescent="0.25">
      <c r="A72" s="306"/>
      <c r="B72" s="306"/>
      <c r="C72" s="306"/>
      <c r="D72" s="306"/>
      <c r="E72" s="306"/>
      <c r="F72" s="333" t="s">
        <v>66</v>
      </c>
      <c r="G72" s="98">
        <f t="shared" si="12"/>
        <v>-201047.2</v>
      </c>
      <c r="H72" s="99">
        <f t="shared" si="12"/>
        <v>0</v>
      </c>
    </row>
    <row r="73" spans="1:8" s="299" customFormat="1" ht="16.5" customHeight="1" x14ac:dyDescent="0.25">
      <c r="A73" s="306"/>
      <c r="B73" s="306"/>
      <c r="C73" s="306"/>
      <c r="D73" s="306"/>
      <c r="E73" s="306"/>
      <c r="F73" s="452" t="s">
        <v>67</v>
      </c>
      <c r="G73" s="98">
        <f t="shared" si="12"/>
        <v>-201047.2</v>
      </c>
      <c r="H73" s="99">
        <f t="shared" si="12"/>
        <v>0</v>
      </c>
    </row>
    <row r="74" spans="1:8" s="299" customFormat="1" ht="16.5" customHeight="1" x14ac:dyDescent="0.25">
      <c r="A74" s="306"/>
      <c r="B74" s="306"/>
      <c r="C74" s="306"/>
      <c r="D74" s="306"/>
      <c r="E74" s="306"/>
      <c r="F74" s="452" t="s">
        <v>68</v>
      </c>
      <c r="G74" s="98">
        <f t="shared" si="12"/>
        <v>-201047.2</v>
      </c>
      <c r="H74" s="99">
        <f t="shared" si="12"/>
        <v>0</v>
      </c>
    </row>
    <row r="75" spans="1:8" s="299" customFormat="1" ht="16.5" customHeight="1" x14ac:dyDescent="0.25">
      <c r="A75" s="306"/>
      <c r="B75" s="306"/>
      <c r="C75" s="306"/>
      <c r="D75" s="306"/>
      <c r="E75" s="306"/>
      <c r="F75" s="86" t="s">
        <v>98</v>
      </c>
      <c r="G75" s="98">
        <v>-201047.2</v>
      </c>
      <c r="H75" s="99">
        <v>0</v>
      </c>
    </row>
    <row r="76" spans="1:8" s="67" customFormat="1" ht="34.5" x14ac:dyDescent="0.25">
      <c r="A76" s="66"/>
      <c r="B76" s="66"/>
      <c r="C76" s="66"/>
      <c r="D76" s="66"/>
      <c r="E76" s="93">
        <v>31009</v>
      </c>
      <c r="F76" s="84" t="s">
        <v>127</v>
      </c>
      <c r="G76" s="197">
        <f>G80</f>
        <v>-180327</v>
      </c>
      <c r="H76" s="197">
        <f>H80</f>
        <v>-504855.9</v>
      </c>
    </row>
    <row r="77" spans="1:8" s="67" customFormat="1" ht="17.25" x14ac:dyDescent="0.25">
      <c r="A77" s="66"/>
      <c r="B77" s="66"/>
      <c r="C77" s="66"/>
      <c r="D77" s="66"/>
      <c r="E77" s="87"/>
      <c r="F77" s="84" t="s">
        <v>18</v>
      </c>
      <c r="G77" s="22"/>
      <c r="H77" s="22"/>
    </row>
    <row r="78" spans="1:8" s="67" customFormat="1" ht="17.25" x14ac:dyDescent="0.25">
      <c r="A78" s="66"/>
      <c r="B78" s="66"/>
      <c r="C78" s="66"/>
      <c r="D78" s="66"/>
      <c r="E78" s="87"/>
      <c r="F78" s="101" t="s">
        <v>4</v>
      </c>
      <c r="G78" s="192">
        <f>G80</f>
        <v>-180327</v>
      </c>
      <c r="H78" s="192">
        <f>H80</f>
        <v>-504855.9</v>
      </c>
    </row>
    <row r="79" spans="1:8" s="67" customFormat="1" ht="34.5" x14ac:dyDescent="0.25">
      <c r="A79" s="66"/>
      <c r="B79" s="66"/>
      <c r="C79" s="66"/>
      <c r="D79" s="66"/>
      <c r="E79" s="87"/>
      <c r="F79" s="84" t="s">
        <v>19</v>
      </c>
      <c r="G79" s="193"/>
      <c r="H79" s="193"/>
    </row>
    <row r="80" spans="1:8" s="67" customFormat="1" ht="17.25" x14ac:dyDescent="0.25">
      <c r="A80" s="66"/>
      <c r="B80" s="66"/>
      <c r="C80" s="66"/>
      <c r="D80" s="66"/>
      <c r="E80" s="87"/>
      <c r="F80" s="84" t="s">
        <v>16</v>
      </c>
      <c r="G80" s="194">
        <f t="shared" ref="G80:H83" si="13">G81</f>
        <v>-180327</v>
      </c>
      <c r="H80" s="194">
        <f t="shared" si="13"/>
        <v>-504855.9</v>
      </c>
    </row>
    <row r="81" spans="1:8" s="67" customFormat="1" ht="17.25" x14ac:dyDescent="0.25">
      <c r="A81" s="66"/>
      <c r="B81" s="66"/>
      <c r="C81" s="66"/>
      <c r="D81" s="66"/>
      <c r="E81" s="87"/>
      <c r="F81" s="84" t="s">
        <v>66</v>
      </c>
      <c r="G81" s="195">
        <f t="shared" si="13"/>
        <v>-180327</v>
      </c>
      <c r="H81" s="195">
        <f t="shared" si="13"/>
        <v>-504855.9</v>
      </c>
    </row>
    <row r="82" spans="1:8" s="67" customFormat="1" ht="17.25" x14ac:dyDescent="0.25">
      <c r="A82" s="66"/>
      <c r="B82" s="66"/>
      <c r="C82" s="66"/>
      <c r="D82" s="66"/>
      <c r="E82" s="87"/>
      <c r="F82" s="84" t="s">
        <v>67</v>
      </c>
      <c r="G82" s="195">
        <f t="shared" si="13"/>
        <v>-180327</v>
      </c>
      <c r="H82" s="195">
        <f t="shared" si="13"/>
        <v>-504855.9</v>
      </c>
    </row>
    <row r="83" spans="1:8" s="67" customFormat="1" ht="17.25" x14ac:dyDescent="0.25">
      <c r="A83" s="66"/>
      <c r="B83" s="66"/>
      <c r="C83" s="66"/>
      <c r="D83" s="66"/>
      <c r="E83" s="87"/>
      <c r="F83" s="84" t="s">
        <v>68</v>
      </c>
      <c r="G83" s="195">
        <f t="shared" si="13"/>
        <v>-180327</v>
      </c>
      <c r="H83" s="195">
        <f t="shared" si="13"/>
        <v>-504855.9</v>
      </c>
    </row>
    <row r="84" spans="1:8" s="67" customFormat="1" ht="17.25" x14ac:dyDescent="0.25">
      <c r="A84" s="66"/>
      <c r="B84" s="66"/>
      <c r="C84" s="66"/>
      <c r="D84" s="66"/>
      <c r="E84" s="87"/>
      <c r="F84" s="84" t="s">
        <v>98</v>
      </c>
      <c r="G84" s="196">
        <v>-180327</v>
      </c>
      <c r="H84" s="196">
        <v>-504855.9</v>
      </c>
    </row>
    <row r="85" spans="1:8" s="13" customFormat="1" ht="16.5" customHeight="1" x14ac:dyDescent="0.25">
      <c r="A85" s="24"/>
      <c r="B85" s="24"/>
      <c r="C85" s="24"/>
      <c r="D85" s="24"/>
      <c r="E85" s="24">
        <v>31010</v>
      </c>
      <c r="F85" s="84" t="s">
        <v>172</v>
      </c>
      <c r="G85" s="197">
        <f t="shared" ref="G85:H85" si="14">G87</f>
        <v>-50000</v>
      </c>
      <c r="H85" s="197">
        <f t="shared" si="14"/>
        <v>-120000</v>
      </c>
    </row>
    <row r="86" spans="1:8" s="13" customFormat="1" ht="16.5" customHeight="1" x14ac:dyDescent="0.25">
      <c r="A86" s="24"/>
      <c r="B86" s="24"/>
      <c r="C86" s="24"/>
      <c r="D86" s="24"/>
      <c r="E86" s="24"/>
      <c r="F86" s="84" t="s">
        <v>18</v>
      </c>
      <c r="G86" s="250"/>
      <c r="H86" s="250"/>
    </row>
    <row r="87" spans="1:8" s="13" customFormat="1" ht="17.25" x14ac:dyDescent="0.25">
      <c r="A87" s="24"/>
      <c r="B87" s="24"/>
      <c r="C87" s="24"/>
      <c r="D87" s="24"/>
      <c r="E87" s="24"/>
      <c r="F87" s="101" t="s">
        <v>4</v>
      </c>
      <c r="G87" s="99">
        <f t="shared" ref="G87:H87" si="15">G89</f>
        <v>-50000</v>
      </c>
      <c r="H87" s="99">
        <f t="shared" si="15"/>
        <v>-120000</v>
      </c>
    </row>
    <row r="88" spans="1:8" s="13" customFormat="1" ht="34.5" x14ac:dyDescent="0.25">
      <c r="A88" s="24"/>
      <c r="B88" s="24"/>
      <c r="C88" s="24"/>
      <c r="D88" s="24"/>
      <c r="E88" s="24"/>
      <c r="F88" s="84" t="s">
        <v>19</v>
      </c>
      <c r="G88" s="99"/>
      <c r="H88" s="99"/>
    </row>
    <row r="89" spans="1:8" s="13" customFormat="1" ht="16.5" customHeight="1" x14ac:dyDescent="0.25">
      <c r="A89" s="24"/>
      <c r="B89" s="24"/>
      <c r="C89" s="24"/>
      <c r="D89" s="24"/>
      <c r="E89" s="24"/>
      <c r="F89" s="84" t="s">
        <v>16</v>
      </c>
      <c r="G89" s="99">
        <f t="shared" ref="G89:H90" si="16">G90</f>
        <v>-50000</v>
      </c>
      <c r="H89" s="99">
        <f t="shared" si="16"/>
        <v>-120000</v>
      </c>
    </row>
    <row r="90" spans="1:8" s="13" customFormat="1" ht="16.5" customHeight="1" x14ac:dyDescent="0.25">
      <c r="A90" s="24"/>
      <c r="B90" s="24"/>
      <c r="C90" s="24"/>
      <c r="D90" s="24"/>
      <c r="E90" s="24"/>
      <c r="F90" s="84" t="s">
        <v>190</v>
      </c>
      <c r="G90" s="99">
        <f t="shared" si="16"/>
        <v>-50000</v>
      </c>
      <c r="H90" s="99">
        <f t="shared" si="16"/>
        <v>-120000</v>
      </c>
    </row>
    <row r="91" spans="1:8" s="13" customFormat="1" ht="16.5" customHeight="1" x14ac:dyDescent="0.25">
      <c r="A91" s="24"/>
      <c r="B91" s="24"/>
      <c r="C91" s="24"/>
      <c r="D91" s="24"/>
      <c r="E91" s="24"/>
      <c r="F91" s="84" t="s">
        <v>194</v>
      </c>
      <c r="G91" s="99">
        <f>G92</f>
        <v>-50000</v>
      </c>
      <c r="H91" s="99">
        <f>H92</f>
        <v>-120000</v>
      </c>
    </row>
    <row r="92" spans="1:8" s="13" customFormat="1" ht="34.5" x14ac:dyDescent="0.25">
      <c r="A92" s="24"/>
      <c r="B92" s="24"/>
      <c r="C92" s="24"/>
      <c r="D92" s="24"/>
      <c r="E92" s="24"/>
      <c r="F92" s="84" t="s">
        <v>195</v>
      </c>
      <c r="G92" s="99">
        <f t="shared" ref="G92:H92" si="17">G93</f>
        <v>-50000</v>
      </c>
      <c r="H92" s="99">
        <f t="shared" si="17"/>
        <v>-120000</v>
      </c>
    </row>
    <row r="93" spans="1:8" s="13" customFormat="1" ht="16.5" customHeight="1" x14ac:dyDescent="0.25">
      <c r="A93" s="24"/>
      <c r="B93" s="24"/>
      <c r="C93" s="24"/>
      <c r="D93" s="24"/>
      <c r="E93" s="24"/>
      <c r="F93" s="84" t="s">
        <v>196</v>
      </c>
      <c r="G93" s="99">
        <v>-50000</v>
      </c>
      <c r="H93" s="99">
        <v>-120000</v>
      </c>
    </row>
    <row r="94" spans="1:8" s="13" customFormat="1" ht="16.5" customHeight="1" x14ac:dyDescent="0.25">
      <c r="A94" s="24"/>
      <c r="B94" s="24"/>
      <c r="C94" s="24"/>
      <c r="D94" s="24"/>
      <c r="E94" s="24">
        <v>31011</v>
      </c>
      <c r="F94" s="84" t="s">
        <v>174</v>
      </c>
      <c r="G94" s="197">
        <f>G96+G103</f>
        <v>-32331.3</v>
      </c>
      <c r="H94" s="197">
        <f>H96+H103</f>
        <v>357591.9</v>
      </c>
    </row>
    <row r="95" spans="1:8" s="67" customFormat="1" ht="17.25" x14ac:dyDescent="0.25">
      <c r="A95" s="66"/>
      <c r="B95" s="66"/>
      <c r="C95" s="66"/>
      <c r="D95" s="66"/>
      <c r="E95" s="87"/>
      <c r="F95" s="84" t="s">
        <v>18</v>
      </c>
      <c r="G95" s="251"/>
      <c r="H95" s="251"/>
    </row>
    <row r="96" spans="1:8" s="67" customFormat="1" ht="17.25" x14ac:dyDescent="0.25">
      <c r="A96" s="66"/>
      <c r="B96" s="66"/>
      <c r="C96" s="66"/>
      <c r="D96" s="66"/>
      <c r="E96" s="87"/>
      <c r="F96" s="101" t="s">
        <v>4</v>
      </c>
      <c r="G96" s="99">
        <f>G98</f>
        <v>-32331.3</v>
      </c>
      <c r="H96" s="99">
        <f>H98</f>
        <v>-92375.1</v>
      </c>
    </row>
    <row r="97" spans="1:8" s="67" customFormat="1" ht="34.5" x14ac:dyDescent="0.25">
      <c r="A97" s="66"/>
      <c r="B97" s="66"/>
      <c r="C97" s="66"/>
      <c r="D97" s="66"/>
      <c r="E97" s="87"/>
      <c r="F97" s="84" t="s">
        <v>19</v>
      </c>
      <c r="G97" s="99"/>
      <c r="H97" s="99"/>
    </row>
    <row r="98" spans="1:8" s="67" customFormat="1" ht="17.25" x14ac:dyDescent="0.25">
      <c r="A98" s="66"/>
      <c r="B98" s="66"/>
      <c r="C98" s="66"/>
      <c r="D98" s="66"/>
      <c r="E98" s="87"/>
      <c r="F98" s="84" t="s">
        <v>16</v>
      </c>
      <c r="G98" s="99">
        <f t="shared" ref="G98:H101" si="18">G99</f>
        <v>-32331.3</v>
      </c>
      <c r="H98" s="99">
        <f t="shared" si="18"/>
        <v>-92375.1</v>
      </c>
    </row>
    <row r="99" spans="1:8" s="67" customFormat="1" ht="17.25" x14ac:dyDescent="0.25">
      <c r="A99" s="66"/>
      <c r="B99" s="66"/>
      <c r="C99" s="66"/>
      <c r="D99" s="66"/>
      <c r="E99" s="87"/>
      <c r="F99" s="84" t="s">
        <v>66</v>
      </c>
      <c r="G99" s="99">
        <f t="shared" si="18"/>
        <v>-32331.3</v>
      </c>
      <c r="H99" s="99">
        <f t="shared" si="18"/>
        <v>-92375.1</v>
      </c>
    </row>
    <row r="100" spans="1:8" s="67" customFormat="1" ht="17.25" x14ac:dyDescent="0.25">
      <c r="A100" s="66"/>
      <c r="B100" s="66"/>
      <c r="C100" s="66"/>
      <c r="D100" s="66"/>
      <c r="E100" s="87"/>
      <c r="F100" s="84" t="s">
        <v>67</v>
      </c>
      <c r="G100" s="99">
        <f t="shared" si="18"/>
        <v>-32331.3</v>
      </c>
      <c r="H100" s="99">
        <f t="shared" si="18"/>
        <v>-92375.1</v>
      </c>
    </row>
    <row r="101" spans="1:8" s="67" customFormat="1" ht="17.25" x14ac:dyDescent="0.25">
      <c r="A101" s="66"/>
      <c r="B101" s="66"/>
      <c r="C101" s="66"/>
      <c r="D101" s="66"/>
      <c r="E101" s="87"/>
      <c r="F101" s="84" t="s">
        <v>68</v>
      </c>
      <c r="G101" s="99">
        <f t="shared" si="18"/>
        <v>-32331.3</v>
      </c>
      <c r="H101" s="99">
        <f t="shared" si="18"/>
        <v>-92375.1</v>
      </c>
    </row>
    <row r="102" spans="1:8" s="67" customFormat="1" ht="17.25" x14ac:dyDescent="0.25">
      <c r="A102" s="66"/>
      <c r="B102" s="66"/>
      <c r="C102" s="66"/>
      <c r="D102" s="66"/>
      <c r="E102" s="87"/>
      <c r="F102" s="84" t="s">
        <v>137</v>
      </c>
      <c r="G102" s="99">
        <v>-32331.3</v>
      </c>
      <c r="H102" s="99">
        <v>-92375.1</v>
      </c>
    </row>
    <row r="103" spans="1:8" s="67" customFormat="1" ht="51.75" x14ac:dyDescent="0.25">
      <c r="A103" s="66"/>
      <c r="B103" s="66"/>
      <c r="C103" s="66"/>
      <c r="D103" s="66"/>
      <c r="E103" s="87"/>
      <c r="F103" s="101" t="s">
        <v>65</v>
      </c>
      <c r="G103" s="99"/>
      <c r="H103" s="99">
        <f>H105</f>
        <v>449967</v>
      </c>
    </row>
    <row r="104" spans="1:8" s="67" customFormat="1" ht="34.5" x14ac:dyDescent="0.25">
      <c r="A104" s="66"/>
      <c r="B104" s="66"/>
      <c r="C104" s="66"/>
      <c r="D104" s="66"/>
      <c r="E104" s="87"/>
      <c r="F104" s="84" t="s">
        <v>19</v>
      </c>
      <c r="G104" s="99"/>
      <c r="H104" s="99"/>
    </row>
    <row r="105" spans="1:8" s="67" customFormat="1" ht="17.25" x14ac:dyDescent="0.25">
      <c r="A105" s="66"/>
      <c r="B105" s="66"/>
      <c r="C105" s="66"/>
      <c r="D105" s="66"/>
      <c r="E105" s="87"/>
      <c r="F105" s="84" t="s">
        <v>16</v>
      </c>
      <c r="G105" s="99"/>
      <c r="H105" s="99">
        <f>H106</f>
        <v>449967</v>
      </c>
    </row>
    <row r="106" spans="1:8" s="67" customFormat="1" ht="17.25" x14ac:dyDescent="0.25">
      <c r="A106" s="66"/>
      <c r="B106" s="66"/>
      <c r="C106" s="66"/>
      <c r="D106" s="66"/>
      <c r="E106" s="87"/>
      <c r="F106" s="84" t="s">
        <v>66</v>
      </c>
      <c r="G106" s="99"/>
      <c r="H106" s="99">
        <f>H107</f>
        <v>449967</v>
      </c>
    </row>
    <row r="107" spans="1:8" s="67" customFormat="1" ht="17.25" x14ac:dyDescent="0.25">
      <c r="A107" s="66"/>
      <c r="B107" s="66"/>
      <c r="C107" s="66"/>
      <c r="D107" s="66"/>
      <c r="E107" s="87"/>
      <c r="F107" s="84" t="s">
        <v>67</v>
      </c>
      <c r="G107" s="99"/>
      <c r="H107" s="99">
        <f>H108</f>
        <v>449967</v>
      </c>
    </row>
    <row r="108" spans="1:8" s="67" customFormat="1" ht="17.25" x14ac:dyDescent="0.25">
      <c r="A108" s="66"/>
      <c r="B108" s="66"/>
      <c r="C108" s="66"/>
      <c r="D108" s="66"/>
      <c r="E108" s="87"/>
      <c r="F108" s="84" t="s">
        <v>240</v>
      </c>
      <c r="G108" s="99"/>
      <c r="H108" s="99">
        <f>H109</f>
        <v>449967</v>
      </c>
    </row>
    <row r="109" spans="1:8" s="67" customFormat="1" ht="17.25" x14ac:dyDescent="0.25">
      <c r="A109" s="66"/>
      <c r="B109" s="66"/>
      <c r="C109" s="66"/>
      <c r="D109" s="66"/>
      <c r="E109" s="87"/>
      <c r="F109" s="84" t="s">
        <v>239</v>
      </c>
      <c r="G109" s="99">
        <v>0</v>
      </c>
      <c r="H109" s="99">
        <f>'5'!E33</f>
        <v>449967</v>
      </c>
    </row>
    <row r="110" spans="1:8" s="454" customFormat="1" ht="34.5" x14ac:dyDescent="0.25">
      <c r="A110" s="87"/>
      <c r="B110" s="87"/>
      <c r="C110" s="87"/>
      <c r="D110" s="87"/>
      <c r="E110" s="87">
        <v>31012</v>
      </c>
      <c r="F110" s="86" t="s">
        <v>303</v>
      </c>
      <c r="G110" s="99">
        <f>G112</f>
        <v>-64335.8</v>
      </c>
      <c r="H110" s="99">
        <f>H112</f>
        <v>0</v>
      </c>
    </row>
    <row r="111" spans="1:8" s="454" customFormat="1" ht="17.25" x14ac:dyDescent="0.25">
      <c r="A111" s="87"/>
      <c r="B111" s="87"/>
      <c r="C111" s="87"/>
      <c r="D111" s="87"/>
      <c r="E111" s="87"/>
      <c r="F111" s="86" t="s">
        <v>18</v>
      </c>
      <c r="G111" s="99"/>
      <c r="H111" s="99"/>
    </row>
    <row r="112" spans="1:8" s="454" customFormat="1" ht="51.75" x14ac:dyDescent="0.25">
      <c r="A112" s="87"/>
      <c r="B112" s="87"/>
      <c r="C112" s="87"/>
      <c r="D112" s="87"/>
      <c r="E112" s="87"/>
      <c r="F112" s="180" t="s">
        <v>95</v>
      </c>
      <c r="G112" s="99">
        <f>G114</f>
        <v>-64335.8</v>
      </c>
      <c r="H112" s="99">
        <f>H114</f>
        <v>0</v>
      </c>
    </row>
    <row r="113" spans="1:8" s="454" customFormat="1" ht="34.5" x14ac:dyDescent="0.25">
      <c r="A113" s="87"/>
      <c r="B113" s="87"/>
      <c r="C113" s="87"/>
      <c r="D113" s="87"/>
      <c r="E113" s="87"/>
      <c r="F113" s="86" t="s">
        <v>19</v>
      </c>
      <c r="G113" s="99"/>
      <c r="H113" s="99"/>
    </row>
    <row r="114" spans="1:8" s="454" customFormat="1" ht="17.25" x14ac:dyDescent="0.25">
      <c r="A114" s="87"/>
      <c r="B114" s="87"/>
      <c r="C114" s="87"/>
      <c r="D114" s="87"/>
      <c r="E114" s="87"/>
      <c r="F114" s="86" t="s">
        <v>16</v>
      </c>
      <c r="G114" s="99">
        <f t="shared" ref="G114:H117" si="19">G115</f>
        <v>-64335.8</v>
      </c>
      <c r="H114" s="99">
        <f t="shared" si="19"/>
        <v>0</v>
      </c>
    </row>
    <row r="115" spans="1:8" s="454" customFormat="1" ht="17.25" x14ac:dyDescent="0.25">
      <c r="A115" s="87"/>
      <c r="B115" s="87"/>
      <c r="C115" s="87"/>
      <c r="D115" s="87"/>
      <c r="E115" s="87"/>
      <c r="F115" s="86" t="s">
        <v>66</v>
      </c>
      <c r="G115" s="99">
        <f t="shared" si="19"/>
        <v>-64335.8</v>
      </c>
      <c r="H115" s="99">
        <f t="shared" si="19"/>
        <v>0</v>
      </c>
    </row>
    <row r="116" spans="1:8" s="454" customFormat="1" ht="17.25" x14ac:dyDescent="0.25">
      <c r="A116" s="87"/>
      <c r="B116" s="87"/>
      <c r="C116" s="87"/>
      <c r="D116" s="87"/>
      <c r="E116" s="87"/>
      <c r="F116" s="86" t="s">
        <v>67</v>
      </c>
      <c r="G116" s="99">
        <f t="shared" si="19"/>
        <v>-64335.8</v>
      </c>
      <c r="H116" s="99">
        <f t="shared" si="19"/>
        <v>0</v>
      </c>
    </row>
    <row r="117" spans="1:8" s="454" customFormat="1" ht="17.25" x14ac:dyDescent="0.25">
      <c r="A117" s="87"/>
      <c r="B117" s="87"/>
      <c r="C117" s="87"/>
      <c r="D117" s="87"/>
      <c r="E117" s="87"/>
      <c r="F117" s="86" t="s">
        <v>68</v>
      </c>
      <c r="G117" s="99">
        <f t="shared" si="19"/>
        <v>-64335.8</v>
      </c>
      <c r="H117" s="99">
        <f t="shared" si="19"/>
        <v>0</v>
      </c>
    </row>
    <row r="118" spans="1:8" s="454" customFormat="1" ht="17.25" x14ac:dyDescent="0.25">
      <c r="A118" s="87"/>
      <c r="B118" s="87"/>
      <c r="C118" s="87"/>
      <c r="D118" s="87"/>
      <c r="E118" s="87"/>
      <c r="F118" s="86" t="s">
        <v>137</v>
      </c>
      <c r="G118" s="99">
        <v>-64335.8</v>
      </c>
      <c r="H118" s="99">
        <v>0</v>
      </c>
    </row>
    <row r="119" spans="1:8" s="67" customFormat="1" ht="17.25" x14ac:dyDescent="0.25">
      <c r="A119" s="66"/>
      <c r="B119" s="66"/>
      <c r="C119" s="66"/>
      <c r="D119" s="66"/>
      <c r="E119" s="87">
        <v>31013</v>
      </c>
      <c r="F119" s="84" t="s">
        <v>241</v>
      </c>
      <c r="G119" s="99">
        <f>G121</f>
        <v>-161976.9</v>
      </c>
      <c r="H119" s="99">
        <f>H121</f>
        <v>0</v>
      </c>
    </row>
    <row r="120" spans="1:8" s="67" customFormat="1" ht="17.25" x14ac:dyDescent="0.25">
      <c r="A120" s="66"/>
      <c r="B120" s="66"/>
      <c r="C120" s="66"/>
      <c r="D120" s="66"/>
      <c r="E120" s="87"/>
      <c r="F120" s="84" t="s">
        <v>18</v>
      </c>
      <c r="G120" s="99"/>
      <c r="H120" s="99"/>
    </row>
    <row r="121" spans="1:8" s="67" customFormat="1" ht="51.75" x14ac:dyDescent="0.25">
      <c r="A121" s="66"/>
      <c r="B121" s="66"/>
      <c r="C121" s="66"/>
      <c r="D121" s="66"/>
      <c r="E121" s="87"/>
      <c r="F121" s="101" t="s">
        <v>95</v>
      </c>
      <c r="G121" s="99">
        <f>G123</f>
        <v>-161976.9</v>
      </c>
      <c r="H121" s="99">
        <f>H123</f>
        <v>0</v>
      </c>
    </row>
    <row r="122" spans="1:8" s="67" customFormat="1" ht="34.5" x14ac:dyDescent="0.25">
      <c r="A122" s="66"/>
      <c r="B122" s="66"/>
      <c r="C122" s="66"/>
      <c r="D122" s="66"/>
      <c r="E122" s="87"/>
      <c r="F122" s="84" t="s">
        <v>19</v>
      </c>
      <c r="G122" s="99"/>
      <c r="H122" s="99"/>
    </row>
    <row r="123" spans="1:8" s="67" customFormat="1" ht="17.25" x14ac:dyDescent="0.25">
      <c r="A123" s="66"/>
      <c r="B123" s="66"/>
      <c r="C123" s="66"/>
      <c r="D123" s="66"/>
      <c r="E123" s="87"/>
      <c r="F123" s="84" t="s">
        <v>16</v>
      </c>
      <c r="G123" s="99">
        <f t="shared" ref="G123:H126" si="20">G124</f>
        <v>-161976.9</v>
      </c>
      <c r="H123" s="99">
        <f t="shared" si="20"/>
        <v>0</v>
      </c>
    </row>
    <row r="124" spans="1:8" s="67" customFormat="1" ht="17.25" x14ac:dyDescent="0.25">
      <c r="A124" s="66"/>
      <c r="B124" s="66"/>
      <c r="C124" s="66"/>
      <c r="D124" s="66"/>
      <c r="E124" s="87"/>
      <c r="F124" s="84" t="s">
        <v>66</v>
      </c>
      <c r="G124" s="99">
        <f t="shared" si="20"/>
        <v>-161976.9</v>
      </c>
      <c r="H124" s="99">
        <f t="shared" si="20"/>
        <v>0</v>
      </c>
    </row>
    <row r="125" spans="1:8" s="67" customFormat="1" ht="17.25" x14ac:dyDescent="0.25">
      <c r="A125" s="66"/>
      <c r="B125" s="66"/>
      <c r="C125" s="66"/>
      <c r="D125" s="66"/>
      <c r="E125" s="87"/>
      <c r="F125" s="84" t="s">
        <v>67</v>
      </c>
      <c r="G125" s="99">
        <f t="shared" si="20"/>
        <v>-161976.9</v>
      </c>
      <c r="H125" s="99">
        <f t="shared" si="20"/>
        <v>0</v>
      </c>
    </row>
    <row r="126" spans="1:8" s="67" customFormat="1" ht="17.25" x14ac:dyDescent="0.25">
      <c r="A126" s="66"/>
      <c r="B126" s="66"/>
      <c r="C126" s="66"/>
      <c r="D126" s="66"/>
      <c r="E126" s="87"/>
      <c r="F126" s="84" t="s">
        <v>96</v>
      </c>
      <c r="G126" s="99">
        <f t="shared" si="20"/>
        <v>-161976.9</v>
      </c>
      <c r="H126" s="99">
        <f t="shared" si="20"/>
        <v>0</v>
      </c>
    </row>
    <row r="127" spans="1:8" s="67" customFormat="1" ht="17.25" x14ac:dyDescent="0.25">
      <c r="A127" s="66"/>
      <c r="B127" s="66"/>
      <c r="C127" s="66"/>
      <c r="D127" s="66"/>
      <c r="E127" s="87"/>
      <c r="F127" s="84" t="s">
        <v>97</v>
      </c>
      <c r="G127" s="99">
        <v>-161976.9</v>
      </c>
      <c r="H127" s="99">
        <v>0</v>
      </c>
    </row>
    <row r="128" spans="1:8" s="67" customFormat="1" ht="36" customHeight="1" x14ac:dyDescent="0.25">
      <c r="A128" s="66"/>
      <c r="B128" s="66"/>
      <c r="C128" s="66"/>
      <c r="D128" s="66"/>
      <c r="E128" s="87">
        <v>31014</v>
      </c>
      <c r="F128" s="84" t="s">
        <v>82</v>
      </c>
      <c r="G128" s="197">
        <f t="shared" ref="G128:H128" si="21">G130</f>
        <v>-8468.5</v>
      </c>
      <c r="H128" s="197">
        <f t="shared" si="21"/>
        <v>-17978</v>
      </c>
    </row>
    <row r="129" spans="1:8" s="67" customFormat="1" ht="17.25" x14ac:dyDescent="0.25">
      <c r="A129" s="66"/>
      <c r="B129" s="66"/>
      <c r="C129" s="66"/>
      <c r="D129" s="66"/>
      <c r="E129" s="87"/>
      <c r="F129" s="84" t="s">
        <v>18</v>
      </c>
      <c r="G129" s="99"/>
      <c r="H129" s="99"/>
    </row>
    <row r="130" spans="1:8" s="67" customFormat="1" ht="51.75" x14ac:dyDescent="0.25">
      <c r="A130" s="66"/>
      <c r="B130" s="66"/>
      <c r="C130" s="66"/>
      <c r="D130" s="66"/>
      <c r="E130" s="87"/>
      <c r="F130" s="101" t="s">
        <v>65</v>
      </c>
      <c r="G130" s="99">
        <f t="shared" ref="G130:H130" si="22">G132</f>
        <v>-8468.5</v>
      </c>
      <c r="H130" s="99">
        <f t="shared" si="22"/>
        <v>-17978</v>
      </c>
    </row>
    <row r="131" spans="1:8" s="67" customFormat="1" ht="34.5" x14ac:dyDescent="0.25">
      <c r="A131" s="66"/>
      <c r="B131" s="66"/>
      <c r="C131" s="66"/>
      <c r="D131" s="66"/>
      <c r="E131" s="87"/>
      <c r="F131" s="84" t="s">
        <v>19</v>
      </c>
      <c r="G131" s="99"/>
      <c r="H131" s="99"/>
    </row>
    <row r="132" spans="1:8" s="67" customFormat="1" ht="17.25" x14ac:dyDescent="0.25">
      <c r="A132" s="66"/>
      <c r="B132" s="66"/>
      <c r="C132" s="66"/>
      <c r="D132" s="66"/>
      <c r="E132" s="87"/>
      <c r="F132" s="84" t="s">
        <v>16</v>
      </c>
      <c r="G132" s="99">
        <f t="shared" ref="G132:H135" si="23">G133</f>
        <v>-8468.5</v>
      </c>
      <c r="H132" s="99">
        <f t="shared" si="23"/>
        <v>-17978</v>
      </c>
    </row>
    <row r="133" spans="1:8" s="67" customFormat="1" ht="17.25" x14ac:dyDescent="0.25">
      <c r="A133" s="66"/>
      <c r="B133" s="66"/>
      <c r="C133" s="66"/>
      <c r="D133" s="66"/>
      <c r="E133" s="87"/>
      <c r="F133" s="84" t="s">
        <v>66</v>
      </c>
      <c r="G133" s="99">
        <f t="shared" si="23"/>
        <v>-8468.5</v>
      </c>
      <c r="H133" s="99">
        <f t="shared" si="23"/>
        <v>-17978</v>
      </c>
    </row>
    <row r="134" spans="1:8" s="67" customFormat="1" ht="17.25" x14ac:dyDescent="0.25">
      <c r="A134" s="66"/>
      <c r="B134" s="66"/>
      <c r="C134" s="66"/>
      <c r="D134" s="66"/>
      <c r="E134" s="87"/>
      <c r="F134" s="84" t="s">
        <v>67</v>
      </c>
      <c r="G134" s="99">
        <f>G135+G137</f>
        <v>-8468.5</v>
      </c>
      <c r="H134" s="99">
        <f>H135+H137</f>
        <v>-17978</v>
      </c>
    </row>
    <row r="135" spans="1:8" s="67" customFormat="1" ht="17.25" x14ac:dyDescent="0.25">
      <c r="A135" s="66"/>
      <c r="B135" s="66"/>
      <c r="C135" s="66"/>
      <c r="D135" s="66"/>
      <c r="E135" s="87"/>
      <c r="F135" s="84" t="s">
        <v>68</v>
      </c>
      <c r="G135" s="99">
        <f t="shared" si="23"/>
        <v>-7870.5</v>
      </c>
      <c r="H135" s="99">
        <f t="shared" si="23"/>
        <v>-17380</v>
      </c>
    </row>
    <row r="136" spans="1:8" s="67" customFormat="1" ht="17.25" x14ac:dyDescent="0.25">
      <c r="A136" s="66"/>
      <c r="B136" s="66"/>
      <c r="C136" s="66"/>
      <c r="D136" s="66"/>
      <c r="E136" s="87"/>
      <c r="F136" s="84" t="s">
        <v>137</v>
      </c>
      <c r="G136" s="99">
        <f>'5'!D48</f>
        <v>-7870.5</v>
      </c>
      <c r="H136" s="99">
        <f>'5'!E48</f>
        <v>-17380</v>
      </c>
    </row>
    <row r="137" spans="1:8" s="67" customFormat="1" ht="17.25" x14ac:dyDescent="0.25">
      <c r="A137" s="66"/>
      <c r="B137" s="66"/>
      <c r="C137" s="66"/>
      <c r="D137" s="66"/>
      <c r="E137" s="87"/>
      <c r="F137" s="84" t="s">
        <v>96</v>
      </c>
      <c r="G137" s="99">
        <f>G138</f>
        <v>-598</v>
      </c>
      <c r="H137" s="99">
        <f>H138</f>
        <v>-598</v>
      </c>
    </row>
    <row r="138" spans="1:8" s="67" customFormat="1" ht="17.25" x14ac:dyDescent="0.25">
      <c r="A138" s="66"/>
      <c r="B138" s="66"/>
      <c r="C138" s="66"/>
      <c r="D138" s="66"/>
      <c r="E138" s="87"/>
      <c r="F138" s="84" t="s">
        <v>97</v>
      </c>
      <c r="G138" s="99">
        <f>'2'!G24</f>
        <v>-598</v>
      </c>
      <c r="H138" s="99">
        <v>-598</v>
      </c>
    </row>
    <row r="139" spans="1:8" s="1" customFormat="1" ht="18" customHeight="1" x14ac:dyDescent="0.25">
      <c r="A139" s="367" t="s">
        <v>138</v>
      </c>
      <c r="B139" s="7"/>
      <c r="C139" s="7"/>
      <c r="D139" s="7"/>
      <c r="E139" s="7"/>
      <c r="F139" s="160" t="s">
        <v>139</v>
      </c>
      <c r="G139" s="368">
        <f>G141</f>
        <v>-22660</v>
      </c>
      <c r="H139" s="368">
        <f>H141</f>
        <v>-22660</v>
      </c>
    </row>
    <row r="140" spans="1:8" s="1" customFormat="1" ht="16.5" customHeight="1" x14ac:dyDescent="0.25">
      <c r="A140" s="4"/>
      <c r="B140" s="4"/>
      <c r="C140" s="4"/>
      <c r="D140" s="4"/>
      <c r="E140" s="20"/>
      <c r="F140" s="24" t="s">
        <v>17</v>
      </c>
      <c r="G140" s="21"/>
      <c r="H140" s="4"/>
    </row>
    <row r="141" spans="1:8" s="1" customFormat="1" ht="20.25" customHeight="1" x14ac:dyDescent="0.25">
      <c r="A141" s="4"/>
      <c r="B141" s="14" t="s">
        <v>140</v>
      </c>
      <c r="C141" s="4"/>
      <c r="D141" s="4"/>
      <c r="E141" s="20"/>
      <c r="F141" s="64" t="s">
        <v>141</v>
      </c>
      <c r="G141" s="61">
        <f>G143</f>
        <v>-22660</v>
      </c>
      <c r="H141" s="61">
        <f>H143</f>
        <v>-22660</v>
      </c>
    </row>
    <row r="142" spans="1:8" s="1" customFormat="1" ht="16.5" customHeight="1" x14ac:dyDescent="0.25">
      <c r="A142" s="4"/>
      <c r="B142" s="4"/>
      <c r="C142" s="4"/>
      <c r="D142" s="4"/>
      <c r="E142" s="4"/>
      <c r="F142" s="7" t="s">
        <v>17</v>
      </c>
      <c r="G142" s="161"/>
      <c r="H142" s="161"/>
    </row>
    <row r="143" spans="1:8" s="13" customFormat="1" ht="16.5" customHeight="1" x14ac:dyDescent="0.25">
      <c r="A143" s="4"/>
      <c r="B143" s="4"/>
      <c r="C143" s="3" t="s">
        <v>142</v>
      </c>
      <c r="D143" s="4"/>
      <c r="E143" s="4"/>
      <c r="F143" s="3" t="s">
        <v>141</v>
      </c>
      <c r="G143" s="61">
        <f>G145</f>
        <v>-22660</v>
      </c>
      <c r="H143" s="61">
        <f>H145</f>
        <v>-22660</v>
      </c>
    </row>
    <row r="144" spans="1:8" s="13" customFormat="1" ht="16.5" customHeight="1" x14ac:dyDescent="0.25">
      <c r="A144" s="4"/>
      <c r="B144" s="4"/>
      <c r="C144" s="4"/>
      <c r="D144" s="4"/>
      <c r="E144" s="4"/>
      <c r="F144" s="4" t="s">
        <v>17</v>
      </c>
      <c r="G144" s="4"/>
      <c r="H144" s="4"/>
    </row>
    <row r="145" spans="1:8" s="13" customFormat="1" ht="34.5" customHeight="1" x14ac:dyDescent="0.25">
      <c r="A145" s="4"/>
      <c r="B145" s="4"/>
      <c r="C145" s="4"/>
      <c r="D145" s="4"/>
      <c r="E145" s="4"/>
      <c r="F145" s="3" t="s">
        <v>115</v>
      </c>
      <c r="G145" s="61">
        <f t="shared" ref="G145:H145" si="24">G149</f>
        <v>-22660</v>
      </c>
      <c r="H145" s="61">
        <f t="shared" si="24"/>
        <v>-22660</v>
      </c>
    </row>
    <row r="146" spans="1:8" s="13" customFormat="1" ht="16.5" customHeight="1" x14ac:dyDescent="0.25">
      <c r="A146" s="4"/>
      <c r="B146" s="4"/>
      <c r="C146" s="4"/>
      <c r="D146" s="4"/>
      <c r="E146" s="4"/>
      <c r="F146" s="4" t="s">
        <v>17</v>
      </c>
      <c r="G146" s="4"/>
      <c r="H146" s="4"/>
    </row>
    <row r="147" spans="1:8" s="13" customFormat="1" ht="18.75" customHeight="1" x14ac:dyDescent="0.25">
      <c r="A147" s="4"/>
      <c r="B147" s="4"/>
      <c r="C147" s="4"/>
      <c r="D147" s="106">
        <v>1017</v>
      </c>
      <c r="E147" s="106"/>
      <c r="F147" s="106" t="s">
        <v>129</v>
      </c>
      <c r="G147" s="61">
        <f t="shared" ref="G147:H147" si="25">G149</f>
        <v>-22660</v>
      </c>
      <c r="H147" s="61">
        <f t="shared" si="25"/>
        <v>-22660</v>
      </c>
    </row>
    <row r="148" spans="1:8" s="13" customFormat="1" ht="16.5" customHeight="1" x14ac:dyDescent="0.25">
      <c r="A148" s="4"/>
      <c r="B148" s="4"/>
      <c r="C148" s="4"/>
      <c r="D148" s="106"/>
      <c r="E148" s="106"/>
      <c r="F148" s="106" t="s">
        <v>17</v>
      </c>
      <c r="G148" s="5"/>
      <c r="H148" s="4"/>
    </row>
    <row r="149" spans="1:8" s="13" customFormat="1" ht="34.5" x14ac:dyDescent="0.25">
      <c r="A149" s="4"/>
      <c r="B149" s="4"/>
      <c r="C149" s="4"/>
      <c r="D149" s="106"/>
      <c r="E149" s="106">
        <v>21001</v>
      </c>
      <c r="F149" s="245" t="s">
        <v>132</v>
      </c>
      <c r="G149" s="61">
        <f t="shared" ref="G149:H149" si="26">G151</f>
        <v>-22660</v>
      </c>
      <c r="H149" s="62">
        <f t="shared" si="26"/>
        <v>-22660</v>
      </c>
    </row>
    <row r="150" spans="1:8" s="13" customFormat="1" ht="16.5" customHeight="1" x14ac:dyDescent="0.25">
      <c r="A150" s="4"/>
      <c r="B150" s="4"/>
      <c r="C150" s="4"/>
      <c r="D150" s="106"/>
      <c r="E150" s="106"/>
      <c r="F150" s="164" t="s">
        <v>18</v>
      </c>
      <c r="G150" s="24"/>
      <c r="H150" s="21"/>
    </row>
    <row r="151" spans="1:8" s="13" customFormat="1" ht="36" customHeight="1" x14ac:dyDescent="0.25">
      <c r="A151" s="4"/>
      <c r="B151" s="4"/>
      <c r="C151" s="4"/>
      <c r="D151" s="106"/>
      <c r="E151" s="106"/>
      <c r="F151" s="165" t="s">
        <v>143</v>
      </c>
      <c r="G151" s="162">
        <f t="shared" ref="G151:H151" si="27">G153</f>
        <v>-22660</v>
      </c>
      <c r="H151" s="163">
        <f t="shared" si="27"/>
        <v>-22660</v>
      </c>
    </row>
    <row r="152" spans="1:8" s="13" customFormat="1" ht="35.25" customHeight="1" x14ac:dyDescent="0.25">
      <c r="A152" s="4"/>
      <c r="B152" s="4"/>
      <c r="C152" s="4"/>
      <c r="D152" s="106"/>
      <c r="E152" s="106"/>
      <c r="F152" s="164" t="s">
        <v>19</v>
      </c>
      <c r="G152" s="162"/>
      <c r="H152" s="163"/>
    </row>
    <row r="153" spans="1:8" s="13" customFormat="1" ht="16.5" customHeight="1" x14ac:dyDescent="0.25">
      <c r="A153" s="4"/>
      <c r="B153" s="4"/>
      <c r="C153" s="4"/>
      <c r="D153" s="106"/>
      <c r="E153" s="106"/>
      <c r="F153" s="164" t="s">
        <v>144</v>
      </c>
      <c r="G153" s="162">
        <f t="shared" ref="G153:H156" si="28">G154</f>
        <v>-22660</v>
      </c>
      <c r="H153" s="163">
        <f t="shared" si="28"/>
        <v>-22660</v>
      </c>
    </row>
    <row r="154" spans="1:8" s="13" customFormat="1" ht="19.5" customHeight="1" x14ac:dyDescent="0.25">
      <c r="A154" s="4"/>
      <c r="B154" s="4"/>
      <c r="C154" s="4"/>
      <c r="D154" s="106"/>
      <c r="E154" s="106"/>
      <c r="F154" s="164" t="s">
        <v>66</v>
      </c>
      <c r="G154" s="162">
        <f t="shared" si="28"/>
        <v>-22660</v>
      </c>
      <c r="H154" s="163">
        <f t="shared" si="28"/>
        <v>-22660</v>
      </c>
    </row>
    <row r="155" spans="1:8" s="13" customFormat="1" ht="16.5" customHeight="1" x14ac:dyDescent="0.25">
      <c r="A155" s="4"/>
      <c r="B155" s="4"/>
      <c r="C155" s="4"/>
      <c r="D155" s="106"/>
      <c r="E155" s="106"/>
      <c r="F155" s="164" t="s">
        <v>145</v>
      </c>
      <c r="G155" s="162">
        <f>G156+G158</f>
        <v>-22660</v>
      </c>
      <c r="H155" s="162">
        <f>H156+H158</f>
        <v>-22660</v>
      </c>
    </row>
    <row r="156" spans="1:8" s="13" customFormat="1" ht="15.75" customHeight="1" x14ac:dyDescent="0.25">
      <c r="A156" s="5"/>
      <c r="B156" s="5"/>
      <c r="C156" s="5"/>
      <c r="D156" s="107"/>
      <c r="E156" s="107"/>
      <c r="F156" s="164" t="s">
        <v>68</v>
      </c>
      <c r="G156" s="162">
        <f t="shared" si="28"/>
        <v>-21380</v>
      </c>
      <c r="H156" s="163">
        <f t="shared" si="28"/>
        <v>-21380</v>
      </c>
    </row>
    <row r="157" spans="1:8" s="13" customFormat="1" ht="21" customHeight="1" x14ac:dyDescent="0.25">
      <c r="A157" s="24"/>
      <c r="B157" s="24"/>
      <c r="C157" s="24"/>
      <c r="D157" s="166"/>
      <c r="E157" s="166"/>
      <c r="F157" s="167" t="s">
        <v>146</v>
      </c>
      <c r="G157" s="98">
        <f>'2'!F25</f>
        <v>-21380</v>
      </c>
      <c r="H157" s="246">
        <f>G157</f>
        <v>-21380</v>
      </c>
    </row>
    <row r="158" spans="1:8" s="13" customFormat="1" ht="21" customHeight="1" x14ac:dyDescent="0.25">
      <c r="A158" s="24"/>
      <c r="B158" s="24"/>
      <c r="C158" s="24"/>
      <c r="D158" s="166"/>
      <c r="E158" s="166"/>
      <c r="F158" s="84" t="s">
        <v>96</v>
      </c>
      <c r="G158" s="98">
        <f>G159</f>
        <v>-1280</v>
      </c>
      <c r="H158" s="246">
        <f>H159</f>
        <v>-1280</v>
      </c>
    </row>
    <row r="159" spans="1:8" s="13" customFormat="1" ht="21" customHeight="1" x14ac:dyDescent="0.25">
      <c r="A159" s="24"/>
      <c r="B159" s="24"/>
      <c r="C159" s="24"/>
      <c r="D159" s="166"/>
      <c r="E159" s="166"/>
      <c r="F159" s="84" t="s">
        <v>97</v>
      </c>
      <c r="G159" s="98">
        <f>'2'!G25</f>
        <v>-1280</v>
      </c>
      <c r="H159" s="246">
        <f>G159</f>
        <v>-1280</v>
      </c>
    </row>
    <row r="160" spans="1:8" s="1" customFormat="1" ht="33" x14ac:dyDescent="0.25">
      <c r="A160" s="367" t="s">
        <v>197</v>
      </c>
      <c r="B160" s="7"/>
      <c r="C160" s="7"/>
      <c r="D160" s="7"/>
      <c r="E160" s="329"/>
      <c r="F160" s="289" t="s">
        <v>198</v>
      </c>
      <c r="G160" s="61">
        <f t="shared" ref="G160" si="29">G162</f>
        <v>-251077.6</v>
      </c>
      <c r="H160" s="62">
        <f>H162</f>
        <v>-208348.79999999999</v>
      </c>
    </row>
    <row r="161" spans="1:8" s="1" customFormat="1" ht="16.5" customHeight="1" x14ac:dyDescent="0.25">
      <c r="A161" s="4"/>
      <c r="B161" s="4"/>
      <c r="C161" s="4"/>
      <c r="D161" s="4"/>
      <c r="E161" s="20"/>
      <c r="F161" s="22" t="s">
        <v>17</v>
      </c>
      <c r="G161" s="24"/>
      <c r="H161" s="21"/>
    </row>
    <row r="162" spans="1:8" s="1" customFormat="1" ht="20.25" customHeight="1" x14ac:dyDescent="0.25">
      <c r="A162" s="4"/>
      <c r="B162" s="14" t="s">
        <v>199</v>
      </c>
      <c r="C162" s="4"/>
      <c r="D162" s="4"/>
      <c r="E162" s="20"/>
      <c r="F162" s="280" t="s">
        <v>200</v>
      </c>
      <c r="G162" s="62">
        <f t="shared" ref="G162" si="30">G164</f>
        <v>-251077.6</v>
      </c>
      <c r="H162" s="62">
        <f>H164</f>
        <v>-208348.79999999999</v>
      </c>
    </row>
    <row r="163" spans="1:8" s="1" customFormat="1" ht="16.5" customHeight="1" x14ac:dyDescent="0.25">
      <c r="A163" s="4"/>
      <c r="B163" s="4"/>
      <c r="C163" s="4"/>
      <c r="D163" s="4"/>
      <c r="E163" s="20"/>
      <c r="F163" s="22" t="s">
        <v>17</v>
      </c>
      <c r="G163" s="59"/>
      <c r="H163" s="71"/>
    </row>
    <row r="164" spans="1:8" s="13" customFormat="1" ht="16.5" customHeight="1" x14ac:dyDescent="0.25">
      <c r="A164" s="4"/>
      <c r="B164" s="4"/>
      <c r="C164" s="14" t="s">
        <v>201</v>
      </c>
      <c r="D164" s="4"/>
      <c r="E164" s="4"/>
      <c r="F164" s="280" t="s">
        <v>200</v>
      </c>
      <c r="G164" s="248">
        <f t="shared" ref="G164:H164" si="31">G166</f>
        <v>-251077.6</v>
      </c>
      <c r="H164" s="248">
        <f t="shared" si="31"/>
        <v>-208348.79999999999</v>
      </c>
    </row>
    <row r="165" spans="1:8" s="13" customFormat="1" ht="16.5" customHeight="1" x14ac:dyDescent="0.25">
      <c r="A165" s="4"/>
      <c r="B165" s="4"/>
      <c r="C165" s="4"/>
      <c r="D165" s="4"/>
      <c r="E165" s="4"/>
      <c r="F165" s="22" t="s">
        <v>17</v>
      </c>
      <c r="G165" s="7"/>
      <c r="H165" s="7"/>
    </row>
    <row r="166" spans="1:8" s="13" customFormat="1" ht="34.5" customHeight="1" x14ac:dyDescent="0.25">
      <c r="A166" s="4"/>
      <c r="B166" s="4"/>
      <c r="C166" s="4"/>
      <c r="D166" s="4"/>
      <c r="E166" s="4"/>
      <c r="F166" s="3" t="s">
        <v>7</v>
      </c>
      <c r="G166" s="61">
        <f>G168</f>
        <v>-251077.6</v>
      </c>
      <c r="H166" s="61">
        <f>H168</f>
        <v>-208348.79999999999</v>
      </c>
    </row>
    <row r="167" spans="1:8" s="13" customFormat="1" ht="16.5" customHeight="1" x14ac:dyDescent="0.25">
      <c r="A167" s="4"/>
      <c r="B167" s="4"/>
      <c r="C167" s="4"/>
      <c r="D167" s="4"/>
      <c r="E167" s="4"/>
      <c r="F167" s="4" t="s">
        <v>17</v>
      </c>
      <c r="G167" s="4"/>
      <c r="H167" s="4"/>
    </row>
    <row r="168" spans="1:8" s="13" customFormat="1" ht="18.75" customHeight="1" x14ac:dyDescent="0.25">
      <c r="A168" s="4"/>
      <c r="B168" s="4"/>
      <c r="C168" s="4"/>
      <c r="D168" s="4">
        <v>1072</v>
      </c>
      <c r="E168" s="4"/>
      <c r="F168" s="84" t="s">
        <v>176</v>
      </c>
      <c r="G168" s="56">
        <f>G170+G179+G195</f>
        <v>-251077.6</v>
      </c>
      <c r="H168" s="56">
        <f t="shared" ref="H168" si="32">H179</f>
        <v>-208348.79999999999</v>
      </c>
    </row>
    <row r="169" spans="1:8" s="13" customFormat="1" ht="16.5" customHeight="1" x14ac:dyDescent="0.25">
      <c r="A169" s="5"/>
      <c r="B169" s="5"/>
      <c r="C169" s="5"/>
      <c r="D169" s="5"/>
      <c r="E169" s="5"/>
      <c r="F169" s="107" t="s">
        <v>17</v>
      </c>
      <c r="G169" s="281"/>
      <c r="H169" s="281"/>
    </row>
    <row r="170" spans="1:8" s="13" customFormat="1" ht="16.5" customHeight="1" x14ac:dyDescent="0.25">
      <c r="A170" s="24"/>
      <c r="B170" s="24"/>
      <c r="C170" s="24"/>
      <c r="D170" s="24"/>
      <c r="E170" s="24">
        <v>31008</v>
      </c>
      <c r="F170" s="84" t="s">
        <v>242</v>
      </c>
      <c r="G170" s="335">
        <f>G172</f>
        <v>-82900.600000000006</v>
      </c>
      <c r="H170" s="283">
        <f>H172</f>
        <v>0</v>
      </c>
    </row>
    <row r="171" spans="1:8" s="13" customFormat="1" ht="16.5" customHeight="1" x14ac:dyDescent="0.25">
      <c r="A171" s="24"/>
      <c r="B171" s="24"/>
      <c r="C171" s="24"/>
      <c r="D171" s="24"/>
      <c r="E171" s="24"/>
      <c r="F171" s="84" t="s">
        <v>18</v>
      </c>
      <c r="G171" s="334"/>
      <c r="H171" s="283"/>
    </row>
    <row r="172" spans="1:8" s="13" customFormat="1" ht="35.25" customHeight="1" x14ac:dyDescent="0.25">
      <c r="A172" s="24"/>
      <c r="B172" s="24"/>
      <c r="C172" s="24"/>
      <c r="D172" s="24"/>
      <c r="E172" s="24"/>
      <c r="F172" s="165" t="s">
        <v>95</v>
      </c>
      <c r="G172" s="335">
        <f>G174</f>
        <v>-82900.600000000006</v>
      </c>
      <c r="H172" s="283">
        <f>H174</f>
        <v>0</v>
      </c>
    </row>
    <row r="173" spans="1:8" s="13" customFormat="1" ht="16.5" customHeight="1" x14ac:dyDescent="0.25">
      <c r="A173" s="24"/>
      <c r="B173" s="24"/>
      <c r="C173" s="24"/>
      <c r="D173" s="24"/>
      <c r="E173" s="24"/>
      <c r="F173" s="84" t="s">
        <v>19</v>
      </c>
      <c r="G173" s="334"/>
      <c r="H173" s="283"/>
    </row>
    <row r="174" spans="1:8" s="13" customFormat="1" ht="16.5" customHeight="1" x14ac:dyDescent="0.25">
      <c r="A174" s="24"/>
      <c r="B174" s="24"/>
      <c r="C174" s="24"/>
      <c r="D174" s="24"/>
      <c r="E174" s="24"/>
      <c r="F174" s="84" t="s">
        <v>16</v>
      </c>
      <c r="G174" s="335">
        <f t="shared" ref="G174:H177" si="33">G175</f>
        <v>-82900.600000000006</v>
      </c>
      <c r="H174" s="283">
        <f t="shared" si="33"/>
        <v>0</v>
      </c>
    </row>
    <row r="175" spans="1:8" s="13" customFormat="1" ht="16.5" customHeight="1" x14ac:dyDescent="0.25">
      <c r="A175" s="24"/>
      <c r="B175" s="24"/>
      <c r="C175" s="24"/>
      <c r="D175" s="24"/>
      <c r="E175" s="24"/>
      <c r="F175" s="84" t="s">
        <v>66</v>
      </c>
      <c r="G175" s="335">
        <f t="shared" si="33"/>
        <v>-82900.600000000006</v>
      </c>
      <c r="H175" s="283">
        <f t="shared" si="33"/>
        <v>0</v>
      </c>
    </row>
    <row r="176" spans="1:8" s="13" customFormat="1" ht="16.5" customHeight="1" x14ac:dyDescent="0.25">
      <c r="A176" s="24"/>
      <c r="B176" s="24"/>
      <c r="C176" s="24"/>
      <c r="D176" s="24"/>
      <c r="E176" s="24"/>
      <c r="F176" s="84" t="s">
        <v>67</v>
      </c>
      <c r="G176" s="335">
        <f t="shared" si="33"/>
        <v>-82900.600000000006</v>
      </c>
      <c r="H176" s="283">
        <f t="shared" si="33"/>
        <v>0</v>
      </c>
    </row>
    <row r="177" spans="1:8" s="13" customFormat="1" ht="16.5" customHeight="1" x14ac:dyDescent="0.25">
      <c r="A177" s="24"/>
      <c r="B177" s="24"/>
      <c r="C177" s="24"/>
      <c r="D177" s="24"/>
      <c r="E177" s="24"/>
      <c r="F177" s="84" t="s">
        <v>68</v>
      </c>
      <c r="G177" s="335">
        <f t="shared" si="33"/>
        <v>-82900.600000000006</v>
      </c>
      <c r="H177" s="283">
        <f t="shared" si="33"/>
        <v>0</v>
      </c>
    </row>
    <row r="178" spans="1:8" s="13" customFormat="1" ht="16.5" customHeight="1" x14ac:dyDescent="0.25">
      <c r="A178" s="24"/>
      <c r="B178" s="24"/>
      <c r="C178" s="24"/>
      <c r="D178" s="24"/>
      <c r="E178" s="24"/>
      <c r="F178" s="84" t="s">
        <v>98</v>
      </c>
      <c r="G178" s="98">
        <v>-82900.600000000006</v>
      </c>
      <c r="H178" s="283">
        <v>0</v>
      </c>
    </row>
    <row r="179" spans="1:8" ht="51.75" x14ac:dyDescent="0.3">
      <c r="A179" s="282"/>
      <c r="B179" s="282"/>
      <c r="C179" s="282"/>
      <c r="D179" s="282"/>
      <c r="E179" s="24" t="s">
        <v>170</v>
      </c>
      <c r="F179" s="245" t="s">
        <v>179</v>
      </c>
      <c r="G179" s="283">
        <f>G181+G188</f>
        <v>-118560</v>
      </c>
      <c r="H179" s="283">
        <f>H181+H188</f>
        <v>-208348.79999999999</v>
      </c>
    </row>
    <row r="180" spans="1:8" ht="16.5" customHeight="1" x14ac:dyDescent="0.3">
      <c r="A180" s="282"/>
      <c r="B180" s="282"/>
      <c r="C180" s="282"/>
      <c r="D180" s="282"/>
      <c r="E180" s="284"/>
      <c r="F180" s="164" t="s">
        <v>18</v>
      </c>
      <c r="G180" s="283"/>
      <c r="H180" s="283"/>
    </row>
    <row r="181" spans="1:8" ht="34.5" customHeight="1" x14ac:dyDescent="0.3">
      <c r="A181" s="282"/>
      <c r="B181" s="282"/>
      <c r="C181" s="282"/>
      <c r="D181" s="282"/>
      <c r="E181" s="284"/>
      <c r="F181" s="165" t="s">
        <v>95</v>
      </c>
      <c r="G181" s="283">
        <f t="shared" ref="G181:H181" si="34">G183</f>
        <v>0</v>
      </c>
      <c r="H181" s="295">
        <f t="shared" si="34"/>
        <v>-25948.799999999999</v>
      </c>
    </row>
    <row r="182" spans="1:8" ht="16.5" customHeight="1" x14ac:dyDescent="0.3">
      <c r="A182" s="282"/>
      <c r="B182" s="282"/>
      <c r="C182" s="282"/>
      <c r="D182" s="282"/>
      <c r="E182" s="284"/>
      <c r="F182" s="164" t="s">
        <v>19</v>
      </c>
      <c r="G182" s="283"/>
      <c r="H182" s="295"/>
    </row>
    <row r="183" spans="1:8" ht="16.5" customHeight="1" x14ac:dyDescent="0.3">
      <c r="A183" s="282"/>
      <c r="B183" s="282"/>
      <c r="C183" s="282"/>
      <c r="D183" s="282"/>
      <c r="E183" s="284"/>
      <c r="F183" s="164" t="s">
        <v>16</v>
      </c>
      <c r="G183" s="283">
        <f t="shared" ref="G183:H186" si="35">G184</f>
        <v>0</v>
      </c>
      <c r="H183" s="295">
        <f t="shared" si="35"/>
        <v>-25948.799999999999</v>
      </c>
    </row>
    <row r="184" spans="1:8" ht="16.5" customHeight="1" x14ac:dyDescent="0.3">
      <c r="A184" s="282"/>
      <c r="B184" s="282"/>
      <c r="C184" s="282"/>
      <c r="D184" s="282"/>
      <c r="E184" s="284"/>
      <c r="F184" s="164" t="s">
        <v>66</v>
      </c>
      <c r="G184" s="283">
        <f t="shared" si="35"/>
        <v>0</v>
      </c>
      <c r="H184" s="295">
        <f t="shared" si="35"/>
        <v>-25948.799999999999</v>
      </c>
    </row>
    <row r="185" spans="1:8" ht="16.5" customHeight="1" x14ac:dyDescent="0.3">
      <c r="A185" s="282"/>
      <c r="B185" s="282"/>
      <c r="C185" s="282"/>
      <c r="D185" s="282"/>
      <c r="E185" s="284"/>
      <c r="F185" s="164" t="s">
        <v>67</v>
      </c>
      <c r="G185" s="283">
        <f t="shared" si="35"/>
        <v>0</v>
      </c>
      <c r="H185" s="295">
        <f t="shared" si="35"/>
        <v>-25948.799999999999</v>
      </c>
    </row>
    <row r="186" spans="1:8" ht="16.5" customHeight="1" x14ac:dyDescent="0.3">
      <c r="A186" s="282"/>
      <c r="B186" s="282"/>
      <c r="C186" s="282"/>
      <c r="D186" s="282"/>
      <c r="E186" s="284"/>
      <c r="F186" s="164" t="s">
        <v>96</v>
      </c>
      <c r="G186" s="283">
        <f t="shared" si="35"/>
        <v>0</v>
      </c>
      <c r="H186" s="295">
        <f t="shared" si="35"/>
        <v>-25948.799999999999</v>
      </c>
    </row>
    <row r="187" spans="1:8" ht="16.5" customHeight="1" x14ac:dyDescent="0.3">
      <c r="A187" s="282"/>
      <c r="B187" s="282"/>
      <c r="C187" s="282"/>
      <c r="D187" s="282"/>
      <c r="E187" s="284"/>
      <c r="F187" s="167" t="s">
        <v>97</v>
      </c>
      <c r="G187" s="283"/>
      <c r="H187" s="295">
        <v>-25948.799999999999</v>
      </c>
    </row>
    <row r="188" spans="1:8" s="81" customFormat="1" ht="16.5" customHeight="1" x14ac:dyDescent="0.3">
      <c r="A188" s="293"/>
      <c r="B188" s="293"/>
      <c r="C188" s="293"/>
      <c r="D188" s="293"/>
      <c r="E188" s="293"/>
      <c r="F188" s="165" t="s">
        <v>4</v>
      </c>
      <c r="G188" s="294">
        <f>G190</f>
        <v>-118560</v>
      </c>
      <c r="H188" s="294">
        <f>H190</f>
        <v>-182400</v>
      </c>
    </row>
    <row r="189" spans="1:8" s="81" customFormat="1" ht="16.5" customHeight="1" x14ac:dyDescent="0.3">
      <c r="A189" s="293"/>
      <c r="B189" s="293"/>
      <c r="C189" s="293"/>
      <c r="D189" s="293"/>
      <c r="E189" s="293"/>
      <c r="F189" s="164" t="s">
        <v>19</v>
      </c>
      <c r="G189" s="293"/>
      <c r="H189" s="293"/>
    </row>
    <row r="190" spans="1:8" s="81" customFormat="1" ht="16.5" customHeight="1" x14ac:dyDescent="0.3">
      <c r="A190" s="293"/>
      <c r="B190" s="293"/>
      <c r="C190" s="293"/>
      <c r="D190" s="293"/>
      <c r="E190" s="293"/>
      <c r="F190" s="164" t="s">
        <v>16</v>
      </c>
      <c r="G190" s="294">
        <f t="shared" ref="G190:H193" si="36">G191</f>
        <v>-118560</v>
      </c>
      <c r="H190" s="294">
        <f t="shared" si="36"/>
        <v>-182400</v>
      </c>
    </row>
    <row r="191" spans="1:8" s="81" customFormat="1" ht="16.5" customHeight="1" x14ac:dyDescent="0.3">
      <c r="A191" s="293"/>
      <c r="B191" s="293"/>
      <c r="C191" s="293"/>
      <c r="D191" s="293"/>
      <c r="E191" s="293"/>
      <c r="F191" s="164" t="s">
        <v>66</v>
      </c>
      <c r="G191" s="294">
        <f t="shared" si="36"/>
        <v>-118560</v>
      </c>
      <c r="H191" s="294">
        <f t="shared" si="36"/>
        <v>-182400</v>
      </c>
    </row>
    <row r="192" spans="1:8" s="81" customFormat="1" ht="16.5" customHeight="1" x14ac:dyDescent="0.3">
      <c r="A192" s="293"/>
      <c r="B192" s="293"/>
      <c r="C192" s="293"/>
      <c r="D192" s="293"/>
      <c r="E192" s="293"/>
      <c r="F192" s="164" t="s">
        <v>67</v>
      </c>
      <c r="G192" s="294">
        <f t="shared" si="36"/>
        <v>-118560</v>
      </c>
      <c r="H192" s="294">
        <f t="shared" si="36"/>
        <v>-182400</v>
      </c>
    </row>
    <row r="193" spans="1:8" s="81" customFormat="1" ht="16.5" customHeight="1" x14ac:dyDescent="0.3">
      <c r="A193" s="293"/>
      <c r="B193" s="293"/>
      <c r="C193" s="293"/>
      <c r="D193" s="293"/>
      <c r="E193" s="293"/>
      <c r="F193" s="164" t="s">
        <v>68</v>
      </c>
      <c r="G193" s="294">
        <f t="shared" si="36"/>
        <v>-118560</v>
      </c>
      <c r="H193" s="294">
        <f t="shared" si="36"/>
        <v>-182400</v>
      </c>
    </row>
    <row r="194" spans="1:8" s="81" customFormat="1" ht="16.5" customHeight="1" x14ac:dyDescent="0.3">
      <c r="A194" s="293"/>
      <c r="B194" s="293"/>
      <c r="C194" s="293"/>
      <c r="D194" s="293"/>
      <c r="E194" s="293"/>
      <c r="F194" s="167" t="s">
        <v>98</v>
      </c>
      <c r="G194" s="295">
        <v>-118560</v>
      </c>
      <c r="H194" s="295">
        <v>-182400</v>
      </c>
    </row>
    <row r="195" spans="1:8" s="81" customFormat="1" ht="33" customHeight="1" x14ac:dyDescent="0.3">
      <c r="A195" s="293"/>
      <c r="B195" s="293"/>
      <c r="C195" s="293"/>
      <c r="D195" s="293"/>
      <c r="E195" s="293">
        <v>31012</v>
      </c>
      <c r="F195" s="305" t="s">
        <v>304</v>
      </c>
      <c r="G195" s="295">
        <f>G197</f>
        <v>-49617</v>
      </c>
      <c r="H195" s="295">
        <f>H197</f>
        <v>0</v>
      </c>
    </row>
    <row r="196" spans="1:8" s="81" customFormat="1" ht="16.5" customHeight="1" x14ac:dyDescent="0.3">
      <c r="A196" s="293"/>
      <c r="B196" s="293"/>
      <c r="C196" s="293"/>
      <c r="D196" s="293"/>
      <c r="E196" s="293"/>
      <c r="F196" s="450" t="s">
        <v>18</v>
      </c>
      <c r="G196" s="295"/>
      <c r="H196" s="295"/>
    </row>
    <row r="197" spans="1:8" s="81" customFormat="1" ht="51.75" x14ac:dyDescent="0.3">
      <c r="A197" s="293"/>
      <c r="B197" s="293"/>
      <c r="C197" s="293"/>
      <c r="D197" s="293"/>
      <c r="E197" s="293"/>
      <c r="F197" s="451" t="s">
        <v>65</v>
      </c>
      <c r="G197" s="295">
        <f>G199</f>
        <v>-49617</v>
      </c>
      <c r="H197" s="295">
        <f>H199</f>
        <v>0</v>
      </c>
    </row>
    <row r="198" spans="1:8" s="81" customFormat="1" ht="16.5" customHeight="1" x14ac:dyDescent="0.3">
      <c r="A198" s="293"/>
      <c r="B198" s="293"/>
      <c r="C198" s="293"/>
      <c r="D198" s="293"/>
      <c r="E198" s="293"/>
      <c r="F198" s="452" t="s">
        <v>19</v>
      </c>
      <c r="G198" s="295"/>
      <c r="H198" s="295"/>
    </row>
    <row r="199" spans="1:8" s="81" customFormat="1" ht="16.5" customHeight="1" x14ac:dyDescent="0.3">
      <c r="A199" s="293"/>
      <c r="B199" s="293"/>
      <c r="C199" s="293"/>
      <c r="D199" s="293"/>
      <c r="E199" s="293"/>
      <c r="F199" s="333" t="s">
        <v>16</v>
      </c>
      <c r="G199" s="295">
        <f>G200</f>
        <v>-49617</v>
      </c>
      <c r="H199" s="295">
        <f>H200</f>
        <v>0</v>
      </c>
    </row>
    <row r="200" spans="1:8" s="81" customFormat="1" ht="16.5" customHeight="1" x14ac:dyDescent="0.3">
      <c r="A200" s="293"/>
      <c r="B200" s="293"/>
      <c r="C200" s="293"/>
      <c r="D200" s="293"/>
      <c r="E200" s="293"/>
      <c r="F200" s="333" t="s">
        <v>66</v>
      </c>
      <c r="G200" s="295">
        <f>G201+G204</f>
        <v>-49617</v>
      </c>
      <c r="H200" s="295">
        <f>H201+H204</f>
        <v>0</v>
      </c>
    </row>
    <row r="201" spans="1:8" s="81" customFormat="1" ht="16.5" customHeight="1" x14ac:dyDescent="0.3">
      <c r="A201" s="293"/>
      <c r="B201" s="293"/>
      <c r="C201" s="293"/>
      <c r="D201" s="293"/>
      <c r="E201" s="293"/>
      <c r="F201" s="452" t="s">
        <v>67</v>
      </c>
      <c r="G201" s="295">
        <f>G202</f>
        <v>-27823</v>
      </c>
      <c r="H201" s="295">
        <f>H202</f>
        <v>0</v>
      </c>
    </row>
    <row r="202" spans="1:8" s="81" customFormat="1" ht="16.5" customHeight="1" x14ac:dyDescent="0.3">
      <c r="A202" s="293"/>
      <c r="B202" s="293"/>
      <c r="C202" s="293"/>
      <c r="D202" s="293"/>
      <c r="E202" s="293"/>
      <c r="F202" s="452" t="s">
        <v>68</v>
      </c>
      <c r="G202" s="295">
        <f>G203</f>
        <v>-27823</v>
      </c>
      <c r="H202" s="295">
        <f>H203</f>
        <v>0</v>
      </c>
    </row>
    <row r="203" spans="1:8" s="81" customFormat="1" ht="16.5" customHeight="1" x14ac:dyDescent="0.3">
      <c r="A203" s="293"/>
      <c r="B203" s="293"/>
      <c r="C203" s="293"/>
      <c r="D203" s="293"/>
      <c r="E203" s="293"/>
      <c r="F203" s="452" t="s">
        <v>306</v>
      </c>
      <c r="G203" s="295">
        <v>-27823</v>
      </c>
      <c r="H203" s="295">
        <v>0</v>
      </c>
    </row>
    <row r="204" spans="1:8" s="81" customFormat="1" ht="16.5" customHeight="1" x14ac:dyDescent="0.3">
      <c r="A204" s="293"/>
      <c r="B204" s="293"/>
      <c r="C204" s="293"/>
      <c r="D204" s="293"/>
      <c r="E204" s="293"/>
      <c r="F204" s="86" t="s">
        <v>307</v>
      </c>
      <c r="G204" s="295">
        <f>G205</f>
        <v>-21794</v>
      </c>
      <c r="H204" s="295">
        <f>H205</f>
        <v>0</v>
      </c>
    </row>
    <row r="205" spans="1:8" s="81" customFormat="1" ht="16.5" customHeight="1" x14ac:dyDescent="0.3">
      <c r="A205" s="293"/>
      <c r="B205" s="293"/>
      <c r="C205" s="293"/>
      <c r="D205" s="293"/>
      <c r="E205" s="293"/>
      <c r="F205" s="453" t="s">
        <v>308</v>
      </c>
      <c r="G205" s="295">
        <f>G206</f>
        <v>-21794</v>
      </c>
      <c r="H205" s="295">
        <f>H206</f>
        <v>0</v>
      </c>
    </row>
    <row r="206" spans="1:8" s="81" customFormat="1" ht="16.5" customHeight="1" x14ac:dyDescent="0.3">
      <c r="A206" s="293"/>
      <c r="B206" s="293"/>
      <c r="C206" s="293"/>
      <c r="D206" s="293"/>
      <c r="E206" s="293"/>
      <c r="F206" s="453" t="s">
        <v>309</v>
      </c>
      <c r="G206" s="295">
        <v>-21794</v>
      </c>
      <c r="H206" s="295">
        <v>0</v>
      </c>
    </row>
    <row r="207" spans="1:8" s="81" customFormat="1" ht="19.5" customHeight="1" x14ac:dyDescent="0.3">
      <c r="A207" s="309" t="s">
        <v>227</v>
      </c>
      <c r="B207" s="301"/>
      <c r="C207" s="301"/>
      <c r="D207" s="301"/>
      <c r="E207" s="301"/>
      <c r="F207" s="309" t="s">
        <v>228</v>
      </c>
      <c r="G207" s="276">
        <f>G209</f>
        <v>0</v>
      </c>
      <c r="H207" s="276">
        <f>H209</f>
        <v>0</v>
      </c>
    </row>
    <row r="208" spans="1:8" s="81" customFormat="1" ht="16.5" customHeight="1" x14ac:dyDescent="0.3">
      <c r="A208" s="301"/>
      <c r="B208" s="301"/>
      <c r="C208" s="301"/>
      <c r="D208" s="301"/>
      <c r="E208" s="301"/>
      <c r="F208" s="306" t="s">
        <v>17</v>
      </c>
      <c r="G208" s="276"/>
      <c r="H208" s="276"/>
    </row>
    <row r="209" spans="1:8" s="81" customFormat="1" ht="16.5" customHeight="1" x14ac:dyDescent="0.3">
      <c r="A209" s="301"/>
      <c r="B209" s="309" t="s">
        <v>142</v>
      </c>
      <c r="C209" s="301"/>
      <c r="D209" s="301"/>
      <c r="E209" s="301"/>
      <c r="F209" s="309" t="s">
        <v>229</v>
      </c>
      <c r="G209" s="276">
        <f>G211</f>
        <v>0</v>
      </c>
      <c r="H209" s="276">
        <f>H211</f>
        <v>0</v>
      </c>
    </row>
    <row r="210" spans="1:8" s="81" customFormat="1" ht="16.5" customHeight="1" x14ac:dyDescent="0.3">
      <c r="A210" s="301"/>
      <c r="B210" s="301"/>
      <c r="C210" s="301"/>
      <c r="D210" s="301"/>
      <c r="E210" s="301"/>
      <c r="F210" s="306" t="s">
        <v>17</v>
      </c>
      <c r="G210" s="276"/>
      <c r="H210" s="276"/>
    </row>
    <row r="211" spans="1:8" s="81" customFormat="1" ht="16.5" customHeight="1" x14ac:dyDescent="0.3">
      <c r="A211" s="301"/>
      <c r="B211" s="301"/>
      <c r="C211" s="309" t="s">
        <v>142</v>
      </c>
      <c r="D211" s="301"/>
      <c r="E211" s="301"/>
      <c r="F211" s="309" t="s">
        <v>222</v>
      </c>
      <c r="G211" s="276">
        <f>G213</f>
        <v>0</v>
      </c>
      <c r="H211" s="276">
        <f>H213</f>
        <v>0</v>
      </c>
    </row>
    <row r="212" spans="1:8" s="81" customFormat="1" ht="16.5" customHeight="1" x14ac:dyDescent="0.3">
      <c r="A212" s="301"/>
      <c r="B212" s="301"/>
      <c r="C212" s="301"/>
      <c r="D212" s="301"/>
      <c r="E212" s="301"/>
      <c r="F212" s="306" t="s">
        <v>17</v>
      </c>
      <c r="G212" s="276"/>
      <c r="H212" s="276"/>
    </row>
    <row r="213" spans="1:8" s="81" customFormat="1" ht="16.5" customHeight="1" x14ac:dyDescent="0.3">
      <c r="A213" s="301"/>
      <c r="B213" s="301"/>
      <c r="C213" s="301"/>
      <c r="D213" s="301"/>
      <c r="E213" s="301"/>
      <c r="F213" s="309" t="s">
        <v>4</v>
      </c>
      <c r="G213" s="276">
        <f>G215</f>
        <v>0</v>
      </c>
      <c r="H213" s="276">
        <f>H215</f>
        <v>0</v>
      </c>
    </row>
    <row r="214" spans="1:8" s="81" customFormat="1" ht="16.5" customHeight="1" x14ac:dyDescent="0.3">
      <c r="A214" s="301"/>
      <c r="B214" s="301"/>
      <c r="C214" s="301"/>
      <c r="D214" s="301"/>
      <c r="E214" s="301"/>
      <c r="F214" s="306" t="s">
        <v>17</v>
      </c>
      <c r="G214" s="276"/>
      <c r="H214" s="276"/>
    </row>
    <row r="215" spans="1:8" s="81" customFormat="1" ht="16.5" customHeight="1" x14ac:dyDescent="0.3">
      <c r="A215" s="301"/>
      <c r="B215" s="301"/>
      <c r="C215" s="301"/>
      <c r="D215" s="309" t="s">
        <v>221</v>
      </c>
      <c r="E215" s="301"/>
      <c r="F215" s="306" t="s">
        <v>222</v>
      </c>
      <c r="G215" s="276">
        <f>G217+G226</f>
        <v>0</v>
      </c>
      <c r="H215" s="276">
        <f>H217+H226</f>
        <v>0</v>
      </c>
    </row>
    <row r="216" spans="1:8" s="81" customFormat="1" ht="16.5" customHeight="1" x14ac:dyDescent="0.3">
      <c r="A216" s="310"/>
      <c r="B216" s="310"/>
      <c r="C216" s="310"/>
      <c r="D216" s="301"/>
      <c r="E216" s="301"/>
      <c r="F216" s="306" t="s">
        <v>17</v>
      </c>
      <c r="G216" s="276"/>
      <c r="H216" s="276"/>
    </row>
    <row r="217" spans="1:8" s="81" customFormat="1" ht="16.5" customHeight="1" x14ac:dyDescent="0.3">
      <c r="A217" s="301"/>
      <c r="B217" s="301"/>
      <c r="C217" s="301"/>
      <c r="D217" s="301"/>
      <c r="E217" s="311" t="s">
        <v>225</v>
      </c>
      <c r="F217" s="306" t="s">
        <v>222</v>
      </c>
      <c r="G217" s="276">
        <f>G219</f>
        <v>0</v>
      </c>
      <c r="H217" s="276">
        <f>H219</f>
        <v>-1878</v>
      </c>
    </row>
    <row r="218" spans="1:8" s="81" customFormat="1" ht="16.5" customHeight="1" x14ac:dyDescent="0.3">
      <c r="A218" s="301"/>
      <c r="B218" s="301"/>
      <c r="C218" s="301"/>
      <c r="D218" s="312"/>
      <c r="E218" s="301"/>
      <c r="F218" s="306" t="s">
        <v>18</v>
      </c>
      <c r="G218" s="276"/>
      <c r="H218" s="276"/>
    </row>
    <row r="219" spans="1:8" s="81" customFormat="1" ht="16.5" customHeight="1" x14ac:dyDescent="0.3">
      <c r="A219" s="301"/>
      <c r="B219" s="301"/>
      <c r="C219" s="301"/>
      <c r="D219" s="312"/>
      <c r="E219" s="301"/>
      <c r="F219" s="305" t="s">
        <v>4</v>
      </c>
      <c r="G219" s="276">
        <f>G221</f>
        <v>0</v>
      </c>
      <c r="H219" s="276">
        <f>H221</f>
        <v>-1878</v>
      </c>
    </row>
    <row r="220" spans="1:8" s="81" customFormat="1" ht="39" customHeight="1" x14ac:dyDescent="0.3">
      <c r="A220" s="301"/>
      <c r="B220" s="301"/>
      <c r="C220" s="301"/>
      <c r="D220" s="312"/>
      <c r="E220" s="301"/>
      <c r="F220" s="306" t="s">
        <v>19</v>
      </c>
      <c r="G220" s="196"/>
      <c r="H220" s="196"/>
    </row>
    <row r="221" spans="1:8" s="81" customFormat="1" ht="16.5" customHeight="1" x14ac:dyDescent="0.3">
      <c r="A221" s="301"/>
      <c r="B221" s="301"/>
      <c r="C221" s="301"/>
      <c r="D221" s="312"/>
      <c r="E221" s="301"/>
      <c r="F221" s="313" t="s">
        <v>16</v>
      </c>
      <c r="G221" s="196">
        <f>G222</f>
        <v>0</v>
      </c>
      <c r="H221" s="196">
        <f t="shared" ref="H221:H224" si="37">H222</f>
        <v>-1878</v>
      </c>
    </row>
    <row r="222" spans="1:8" s="81" customFormat="1" ht="16.5" customHeight="1" x14ac:dyDescent="0.3">
      <c r="A222" s="301"/>
      <c r="B222" s="301"/>
      <c r="C222" s="301"/>
      <c r="D222" s="312"/>
      <c r="E222" s="301"/>
      <c r="F222" s="313" t="s">
        <v>190</v>
      </c>
      <c r="G222" s="196">
        <f>G223</f>
        <v>0</v>
      </c>
      <c r="H222" s="196">
        <f t="shared" si="37"/>
        <v>-1878</v>
      </c>
    </row>
    <row r="223" spans="1:8" s="81" customFormat="1" ht="16.5" customHeight="1" x14ac:dyDescent="0.3">
      <c r="A223" s="301"/>
      <c r="B223" s="301"/>
      <c r="C223" s="301"/>
      <c r="D223" s="312"/>
      <c r="E223" s="301"/>
      <c r="F223" s="313" t="s">
        <v>230</v>
      </c>
      <c r="G223" s="196">
        <f>G224</f>
        <v>0</v>
      </c>
      <c r="H223" s="196">
        <f t="shared" si="37"/>
        <v>-1878</v>
      </c>
    </row>
    <row r="224" spans="1:8" s="81" customFormat="1" ht="16.5" customHeight="1" x14ac:dyDescent="0.3">
      <c r="A224" s="301"/>
      <c r="B224" s="301"/>
      <c r="C224" s="301"/>
      <c r="D224" s="312"/>
      <c r="E224" s="301"/>
      <c r="F224" s="313" t="s">
        <v>231</v>
      </c>
      <c r="G224" s="196">
        <f>G225</f>
        <v>0</v>
      </c>
      <c r="H224" s="196">
        <f t="shared" si="37"/>
        <v>-1878</v>
      </c>
    </row>
    <row r="225" spans="1:8" s="81" customFormat="1" ht="16.5" customHeight="1" x14ac:dyDescent="0.3">
      <c r="A225" s="301"/>
      <c r="B225" s="301"/>
      <c r="C225" s="301"/>
      <c r="D225" s="312"/>
      <c r="E225" s="301"/>
      <c r="F225" s="313" t="s">
        <v>232</v>
      </c>
      <c r="G225" s="196">
        <v>0</v>
      </c>
      <c r="H225" s="196">
        <f>H138+H159</f>
        <v>-1878</v>
      </c>
    </row>
    <row r="226" spans="1:8" s="81" customFormat="1" ht="16.5" customHeight="1" x14ac:dyDescent="0.3">
      <c r="A226" s="301"/>
      <c r="B226" s="301"/>
      <c r="C226" s="301"/>
      <c r="D226" s="301"/>
      <c r="E226" s="311" t="s">
        <v>225</v>
      </c>
      <c r="F226" s="306" t="s">
        <v>222</v>
      </c>
      <c r="G226" s="276">
        <f>G228</f>
        <v>0</v>
      </c>
      <c r="H226" s="276">
        <f>H228</f>
        <v>1878</v>
      </c>
    </row>
    <row r="227" spans="1:8" s="81" customFormat="1" ht="16.5" customHeight="1" x14ac:dyDescent="0.3">
      <c r="A227" s="301"/>
      <c r="B227" s="301"/>
      <c r="C227" s="301"/>
      <c r="D227" s="312"/>
      <c r="E227" s="301"/>
      <c r="F227" s="306" t="s">
        <v>18</v>
      </c>
      <c r="G227" s="276"/>
      <c r="H227" s="276"/>
    </row>
    <row r="228" spans="1:8" s="81" customFormat="1" ht="16.5" customHeight="1" x14ac:dyDescent="0.3">
      <c r="A228" s="301"/>
      <c r="B228" s="301"/>
      <c r="C228" s="301"/>
      <c r="D228" s="312"/>
      <c r="E228" s="301"/>
      <c r="F228" s="305" t="s">
        <v>4</v>
      </c>
      <c r="G228" s="276">
        <f>G230</f>
        <v>0</v>
      </c>
      <c r="H228" s="276">
        <f>H230</f>
        <v>1878</v>
      </c>
    </row>
    <row r="229" spans="1:8" s="81" customFormat="1" ht="39" customHeight="1" x14ac:dyDescent="0.3">
      <c r="A229" s="301"/>
      <c r="B229" s="301"/>
      <c r="C229" s="301"/>
      <c r="D229" s="312"/>
      <c r="E229" s="301"/>
      <c r="F229" s="306" t="s">
        <v>19</v>
      </c>
      <c r="G229" s="196"/>
      <c r="H229" s="196"/>
    </row>
    <row r="230" spans="1:8" s="81" customFormat="1" ht="16.5" customHeight="1" x14ac:dyDescent="0.3">
      <c r="A230" s="301"/>
      <c r="B230" s="301"/>
      <c r="C230" s="301"/>
      <c r="D230" s="312"/>
      <c r="E230" s="301"/>
      <c r="F230" s="313" t="s">
        <v>16</v>
      </c>
      <c r="G230" s="196">
        <f>G231</f>
        <v>0</v>
      </c>
      <c r="H230" s="196">
        <f t="shared" ref="H230:H233" si="38">H231</f>
        <v>1878</v>
      </c>
    </row>
    <row r="231" spans="1:8" s="81" customFormat="1" ht="16.5" customHeight="1" x14ac:dyDescent="0.3">
      <c r="A231" s="301"/>
      <c r="B231" s="301"/>
      <c r="C231" s="301"/>
      <c r="D231" s="312"/>
      <c r="E231" s="301"/>
      <c r="F231" s="313" t="s">
        <v>190</v>
      </c>
      <c r="G231" s="196">
        <f>G232</f>
        <v>0</v>
      </c>
      <c r="H231" s="196">
        <f t="shared" si="38"/>
        <v>1878</v>
      </c>
    </row>
    <row r="232" spans="1:8" s="81" customFormat="1" ht="16.5" customHeight="1" x14ac:dyDescent="0.3">
      <c r="A232" s="301"/>
      <c r="B232" s="301"/>
      <c r="C232" s="301"/>
      <c r="D232" s="312"/>
      <c r="E232" s="301"/>
      <c r="F232" s="313" t="s">
        <v>230</v>
      </c>
      <c r="G232" s="196">
        <f>G233</f>
        <v>0</v>
      </c>
      <c r="H232" s="196">
        <f t="shared" si="38"/>
        <v>1878</v>
      </c>
    </row>
    <row r="233" spans="1:8" s="81" customFormat="1" ht="16.5" customHeight="1" x14ac:dyDescent="0.3">
      <c r="A233" s="301"/>
      <c r="B233" s="301"/>
      <c r="C233" s="301"/>
      <c r="D233" s="312"/>
      <c r="E233" s="301"/>
      <c r="F233" s="313" t="s">
        <v>231</v>
      </c>
      <c r="G233" s="196">
        <f>G234</f>
        <v>0</v>
      </c>
      <c r="H233" s="196">
        <f t="shared" si="38"/>
        <v>1878</v>
      </c>
    </row>
    <row r="234" spans="1:8" s="81" customFormat="1" ht="16.5" customHeight="1" x14ac:dyDescent="0.3">
      <c r="A234" s="301"/>
      <c r="B234" s="301"/>
      <c r="C234" s="301"/>
      <c r="D234" s="312"/>
      <c r="E234" s="301"/>
      <c r="F234" s="313" t="s">
        <v>232</v>
      </c>
      <c r="G234" s="196">
        <v>0</v>
      </c>
      <c r="H234" s="196">
        <v>1878</v>
      </c>
    </row>
    <row r="235" spans="1:8" s="81" customFormat="1" ht="21.75" customHeight="1" x14ac:dyDescent="0.3"/>
    <row r="236" spans="1:8" s="81" customFormat="1" ht="18" customHeight="1" x14ac:dyDescent="0.3"/>
    <row r="237" spans="1:8" s="81" customFormat="1" ht="18" customHeight="1" x14ac:dyDescent="0.3"/>
    <row r="238" spans="1:8" s="81" customFormat="1" ht="18" customHeight="1" x14ac:dyDescent="0.3"/>
    <row r="239" spans="1:8" s="81" customFormat="1" ht="33" customHeight="1" x14ac:dyDescent="0.3"/>
    <row r="240" spans="1:8" s="81" customFormat="1" ht="18" customHeight="1" x14ac:dyDescent="0.3"/>
    <row r="241" s="81" customFormat="1" ht="33" customHeight="1" x14ac:dyDescent="0.3"/>
    <row r="242" s="81" customFormat="1" ht="18" customHeight="1" x14ac:dyDescent="0.3"/>
    <row r="243" s="81" customFormat="1" ht="18" customHeight="1" x14ac:dyDescent="0.3"/>
  </sheetData>
  <mergeCells count="11">
    <mergeCell ref="G1:H1"/>
    <mergeCell ref="G6:H6"/>
    <mergeCell ref="H8:H9"/>
    <mergeCell ref="A2:H2"/>
    <mergeCell ref="A3:H3"/>
    <mergeCell ref="A4:H4"/>
    <mergeCell ref="A7:C8"/>
    <mergeCell ref="D7:E8"/>
    <mergeCell ref="F7:F9"/>
    <mergeCell ref="G8:G9"/>
    <mergeCell ref="G7:H7"/>
  </mergeCells>
  <pageMargins left="0.15748031496062992" right="0.23622047244094491" top="0.15748031496062992" bottom="0.15748031496062992" header="0.15748031496062992" footer="0.15748031496062992"/>
  <pageSetup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0"/>
  <sheetViews>
    <sheetView tabSelected="1" topLeftCell="A58" zoomScaleNormal="100" zoomScaleSheetLayoutView="90" workbookViewId="0">
      <selection activeCell="E48" sqref="E48"/>
    </sheetView>
  </sheetViews>
  <sheetFormatPr defaultColWidth="8" defaultRowHeight="17.25" customHeight="1" x14ac:dyDescent="0.25"/>
  <cols>
    <col min="1" max="1" width="7.42578125" style="38" customWidth="1"/>
    <col min="2" max="2" width="8.7109375" style="38" customWidth="1"/>
    <col min="3" max="3" width="82.7109375" style="31" customWidth="1"/>
    <col min="4" max="4" width="15.42578125" style="31" customWidth="1"/>
    <col min="5" max="5" width="19.42578125" style="52" customWidth="1"/>
    <col min="6" max="6" width="10.85546875" style="31" customWidth="1"/>
    <col min="7" max="7" width="16.42578125" style="44" bestFit="1" customWidth="1"/>
    <col min="8" max="9" width="18.28515625" style="44" bestFit="1" customWidth="1"/>
    <col min="10" max="10" width="18.5703125" style="44" bestFit="1" customWidth="1"/>
    <col min="11" max="11" width="16.42578125" style="31" customWidth="1"/>
    <col min="12" max="16384" width="8" style="31"/>
  </cols>
  <sheetData>
    <row r="1" spans="1:10" ht="17.25" customHeight="1" x14ac:dyDescent="0.25">
      <c r="A1" s="516" t="s">
        <v>156</v>
      </c>
      <c r="B1" s="516"/>
      <c r="C1" s="516"/>
      <c r="D1" s="516"/>
      <c r="E1" s="516"/>
    </row>
    <row r="2" spans="1:10" s="9" customFormat="1" ht="16.5" customHeight="1" x14ac:dyDescent="0.25">
      <c r="A2" s="516" t="s">
        <v>92</v>
      </c>
      <c r="B2" s="516"/>
      <c r="C2" s="516"/>
      <c r="D2" s="516"/>
      <c r="E2" s="516"/>
      <c r="F2" s="10"/>
      <c r="G2" s="10"/>
      <c r="H2" s="10"/>
      <c r="I2" s="45"/>
      <c r="J2" s="45"/>
    </row>
    <row r="3" spans="1:10" s="9" customFormat="1" ht="16.5" customHeight="1" x14ac:dyDescent="0.25">
      <c r="A3" s="516" t="s">
        <v>0</v>
      </c>
      <c r="B3" s="516"/>
      <c r="C3" s="516"/>
      <c r="D3" s="516"/>
      <c r="E3" s="516"/>
      <c r="F3" s="10"/>
      <c r="G3" s="10"/>
      <c r="H3" s="10"/>
      <c r="I3" s="45"/>
      <c r="J3" s="45"/>
    </row>
    <row r="4" spans="1:10" s="9" customFormat="1" ht="52.5" customHeight="1" x14ac:dyDescent="0.25">
      <c r="A4" s="517" t="s">
        <v>163</v>
      </c>
      <c r="B4" s="517"/>
      <c r="C4" s="517"/>
      <c r="D4" s="517"/>
      <c r="E4" s="517"/>
      <c r="F4" s="46"/>
      <c r="G4" s="46"/>
      <c r="H4" s="46"/>
      <c r="I4" s="45"/>
      <c r="J4" s="45"/>
    </row>
    <row r="5" spans="1:10" ht="17.25" customHeight="1" x14ac:dyDescent="0.25">
      <c r="A5" s="28"/>
      <c r="B5" s="28"/>
      <c r="C5" s="29"/>
      <c r="D5" s="58"/>
      <c r="E5" s="57" t="s">
        <v>73</v>
      </c>
    </row>
    <row r="6" spans="1:10" ht="65.25" customHeight="1" x14ac:dyDescent="0.25">
      <c r="A6" s="518" t="s">
        <v>54</v>
      </c>
      <c r="B6" s="519"/>
      <c r="C6" s="522" t="s">
        <v>69</v>
      </c>
      <c r="D6" s="477" t="s">
        <v>70</v>
      </c>
      <c r="E6" s="479"/>
    </row>
    <row r="7" spans="1:10" s="32" customFormat="1" ht="17.25" customHeight="1" x14ac:dyDescent="0.25">
      <c r="A7" s="520"/>
      <c r="B7" s="521"/>
      <c r="C7" s="523"/>
      <c r="D7" s="525" t="s">
        <v>74</v>
      </c>
      <c r="E7" s="525" t="s">
        <v>20</v>
      </c>
      <c r="G7" s="47"/>
      <c r="H7" s="47"/>
      <c r="I7" s="47"/>
      <c r="J7" s="47"/>
    </row>
    <row r="8" spans="1:10" s="32" customFormat="1" ht="66" customHeight="1" x14ac:dyDescent="0.25">
      <c r="A8" s="48" t="s">
        <v>1</v>
      </c>
      <c r="B8" s="48" t="s">
        <v>2</v>
      </c>
      <c r="C8" s="524"/>
      <c r="D8" s="525"/>
      <c r="E8" s="525"/>
      <c r="G8" s="47"/>
      <c r="H8" s="47"/>
      <c r="I8" s="47"/>
      <c r="J8" s="47"/>
    </row>
    <row r="9" spans="1:10" s="38" customFormat="1" ht="17.25" customHeight="1" x14ac:dyDescent="0.25">
      <c r="A9" s="35"/>
      <c r="B9" s="35"/>
      <c r="C9" s="36" t="s">
        <v>61</v>
      </c>
      <c r="D9" s="425">
        <f>D11</f>
        <v>-994192.3</v>
      </c>
      <c r="E9" s="425">
        <f>E11</f>
        <v>-609192.30000000005</v>
      </c>
      <c r="G9" s="50"/>
      <c r="H9" s="50"/>
      <c r="I9" s="50"/>
      <c r="J9" s="50"/>
    </row>
    <row r="10" spans="1:10" ht="17.25" customHeight="1" x14ac:dyDescent="0.25">
      <c r="A10" s="35"/>
      <c r="B10" s="35"/>
      <c r="C10" s="36" t="s">
        <v>62</v>
      </c>
      <c r="D10" s="36"/>
      <c r="E10" s="49"/>
    </row>
    <row r="11" spans="1:10" s="43" customFormat="1" ht="34.5" customHeight="1" x14ac:dyDescent="0.25">
      <c r="A11" s="39"/>
      <c r="B11" s="40"/>
      <c r="C11" s="40" t="s">
        <v>63</v>
      </c>
      <c r="D11" s="200">
        <f>D13+D16+D24+D27+D41+D44+D50+D53+D58+D21+D36+D66</f>
        <v>-994192.3</v>
      </c>
      <c r="E11" s="200">
        <f>E13+E16+E24+E27+E41+E44+E50+E53+E58+E21+E36+E66</f>
        <v>-609192.30000000005</v>
      </c>
      <c r="G11" s="51"/>
      <c r="H11" s="51"/>
      <c r="I11" s="51"/>
      <c r="J11" s="51"/>
    </row>
    <row r="12" spans="1:10" s="43" customFormat="1" ht="17.25" customHeight="1" x14ac:dyDescent="0.25">
      <c r="A12" s="39"/>
      <c r="B12" s="39"/>
      <c r="C12" s="39" t="s">
        <v>64</v>
      </c>
      <c r="D12" s="39"/>
      <c r="E12" s="23"/>
      <c r="G12" s="51"/>
      <c r="H12" s="51"/>
      <c r="I12" s="51"/>
      <c r="J12" s="51"/>
    </row>
    <row r="13" spans="1:10" ht="34.5" x14ac:dyDescent="0.25">
      <c r="A13" s="88">
        <v>1004</v>
      </c>
      <c r="B13" s="88">
        <v>11014</v>
      </c>
      <c r="C13" s="89" t="s">
        <v>181</v>
      </c>
      <c r="D13" s="103">
        <f>D15</f>
        <v>-70000</v>
      </c>
      <c r="E13" s="103">
        <f>E15</f>
        <v>0</v>
      </c>
      <c r="G13" s="31"/>
      <c r="H13" s="31"/>
      <c r="I13" s="31"/>
      <c r="J13" s="31"/>
    </row>
    <row r="14" spans="1:10" ht="17.25" customHeight="1" x14ac:dyDescent="0.25">
      <c r="A14" s="88"/>
      <c r="B14" s="88"/>
      <c r="C14" s="155" t="s">
        <v>21</v>
      </c>
      <c r="D14" s="278"/>
      <c r="E14" s="199"/>
      <c r="G14" s="31"/>
      <c r="H14" s="31"/>
      <c r="I14" s="31"/>
      <c r="J14" s="31"/>
    </row>
    <row r="15" spans="1:10" x14ac:dyDescent="0.25">
      <c r="A15" s="88"/>
      <c r="B15" s="88"/>
      <c r="C15" s="105" t="s">
        <v>99</v>
      </c>
      <c r="D15" s="171">
        <f>'4'!G40</f>
        <v>-70000</v>
      </c>
      <c r="E15" s="171">
        <f>'4'!H40</f>
        <v>0</v>
      </c>
      <c r="G15" s="31"/>
      <c r="H15" s="31"/>
      <c r="I15" s="31"/>
      <c r="J15" s="31"/>
    </row>
    <row r="16" spans="1:10" s="91" customFormat="1" ht="34.5" customHeight="1" x14ac:dyDescent="0.25">
      <c r="A16" s="88">
        <v>1004</v>
      </c>
      <c r="B16" s="88">
        <v>31002</v>
      </c>
      <c r="C16" s="89" t="s">
        <v>182</v>
      </c>
      <c r="D16" s="103">
        <f>D18</f>
        <v>-1968</v>
      </c>
      <c r="E16" s="103">
        <f>E18</f>
        <v>-212941.5</v>
      </c>
    </row>
    <row r="17" spans="1:5" s="91" customFormat="1" x14ac:dyDescent="0.25">
      <c r="A17" s="88"/>
      <c r="B17" s="88"/>
      <c r="C17" s="155" t="s">
        <v>21</v>
      </c>
      <c r="D17" s="103"/>
      <c r="E17" s="103"/>
    </row>
    <row r="18" spans="1:5" s="91" customFormat="1" x14ac:dyDescent="0.25">
      <c r="A18" s="88"/>
      <c r="B18" s="88"/>
      <c r="C18" s="105" t="s">
        <v>99</v>
      </c>
      <c r="D18" s="171">
        <f>D20</f>
        <v>-1968</v>
      </c>
      <c r="E18" s="171">
        <f>E20</f>
        <v>-212941.5</v>
      </c>
    </row>
    <row r="19" spans="1:5" s="91" customFormat="1" x14ac:dyDescent="0.25">
      <c r="A19" s="88"/>
      <c r="B19" s="88"/>
      <c r="C19" s="155" t="s">
        <v>147</v>
      </c>
      <c r="D19" s="103"/>
      <c r="E19" s="103"/>
    </row>
    <row r="20" spans="1:5" s="91" customFormat="1" ht="23.25" customHeight="1" x14ac:dyDescent="0.25">
      <c r="A20" s="88"/>
      <c r="B20" s="88"/>
      <c r="C20" s="154" t="s">
        <v>202</v>
      </c>
      <c r="D20" s="171">
        <f>'4'!G49</f>
        <v>-1968</v>
      </c>
      <c r="E20" s="171">
        <f>'4'!H49</f>
        <v>-212941.5</v>
      </c>
    </row>
    <row r="21" spans="1:5" s="91" customFormat="1" ht="34.5" x14ac:dyDescent="0.25">
      <c r="A21" s="88">
        <v>1004</v>
      </c>
      <c r="B21" s="88">
        <v>31007</v>
      </c>
      <c r="C21" s="89" t="s">
        <v>313</v>
      </c>
      <c r="D21" s="103">
        <f>D23</f>
        <v>-201047.2</v>
      </c>
      <c r="E21" s="103">
        <f>E23</f>
        <v>0</v>
      </c>
    </row>
    <row r="22" spans="1:5" s="91" customFormat="1" ht="23.25" customHeight="1" x14ac:dyDescent="0.25">
      <c r="A22" s="88"/>
      <c r="B22" s="88"/>
      <c r="C22" s="170" t="s">
        <v>21</v>
      </c>
      <c r="D22" s="171"/>
      <c r="E22" s="171"/>
    </row>
    <row r="23" spans="1:5" s="91" customFormat="1" ht="34.5" x14ac:dyDescent="0.25">
      <c r="A23" s="88"/>
      <c r="B23" s="88"/>
      <c r="C23" s="104" t="s">
        <v>65</v>
      </c>
      <c r="D23" s="171">
        <f>'4'!G67</f>
        <v>-201047.2</v>
      </c>
      <c r="E23" s="171">
        <f>'4'!H67</f>
        <v>0</v>
      </c>
    </row>
    <row r="24" spans="1:5" s="91" customFormat="1" x14ac:dyDescent="0.25">
      <c r="A24" s="88">
        <v>1004</v>
      </c>
      <c r="B24" s="88">
        <v>31009</v>
      </c>
      <c r="C24" s="89" t="s">
        <v>93</v>
      </c>
      <c r="D24" s="102">
        <f>D26</f>
        <v>-180327</v>
      </c>
      <c r="E24" s="102">
        <f>E26</f>
        <v>-504855.9</v>
      </c>
    </row>
    <row r="25" spans="1:5" s="91" customFormat="1" x14ac:dyDescent="0.25">
      <c r="A25" s="88"/>
      <c r="B25" s="88"/>
      <c r="C25" s="92" t="s">
        <v>21</v>
      </c>
      <c r="D25" s="103"/>
      <c r="E25" s="103"/>
    </row>
    <row r="26" spans="1:5" s="91" customFormat="1" ht="27.75" customHeight="1" x14ac:dyDescent="0.25">
      <c r="A26" s="88"/>
      <c r="B26" s="88"/>
      <c r="C26" s="105" t="s">
        <v>99</v>
      </c>
      <c r="D26" s="191">
        <f>'4'!G76</f>
        <v>-180327</v>
      </c>
      <c r="E26" s="191">
        <f>'4'!H76</f>
        <v>-504855.9</v>
      </c>
    </row>
    <row r="27" spans="1:5" s="91" customFormat="1" x14ac:dyDescent="0.25">
      <c r="A27" s="88">
        <v>1004</v>
      </c>
      <c r="B27" s="88">
        <v>31011</v>
      </c>
      <c r="C27" s="89" t="s">
        <v>183</v>
      </c>
      <c r="D27" s="103">
        <f>D29+D33</f>
        <v>-32331.3</v>
      </c>
      <c r="E27" s="103">
        <f>E29+E33</f>
        <v>357591.9</v>
      </c>
    </row>
    <row r="28" spans="1:5" s="91" customFormat="1" ht="21.75" customHeight="1" x14ac:dyDescent="0.25">
      <c r="A28" s="88"/>
      <c r="B28" s="88"/>
      <c r="C28" s="170" t="s">
        <v>21</v>
      </c>
      <c r="D28" s="103"/>
      <c r="E28" s="103"/>
    </row>
    <row r="29" spans="1:5" s="91" customFormat="1" x14ac:dyDescent="0.25">
      <c r="A29" s="88"/>
      <c r="B29" s="88"/>
      <c r="C29" s="105" t="s">
        <v>99</v>
      </c>
      <c r="D29" s="171">
        <f>D31</f>
        <v>-32331.3</v>
      </c>
      <c r="E29" s="171">
        <f>E31</f>
        <v>-92375.1</v>
      </c>
    </row>
    <row r="30" spans="1:5" s="91" customFormat="1" ht="21" customHeight="1" x14ac:dyDescent="0.25">
      <c r="A30" s="88"/>
      <c r="B30" s="88"/>
      <c r="C30" s="170" t="s">
        <v>147</v>
      </c>
      <c r="D30" s="171"/>
      <c r="E30" s="171"/>
    </row>
    <row r="31" spans="1:5" s="91" customFormat="1" ht="34.5" x14ac:dyDescent="0.25">
      <c r="A31" s="88"/>
      <c r="B31" s="88"/>
      <c r="C31" s="277" t="s">
        <v>184</v>
      </c>
      <c r="D31" s="171">
        <f>'4'!G96</f>
        <v>-32331.3</v>
      </c>
      <c r="E31" s="171">
        <f>'4'!H96</f>
        <v>-92375.1</v>
      </c>
    </row>
    <row r="32" spans="1:5" s="91" customFormat="1" ht="21.75" customHeight="1" x14ac:dyDescent="0.25">
      <c r="A32" s="88"/>
      <c r="B32" s="88"/>
      <c r="C32" s="170" t="s">
        <v>21</v>
      </c>
      <c r="D32" s="171"/>
      <c r="E32" s="171"/>
    </row>
    <row r="33" spans="1:5" s="91" customFormat="1" ht="34.5" x14ac:dyDescent="0.25">
      <c r="A33" s="88"/>
      <c r="B33" s="88"/>
      <c r="C33" s="104" t="s">
        <v>65</v>
      </c>
      <c r="D33" s="171">
        <f>D35</f>
        <v>0</v>
      </c>
      <c r="E33" s="103">
        <f>E35</f>
        <v>449967</v>
      </c>
    </row>
    <row r="34" spans="1:5" s="91" customFormat="1" ht="21" customHeight="1" x14ac:dyDescent="0.25">
      <c r="A34" s="88"/>
      <c r="B34" s="88"/>
      <c r="C34" s="170" t="s">
        <v>147</v>
      </c>
      <c r="D34" s="171"/>
      <c r="E34" s="171"/>
    </row>
    <row r="35" spans="1:5" s="91" customFormat="1" ht="34.5" x14ac:dyDescent="0.25">
      <c r="A35" s="88"/>
      <c r="B35" s="88"/>
      <c r="C35" s="277" t="s">
        <v>281</v>
      </c>
      <c r="D35" s="171">
        <f>'4'!G103</f>
        <v>0</v>
      </c>
      <c r="E35" s="171">
        <f>'7'!G30</f>
        <v>449967</v>
      </c>
    </row>
    <row r="36" spans="1:5" s="91" customFormat="1" ht="34.5" x14ac:dyDescent="0.25">
      <c r="A36" s="88">
        <v>1004</v>
      </c>
      <c r="B36" s="88">
        <v>31012</v>
      </c>
      <c r="C36" s="89" t="s">
        <v>314</v>
      </c>
      <c r="D36" s="103">
        <f>D38</f>
        <v>-64335.8</v>
      </c>
      <c r="E36" s="103">
        <f>E38</f>
        <v>0</v>
      </c>
    </row>
    <row r="37" spans="1:5" s="91" customFormat="1" x14ac:dyDescent="0.25">
      <c r="A37" s="88"/>
      <c r="B37" s="88"/>
      <c r="C37" s="170" t="s">
        <v>21</v>
      </c>
      <c r="D37" s="171"/>
      <c r="E37" s="171"/>
    </row>
    <row r="38" spans="1:5" s="91" customFormat="1" ht="34.5" x14ac:dyDescent="0.25">
      <c r="A38" s="88"/>
      <c r="B38" s="88"/>
      <c r="C38" s="104" t="s">
        <v>65</v>
      </c>
      <c r="D38" s="171">
        <f>D40</f>
        <v>-64335.8</v>
      </c>
      <c r="E38" s="171">
        <f>E40</f>
        <v>0</v>
      </c>
    </row>
    <row r="39" spans="1:5" s="91" customFormat="1" x14ac:dyDescent="0.25">
      <c r="A39" s="88"/>
      <c r="B39" s="88"/>
      <c r="C39" s="170" t="s">
        <v>147</v>
      </c>
      <c r="D39" s="171"/>
      <c r="E39" s="171"/>
    </row>
    <row r="40" spans="1:5" s="91" customFormat="1" ht="34.5" x14ac:dyDescent="0.25">
      <c r="A40" s="88"/>
      <c r="B40" s="88"/>
      <c r="C40" s="154" t="s">
        <v>315</v>
      </c>
      <c r="D40" s="171">
        <f>'4'!G118</f>
        <v>-64335.8</v>
      </c>
      <c r="E40" s="171">
        <f>'4'!H118</f>
        <v>0</v>
      </c>
    </row>
    <row r="41" spans="1:5" s="91" customFormat="1" x14ac:dyDescent="0.25">
      <c r="A41" s="88">
        <v>1004</v>
      </c>
      <c r="B41" s="88">
        <v>31013</v>
      </c>
      <c r="C41" s="89" t="s">
        <v>109</v>
      </c>
      <c r="D41" s="103">
        <f>D43</f>
        <v>-161976.9</v>
      </c>
      <c r="E41" s="103">
        <f>E43</f>
        <v>0</v>
      </c>
    </row>
    <row r="42" spans="1:5" s="91" customFormat="1" x14ac:dyDescent="0.25">
      <c r="A42" s="88"/>
      <c r="B42" s="88"/>
      <c r="C42" s="170" t="s">
        <v>21</v>
      </c>
      <c r="D42" s="171"/>
      <c r="E42" s="171"/>
    </row>
    <row r="43" spans="1:5" s="91" customFormat="1" ht="34.5" x14ac:dyDescent="0.25">
      <c r="A43" s="88"/>
      <c r="B43" s="88"/>
      <c r="C43" s="104" t="s">
        <v>65</v>
      </c>
      <c r="D43" s="171">
        <v>-161976.9</v>
      </c>
      <c r="E43" s="171"/>
    </row>
    <row r="44" spans="1:5" s="91" customFormat="1" x14ac:dyDescent="0.25">
      <c r="A44" s="88">
        <v>1004</v>
      </c>
      <c r="B44" s="88">
        <v>31014</v>
      </c>
      <c r="C44" s="89" t="s">
        <v>110</v>
      </c>
      <c r="D44" s="103">
        <f>D46</f>
        <v>-8468.5</v>
      </c>
      <c r="E44" s="103">
        <f>E46</f>
        <v>-17978</v>
      </c>
    </row>
    <row r="45" spans="1:5" s="91" customFormat="1" ht="21.75" customHeight="1" x14ac:dyDescent="0.25">
      <c r="A45" s="88"/>
      <c r="B45" s="88"/>
      <c r="C45" s="170" t="s">
        <v>21</v>
      </c>
      <c r="D45" s="103"/>
      <c r="E45" s="103"/>
    </row>
    <row r="46" spans="1:5" s="91" customFormat="1" ht="34.5" x14ac:dyDescent="0.25">
      <c r="A46" s="88"/>
      <c r="B46" s="88"/>
      <c r="C46" s="104" t="s">
        <v>65</v>
      </c>
      <c r="D46" s="103">
        <f>SUM(D48:D49)</f>
        <v>-8468.5</v>
      </c>
      <c r="E46" s="103">
        <f>SUM(E48:E49)</f>
        <v>-17978</v>
      </c>
    </row>
    <row r="47" spans="1:5" s="91" customFormat="1" ht="21" customHeight="1" x14ac:dyDescent="0.25">
      <c r="A47" s="88"/>
      <c r="B47" s="88"/>
      <c r="C47" s="170" t="s">
        <v>147</v>
      </c>
      <c r="D47" s="103"/>
      <c r="E47" s="103"/>
    </row>
    <row r="48" spans="1:5" s="91" customFormat="1" ht="21" customHeight="1" x14ac:dyDescent="0.25">
      <c r="A48" s="88"/>
      <c r="B48" s="88"/>
      <c r="C48" s="154" t="s">
        <v>135</v>
      </c>
      <c r="D48" s="171">
        <v>-7870.5</v>
      </c>
      <c r="E48" s="171">
        <f>'7'!G13+'7'!G15</f>
        <v>-17380</v>
      </c>
    </row>
    <row r="49" spans="1:10" s="91" customFormat="1" ht="42.75" customHeight="1" x14ac:dyDescent="0.25">
      <c r="A49" s="155"/>
      <c r="B49" s="155"/>
      <c r="C49" s="154" t="s">
        <v>276</v>
      </c>
      <c r="D49" s="365">
        <v>-598</v>
      </c>
      <c r="E49" s="171">
        <f>'7'!G16</f>
        <v>-598</v>
      </c>
    </row>
    <row r="50" spans="1:10" s="91" customFormat="1" x14ac:dyDescent="0.25">
      <c r="A50" s="88">
        <v>1017</v>
      </c>
      <c r="B50" s="88">
        <v>21001</v>
      </c>
      <c r="C50" s="89" t="s">
        <v>136</v>
      </c>
      <c r="D50" s="103">
        <f>D52</f>
        <v>-22660</v>
      </c>
      <c r="E50" s="103">
        <f>E52</f>
        <v>-22660</v>
      </c>
    </row>
    <row r="51" spans="1:10" s="91" customFormat="1" ht="20.25" customHeight="1" x14ac:dyDescent="0.25">
      <c r="A51" s="88"/>
      <c r="B51" s="88"/>
      <c r="C51" s="170" t="s">
        <v>21</v>
      </c>
      <c r="D51" s="103"/>
      <c r="E51" s="103"/>
    </row>
    <row r="52" spans="1:10" s="91" customFormat="1" ht="34.5" x14ac:dyDescent="0.25">
      <c r="A52" s="88"/>
      <c r="B52" s="88"/>
      <c r="C52" s="104" t="s">
        <v>65</v>
      </c>
      <c r="D52" s="171">
        <f>'7'!G18</f>
        <v>-22660</v>
      </c>
      <c r="E52" s="171">
        <f>D52</f>
        <v>-22660</v>
      </c>
    </row>
    <row r="53" spans="1:10" s="344" customFormat="1" ht="51.75" x14ac:dyDescent="0.25">
      <c r="A53" s="88">
        <v>1072</v>
      </c>
      <c r="B53" s="88">
        <v>31008</v>
      </c>
      <c r="C53" s="89" t="s">
        <v>185</v>
      </c>
      <c r="D53" s="103">
        <f>D55</f>
        <v>-82900.600000000006</v>
      </c>
      <c r="E53" s="103">
        <f>E55</f>
        <v>0</v>
      </c>
      <c r="G53" s="345"/>
      <c r="H53" s="345"/>
      <c r="I53" s="345"/>
      <c r="J53" s="345"/>
    </row>
    <row r="54" spans="1:10" s="344" customFormat="1" ht="17.25" customHeight="1" x14ac:dyDescent="0.25">
      <c r="A54" s="155"/>
      <c r="B54" s="155"/>
      <c r="C54" s="170" t="s">
        <v>21</v>
      </c>
      <c r="D54" s="171"/>
      <c r="E54" s="171"/>
      <c r="G54" s="345"/>
      <c r="H54" s="345"/>
      <c r="I54" s="345"/>
      <c r="J54" s="345"/>
    </row>
    <row r="55" spans="1:10" s="344" customFormat="1" ht="34.5" x14ac:dyDescent="0.25">
      <c r="A55" s="155"/>
      <c r="B55" s="155"/>
      <c r="C55" s="104" t="s">
        <v>65</v>
      </c>
      <c r="D55" s="171">
        <f>D57</f>
        <v>-82900.600000000006</v>
      </c>
      <c r="E55" s="171">
        <f>E57</f>
        <v>0</v>
      </c>
      <c r="G55" s="345"/>
      <c r="H55" s="345"/>
      <c r="I55" s="345"/>
      <c r="J55" s="345"/>
    </row>
    <row r="56" spans="1:10" s="344" customFormat="1" ht="17.25" customHeight="1" x14ac:dyDescent="0.25">
      <c r="A56" s="155"/>
      <c r="B56" s="155"/>
      <c r="C56" s="170" t="s">
        <v>147</v>
      </c>
      <c r="D56" s="278"/>
      <c r="E56" s="199"/>
      <c r="G56" s="345"/>
      <c r="H56" s="345"/>
      <c r="I56" s="345"/>
      <c r="J56" s="345"/>
    </row>
    <row r="57" spans="1:10" s="344" customFormat="1" ht="34.5" x14ac:dyDescent="0.25">
      <c r="A57" s="155"/>
      <c r="B57" s="155"/>
      <c r="C57" s="278" t="s">
        <v>186</v>
      </c>
      <c r="D57" s="171">
        <v>-82900.600000000006</v>
      </c>
      <c r="E57" s="199"/>
      <c r="G57" s="345"/>
      <c r="H57" s="345"/>
      <c r="I57" s="345"/>
      <c r="J57" s="345"/>
    </row>
    <row r="58" spans="1:10" ht="34.5" x14ac:dyDescent="0.25">
      <c r="A58" s="88">
        <v>1072</v>
      </c>
      <c r="B58" s="88">
        <v>31009</v>
      </c>
      <c r="C58" s="279" t="s">
        <v>187</v>
      </c>
      <c r="D58" s="103">
        <f>D60+D63</f>
        <v>-118560</v>
      </c>
      <c r="E58" s="103">
        <f>E60+E63</f>
        <v>-208348.79999999999</v>
      </c>
    </row>
    <row r="59" spans="1:10" ht="17.25" customHeight="1" x14ac:dyDescent="0.25">
      <c r="A59" s="285"/>
      <c r="B59" s="285"/>
      <c r="C59" s="170" t="s">
        <v>21</v>
      </c>
      <c r="D59" s="168"/>
      <c r="E59" s="169"/>
    </row>
    <row r="60" spans="1:10" ht="41.25" customHeight="1" x14ac:dyDescent="0.25">
      <c r="A60" s="285"/>
      <c r="B60" s="285"/>
      <c r="C60" s="104" t="s">
        <v>65</v>
      </c>
      <c r="D60" s="103">
        <f>D62</f>
        <v>0</v>
      </c>
      <c r="E60" s="103">
        <f>E62</f>
        <v>-25948.799999999999</v>
      </c>
    </row>
    <row r="61" spans="1:10" ht="17.25" customHeight="1" x14ac:dyDescent="0.25">
      <c r="A61" s="285"/>
      <c r="B61" s="285"/>
      <c r="C61" s="170" t="s">
        <v>147</v>
      </c>
      <c r="D61" s="168"/>
      <c r="E61" s="169"/>
    </row>
    <row r="62" spans="1:10" ht="34.5" x14ac:dyDescent="0.25">
      <c r="A62" s="285"/>
      <c r="B62" s="285"/>
      <c r="C62" s="278" t="s">
        <v>188</v>
      </c>
      <c r="D62" s="168"/>
      <c r="E62" s="169">
        <v>-25948.799999999999</v>
      </c>
    </row>
    <row r="63" spans="1:10" ht="17.25" customHeight="1" x14ac:dyDescent="0.25">
      <c r="A63" s="285"/>
      <c r="B63" s="285"/>
      <c r="C63" s="105" t="s">
        <v>99</v>
      </c>
      <c r="D63" s="366">
        <f>D65</f>
        <v>-118560</v>
      </c>
      <c r="E63" s="366">
        <f>E65</f>
        <v>-182400</v>
      </c>
    </row>
    <row r="64" spans="1:10" ht="17.25" customHeight="1" x14ac:dyDescent="0.25">
      <c r="A64" s="285"/>
      <c r="B64" s="285"/>
      <c r="C64" s="170" t="s">
        <v>147</v>
      </c>
      <c r="D64" s="168"/>
      <c r="E64" s="169"/>
    </row>
    <row r="65" spans="1:5" ht="36.75" customHeight="1" x14ac:dyDescent="0.25">
      <c r="A65" s="285"/>
      <c r="B65" s="285"/>
      <c r="C65" s="278" t="s">
        <v>189</v>
      </c>
      <c r="D65" s="295">
        <v>-118560</v>
      </c>
      <c r="E65" s="295">
        <v>-182400</v>
      </c>
    </row>
    <row r="66" spans="1:5" ht="30.75" customHeight="1" x14ac:dyDescent="0.25">
      <c r="A66" s="88">
        <v>1072</v>
      </c>
      <c r="B66" s="88">
        <v>31012</v>
      </c>
      <c r="C66" s="309" t="s">
        <v>304</v>
      </c>
      <c r="D66" s="426">
        <f>D68</f>
        <v>-49617</v>
      </c>
      <c r="E66" s="103">
        <f>E68</f>
        <v>0</v>
      </c>
    </row>
    <row r="67" spans="1:5" ht="17.25" customHeight="1" x14ac:dyDescent="0.25">
      <c r="A67" s="88"/>
      <c r="B67" s="88"/>
      <c r="C67" s="155" t="s">
        <v>21</v>
      </c>
      <c r="D67" s="168"/>
      <c r="E67" s="103"/>
    </row>
    <row r="68" spans="1:5" ht="34.5" x14ac:dyDescent="0.25">
      <c r="A68" s="88"/>
      <c r="B68" s="88"/>
      <c r="C68" s="104" t="s">
        <v>65</v>
      </c>
      <c r="D68" s="169">
        <f>D70</f>
        <v>-49617</v>
      </c>
      <c r="E68" s="103">
        <f>E70</f>
        <v>0</v>
      </c>
    </row>
    <row r="69" spans="1:5" ht="17.25" customHeight="1" x14ac:dyDescent="0.25">
      <c r="A69" s="88"/>
      <c r="B69" s="88"/>
      <c r="C69" s="155" t="s">
        <v>147</v>
      </c>
      <c r="D69" s="168"/>
      <c r="E69" s="169"/>
    </row>
    <row r="70" spans="1:5" ht="37.5" customHeight="1" x14ac:dyDescent="0.25">
      <c r="A70" s="88"/>
      <c r="B70" s="88"/>
      <c r="C70" s="415" t="s">
        <v>312</v>
      </c>
      <c r="D70" s="169">
        <f>'4'!G195</f>
        <v>-49617</v>
      </c>
      <c r="E70" s="103">
        <v>0</v>
      </c>
    </row>
  </sheetData>
  <mergeCells count="9">
    <mergeCell ref="A1:E1"/>
    <mergeCell ref="A2:E2"/>
    <mergeCell ref="A3:E3"/>
    <mergeCell ref="A4:E4"/>
    <mergeCell ref="A6:B7"/>
    <mergeCell ref="C6:C8"/>
    <mergeCell ref="E7:E8"/>
    <mergeCell ref="D7:D8"/>
    <mergeCell ref="D6:E6"/>
  </mergeCells>
  <pageMargins left="0.70866141732283472" right="0.70866141732283472" top="0.15748031496062992" bottom="0.15748031496062992" header="0.15748031496062992" footer="0.15748031496062992"/>
  <pageSetup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9"/>
  <sheetViews>
    <sheetView topLeftCell="A184" workbookViewId="0">
      <selection activeCell="A62" sqref="A62:XFD62"/>
    </sheetView>
  </sheetViews>
  <sheetFormatPr defaultColWidth="8" defaultRowHeight="13.5" x14ac:dyDescent="0.25"/>
  <cols>
    <col min="1" max="1" width="33.28515625" style="1" customWidth="1"/>
    <col min="2" max="2" width="51.85546875" style="1" customWidth="1"/>
    <col min="3" max="3" width="16.140625" style="1" customWidth="1"/>
    <col min="4" max="4" width="18" style="1" customWidth="1"/>
    <col min="5" max="5" width="8" style="299"/>
    <col min="6" max="16384" width="8" style="1"/>
  </cols>
  <sheetData>
    <row r="1" spans="1:10" s="31" customFormat="1" ht="17.25" customHeight="1" x14ac:dyDescent="0.25">
      <c r="A1" s="516" t="s">
        <v>328</v>
      </c>
      <c r="B1" s="516"/>
      <c r="C1" s="516"/>
      <c r="D1" s="516"/>
      <c r="E1" s="436"/>
      <c r="G1" s="44"/>
      <c r="H1" s="44"/>
      <c r="I1" s="44"/>
      <c r="J1" s="44"/>
    </row>
    <row r="2" spans="1:10" s="9" customFormat="1" ht="16.5" customHeight="1" x14ac:dyDescent="0.25">
      <c r="A2" s="516" t="s">
        <v>92</v>
      </c>
      <c r="B2" s="516"/>
      <c r="C2" s="516"/>
      <c r="D2" s="516"/>
      <c r="E2" s="436"/>
      <c r="F2" s="10"/>
      <c r="G2" s="10"/>
      <c r="H2" s="10"/>
      <c r="I2" s="45"/>
      <c r="J2" s="45"/>
    </row>
    <row r="3" spans="1:10" s="9" customFormat="1" ht="16.5" customHeight="1" x14ac:dyDescent="0.25">
      <c r="A3" s="516" t="s">
        <v>0</v>
      </c>
      <c r="B3" s="516"/>
      <c r="C3" s="516"/>
      <c r="D3" s="516"/>
      <c r="E3" s="436"/>
      <c r="F3" s="10"/>
      <c r="G3" s="10"/>
      <c r="H3" s="10"/>
      <c r="I3" s="45"/>
      <c r="J3" s="45"/>
    </row>
    <row r="4" spans="1:10" s="15" customFormat="1" ht="19.5" customHeight="1" x14ac:dyDescent="0.25">
      <c r="A4" s="16"/>
      <c r="B4" s="16"/>
      <c r="C4" s="543" t="s">
        <v>159</v>
      </c>
      <c r="D4" s="543"/>
      <c r="E4" s="437"/>
    </row>
    <row r="5" spans="1:10" s="13" customFormat="1" ht="57.75" customHeight="1" x14ac:dyDescent="0.25">
      <c r="A5" s="544" t="s">
        <v>278</v>
      </c>
      <c r="B5" s="544"/>
      <c r="C5" s="544"/>
      <c r="D5" s="544"/>
      <c r="E5" s="299"/>
    </row>
    <row r="6" spans="1:10" s="187" customFormat="1" ht="25.5" customHeight="1" x14ac:dyDescent="0.3">
      <c r="A6" s="557" t="s">
        <v>157</v>
      </c>
      <c r="B6" s="557"/>
      <c r="C6" s="557"/>
      <c r="D6" s="557"/>
      <c r="E6" s="190"/>
    </row>
    <row r="7" spans="1:10" s="187" customFormat="1" x14ac:dyDescent="0.25">
      <c r="B7" s="188"/>
      <c r="C7" s="188"/>
      <c r="D7" s="188"/>
      <c r="E7" s="188"/>
    </row>
    <row r="8" spans="1:10" s="187" customFormat="1" ht="14.25" x14ac:dyDescent="0.25">
      <c r="A8" s="189" t="s">
        <v>158</v>
      </c>
      <c r="C8" s="188"/>
      <c r="D8" s="435" t="s">
        <v>316</v>
      </c>
      <c r="E8" s="188"/>
    </row>
    <row r="9" spans="1:10" s="187" customFormat="1" ht="14.25" x14ac:dyDescent="0.25">
      <c r="B9" s="189"/>
      <c r="C9" s="188"/>
      <c r="D9" s="188"/>
      <c r="E9" s="188"/>
    </row>
    <row r="10" spans="1:10" s="54" customFormat="1" ht="20.25" customHeight="1" x14ac:dyDescent="0.25">
      <c r="A10" s="72" t="s">
        <v>22</v>
      </c>
      <c r="B10" s="545" t="s">
        <v>23</v>
      </c>
      <c r="C10" s="546"/>
      <c r="D10" s="547"/>
      <c r="E10" s="320"/>
    </row>
    <row r="11" spans="1:10" s="54" customFormat="1" ht="19.5" customHeight="1" x14ac:dyDescent="0.25">
      <c r="A11" s="73" t="s">
        <v>71</v>
      </c>
      <c r="B11" s="548" t="s">
        <v>53</v>
      </c>
      <c r="C11" s="549"/>
      <c r="D11" s="550"/>
      <c r="E11" s="320"/>
    </row>
    <row r="12" spans="1:10" s="54" customFormat="1" ht="14.25" x14ac:dyDescent="0.25">
      <c r="A12" s="551" t="s">
        <v>32</v>
      </c>
      <c r="B12" s="552"/>
      <c r="C12" s="552"/>
      <c r="D12" s="553"/>
      <c r="E12" s="320"/>
    </row>
    <row r="13" spans="1:10" s="78" customFormat="1" ht="11.25" customHeight="1" x14ac:dyDescent="0.25">
      <c r="A13" s="76"/>
      <c r="B13" s="76"/>
      <c r="C13" s="77"/>
      <c r="D13" s="286"/>
      <c r="E13" s="438"/>
    </row>
    <row r="14" spans="1:10" s="54" customFormat="1" ht="16.5" customHeight="1" x14ac:dyDescent="0.25">
      <c r="A14" s="554" t="s">
        <v>24</v>
      </c>
      <c r="B14" s="556" t="s">
        <v>71</v>
      </c>
      <c r="C14" s="535" t="s">
        <v>164</v>
      </c>
      <c r="D14" s="536"/>
      <c r="E14" s="320"/>
    </row>
    <row r="15" spans="1:10" s="54" customFormat="1" ht="28.5" customHeight="1" x14ac:dyDescent="0.25">
      <c r="A15" s="555"/>
      <c r="B15" s="556"/>
      <c r="C15" s="537"/>
      <c r="D15" s="538"/>
      <c r="E15" s="320"/>
    </row>
    <row r="16" spans="1:10" s="54" customFormat="1" ht="21" customHeight="1" x14ac:dyDescent="0.25">
      <c r="A16" s="263" t="s">
        <v>25</v>
      </c>
      <c r="B16" s="79">
        <v>11002</v>
      </c>
      <c r="C16" s="530" t="s">
        <v>76</v>
      </c>
      <c r="D16" s="530" t="s">
        <v>26</v>
      </c>
      <c r="E16" s="320"/>
    </row>
    <row r="17" spans="1:5" s="54" customFormat="1" ht="40.5" x14ac:dyDescent="0.25">
      <c r="A17" s="263" t="s">
        <v>27</v>
      </c>
      <c r="B17" s="262" t="s">
        <v>203</v>
      </c>
      <c r="C17" s="530"/>
      <c r="D17" s="530"/>
      <c r="E17" s="320"/>
    </row>
    <row r="18" spans="1:5" s="54" customFormat="1" ht="40.5" x14ac:dyDescent="0.25">
      <c r="A18" s="263" t="s">
        <v>28</v>
      </c>
      <c r="B18" s="262" t="s">
        <v>204</v>
      </c>
      <c r="C18" s="530"/>
      <c r="D18" s="530"/>
      <c r="E18" s="320"/>
    </row>
    <row r="19" spans="1:5" s="54" customFormat="1" ht="28.5" customHeight="1" x14ac:dyDescent="0.25">
      <c r="A19" s="263" t="s">
        <v>29</v>
      </c>
      <c r="B19" s="262" t="s">
        <v>205</v>
      </c>
      <c r="C19" s="530"/>
      <c r="D19" s="530"/>
      <c r="E19" s="320"/>
    </row>
    <row r="20" spans="1:5" s="54" customFormat="1" ht="30" customHeight="1" x14ac:dyDescent="0.25">
      <c r="A20" s="287" t="s">
        <v>206</v>
      </c>
      <c r="B20" s="262" t="s">
        <v>207</v>
      </c>
      <c r="C20" s="531"/>
      <c r="D20" s="531"/>
      <c r="E20" s="320"/>
    </row>
    <row r="21" spans="1:5" s="54" customFormat="1" ht="16.5" customHeight="1" x14ac:dyDescent="0.25">
      <c r="A21" s="526" t="s">
        <v>30</v>
      </c>
      <c r="B21" s="527"/>
      <c r="C21" s="186"/>
      <c r="D21" s="65"/>
      <c r="E21" s="320"/>
    </row>
    <row r="22" spans="1:5" s="54" customFormat="1" ht="19.5" customHeight="1" x14ac:dyDescent="0.25">
      <c r="A22" s="528" t="s">
        <v>31</v>
      </c>
      <c r="B22" s="529"/>
      <c r="C22" s="110">
        <f>'1'!D18</f>
        <v>1664192.2999999998</v>
      </c>
      <c r="D22" s="110">
        <f>'1'!E18</f>
        <v>1664192.2999999998</v>
      </c>
      <c r="E22" s="320"/>
    </row>
    <row r="23" spans="1:5" s="78" customFormat="1" ht="11.25" customHeight="1" x14ac:dyDescent="0.25">
      <c r="A23" s="76"/>
      <c r="B23" s="76"/>
      <c r="C23" s="77"/>
      <c r="D23" s="286"/>
      <c r="E23" s="438"/>
    </row>
    <row r="24" spans="1:5" s="54" customFormat="1" ht="16.5" customHeight="1" x14ac:dyDescent="0.25">
      <c r="A24" s="539" t="s">
        <v>24</v>
      </c>
      <c r="B24" s="541" t="s">
        <v>71</v>
      </c>
      <c r="C24" s="535" t="s">
        <v>90</v>
      </c>
      <c r="D24" s="536"/>
      <c r="E24" s="320"/>
    </row>
    <row r="25" spans="1:5" s="54" customFormat="1" ht="30.75" customHeight="1" x14ac:dyDescent="0.25">
      <c r="A25" s="540"/>
      <c r="B25" s="542"/>
      <c r="C25" s="537"/>
      <c r="D25" s="538"/>
      <c r="E25" s="320"/>
    </row>
    <row r="26" spans="1:5" s="54" customFormat="1" ht="21" customHeight="1" x14ac:dyDescent="0.25">
      <c r="A26" s="65" t="s">
        <v>25</v>
      </c>
      <c r="B26" s="79">
        <v>11010</v>
      </c>
      <c r="C26" s="530" t="s">
        <v>76</v>
      </c>
      <c r="D26" s="530" t="s">
        <v>26</v>
      </c>
      <c r="E26" s="320"/>
    </row>
    <row r="27" spans="1:5" s="54" customFormat="1" ht="67.5" x14ac:dyDescent="0.25">
      <c r="A27" s="371" t="s">
        <v>27</v>
      </c>
      <c r="B27" s="338" t="s">
        <v>318</v>
      </c>
      <c r="C27" s="530"/>
      <c r="D27" s="530"/>
      <c r="E27" s="320"/>
    </row>
    <row r="28" spans="1:5" s="54" customFormat="1" ht="67.5" x14ac:dyDescent="0.25">
      <c r="A28" s="371" t="s">
        <v>28</v>
      </c>
      <c r="B28" s="338" t="s">
        <v>319</v>
      </c>
      <c r="C28" s="530"/>
      <c r="D28" s="530"/>
      <c r="E28" s="320"/>
    </row>
    <row r="29" spans="1:5" s="54" customFormat="1" ht="28.5" customHeight="1" x14ac:dyDescent="0.25">
      <c r="A29" s="371" t="s">
        <v>29</v>
      </c>
      <c r="B29" s="338" t="s">
        <v>205</v>
      </c>
      <c r="C29" s="530"/>
      <c r="D29" s="530"/>
      <c r="E29" s="320"/>
    </row>
    <row r="30" spans="1:5" s="54" customFormat="1" ht="30" customHeight="1" x14ac:dyDescent="0.25">
      <c r="A30" s="288" t="s">
        <v>72</v>
      </c>
      <c r="B30" s="338" t="s">
        <v>210</v>
      </c>
      <c r="C30" s="531"/>
      <c r="D30" s="531"/>
      <c r="E30" s="320"/>
    </row>
    <row r="31" spans="1:5" s="54" customFormat="1" ht="16.5" customHeight="1" x14ac:dyDescent="0.25">
      <c r="A31" s="526" t="s">
        <v>30</v>
      </c>
      <c r="B31" s="527"/>
      <c r="C31" s="372"/>
      <c r="D31" s="65"/>
      <c r="E31" s="320"/>
    </row>
    <row r="32" spans="1:5" s="54" customFormat="1" ht="19.5" customHeight="1" x14ac:dyDescent="0.25">
      <c r="A32" s="528" t="s">
        <v>31</v>
      </c>
      <c r="B32" s="529"/>
      <c r="C32" s="110">
        <f>'1'!D24</f>
        <v>-185000</v>
      </c>
      <c r="D32" s="110">
        <f>'1'!E24</f>
        <v>-500000</v>
      </c>
      <c r="E32" s="320"/>
    </row>
    <row r="33" spans="1:5" s="17" customFormat="1" ht="16.5" customHeight="1" x14ac:dyDescent="0.25">
      <c r="A33" s="108"/>
      <c r="B33" s="108"/>
      <c r="C33" s="108"/>
      <c r="D33" s="108"/>
      <c r="E33" s="439"/>
    </row>
    <row r="34" spans="1:5" s="54" customFormat="1" ht="16.5" customHeight="1" x14ac:dyDescent="0.25">
      <c r="A34" s="539" t="s">
        <v>24</v>
      </c>
      <c r="B34" s="541" t="s">
        <v>71</v>
      </c>
      <c r="C34" s="535" t="s">
        <v>90</v>
      </c>
      <c r="D34" s="536"/>
      <c r="E34" s="320"/>
    </row>
    <row r="35" spans="1:5" s="54" customFormat="1" ht="30.75" customHeight="1" x14ac:dyDescent="0.25">
      <c r="A35" s="540"/>
      <c r="B35" s="542"/>
      <c r="C35" s="537"/>
      <c r="D35" s="538"/>
      <c r="E35" s="320"/>
    </row>
    <row r="36" spans="1:5" s="54" customFormat="1" ht="21" customHeight="1" x14ac:dyDescent="0.25">
      <c r="A36" s="65" t="s">
        <v>25</v>
      </c>
      <c r="B36" s="79">
        <v>11014</v>
      </c>
      <c r="C36" s="530" t="s">
        <v>76</v>
      </c>
      <c r="D36" s="530" t="s">
        <v>26</v>
      </c>
      <c r="E36" s="320"/>
    </row>
    <row r="37" spans="1:5" s="54" customFormat="1" ht="40.5" x14ac:dyDescent="0.25">
      <c r="A37" s="263" t="s">
        <v>27</v>
      </c>
      <c r="B37" s="262" t="s">
        <v>208</v>
      </c>
      <c r="C37" s="530"/>
      <c r="D37" s="530"/>
      <c r="E37" s="320"/>
    </row>
    <row r="38" spans="1:5" s="54" customFormat="1" ht="67.5" x14ac:dyDescent="0.25">
      <c r="A38" s="263" t="s">
        <v>28</v>
      </c>
      <c r="B38" s="262" t="s">
        <v>209</v>
      </c>
      <c r="C38" s="530"/>
      <c r="D38" s="530"/>
      <c r="E38" s="320"/>
    </row>
    <row r="39" spans="1:5" s="54" customFormat="1" ht="28.5" customHeight="1" x14ac:dyDescent="0.25">
      <c r="A39" s="263" t="s">
        <v>29</v>
      </c>
      <c r="B39" s="262" t="s">
        <v>205</v>
      </c>
      <c r="C39" s="530"/>
      <c r="D39" s="530"/>
      <c r="E39" s="320"/>
    </row>
    <row r="40" spans="1:5" s="54" customFormat="1" ht="30" customHeight="1" x14ac:dyDescent="0.25">
      <c r="A40" s="288" t="s">
        <v>72</v>
      </c>
      <c r="B40" s="262" t="s">
        <v>210</v>
      </c>
      <c r="C40" s="531"/>
      <c r="D40" s="531"/>
      <c r="E40" s="320"/>
    </row>
    <row r="41" spans="1:5" s="54" customFormat="1" ht="16.5" customHeight="1" x14ac:dyDescent="0.25">
      <c r="A41" s="526" t="s">
        <v>30</v>
      </c>
      <c r="B41" s="527"/>
      <c r="C41" s="186"/>
      <c r="D41" s="65"/>
      <c r="E41" s="320"/>
    </row>
    <row r="42" spans="1:5" s="54" customFormat="1" ht="19.5" customHeight="1" x14ac:dyDescent="0.25">
      <c r="A42" s="528" t="s">
        <v>31</v>
      </c>
      <c r="B42" s="529"/>
      <c r="C42" s="110">
        <f>'1'!D30</f>
        <v>-70000</v>
      </c>
      <c r="D42" s="110">
        <f>'1'!E30</f>
        <v>0</v>
      </c>
      <c r="E42" s="320"/>
    </row>
    <row r="43" spans="1:5" s="17" customFormat="1" ht="16.5" customHeight="1" x14ac:dyDescent="0.25">
      <c r="A43" s="108"/>
      <c r="B43" s="108"/>
      <c r="C43" s="108"/>
      <c r="D43" s="108"/>
      <c r="E43" s="439"/>
    </row>
    <row r="44" spans="1:5" s="54" customFormat="1" ht="16.5" customHeight="1" x14ac:dyDescent="0.25">
      <c r="A44" s="539" t="s">
        <v>24</v>
      </c>
      <c r="B44" s="541" t="s">
        <v>71</v>
      </c>
      <c r="C44" s="535" t="s">
        <v>90</v>
      </c>
      <c r="D44" s="536"/>
      <c r="E44" s="320"/>
    </row>
    <row r="45" spans="1:5" s="54" customFormat="1" ht="29.25" customHeight="1" x14ac:dyDescent="0.25">
      <c r="A45" s="540"/>
      <c r="B45" s="542"/>
      <c r="C45" s="537"/>
      <c r="D45" s="538"/>
      <c r="E45" s="320"/>
    </row>
    <row r="46" spans="1:5" s="54" customFormat="1" ht="21" customHeight="1" x14ac:dyDescent="0.25">
      <c r="A46" s="65" t="s">
        <v>25</v>
      </c>
      <c r="B46" s="79">
        <v>31002</v>
      </c>
      <c r="C46" s="530" t="s">
        <v>76</v>
      </c>
      <c r="D46" s="530" t="s">
        <v>26</v>
      </c>
      <c r="E46" s="320"/>
    </row>
    <row r="47" spans="1:5" s="54" customFormat="1" ht="18" customHeight="1" x14ac:dyDescent="0.25">
      <c r="A47" s="65" t="s">
        <v>27</v>
      </c>
      <c r="B47" s="173" t="s">
        <v>155</v>
      </c>
      <c r="C47" s="530"/>
      <c r="D47" s="530"/>
      <c r="E47" s="320"/>
    </row>
    <row r="48" spans="1:5" s="54" customFormat="1" ht="24" customHeight="1" x14ac:dyDescent="0.25">
      <c r="A48" s="65" t="s">
        <v>28</v>
      </c>
      <c r="B48" s="173" t="s">
        <v>155</v>
      </c>
      <c r="C48" s="530"/>
      <c r="D48" s="530"/>
      <c r="E48" s="320"/>
    </row>
    <row r="49" spans="1:5" s="54" customFormat="1" ht="28.5" customHeight="1" x14ac:dyDescent="0.25">
      <c r="A49" s="65" t="s">
        <v>29</v>
      </c>
      <c r="B49" s="173" t="s">
        <v>77</v>
      </c>
      <c r="C49" s="530"/>
      <c r="D49" s="530"/>
      <c r="E49" s="320"/>
    </row>
    <row r="50" spans="1:5" s="54" customFormat="1" ht="41.25" customHeight="1" x14ac:dyDescent="0.25">
      <c r="A50" s="65" t="s">
        <v>72</v>
      </c>
      <c r="B50" s="173" t="s">
        <v>150</v>
      </c>
      <c r="C50" s="531"/>
      <c r="D50" s="531"/>
      <c r="E50" s="320"/>
    </row>
    <row r="51" spans="1:5" s="54" customFormat="1" ht="16.5" customHeight="1" x14ac:dyDescent="0.25">
      <c r="A51" s="526" t="s">
        <v>30</v>
      </c>
      <c r="B51" s="527"/>
      <c r="C51" s="74"/>
      <c r="D51" s="75"/>
      <c r="E51" s="320"/>
    </row>
    <row r="52" spans="1:5" s="54" customFormat="1" ht="19.5" customHeight="1" x14ac:dyDescent="0.25">
      <c r="A52" s="528" t="s">
        <v>31</v>
      </c>
      <c r="B52" s="529"/>
      <c r="C52" s="110">
        <f>'1'!D36</f>
        <v>-1968</v>
      </c>
      <c r="D52" s="110">
        <f>'1'!E36</f>
        <v>-212941.5</v>
      </c>
      <c r="E52" s="320"/>
    </row>
    <row r="53" spans="1:5" s="78" customFormat="1" ht="11.25" customHeight="1" x14ac:dyDescent="0.25">
      <c r="A53" s="76"/>
      <c r="B53" s="76"/>
      <c r="C53" s="77"/>
      <c r="D53" s="77"/>
      <c r="E53" s="438"/>
    </row>
    <row r="54" spans="1:5" s="54" customFormat="1" ht="16.5" customHeight="1" x14ac:dyDescent="0.25">
      <c r="A54" s="539" t="s">
        <v>24</v>
      </c>
      <c r="B54" s="541" t="s">
        <v>71</v>
      </c>
      <c r="C54" s="535" t="s">
        <v>90</v>
      </c>
      <c r="D54" s="536"/>
      <c r="E54" s="320"/>
    </row>
    <row r="55" spans="1:5" s="54" customFormat="1" ht="29.25" customHeight="1" x14ac:dyDescent="0.25">
      <c r="A55" s="540"/>
      <c r="B55" s="542"/>
      <c r="C55" s="537"/>
      <c r="D55" s="538"/>
      <c r="E55" s="320"/>
    </row>
    <row r="56" spans="1:5" s="54" customFormat="1" ht="21" customHeight="1" x14ac:dyDescent="0.25">
      <c r="A56" s="65" t="s">
        <v>25</v>
      </c>
      <c r="B56" s="79">
        <v>31004</v>
      </c>
      <c r="C56" s="530" t="s">
        <v>76</v>
      </c>
      <c r="D56" s="530" t="s">
        <v>26</v>
      </c>
      <c r="E56" s="320"/>
    </row>
    <row r="57" spans="1:5" s="54" customFormat="1" ht="67.5" x14ac:dyDescent="0.25">
      <c r="A57" s="65" t="s">
        <v>27</v>
      </c>
      <c r="B57" s="79" t="s">
        <v>320</v>
      </c>
      <c r="C57" s="530"/>
      <c r="D57" s="530"/>
      <c r="E57" s="320"/>
    </row>
    <row r="58" spans="1:5" s="54" customFormat="1" ht="45" customHeight="1" x14ac:dyDescent="0.25">
      <c r="A58" s="65" t="s">
        <v>28</v>
      </c>
      <c r="B58" s="79" t="s">
        <v>321</v>
      </c>
      <c r="C58" s="530"/>
      <c r="D58" s="530"/>
      <c r="E58" s="320"/>
    </row>
    <row r="59" spans="1:5" s="54" customFormat="1" ht="28.5" customHeight="1" x14ac:dyDescent="0.25">
      <c r="A59" s="65" t="s">
        <v>29</v>
      </c>
      <c r="B59" s="79" t="s">
        <v>77</v>
      </c>
      <c r="C59" s="530"/>
      <c r="D59" s="530"/>
      <c r="E59" s="320"/>
    </row>
    <row r="60" spans="1:5" s="54" customFormat="1" ht="41.25" customHeight="1" x14ac:dyDescent="0.25">
      <c r="A60" s="65" t="s">
        <v>72</v>
      </c>
      <c r="B60" s="79" t="s">
        <v>210</v>
      </c>
      <c r="C60" s="531"/>
      <c r="D60" s="531"/>
      <c r="E60" s="320"/>
    </row>
    <row r="61" spans="1:5" s="54" customFormat="1" ht="16.5" customHeight="1" x14ac:dyDescent="0.25">
      <c r="A61" s="526" t="s">
        <v>30</v>
      </c>
      <c r="B61" s="527"/>
      <c r="C61" s="74"/>
      <c r="D61" s="75"/>
      <c r="E61" s="320"/>
    </row>
    <row r="62" spans="1:5" s="320" customFormat="1" ht="16.5" customHeight="1" x14ac:dyDescent="0.25">
      <c r="A62" s="560" t="s">
        <v>322</v>
      </c>
      <c r="B62" s="561"/>
      <c r="C62" s="455">
        <v>-5</v>
      </c>
      <c r="D62" s="455">
        <v>-5</v>
      </c>
    </row>
    <row r="63" spans="1:5" s="54" customFormat="1" ht="19.5" customHeight="1" x14ac:dyDescent="0.25">
      <c r="A63" s="528" t="s">
        <v>31</v>
      </c>
      <c r="B63" s="529"/>
      <c r="C63" s="110">
        <f>'1'!D42</f>
        <v>-435000</v>
      </c>
      <c r="D63" s="110">
        <f>'1'!E42</f>
        <v>-435000</v>
      </c>
      <c r="E63" s="320"/>
    </row>
    <row r="64" spans="1:5" s="17" customFormat="1" ht="16.5" customHeight="1" x14ac:dyDescent="0.25">
      <c r="A64" s="108"/>
      <c r="B64" s="108"/>
      <c r="C64" s="108"/>
      <c r="D64" s="108"/>
      <c r="E64" s="439"/>
    </row>
    <row r="65" spans="1:5" s="54" customFormat="1" ht="16.5" customHeight="1" x14ac:dyDescent="0.25">
      <c r="A65" s="539" t="s">
        <v>24</v>
      </c>
      <c r="B65" s="541" t="s">
        <v>71</v>
      </c>
      <c r="C65" s="535" t="s">
        <v>90</v>
      </c>
      <c r="D65" s="536"/>
      <c r="E65" s="320"/>
    </row>
    <row r="66" spans="1:5" s="54" customFormat="1" ht="29.25" customHeight="1" x14ac:dyDescent="0.25">
      <c r="A66" s="540"/>
      <c r="B66" s="542"/>
      <c r="C66" s="537"/>
      <c r="D66" s="538"/>
      <c r="E66" s="320"/>
    </row>
    <row r="67" spans="1:5" s="54" customFormat="1" ht="21" customHeight="1" x14ac:dyDescent="0.25">
      <c r="A67" s="65" t="s">
        <v>25</v>
      </c>
      <c r="B67" s="79">
        <v>31007</v>
      </c>
      <c r="C67" s="530" t="s">
        <v>76</v>
      </c>
      <c r="D67" s="530" t="s">
        <v>26</v>
      </c>
      <c r="E67" s="320"/>
    </row>
    <row r="68" spans="1:5" s="54" customFormat="1" ht="27" x14ac:dyDescent="0.25">
      <c r="A68" s="65" t="s">
        <v>27</v>
      </c>
      <c r="B68" s="79" t="s">
        <v>323</v>
      </c>
      <c r="C68" s="530"/>
      <c r="D68" s="530"/>
      <c r="E68" s="320"/>
    </row>
    <row r="69" spans="1:5" s="54" customFormat="1" ht="45" customHeight="1" x14ac:dyDescent="0.25">
      <c r="A69" s="65" t="s">
        <v>28</v>
      </c>
      <c r="B69" s="79" t="s">
        <v>324</v>
      </c>
      <c r="C69" s="530"/>
      <c r="D69" s="530"/>
      <c r="E69" s="320"/>
    </row>
    <row r="70" spans="1:5" s="54" customFormat="1" ht="28.5" customHeight="1" x14ac:dyDescent="0.25">
      <c r="A70" s="65" t="s">
        <v>29</v>
      </c>
      <c r="B70" s="79" t="s">
        <v>77</v>
      </c>
      <c r="C70" s="530"/>
      <c r="D70" s="530"/>
      <c r="E70" s="320"/>
    </row>
    <row r="71" spans="1:5" s="54" customFormat="1" ht="41.25" customHeight="1" x14ac:dyDescent="0.25">
      <c r="A71" s="65" t="s">
        <v>72</v>
      </c>
      <c r="B71" s="79" t="s">
        <v>150</v>
      </c>
      <c r="C71" s="531"/>
      <c r="D71" s="531"/>
      <c r="E71" s="320"/>
    </row>
    <row r="72" spans="1:5" s="54" customFormat="1" ht="16.5" customHeight="1" x14ac:dyDescent="0.25">
      <c r="A72" s="526" t="s">
        <v>30</v>
      </c>
      <c r="B72" s="527"/>
      <c r="C72" s="74"/>
      <c r="D72" s="75"/>
      <c r="E72" s="320"/>
    </row>
    <row r="73" spans="1:5" s="54" customFormat="1" ht="19.5" customHeight="1" x14ac:dyDescent="0.25">
      <c r="A73" s="528" t="s">
        <v>31</v>
      </c>
      <c r="B73" s="529"/>
      <c r="C73" s="110">
        <f>'1'!D48</f>
        <v>-201047.2</v>
      </c>
      <c r="D73" s="110">
        <f>'1'!E48</f>
        <v>0</v>
      </c>
      <c r="E73" s="320"/>
    </row>
    <row r="74" spans="1:5" s="17" customFormat="1" ht="16.5" customHeight="1" x14ac:dyDescent="0.25">
      <c r="A74" s="108"/>
      <c r="B74" s="108"/>
      <c r="C74" s="108"/>
      <c r="D74" s="108"/>
      <c r="E74" s="439"/>
    </row>
    <row r="75" spans="1:5" s="78" customFormat="1" ht="11.25" customHeight="1" x14ac:dyDescent="0.25">
      <c r="A75" s="76"/>
      <c r="B75" s="76"/>
      <c r="C75" s="77"/>
      <c r="D75" s="77"/>
      <c r="E75" s="438"/>
    </row>
    <row r="76" spans="1:5" s="54" customFormat="1" ht="16.5" customHeight="1" x14ac:dyDescent="0.25">
      <c r="A76" s="539" t="s">
        <v>24</v>
      </c>
      <c r="B76" s="541" t="s">
        <v>71</v>
      </c>
      <c r="C76" s="535" t="s">
        <v>90</v>
      </c>
      <c r="D76" s="536"/>
      <c r="E76" s="320"/>
    </row>
    <row r="77" spans="1:5" s="54" customFormat="1" ht="29.25" customHeight="1" x14ac:dyDescent="0.25">
      <c r="A77" s="540"/>
      <c r="B77" s="542"/>
      <c r="C77" s="537"/>
      <c r="D77" s="538"/>
      <c r="E77" s="320"/>
    </row>
    <row r="78" spans="1:5" s="54" customFormat="1" ht="21" customHeight="1" x14ac:dyDescent="0.25">
      <c r="A78" s="65" t="s">
        <v>25</v>
      </c>
      <c r="B78" s="79">
        <v>31009</v>
      </c>
      <c r="C78" s="530" t="s">
        <v>76</v>
      </c>
      <c r="D78" s="530" t="s">
        <v>26</v>
      </c>
      <c r="E78" s="320"/>
    </row>
    <row r="79" spans="1:5" s="54" customFormat="1" ht="27" x14ac:dyDescent="0.25">
      <c r="A79" s="65" t="s">
        <v>27</v>
      </c>
      <c r="B79" s="267" t="s">
        <v>100</v>
      </c>
      <c r="C79" s="530"/>
      <c r="D79" s="530"/>
      <c r="E79" s="320"/>
    </row>
    <row r="80" spans="1:5" s="54" customFormat="1" ht="45" customHeight="1" x14ac:dyDescent="0.25">
      <c r="A80" s="65" t="s">
        <v>28</v>
      </c>
      <c r="B80" s="267" t="s">
        <v>101</v>
      </c>
      <c r="C80" s="530"/>
      <c r="D80" s="530"/>
      <c r="E80" s="320"/>
    </row>
    <row r="81" spans="1:5" s="54" customFormat="1" ht="28.5" customHeight="1" x14ac:dyDescent="0.25">
      <c r="A81" s="65" t="s">
        <v>29</v>
      </c>
      <c r="B81" s="267" t="s">
        <v>77</v>
      </c>
      <c r="C81" s="530"/>
      <c r="D81" s="530"/>
      <c r="E81" s="320"/>
    </row>
    <row r="82" spans="1:5" s="54" customFormat="1" ht="41.25" customHeight="1" x14ac:dyDescent="0.25">
      <c r="A82" s="65" t="s">
        <v>72</v>
      </c>
      <c r="B82" s="267" t="s">
        <v>102</v>
      </c>
      <c r="C82" s="531"/>
      <c r="D82" s="531"/>
      <c r="E82" s="320"/>
    </row>
    <row r="83" spans="1:5" s="54" customFormat="1" ht="16.5" customHeight="1" x14ac:dyDescent="0.25">
      <c r="A83" s="526" t="s">
        <v>30</v>
      </c>
      <c r="B83" s="527"/>
      <c r="C83" s="74"/>
      <c r="D83" s="75"/>
      <c r="E83" s="320"/>
    </row>
    <row r="84" spans="1:5" s="54" customFormat="1" ht="19.5" customHeight="1" x14ac:dyDescent="0.25">
      <c r="A84" s="528" t="s">
        <v>31</v>
      </c>
      <c r="B84" s="529"/>
      <c r="C84" s="110">
        <f>'1'!D54</f>
        <v>-180327</v>
      </c>
      <c r="D84" s="110">
        <f>'1'!E54</f>
        <v>-504855.9</v>
      </c>
      <c r="E84" s="320"/>
    </row>
    <row r="85" spans="1:5" s="17" customFormat="1" ht="16.5" customHeight="1" x14ac:dyDescent="0.25">
      <c r="A85" s="108"/>
      <c r="B85" s="108"/>
      <c r="C85" s="108"/>
      <c r="D85" s="108"/>
      <c r="E85" s="439"/>
    </row>
    <row r="86" spans="1:5" s="54" customFormat="1" ht="16.5" customHeight="1" x14ac:dyDescent="0.25">
      <c r="A86" s="539" t="s">
        <v>24</v>
      </c>
      <c r="B86" s="541" t="s">
        <v>71</v>
      </c>
      <c r="C86" s="535" t="s">
        <v>90</v>
      </c>
      <c r="D86" s="536"/>
      <c r="E86" s="320"/>
    </row>
    <row r="87" spans="1:5" s="54" customFormat="1" ht="29.25" customHeight="1" x14ac:dyDescent="0.25">
      <c r="A87" s="540"/>
      <c r="B87" s="542"/>
      <c r="C87" s="537"/>
      <c r="D87" s="538"/>
      <c r="E87" s="320"/>
    </row>
    <row r="88" spans="1:5" s="54" customFormat="1" ht="21" customHeight="1" x14ac:dyDescent="0.25">
      <c r="A88" s="263" t="s">
        <v>25</v>
      </c>
      <c r="B88" s="79">
        <v>31010</v>
      </c>
      <c r="C88" s="530" t="s">
        <v>76</v>
      </c>
      <c r="D88" s="530" t="s">
        <v>26</v>
      </c>
      <c r="E88" s="320"/>
    </row>
    <row r="89" spans="1:5" s="54" customFormat="1" ht="18.75" customHeight="1" x14ac:dyDescent="0.25">
      <c r="A89" s="263" t="s">
        <v>27</v>
      </c>
      <c r="B89" s="262" t="s">
        <v>211</v>
      </c>
      <c r="C89" s="530"/>
      <c r="D89" s="530"/>
      <c r="E89" s="320"/>
    </row>
    <row r="90" spans="1:5" s="54" customFormat="1" ht="27" x14ac:dyDescent="0.25">
      <c r="A90" s="263" t="s">
        <v>28</v>
      </c>
      <c r="B90" s="262" t="s">
        <v>212</v>
      </c>
      <c r="C90" s="530"/>
      <c r="D90" s="530"/>
      <c r="E90" s="320"/>
    </row>
    <row r="91" spans="1:5" s="54" customFormat="1" ht="28.5" customHeight="1" x14ac:dyDescent="0.25">
      <c r="A91" s="263" t="s">
        <v>29</v>
      </c>
      <c r="B91" s="262" t="s">
        <v>77</v>
      </c>
      <c r="C91" s="530"/>
      <c r="D91" s="530"/>
      <c r="E91" s="320"/>
    </row>
    <row r="92" spans="1:5" s="54" customFormat="1" ht="41.25" customHeight="1" x14ac:dyDescent="0.25">
      <c r="A92" s="288" t="s">
        <v>72</v>
      </c>
      <c r="B92" s="262" t="s">
        <v>213</v>
      </c>
      <c r="C92" s="531"/>
      <c r="D92" s="531"/>
      <c r="E92" s="320"/>
    </row>
    <row r="93" spans="1:5" s="54" customFormat="1" ht="16.5" customHeight="1" x14ac:dyDescent="0.25">
      <c r="A93" s="535" t="s">
        <v>30</v>
      </c>
      <c r="B93" s="536"/>
      <c r="C93" s="74"/>
      <c r="D93" s="75"/>
      <c r="E93" s="320"/>
    </row>
    <row r="94" spans="1:5" s="54" customFormat="1" ht="16.5" customHeight="1" x14ac:dyDescent="0.25">
      <c r="A94" s="562" t="s">
        <v>249</v>
      </c>
      <c r="B94" s="562"/>
      <c r="C94" s="348"/>
      <c r="D94" s="110">
        <v>-680</v>
      </c>
      <c r="E94" s="320"/>
    </row>
    <row r="95" spans="1:5" s="54" customFormat="1" ht="19.5" customHeight="1" x14ac:dyDescent="0.25">
      <c r="A95" s="528" t="s">
        <v>31</v>
      </c>
      <c r="B95" s="529"/>
      <c r="C95" s="110">
        <f>'1'!D60</f>
        <v>-50000</v>
      </c>
      <c r="D95" s="110">
        <f>'1'!E60</f>
        <v>-120000</v>
      </c>
      <c r="E95" s="320"/>
    </row>
    <row r="96" spans="1:5" s="17" customFormat="1" ht="16.5" customHeight="1" x14ac:dyDescent="0.25">
      <c r="A96" s="108"/>
      <c r="B96" s="108"/>
      <c r="C96" s="108"/>
      <c r="D96" s="108"/>
      <c r="E96" s="439"/>
    </row>
    <row r="97" spans="1:5" s="54" customFormat="1" ht="16.5" customHeight="1" x14ac:dyDescent="0.25">
      <c r="A97" s="539" t="s">
        <v>24</v>
      </c>
      <c r="B97" s="541" t="s">
        <v>71</v>
      </c>
      <c r="C97" s="535" t="s">
        <v>327</v>
      </c>
      <c r="D97" s="536"/>
      <c r="E97" s="320"/>
    </row>
    <row r="98" spans="1:5" s="54" customFormat="1" ht="40.5" customHeight="1" x14ac:dyDescent="0.25">
      <c r="A98" s="540"/>
      <c r="B98" s="542"/>
      <c r="C98" s="537"/>
      <c r="D98" s="538"/>
      <c r="E98" s="320"/>
    </row>
    <row r="99" spans="1:5" s="54" customFormat="1" ht="21" customHeight="1" x14ac:dyDescent="0.25">
      <c r="A99" s="263" t="s">
        <v>25</v>
      </c>
      <c r="B99" s="79">
        <v>31011</v>
      </c>
      <c r="C99" s="530" t="s">
        <v>76</v>
      </c>
      <c r="D99" s="530" t="s">
        <v>26</v>
      </c>
      <c r="E99" s="320"/>
    </row>
    <row r="100" spans="1:5" s="54" customFormat="1" ht="18.75" customHeight="1" x14ac:dyDescent="0.25">
      <c r="A100" s="263" t="s">
        <v>27</v>
      </c>
      <c r="B100" s="262" t="s">
        <v>214</v>
      </c>
      <c r="C100" s="530"/>
      <c r="D100" s="530"/>
      <c r="E100" s="320"/>
    </row>
    <row r="101" spans="1:5" s="54" customFormat="1" ht="27" x14ac:dyDescent="0.25">
      <c r="A101" s="263" t="s">
        <v>28</v>
      </c>
      <c r="B101" s="262" t="s">
        <v>215</v>
      </c>
      <c r="C101" s="530"/>
      <c r="D101" s="530"/>
      <c r="E101" s="320"/>
    </row>
    <row r="102" spans="1:5" s="54" customFormat="1" ht="28.5" customHeight="1" x14ac:dyDescent="0.25">
      <c r="A102" s="263" t="s">
        <v>29</v>
      </c>
      <c r="B102" s="262" t="s">
        <v>77</v>
      </c>
      <c r="C102" s="530"/>
      <c r="D102" s="530"/>
      <c r="E102" s="320"/>
    </row>
    <row r="103" spans="1:5" s="54" customFormat="1" ht="41.25" customHeight="1" x14ac:dyDescent="0.25">
      <c r="A103" s="288" t="s">
        <v>72</v>
      </c>
      <c r="B103" s="262" t="s">
        <v>150</v>
      </c>
      <c r="C103" s="531"/>
      <c r="D103" s="531"/>
      <c r="E103" s="320"/>
    </row>
    <row r="104" spans="1:5" s="54" customFormat="1" ht="16.5" customHeight="1" x14ac:dyDescent="0.25">
      <c r="A104" s="526" t="s">
        <v>30</v>
      </c>
      <c r="B104" s="527"/>
      <c r="C104" s="74"/>
      <c r="D104" s="75"/>
      <c r="E104" s="320"/>
    </row>
    <row r="105" spans="1:5" s="54" customFormat="1" ht="16.5" customHeight="1" x14ac:dyDescent="0.25">
      <c r="A105" s="575" t="s">
        <v>250</v>
      </c>
      <c r="B105" s="576"/>
      <c r="C105" s="348"/>
      <c r="D105" s="349">
        <v>-4</v>
      </c>
      <c r="E105" s="320"/>
    </row>
    <row r="106" spans="1:5" s="54" customFormat="1" ht="21.75" customHeight="1" x14ac:dyDescent="0.25">
      <c r="A106" s="575" t="s">
        <v>282</v>
      </c>
      <c r="B106" s="576"/>
      <c r="C106" s="348"/>
      <c r="D106" s="349">
        <v>614</v>
      </c>
      <c r="E106" s="320"/>
    </row>
    <row r="107" spans="1:5" s="54" customFormat="1" ht="19.5" customHeight="1" x14ac:dyDescent="0.25">
      <c r="A107" s="528" t="s">
        <v>31</v>
      </c>
      <c r="B107" s="529"/>
      <c r="C107" s="110">
        <f>'1'!D66</f>
        <v>-32331.3</v>
      </c>
      <c r="D107" s="110">
        <f>'1'!E66</f>
        <v>357591.9</v>
      </c>
      <c r="E107" s="320"/>
    </row>
    <row r="108" spans="1:5" s="17" customFormat="1" ht="16.5" customHeight="1" x14ac:dyDescent="0.25">
      <c r="A108" s="108"/>
      <c r="B108" s="108"/>
      <c r="C108" s="108"/>
      <c r="D108" s="108"/>
      <c r="E108" s="439"/>
    </row>
    <row r="109" spans="1:5" s="17" customFormat="1" ht="16.5" customHeight="1" x14ac:dyDescent="0.25">
      <c r="A109" s="108"/>
      <c r="B109" s="108"/>
      <c r="C109" s="108"/>
      <c r="D109" s="108"/>
      <c r="E109" s="439"/>
    </row>
    <row r="110" spans="1:5" s="54" customFormat="1" ht="16.5" customHeight="1" x14ac:dyDescent="0.25">
      <c r="A110" s="539" t="s">
        <v>24</v>
      </c>
      <c r="B110" s="541" t="s">
        <v>71</v>
      </c>
      <c r="C110" s="535" t="s">
        <v>90</v>
      </c>
      <c r="D110" s="536"/>
      <c r="E110" s="320"/>
    </row>
    <row r="111" spans="1:5" s="54" customFormat="1" ht="29.25" customHeight="1" x14ac:dyDescent="0.25">
      <c r="A111" s="540"/>
      <c r="B111" s="542"/>
      <c r="C111" s="537"/>
      <c r="D111" s="538"/>
      <c r="E111" s="320"/>
    </row>
    <row r="112" spans="1:5" s="54" customFormat="1" ht="21" customHeight="1" x14ac:dyDescent="0.25">
      <c r="A112" s="371" t="s">
        <v>25</v>
      </c>
      <c r="B112" s="79">
        <v>31012</v>
      </c>
      <c r="C112" s="530" t="s">
        <v>76</v>
      </c>
      <c r="D112" s="530" t="s">
        <v>26</v>
      </c>
      <c r="E112" s="320"/>
    </row>
    <row r="113" spans="1:5" s="54" customFormat="1" ht="27" x14ac:dyDescent="0.25">
      <c r="A113" s="371" t="s">
        <v>27</v>
      </c>
      <c r="B113" s="79" t="s">
        <v>325</v>
      </c>
      <c r="C113" s="530"/>
      <c r="D113" s="530"/>
      <c r="E113" s="320"/>
    </row>
    <row r="114" spans="1:5" s="54" customFormat="1" ht="40.5" x14ac:dyDescent="0.25">
      <c r="A114" s="371" t="s">
        <v>28</v>
      </c>
      <c r="B114" s="79" t="s">
        <v>326</v>
      </c>
      <c r="C114" s="530"/>
      <c r="D114" s="530"/>
      <c r="E114" s="320"/>
    </row>
    <row r="115" spans="1:5" s="54" customFormat="1" ht="28.5" customHeight="1" x14ac:dyDescent="0.25">
      <c r="A115" s="371" t="s">
        <v>29</v>
      </c>
      <c r="B115" s="79" t="s">
        <v>77</v>
      </c>
      <c r="C115" s="530"/>
      <c r="D115" s="530"/>
      <c r="E115" s="320"/>
    </row>
    <row r="116" spans="1:5" s="54" customFormat="1" ht="41.25" customHeight="1" x14ac:dyDescent="0.25">
      <c r="A116" s="288" t="s">
        <v>72</v>
      </c>
      <c r="B116" s="79" t="s">
        <v>102</v>
      </c>
      <c r="C116" s="531"/>
      <c r="D116" s="531"/>
      <c r="E116" s="320"/>
    </row>
    <row r="117" spans="1:5" s="54" customFormat="1" ht="16.5" customHeight="1" x14ac:dyDescent="0.25">
      <c r="A117" s="526" t="s">
        <v>30</v>
      </c>
      <c r="B117" s="527"/>
      <c r="C117" s="74"/>
      <c r="D117" s="75"/>
      <c r="E117" s="320"/>
    </row>
    <row r="118" spans="1:5" s="54" customFormat="1" ht="19.5" customHeight="1" x14ac:dyDescent="0.25">
      <c r="A118" s="528" t="s">
        <v>31</v>
      </c>
      <c r="B118" s="529"/>
      <c r="C118" s="110">
        <f>'1'!D72</f>
        <v>-64335.8</v>
      </c>
      <c r="D118" s="110">
        <f>'1'!E72</f>
        <v>0</v>
      </c>
      <c r="E118" s="320"/>
    </row>
    <row r="119" spans="1:5" s="17" customFormat="1" ht="16.5" customHeight="1" x14ac:dyDescent="0.25">
      <c r="A119" s="108"/>
      <c r="B119" s="108"/>
      <c r="C119" s="108"/>
      <c r="D119" s="108"/>
      <c r="E119" s="439"/>
    </row>
    <row r="120" spans="1:5" s="54" customFormat="1" ht="16.5" customHeight="1" x14ac:dyDescent="0.25">
      <c r="A120" s="539" t="s">
        <v>24</v>
      </c>
      <c r="B120" s="541" t="s">
        <v>71</v>
      </c>
      <c r="C120" s="535" t="s">
        <v>90</v>
      </c>
      <c r="D120" s="536"/>
      <c r="E120" s="320"/>
    </row>
    <row r="121" spans="1:5" s="54" customFormat="1" ht="29.25" customHeight="1" x14ac:dyDescent="0.25">
      <c r="A121" s="540"/>
      <c r="B121" s="542"/>
      <c r="C121" s="537"/>
      <c r="D121" s="538"/>
      <c r="E121" s="320"/>
    </row>
    <row r="122" spans="1:5" s="54" customFormat="1" ht="21" customHeight="1" x14ac:dyDescent="0.25">
      <c r="A122" s="336" t="s">
        <v>25</v>
      </c>
      <c r="B122" s="79">
        <v>31013</v>
      </c>
      <c r="C122" s="530" t="s">
        <v>76</v>
      </c>
      <c r="D122" s="530" t="s">
        <v>26</v>
      </c>
      <c r="E122" s="320"/>
    </row>
    <row r="123" spans="1:5" s="54" customFormat="1" ht="18.75" customHeight="1" x14ac:dyDescent="0.25">
      <c r="A123" s="336" t="s">
        <v>27</v>
      </c>
      <c r="B123" s="341" t="s">
        <v>245</v>
      </c>
      <c r="C123" s="530"/>
      <c r="D123" s="530"/>
      <c r="E123" s="320"/>
    </row>
    <row r="124" spans="1:5" s="54" customFormat="1" ht="33" x14ac:dyDescent="0.25">
      <c r="A124" s="336" t="s">
        <v>28</v>
      </c>
      <c r="B124" s="341" t="s">
        <v>246</v>
      </c>
      <c r="C124" s="530"/>
      <c r="D124" s="530"/>
      <c r="E124" s="320"/>
    </row>
    <row r="125" spans="1:5" s="54" customFormat="1" ht="28.5" customHeight="1" x14ac:dyDescent="0.25">
      <c r="A125" s="336" t="s">
        <v>29</v>
      </c>
      <c r="B125" s="341" t="s">
        <v>77</v>
      </c>
      <c r="C125" s="530"/>
      <c r="D125" s="530"/>
      <c r="E125" s="320"/>
    </row>
    <row r="126" spans="1:5" s="54" customFormat="1" ht="41.25" customHeight="1" x14ac:dyDescent="0.25">
      <c r="A126" s="288" t="s">
        <v>72</v>
      </c>
      <c r="B126" s="341" t="s">
        <v>102</v>
      </c>
      <c r="C126" s="531"/>
      <c r="D126" s="531"/>
      <c r="E126" s="320"/>
    </row>
    <row r="127" spans="1:5" s="54" customFormat="1" ht="16.5" customHeight="1" x14ac:dyDescent="0.25">
      <c r="A127" s="526" t="s">
        <v>30</v>
      </c>
      <c r="B127" s="527"/>
      <c r="C127" s="74"/>
      <c r="D127" s="75"/>
      <c r="E127" s="320"/>
    </row>
    <row r="128" spans="1:5" s="54" customFormat="1" ht="19.5" customHeight="1" x14ac:dyDescent="0.25">
      <c r="A128" s="528" t="s">
        <v>31</v>
      </c>
      <c r="B128" s="529"/>
      <c r="C128" s="110">
        <f>'1'!D78</f>
        <v>-161976.9</v>
      </c>
      <c r="D128" s="110">
        <f>'1'!E78</f>
        <v>0</v>
      </c>
      <c r="E128" s="320"/>
    </row>
    <row r="129" spans="1:5" s="17" customFormat="1" ht="16.5" customHeight="1" x14ac:dyDescent="0.25">
      <c r="A129" s="108"/>
      <c r="B129" s="108"/>
      <c r="C129" s="108"/>
      <c r="D129" s="108"/>
      <c r="E129" s="439"/>
    </row>
    <row r="130" spans="1:5" s="54" customFormat="1" ht="16.5" customHeight="1" x14ac:dyDescent="0.25">
      <c r="A130" s="539" t="s">
        <v>24</v>
      </c>
      <c r="B130" s="541" t="s">
        <v>71</v>
      </c>
      <c r="C130" s="535" t="s">
        <v>90</v>
      </c>
      <c r="D130" s="536"/>
      <c r="E130" s="320"/>
    </row>
    <row r="131" spans="1:5" s="54" customFormat="1" ht="29.25" customHeight="1" x14ac:dyDescent="0.25">
      <c r="A131" s="540"/>
      <c r="B131" s="542"/>
      <c r="C131" s="537"/>
      <c r="D131" s="538"/>
      <c r="E131" s="320"/>
    </row>
    <row r="132" spans="1:5" s="54" customFormat="1" ht="21" customHeight="1" x14ac:dyDescent="0.25">
      <c r="A132" s="65" t="s">
        <v>25</v>
      </c>
      <c r="B132" s="172">
        <v>31014</v>
      </c>
      <c r="C132" s="530" t="s">
        <v>76</v>
      </c>
      <c r="D132" s="530" t="s">
        <v>26</v>
      </c>
      <c r="E132" s="320"/>
    </row>
    <row r="133" spans="1:5" s="54" customFormat="1" ht="33" customHeight="1" x14ac:dyDescent="0.25">
      <c r="A133" s="65" t="s">
        <v>27</v>
      </c>
      <c r="B133" s="123" t="s">
        <v>148</v>
      </c>
      <c r="C133" s="530"/>
      <c r="D133" s="530"/>
      <c r="E133" s="320"/>
    </row>
    <row r="134" spans="1:5" s="54" customFormat="1" ht="27" x14ac:dyDescent="0.25">
      <c r="A134" s="65" t="s">
        <v>28</v>
      </c>
      <c r="B134" s="123" t="s">
        <v>149</v>
      </c>
      <c r="C134" s="530"/>
      <c r="D134" s="530"/>
      <c r="E134" s="320"/>
    </row>
    <row r="135" spans="1:5" s="54" customFormat="1" ht="28.5" customHeight="1" x14ac:dyDescent="0.25">
      <c r="A135" s="65" t="s">
        <v>29</v>
      </c>
      <c r="B135" s="123" t="s">
        <v>77</v>
      </c>
      <c r="C135" s="530"/>
      <c r="D135" s="530"/>
      <c r="E135" s="320"/>
    </row>
    <row r="136" spans="1:5" s="54" customFormat="1" ht="41.25" customHeight="1" x14ac:dyDescent="0.25">
      <c r="A136" s="65" t="s">
        <v>72</v>
      </c>
      <c r="B136" s="123" t="s">
        <v>150</v>
      </c>
      <c r="C136" s="531"/>
      <c r="D136" s="531"/>
      <c r="E136" s="320"/>
    </row>
    <row r="137" spans="1:5" s="54" customFormat="1" ht="16.5" customHeight="1" x14ac:dyDescent="0.25">
      <c r="A137" s="526" t="s">
        <v>30</v>
      </c>
      <c r="B137" s="527"/>
      <c r="C137" s="74"/>
      <c r="D137" s="75"/>
      <c r="E137" s="320"/>
    </row>
    <row r="138" spans="1:5" s="54" customFormat="1" ht="19.5" customHeight="1" x14ac:dyDescent="0.25">
      <c r="A138" s="528" t="s">
        <v>31</v>
      </c>
      <c r="B138" s="529"/>
      <c r="C138" s="146">
        <f>'1'!D84</f>
        <v>-8468.5</v>
      </c>
      <c r="D138" s="146">
        <f>'1'!E84</f>
        <v>-17978</v>
      </c>
      <c r="E138" s="320"/>
    </row>
    <row r="139" spans="1:5" s="78" customFormat="1" ht="11.25" customHeight="1" x14ac:dyDescent="0.25">
      <c r="A139" s="76"/>
      <c r="B139" s="76"/>
      <c r="C139" s="77"/>
      <c r="D139" s="286"/>
      <c r="E139" s="438"/>
    </row>
    <row r="140" spans="1:5" ht="32.25" customHeight="1" x14ac:dyDescent="0.25">
      <c r="A140" s="72" t="s">
        <v>22</v>
      </c>
      <c r="B140" s="565" t="s">
        <v>23</v>
      </c>
      <c r="C140" s="566"/>
      <c r="D140" s="567"/>
    </row>
    <row r="141" spans="1:5" s="17" customFormat="1" ht="24" customHeight="1" x14ac:dyDescent="0.25">
      <c r="A141" s="73">
        <v>1017</v>
      </c>
      <c r="B141" s="568" t="s">
        <v>151</v>
      </c>
      <c r="C141" s="569"/>
      <c r="D141" s="570"/>
      <c r="E141" s="439"/>
    </row>
    <row r="142" spans="1:5" s="174" customFormat="1" ht="24" customHeight="1" x14ac:dyDescent="0.25">
      <c r="A142" s="571" t="s">
        <v>32</v>
      </c>
      <c r="B142" s="572"/>
      <c r="C142" s="573"/>
      <c r="D142" s="574"/>
      <c r="E142" s="304"/>
    </row>
    <row r="143" spans="1:5" ht="46.5" customHeight="1" x14ac:dyDescent="0.25">
      <c r="A143" s="175" t="s">
        <v>24</v>
      </c>
      <c r="B143" s="176">
        <v>1017</v>
      </c>
      <c r="C143" s="581" t="s">
        <v>90</v>
      </c>
      <c r="D143" s="582"/>
    </row>
    <row r="144" spans="1:5" ht="24.75" customHeight="1" x14ac:dyDescent="0.25">
      <c r="A144" s="177" t="s">
        <v>25</v>
      </c>
      <c r="B144" s="346">
        <v>21001</v>
      </c>
      <c r="C144" s="530" t="s">
        <v>153</v>
      </c>
      <c r="D144" s="530" t="s">
        <v>26</v>
      </c>
    </row>
    <row r="145" spans="1:5" ht="30.75" customHeight="1" x14ac:dyDescent="0.25">
      <c r="A145" s="175" t="s">
        <v>27</v>
      </c>
      <c r="B145" s="323" t="s">
        <v>132</v>
      </c>
      <c r="C145" s="530"/>
      <c r="D145" s="530"/>
    </row>
    <row r="146" spans="1:5" ht="30.75" customHeight="1" x14ac:dyDescent="0.25">
      <c r="A146" s="175" t="s">
        <v>28</v>
      </c>
      <c r="B146" s="323" t="s">
        <v>133</v>
      </c>
      <c r="C146" s="530"/>
      <c r="D146" s="530"/>
    </row>
    <row r="147" spans="1:5" ht="32.25" customHeight="1" x14ac:dyDescent="0.25">
      <c r="A147" s="175" t="s">
        <v>29</v>
      </c>
      <c r="B147" s="176" t="s">
        <v>134</v>
      </c>
      <c r="C147" s="530"/>
      <c r="D147" s="530"/>
    </row>
    <row r="148" spans="1:5" ht="46.5" customHeight="1" x14ac:dyDescent="0.25">
      <c r="A148" s="347" t="s">
        <v>72</v>
      </c>
      <c r="B148" s="176" t="s">
        <v>154</v>
      </c>
      <c r="C148" s="531"/>
      <c r="D148" s="531"/>
    </row>
    <row r="149" spans="1:5" ht="21.75" customHeight="1" x14ac:dyDescent="0.25">
      <c r="A149" s="563" t="s">
        <v>30</v>
      </c>
      <c r="B149" s="564"/>
      <c r="C149" s="178"/>
      <c r="D149" s="178"/>
    </row>
    <row r="150" spans="1:5" ht="20.25" customHeight="1" x14ac:dyDescent="0.25">
      <c r="A150" s="577" t="s">
        <v>31</v>
      </c>
      <c r="B150" s="578"/>
      <c r="C150" s="179">
        <f>'1'!D97</f>
        <v>-22660</v>
      </c>
      <c r="D150" s="179">
        <f>'1'!E97</f>
        <v>-22660</v>
      </c>
    </row>
    <row r="152" spans="1:5" s="54" customFormat="1" ht="20.25" customHeight="1" x14ac:dyDescent="0.25">
      <c r="A152" s="72" t="s">
        <v>22</v>
      </c>
      <c r="B152" s="545" t="s">
        <v>23</v>
      </c>
      <c r="C152" s="546"/>
      <c r="D152" s="547"/>
      <c r="E152" s="320"/>
    </row>
    <row r="153" spans="1:5" s="54" customFormat="1" ht="19.5" customHeight="1" x14ac:dyDescent="0.25">
      <c r="A153" s="73">
        <v>1072</v>
      </c>
      <c r="B153" s="580" t="s">
        <v>216</v>
      </c>
      <c r="C153" s="580"/>
      <c r="D153" s="580"/>
      <c r="E153" s="580"/>
    </row>
    <row r="154" spans="1:5" s="54" customFormat="1" ht="12.75" customHeight="1" x14ac:dyDescent="0.25">
      <c r="A154" s="551" t="s">
        <v>32</v>
      </c>
      <c r="B154" s="552"/>
      <c r="C154" s="552"/>
      <c r="D154" s="553"/>
      <c r="E154" s="320"/>
    </row>
    <row r="155" spans="1:5" s="78" customFormat="1" ht="6.75" customHeight="1" x14ac:dyDescent="0.25">
      <c r="A155" s="76"/>
      <c r="B155" s="76"/>
      <c r="C155" s="77"/>
      <c r="D155" s="286"/>
      <c r="E155" s="438"/>
    </row>
    <row r="156" spans="1:5" s="54" customFormat="1" ht="16.5" customHeight="1" x14ac:dyDescent="0.25">
      <c r="A156" s="539" t="s">
        <v>24</v>
      </c>
      <c r="B156" s="541">
        <v>1072</v>
      </c>
      <c r="C156" s="535" t="s">
        <v>90</v>
      </c>
      <c r="D156" s="536"/>
      <c r="E156" s="320"/>
    </row>
    <row r="157" spans="1:5" s="54" customFormat="1" ht="29.25" customHeight="1" x14ac:dyDescent="0.25">
      <c r="A157" s="540"/>
      <c r="B157" s="542"/>
      <c r="C157" s="537"/>
      <c r="D157" s="538"/>
      <c r="E157" s="320"/>
    </row>
    <row r="158" spans="1:5" s="54" customFormat="1" ht="21" customHeight="1" x14ac:dyDescent="0.25">
      <c r="A158" s="65" t="s">
        <v>25</v>
      </c>
      <c r="B158" s="79">
        <v>31008</v>
      </c>
      <c r="C158" s="530" t="s">
        <v>76</v>
      </c>
      <c r="D158" s="530" t="s">
        <v>26</v>
      </c>
      <c r="E158" s="320"/>
    </row>
    <row r="159" spans="1:5" s="54" customFormat="1" ht="40.5" x14ac:dyDescent="0.25">
      <c r="A159" s="65" t="s">
        <v>27</v>
      </c>
      <c r="B159" s="338" t="s">
        <v>247</v>
      </c>
      <c r="C159" s="530"/>
      <c r="D159" s="530"/>
      <c r="E159" s="320"/>
    </row>
    <row r="160" spans="1:5" s="54" customFormat="1" ht="45" customHeight="1" x14ac:dyDescent="0.25">
      <c r="A160" s="65" t="s">
        <v>28</v>
      </c>
      <c r="B160" s="338" t="s">
        <v>248</v>
      </c>
      <c r="C160" s="530"/>
      <c r="D160" s="530"/>
      <c r="E160" s="320"/>
    </row>
    <row r="161" spans="1:5" s="54" customFormat="1" ht="28.5" customHeight="1" x14ac:dyDescent="0.25">
      <c r="A161" s="65" t="s">
        <v>29</v>
      </c>
      <c r="B161" s="338" t="s">
        <v>77</v>
      </c>
      <c r="C161" s="530"/>
      <c r="D161" s="530"/>
      <c r="E161" s="320"/>
    </row>
    <row r="162" spans="1:5" s="54" customFormat="1" ht="41.25" customHeight="1" x14ac:dyDescent="0.25">
      <c r="A162" s="65" t="s">
        <v>72</v>
      </c>
      <c r="B162" s="338" t="s">
        <v>210</v>
      </c>
      <c r="C162" s="531"/>
      <c r="D162" s="531"/>
      <c r="E162" s="320"/>
    </row>
    <row r="163" spans="1:5" s="54" customFormat="1" ht="16.5" customHeight="1" x14ac:dyDescent="0.25">
      <c r="A163" s="526" t="s">
        <v>30</v>
      </c>
      <c r="B163" s="579"/>
      <c r="C163" s="340"/>
      <c r="D163" s="65"/>
      <c r="E163" s="320"/>
    </row>
    <row r="164" spans="1:5" s="54" customFormat="1" ht="19.5" customHeight="1" x14ac:dyDescent="0.25">
      <c r="A164" s="528" t="s">
        <v>31</v>
      </c>
      <c r="B164" s="529"/>
      <c r="C164" s="110">
        <f>'1'!D110</f>
        <v>-82900.600000000006</v>
      </c>
      <c r="D164" s="110">
        <f>'1'!E110</f>
        <v>0</v>
      </c>
      <c r="E164" s="320"/>
    </row>
    <row r="165" spans="1:5" ht="19.5" customHeight="1" x14ac:dyDescent="0.25"/>
    <row r="166" spans="1:5" s="78" customFormat="1" ht="6.75" customHeight="1" x14ac:dyDescent="0.25">
      <c r="A166" s="76"/>
      <c r="B166" s="76"/>
      <c r="C166" s="77"/>
      <c r="D166" s="286"/>
      <c r="E166" s="438"/>
    </row>
    <row r="167" spans="1:5" s="54" customFormat="1" ht="16.5" customHeight="1" x14ac:dyDescent="0.25">
      <c r="A167" s="539" t="s">
        <v>24</v>
      </c>
      <c r="B167" s="541">
        <v>1072</v>
      </c>
      <c r="C167" s="535" t="s">
        <v>90</v>
      </c>
      <c r="D167" s="536"/>
      <c r="E167" s="320"/>
    </row>
    <row r="168" spans="1:5" s="54" customFormat="1" ht="29.25" customHeight="1" x14ac:dyDescent="0.25">
      <c r="A168" s="540"/>
      <c r="B168" s="542"/>
      <c r="C168" s="537"/>
      <c r="D168" s="538"/>
      <c r="E168" s="320"/>
    </row>
    <row r="169" spans="1:5" s="54" customFormat="1" ht="21" customHeight="1" x14ac:dyDescent="0.25">
      <c r="A169" s="65" t="s">
        <v>25</v>
      </c>
      <c r="B169" s="79">
        <v>31009</v>
      </c>
      <c r="C169" s="530" t="s">
        <v>76</v>
      </c>
      <c r="D169" s="530" t="s">
        <v>26</v>
      </c>
      <c r="E169" s="320"/>
    </row>
    <row r="170" spans="1:5" s="54" customFormat="1" ht="40.5" x14ac:dyDescent="0.25">
      <c r="A170" s="65" t="s">
        <v>27</v>
      </c>
      <c r="B170" s="79" t="s">
        <v>217</v>
      </c>
      <c r="C170" s="530"/>
      <c r="D170" s="530"/>
      <c r="E170" s="320"/>
    </row>
    <row r="171" spans="1:5" s="54" customFormat="1" ht="45" customHeight="1" x14ac:dyDescent="0.25">
      <c r="A171" s="65" t="s">
        <v>28</v>
      </c>
      <c r="B171" s="79" t="s">
        <v>218</v>
      </c>
      <c r="C171" s="530"/>
      <c r="D171" s="530"/>
      <c r="E171" s="320"/>
    </row>
    <row r="172" spans="1:5" s="54" customFormat="1" ht="28.5" customHeight="1" x14ac:dyDescent="0.25">
      <c r="A172" s="65" t="s">
        <v>29</v>
      </c>
      <c r="B172" s="79" t="s">
        <v>77</v>
      </c>
      <c r="C172" s="530"/>
      <c r="D172" s="530"/>
      <c r="E172" s="320"/>
    </row>
    <row r="173" spans="1:5" s="54" customFormat="1" ht="41.25" customHeight="1" x14ac:dyDescent="0.25">
      <c r="A173" s="65" t="s">
        <v>72</v>
      </c>
      <c r="B173" s="79" t="s">
        <v>210</v>
      </c>
      <c r="C173" s="531"/>
      <c r="D173" s="531"/>
      <c r="E173" s="320"/>
    </row>
    <row r="174" spans="1:5" s="54" customFormat="1" ht="16.5" customHeight="1" x14ac:dyDescent="0.25">
      <c r="A174" s="526" t="s">
        <v>30</v>
      </c>
      <c r="B174" s="579"/>
      <c r="C174" s="186"/>
      <c r="D174" s="65"/>
      <c r="E174" s="320"/>
    </row>
    <row r="175" spans="1:5" s="54" customFormat="1" ht="16.5" customHeight="1" x14ac:dyDescent="0.25">
      <c r="A175" s="528" t="s">
        <v>251</v>
      </c>
      <c r="B175" s="529"/>
      <c r="C175" s="349"/>
      <c r="D175" s="349">
        <v>-6</v>
      </c>
      <c r="E175" s="320"/>
    </row>
    <row r="176" spans="1:5" s="54" customFormat="1" ht="16.5" customHeight="1" x14ac:dyDescent="0.25">
      <c r="A176" s="528" t="s">
        <v>252</v>
      </c>
      <c r="B176" s="529"/>
      <c r="C176" s="349">
        <v>-1</v>
      </c>
      <c r="D176" s="349">
        <v>-2</v>
      </c>
      <c r="E176" s="320"/>
    </row>
    <row r="177" spans="1:5" s="54" customFormat="1" ht="19.5" customHeight="1" x14ac:dyDescent="0.25">
      <c r="A177" s="528" t="s">
        <v>31</v>
      </c>
      <c r="B177" s="529"/>
      <c r="C177" s="110">
        <f>'1'!D116</f>
        <v>-118560</v>
      </c>
      <c r="D177" s="110">
        <f>'1'!E116</f>
        <v>-208348.79999999999</v>
      </c>
      <c r="E177" s="320"/>
    </row>
    <row r="179" spans="1:5" s="78" customFormat="1" ht="6.75" customHeight="1" x14ac:dyDescent="0.25">
      <c r="A179" s="76"/>
      <c r="B179" s="76"/>
      <c r="C179" s="77"/>
      <c r="D179" s="286"/>
      <c r="E179" s="438"/>
    </row>
    <row r="180" spans="1:5" s="54" customFormat="1" ht="16.5" customHeight="1" x14ac:dyDescent="0.25">
      <c r="A180" s="539" t="s">
        <v>24</v>
      </c>
      <c r="B180" s="541">
        <v>1072</v>
      </c>
      <c r="C180" s="535" t="s">
        <v>90</v>
      </c>
      <c r="D180" s="536"/>
      <c r="E180" s="320"/>
    </row>
    <row r="181" spans="1:5" s="54" customFormat="1" ht="29.25" customHeight="1" x14ac:dyDescent="0.25">
      <c r="A181" s="540"/>
      <c r="B181" s="542"/>
      <c r="C181" s="537"/>
      <c r="D181" s="538"/>
      <c r="E181" s="320"/>
    </row>
    <row r="182" spans="1:5" s="54" customFormat="1" ht="21" customHeight="1" x14ac:dyDescent="0.25">
      <c r="A182" s="65" t="s">
        <v>25</v>
      </c>
      <c r="B182" s="79">
        <v>31012</v>
      </c>
      <c r="C182" s="530" t="s">
        <v>76</v>
      </c>
      <c r="D182" s="530" t="s">
        <v>26</v>
      </c>
      <c r="E182" s="320"/>
    </row>
    <row r="183" spans="1:5" s="54" customFormat="1" ht="27" x14ac:dyDescent="0.25">
      <c r="A183" s="65" t="s">
        <v>27</v>
      </c>
      <c r="B183" s="79" t="s">
        <v>304</v>
      </c>
      <c r="C183" s="530"/>
      <c r="D183" s="530"/>
      <c r="E183" s="320"/>
    </row>
    <row r="184" spans="1:5" s="54" customFormat="1" ht="45" customHeight="1" x14ac:dyDescent="0.25">
      <c r="A184" s="65" t="s">
        <v>28</v>
      </c>
      <c r="B184" s="79" t="s">
        <v>305</v>
      </c>
      <c r="C184" s="530"/>
      <c r="D184" s="530"/>
      <c r="E184" s="320"/>
    </row>
    <row r="185" spans="1:5" s="54" customFormat="1" ht="28.5" customHeight="1" x14ac:dyDescent="0.25">
      <c r="A185" s="65" t="s">
        <v>29</v>
      </c>
      <c r="B185" s="79" t="s">
        <v>77</v>
      </c>
      <c r="C185" s="530"/>
      <c r="D185" s="530"/>
      <c r="E185" s="320"/>
    </row>
    <row r="186" spans="1:5" s="54" customFormat="1" ht="41.25" customHeight="1" x14ac:dyDescent="0.25">
      <c r="A186" s="65" t="s">
        <v>72</v>
      </c>
      <c r="B186" s="79" t="s">
        <v>317</v>
      </c>
      <c r="C186" s="531"/>
      <c r="D186" s="531"/>
      <c r="E186" s="320"/>
    </row>
    <row r="187" spans="1:5" s="54" customFormat="1" ht="16.5" customHeight="1" x14ac:dyDescent="0.25">
      <c r="A187" s="526" t="s">
        <v>30</v>
      </c>
      <c r="B187" s="579"/>
      <c r="C187" s="372"/>
      <c r="D187" s="65"/>
      <c r="E187" s="320"/>
    </row>
    <row r="188" spans="1:5" s="54" customFormat="1" ht="19.5" customHeight="1" x14ac:dyDescent="0.25">
      <c r="A188" s="528" t="s">
        <v>31</v>
      </c>
      <c r="B188" s="529"/>
      <c r="C188" s="110">
        <f>'1'!D122</f>
        <v>-49617</v>
      </c>
      <c r="D188" s="110">
        <f>'1'!E122</f>
        <v>0</v>
      </c>
      <c r="E188" s="320"/>
    </row>
    <row r="190" spans="1:5" s="54" customFormat="1" ht="22.5" customHeight="1" x14ac:dyDescent="0.25">
      <c r="D190" s="268" t="s">
        <v>233</v>
      </c>
      <c r="E190" s="440"/>
    </row>
    <row r="191" spans="1:5" s="54" customFormat="1" ht="20.25" customHeight="1" x14ac:dyDescent="0.25">
      <c r="A191" s="558" t="s">
        <v>80</v>
      </c>
      <c r="B191" s="558"/>
      <c r="C191" s="558"/>
      <c r="D191" s="558"/>
      <c r="E191" s="441"/>
    </row>
    <row r="192" spans="1:5" s="54" customFormat="1" ht="15.75" customHeight="1" x14ac:dyDescent="0.25">
      <c r="A192" s="559" t="s">
        <v>81</v>
      </c>
      <c r="B192" s="559"/>
      <c r="C192" s="559"/>
      <c r="D192" s="559"/>
      <c r="E192" s="559"/>
    </row>
    <row r="193" spans="1:5" s="54" customFormat="1" ht="11.25" customHeight="1" x14ac:dyDescent="0.25">
      <c r="E193" s="440"/>
    </row>
    <row r="194" spans="1:5" s="54" customFormat="1" ht="17.25" customHeight="1" x14ac:dyDescent="0.25">
      <c r="A194" s="337" t="s">
        <v>22</v>
      </c>
      <c r="B194" s="532" t="s">
        <v>23</v>
      </c>
      <c r="C194" s="532"/>
      <c r="D194" s="532"/>
      <c r="E194" s="322"/>
    </row>
    <row r="195" spans="1:5" s="54" customFormat="1" ht="14.25" customHeight="1" x14ac:dyDescent="0.25">
      <c r="A195" s="339" t="s">
        <v>234</v>
      </c>
      <c r="B195" s="533" t="s">
        <v>235</v>
      </c>
      <c r="C195" s="533"/>
      <c r="D195" s="533"/>
      <c r="E195" s="324"/>
    </row>
    <row r="196" spans="1:5" s="54" customFormat="1" ht="11.25" customHeight="1" x14ac:dyDescent="0.25">
      <c r="A196" s="292"/>
      <c r="B196" s="534"/>
      <c r="C196" s="534"/>
      <c r="D196" s="534"/>
      <c r="E196" s="442"/>
    </row>
    <row r="197" spans="1:5" s="54" customFormat="1" ht="21" customHeight="1" x14ac:dyDescent="0.25">
      <c r="A197" s="316" t="s">
        <v>32</v>
      </c>
      <c r="B197" s="532"/>
      <c r="C197" s="532"/>
      <c r="D197" s="532"/>
      <c r="E197" s="322"/>
    </row>
    <row r="198" spans="1:5" s="54" customFormat="1" ht="44.25" customHeight="1" x14ac:dyDescent="0.25">
      <c r="A198" s="65" t="s">
        <v>24</v>
      </c>
      <c r="B198" s="266" t="s">
        <v>234</v>
      </c>
      <c r="C198" s="534" t="s">
        <v>90</v>
      </c>
      <c r="D198" s="534"/>
      <c r="E198" s="442"/>
    </row>
    <row r="199" spans="1:5" s="54" customFormat="1" ht="15.75" customHeight="1" x14ac:dyDescent="0.25">
      <c r="A199" s="65" t="s">
        <v>25</v>
      </c>
      <c r="B199" s="73" t="s">
        <v>236</v>
      </c>
      <c r="C199" s="530" t="s">
        <v>76</v>
      </c>
      <c r="D199" s="530" t="s">
        <v>26</v>
      </c>
      <c r="E199" s="438"/>
    </row>
    <row r="200" spans="1:5" s="54" customFormat="1" ht="18" customHeight="1" x14ac:dyDescent="0.25">
      <c r="A200" s="65" t="s">
        <v>27</v>
      </c>
      <c r="B200" s="73" t="s">
        <v>235</v>
      </c>
      <c r="C200" s="530"/>
      <c r="D200" s="530"/>
      <c r="E200" s="443"/>
    </row>
    <row r="201" spans="1:5" s="54" customFormat="1" ht="56.25" customHeight="1" x14ac:dyDescent="0.25">
      <c r="A201" s="65" t="s">
        <v>28</v>
      </c>
      <c r="B201" s="73" t="s">
        <v>237</v>
      </c>
      <c r="C201" s="530"/>
      <c r="D201" s="530"/>
      <c r="E201" s="443"/>
    </row>
    <row r="202" spans="1:5" s="54" customFormat="1" ht="18" customHeight="1" x14ac:dyDescent="0.25">
      <c r="A202" s="65" t="s">
        <v>29</v>
      </c>
      <c r="B202" s="73" t="s">
        <v>205</v>
      </c>
      <c r="C202" s="530"/>
      <c r="D202" s="530"/>
      <c r="E202" s="443"/>
    </row>
    <row r="203" spans="1:5" s="54" customFormat="1" ht="25.5" customHeight="1" x14ac:dyDescent="0.25">
      <c r="A203" s="65" t="s">
        <v>206</v>
      </c>
      <c r="B203" s="73" t="s">
        <v>80</v>
      </c>
      <c r="C203" s="531"/>
      <c r="D203" s="531"/>
      <c r="E203" s="443"/>
    </row>
    <row r="204" spans="1:5" s="54" customFormat="1" ht="15.75" customHeight="1" x14ac:dyDescent="0.25">
      <c r="A204" s="526" t="s">
        <v>30</v>
      </c>
      <c r="B204" s="527"/>
      <c r="C204" s="264"/>
      <c r="D204" s="264"/>
      <c r="E204" s="443"/>
    </row>
    <row r="205" spans="1:5" s="54" customFormat="1" ht="18.75" customHeight="1" x14ac:dyDescent="0.25">
      <c r="A205" s="528" t="s">
        <v>31</v>
      </c>
      <c r="B205" s="529"/>
      <c r="C205" s="318">
        <f>'1'!D136</f>
        <v>0</v>
      </c>
      <c r="D205" s="318">
        <f>'1'!E136</f>
        <v>-1878</v>
      </c>
      <c r="E205" s="444"/>
    </row>
    <row r="206" spans="1:5" ht="13.5" customHeight="1" x14ac:dyDescent="0.25"/>
    <row r="207" spans="1:5" s="54" customFormat="1" ht="17.25" customHeight="1" x14ac:dyDescent="0.25">
      <c r="A207" s="337" t="s">
        <v>22</v>
      </c>
      <c r="B207" s="532" t="s">
        <v>23</v>
      </c>
      <c r="C207" s="532"/>
      <c r="D207" s="532"/>
      <c r="E207" s="322"/>
    </row>
    <row r="208" spans="1:5" s="54" customFormat="1" ht="14.25" customHeight="1" x14ac:dyDescent="0.25">
      <c r="A208" s="339" t="s">
        <v>234</v>
      </c>
      <c r="B208" s="533" t="s">
        <v>235</v>
      </c>
      <c r="C208" s="533"/>
      <c r="D208" s="533"/>
      <c r="E208" s="324"/>
    </row>
    <row r="209" spans="1:5" s="54" customFormat="1" ht="11.25" customHeight="1" x14ac:dyDescent="0.25">
      <c r="A209" s="292"/>
      <c r="B209" s="534"/>
      <c r="C209" s="534"/>
      <c r="D209" s="534"/>
      <c r="E209" s="442"/>
    </row>
    <row r="210" spans="1:5" s="54" customFormat="1" ht="14.25" x14ac:dyDescent="0.25">
      <c r="A210" s="316" t="s">
        <v>32</v>
      </c>
      <c r="B210" s="532"/>
      <c r="C210" s="532"/>
      <c r="D210" s="532"/>
      <c r="E210" s="322"/>
    </row>
    <row r="211" spans="1:5" s="54" customFormat="1" ht="17.25" customHeight="1" x14ac:dyDescent="0.25">
      <c r="A211" s="325"/>
      <c r="B211" s="317"/>
      <c r="C211" s="534" t="s">
        <v>75</v>
      </c>
      <c r="D211" s="534"/>
      <c r="E211" s="442"/>
    </row>
    <row r="212" spans="1:5" s="54" customFormat="1" ht="44.25" customHeight="1" x14ac:dyDescent="0.25">
      <c r="A212" s="336" t="s">
        <v>24</v>
      </c>
      <c r="B212" s="73" t="s">
        <v>234</v>
      </c>
      <c r="C212" s="534" t="s">
        <v>152</v>
      </c>
      <c r="D212" s="534"/>
      <c r="E212" s="442"/>
    </row>
    <row r="213" spans="1:5" s="54" customFormat="1" ht="15.75" customHeight="1" x14ac:dyDescent="0.25">
      <c r="A213" s="65" t="s">
        <v>25</v>
      </c>
      <c r="B213" s="73" t="s">
        <v>236</v>
      </c>
      <c r="C213" s="530" t="s">
        <v>76</v>
      </c>
      <c r="D213" s="530" t="s">
        <v>26</v>
      </c>
      <c r="E213" s="438"/>
    </row>
    <row r="214" spans="1:5" s="54" customFormat="1" ht="18" customHeight="1" x14ac:dyDescent="0.25">
      <c r="A214" s="65" t="s">
        <v>27</v>
      </c>
      <c r="B214" s="73" t="s">
        <v>235</v>
      </c>
      <c r="C214" s="530"/>
      <c r="D214" s="530"/>
      <c r="E214" s="443"/>
    </row>
    <row r="215" spans="1:5" s="54" customFormat="1" ht="56.25" customHeight="1" x14ac:dyDescent="0.25">
      <c r="A215" s="65" t="s">
        <v>28</v>
      </c>
      <c r="B215" s="73" t="s">
        <v>237</v>
      </c>
      <c r="C215" s="530"/>
      <c r="D215" s="530"/>
      <c r="E215" s="443"/>
    </row>
    <row r="216" spans="1:5" s="54" customFormat="1" ht="18" customHeight="1" x14ac:dyDescent="0.25">
      <c r="A216" s="65" t="s">
        <v>29</v>
      </c>
      <c r="B216" s="73" t="s">
        <v>205</v>
      </c>
      <c r="C216" s="530"/>
      <c r="D216" s="530"/>
      <c r="E216" s="443"/>
    </row>
    <row r="217" spans="1:5" s="54" customFormat="1" ht="25.5" customHeight="1" x14ac:dyDescent="0.25">
      <c r="A217" s="65" t="s">
        <v>206</v>
      </c>
      <c r="B217" s="73" t="s">
        <v>80</v>
      </c>
      <c r="C217" s="531"/>
      <c r="D217" s="531"/>
      <c r="E217" s="443"/>
    </row>
    <row r="218" spans="1:5" s="54" customFormat="1" ht="15.75" customHeight="1" x14ac:dyDescent="0.25">
      <c r="A218" s="526" t="s">
        <v>30</v>
      </c>
      <c r="B218" s="527"/>
      <c r="C218" s="264"/>
      <c r="D218" s="264"/>
      <c r="E218" s="443"/>
    </row>
    <row r="219" spans="1:5" s="54" customFormat="1" ht="18.75" customHeight="1" x14ac:dyDescent="0.25">
      <c r="A219" s="528" t="s">
        <v>31</v>
      </c>
      <c r="B219" s="529"/>
      <c r="C219" s="318">
        <f>'1'!D142</f>
        <v>0</v>
      </c>
      <c r="D219" s="318">
        <f>'1'!E142</f>
        <v>1878</v>
      </c>
      <c r="E219" s="444"/>
    </row>
  </sheetData>
  <mergeCells count="152">
    <mergeCell ref="C143:D143"/>
    <mergeCell ref="A24:A25"/>
    <mergeCell ref="B24:B25"/>
    <mergeCell ref="C24:D25"/>
    <mergeCell ref="C26:C30"/>
    <mergeCell ref="D26:D30"/>
    <mergeCell ref="A31:B31"/>
    <mergeCell ref="A32:B32"/>
    <mergeCell ref="A54:A55"/>
    <mergeCell ref="B54:B55"/>
    <mergeCell ref="C54:D55"/>
    <mergeCell ref="C36:C40"/>
    <mergeCell ref="D36:D40"/>
    <mergeCell ref="A41:B41"/>
    <mergeCell ref="A42:B42"/>
    <mergeCell ref="A44:A45"/>
    <mergeCell ref="D56:D60"/>
    <mergeCell ref="A61:B61"/>
    <mergeCell ref="A63:B63"/>
    <mergeCell ref="D67:D71"/>
    <mergeCell ref="B196:D196"/>
    <mergeCell ref="B197:D197"/>
    <mergeCell ref="C198:D198"/>
    <mergeCell ref="C169:C173"/>
    <mergeCell ref="D169:D173"/>
    <mergeCell ref="A174:B174"/>
    <mergeCell ref="A177:B177"/>
    <mergeCell ref="B152:D152"/>
    <mergeCell ref="B153:E153"/>
    <mergeCell ref="A154:D154"/>
    <mergeCell ref="A167:A168"/>
    <mergeCell ref="B167:B168"/>
    <mergeCell ref="C167:D168"/>
    <mergeCell ref="C158:C162"/>
    <mergeCell ref="D158:D162"/>
    <mergeCell ref="A163:B163"/>
    <mergeCell ref="A164:B164"/>
    <mergeCell ref="A175:B175"/>
    <mergeCell ref="A176:B176"/>
    <mergeCell ref="A156:A157"/>
    <mergeCell ref="B156:B157"/>
    <mergeCell ref="C156:D157"/>
    <mergeCell ref="A180:A181"/>
    <mergeCell ref="B180:B181"/>
    <mergeCell ref="B194:D194"/>
    <mergeCell ref="B195:D195"/>
    <mergeCell ref="C144:C148"/>
    <mergeCell ref="D144:D148"/>
    <mergeCell ref="A105:B105"/>
    <mergeCell ref="A120:A121"/>
    <mergeCell ref="B120:B121"/>
    <mergeCell ref="C120:D121"/>
    <mergeCell ref="C122:C126"/>
    <mergeCell ref="D122:D126"/>
    <mergeCell ref="A127:B127"/>
    <mergeCell ref="A128:B128"/>
    <mergeCell ref="A150:B150"/>
    <mergeCell ref="A138:B138"/>
    <mergeCell ref="C132:C136"/>
    <mergeCell ref="D132:D136"/>
    <mergeCell ref="A137:B137"/>
    <mergeCell ref="A130:A131"/>
    <mergeCell ref="B130:B131"/>
    <mergeCell ref="A106:B106"/>
    <mergeCell ref="C180:D181"/>
    <mergeCell ref="C182:C186"/>
    <mergeCell ref="D182:D186"/>
    <mergeCell ref="A187:B187"/>
    <mergeCell ref="A191:D191"/>
    <mergeCell ref="A192:E192"/>
    <mergeCell ref="A72:B72"/>
    <mergeCell ref="A73:B73"/>
    <mergeCell ref="A62:B62"/>
    <mergeCell ref="C65:D66"/>
    <mergeCell ref="A83:B83"/>
    <mergeCell ref="A84:B84"/>
    <mergeCell ref="A94:B94"/>
    <mergeCell ref="A188:B188"/>
    <mergeCell ref="A110:A111"/>
    <mergeCell ref="B110:B111"/>
    <mergeCell ref="C110:D111"/>
    <mergeCell ref="C112:C116"/>
    <mergeCell ref="D112:D116"/>
    <mergeCell ref="A117:B117"/>
    <mergeCell ref="A118:B118"/>
    <mergeCell ref="A95:B95"/>
    <mergeCell ref="A86:A87"/>
    <mergeCell ref="B86:B87"/>
    <mergeCell ref="A149:B149"/>
    <mergeCell ref="B140:D140"/>
    <mergeCell ref="B141:D141"/>
    <mergeCell ref="A142:D142"/>
    <mergeCell ref="C16:C20"/>
    <mergeCell ref="C14:D15"/>
    <mergeCell ref="C34:D35"/>
    <mergeCell ref="D16:D20"/>
    <mergeCell ref="C88:C92"/>
    <mergeCell ref="D88:D92"/>
    <mergeCell ref="A93:B93"/>
    <mergeCell ref="A1:D1"/>
    <mergeCell ref="A2:D2"/>
    <mergeCell ref="A3:D3"/>
    <mergeCell ref="C4:D4"/>
    <mergeCell ref="A5:D5"/>
    <mergeCell ref="B10:D10"/>
    <mergeCell ref="B11:D11"/>
    <mergeCell ref="A12:D12"/>
    <mergeCell ref="A14:A15"/>
    <mergeCell ref="B14:B15"/>
    <mergeCell ref="A6:D6"/>
    <mergeCell ref="B44:B45"/>
    <mergeCell ref="C46:C50"/>
    <mergeCell ref="D46:D50"/>
    <mergeCell ref="A51:B51"/>
    <mergeCell ref="A52:B52"/>
    <mergeCell ref="C44:D45"/>
    <mergeCell ref="A21:B21"/>
    <mergeCell ref="A22:B22"/>
    <mergeCell ref="C97:D98"/>
    <mergeCell ref="C130:D131"/>
    <mergeCell ref="C213:C217"/>
    <mergeCell ref="D213:D217"/>
    <mergeCell ref="C99:C103"/>
    <mergeCell ref="D99:D103"/>
    <mergeCell ref="A104:B104"/>
    <mergeCell ref="A107:B107"/>
    <mergeCell ref="A97:A98"/>
    <mergeCell ref="B97:B98"/>
    <mergeCell ref="A34:A35"/>
    <mergeCell ref="B34:B35"/>
    <mergeCell ref="C86:D87"/>
    <mergeCell ref="C76:D77"/>
    <mergeCell ref="A76:A77"/>
    <mergeCell ref="B76:B77"/>
    <mergeCell ref="C78:C82"/>
    <mergeCell ref="D78:D82"/>
    <mergeCell ref="C56:C60"/>
    <mergeCell ref="A65:A66"/>
    <mergeCell ref="B65:B66"/>
    <mergeCell ref="C67:C71"/>
    <mergeCell ref="A218:B218"/>
    <mergeCell ref="A219:B219"/>
    <mergeCell ref="D199:D203"/>
    <mergeCell ref="A204:B204"/>
    <mergeCell ref="A205:B205"/>
    <mergeCell ref="B207:D207"/>
    <mergeCell ref="B208:D208"/>
    <mergeCell ref="B209:D209"/>
    <mergeCell ref="B210:D210"/>
    <mergeCell ref="C211:D211"/>
    <mergeCell ref="C212:D212"/>
    <mergeCell ref="C199:C203"/>
  </mergeCells>
  <pageMargins left="0.19" right="0.23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9"/>
  <sheetViews>
    <sheetView topLeftCell="A226" zoomScale="89" zoomScaleNormal="89" zoomScaleSheetLayoutView="89" workbookViewId="0">
      <selection activeCell="A41" sqref="A41:XFD41"/>
    </sheetView>
  </sheetViews>
  <sheetFormatPr defaultColWidth="8" defaultRowHeight="13.5" customHeight="1" x14ac:dyDescent="0.25"/>
  <cols>
    <col min="1" max="1" width="39.42578125" style="1" customWidth="1"/>
    <col min="2" max="2" width="60" style="1" customWidth="1"/>
    <col min="3" max="3" width="23" style="1" customWidth="1"/>
    <col min="4" max="4" width="19.42578125" style="1" customWidth="1"/>
    <col min="5" max="16384" width="8" style="1"/>
  </cols>
  <sheetData>
    <row r="1" spans="1:8" s="31" customFormat="1" ht="17.25" customHeight="1" x14ac:dyDescent="0.25">
      <c r="A1" s="516" t="s">
        <v>160</v>
      </c>
      <c r="B1" s="516"/>
      <c r="C1" s="516"/>
      <c r="D1" s="516"/>
      <c r="E1" s="109"/>
      <c r="G1" s="44"/>
      <c r="H1" s="44"/>
    </row>
    <row r="2" spans="1:8" s="15" customFormat="1" ht="19.5" customHeight="1" x14ac:dyDescent="0.25">
      <c r="A2" s="16"/>
      <c r="B2" s="16"/>
      <c r="C2" s="543"/>
      <c r="D2" s="543"/>
    </row>
    <row r="3" spans="1:8" s="13" customFormat="1" ht="57.75" customHeight="1" x14ac:dyDescent="0.25">
      <c r="A3" s="544" t="s">
        <v>279</v>
      </c>
      <c r="B3" s="544"/>
      <c r="C3" s="544"/>
      <c r="D3" s="544"/>
    </row>
    <row r="4" spans="1:8" s="17" customFormat="1" ht="29.25" customHeight="1" x14ac:dyDescent="0.25">
      <c r="B4" s="18"/>
      <c r="D4" s="53" t="s">
        <v>103</v>
      </c>
    </row>
    <row r="5" spans="1:8" s="17" customFormat="1" ht="33" customHeight="1" x14ac:dyDescent="0.25">
      <c r="A5" s="80" t="s">
        <v>33</v>
      </c>
      <c r="B5" s="80"/>
    </row>
    <row r="6" spans="1:8" s="187" customFormat="1" ht="14.25" x14ac:dyDescent="0.25">
      <c r="A6" s="189" t="s">
        <v>219</v>
      </c>
      <c r="C6" s="188"/>
      <c r="D6" s="188"/>
      <c r="E6" s="188"/>
    </row>
    <row r="7" spans="1:8" s="187" customFormat="1" ht="14.25" x14ac:dyDescent="0.25">
      <c r="B7" s="189"/>
      <c r="C7" s="188"/>
      <c r="D7" s="188"/>
      <c r="E7" s="188"/>
    </row>
    <row r="8" spans="1:8" s="54" customFormat="1" ht="20.25" customHeight="1" x14ac:dyDescent="0.25">
      <c r="A8" s="72" t="s">
        <v>22</v>
      </c>
      <c r="B8" s="545" t="s">
        <v>23</v>
      </c>
      <c r="C8" s="546"/>
      <c r="D8" s="547"/>
    </row>
    <row r="9" spans="1:8" s="54" customFormat="1" ht="19.5" customHeight="1" x14ac:dyDescent="0.25">
      <c r="A9" s="73" t="s">
        <v>71</v>
      </c>
      <c r="B9" s="548" t="s">
        <v>53</v>
      </c>
      <c r="C9" s="549"/>
      <c r="D9" s="550"/>
    </row>
    <row r="10" spans="1:8" s="54" customFormat="1" ht="14.25" x14ac:dyDescent="0.25">
      <c r="A10" s="551" t="s">
        <v>32</v>
      </c>
      <c r="B10" s="552"/>
      <c r="C10" s="552"/>
      <c r="D10" s="553"/>
    </row>
    <row r="11" spans="1:8" s="78" customFormat="1" ht="11.25" customHeight="1" x14ac:dyDescent="0.25">
      <c r="A11" s="76"/>
      <c r="B11" s="76"/>
      <c r="C11" s="77"/>
      <c r="D11" s="286"/>
    </row>
    <row r="12" spans="1:8" s="54" customFormat="1" ht="16.5" customHeight="1" x14ac:dyDescent="0.25">
      <c r="A12" s="554" t="s">
        <v>24</v>
      </c>
      <c r="B12" s="556" t="s">
        <v>71</v>
      </c>
      <c r="C12" s="535" t="s">
        <v>164</v>
      </c>
      <c r="D12" s="536"/>
    </row>
    <row r="13" spans="1:8" s="54" customFormat="1" ht="24.75" customHeight="1" x14ac:dyDescent="0.25">
      <c r="A13" s="555"/>
      <c r="B13" s="556"/>
      <c r="C13" s="537"/>
      <c r="D13" s="538"/>
    </row>
    <row r="14" spans="1:8" s="54" customFormat="1" ht="21" customHeight="1" x14ac:dyDescent="0.25">
      <c r="A14" s="263" t="s">
        <v>25</v>
      </c>
      <c r="B14" s="79">
        <v>11002</v>
      </c>
      <c r="C14" s="530" t="s">
        <v>76</v>
      </c>
      <c r="D14" s="530" t="s">
        <v>26</v>
      </c>
    </row>
    <row r="15" spans="1:8" s="54" customFormat="1" ht="30" customHeight="1" x14ac:dyDescent="0.25">
      <c r="A15" s="263" t="s">
        <v>27</v>
      </c>
      <c r="B15" s="262" t="s">
        <v>203</v>
      </c>
      <c r="C15" s="530"/>
      <c r="D15" s="530"/>
    </row>
    <row r="16" spans="1:8" s="54" customFormat="1" ht="40.5" x14ac:dyDescent="0.25">
      <c r="A16" s="263" t="s">
        <v>28</v>
      </c>
      <c r="B16" s="262" t="s">
        <v>204</v>
      </c>
      <c r="C16" s="530"/>
      <c r="D16" s="530"/>
    </row>
    <row r="17" spans="1:5" s="54" customFormat="1" x14ac:dyDescent="0.25">
      <c r="A17" s="263" t="s">
        <v>29</v>
      </c>
      <c r="B17" s="262" t="s">
        <v>205</v>
      </c>
      <c r="C17" s="530"/>
      <c r="D17" s="530"/>
    </row>
    <row r="18" spans="1:5" s="54" customFormat="1" ht="30" customHeight="1" x14ac:dyDescent="0.25">
      <c r="A18" s="287" t="s">
        <v>206</v>
      </c>
      <c r="B18" s="262" t="s">
        <v>207</v>
      </c>
      <c r="C18" s="531"/>
      <c r="D18" s="531"/>
    </row>
    <row r="19" spans="1:5" s="54" customFormat="1" ht="16.5" customHeight="1" x14ac:dyDescent="0.25">
      <c r="A19" s="526" t="s">
        <v>30</v>
      </c>
      <c r="B19" s="527"/>
      <c r="C19" s="186"/>
      <c r="D19" s="65"/>
    </row>
    <row r="20" spans="1:5" s="54" customFormat="1" ht="19.5" customHeight="1" x14ac:dyDescent="0.25">
      <c r="A20" s="528" t="s">
        <v>31</v>
      </c>
      <c r="B20" s="529"/>
      <c r="C20" s="110">
        <f>'6-1'!C22</f>
        <v>1664192.2999999998</v>
      </c>
      <c r="D20" s="110">
        <f>'6-1'!D22</f>
        <v>1664192.2999999998</v>
      </c>
    </row>
    <row r="21" spans="1:5" s="78" customFormat="1" ht="11.25" customHeight="1" x14ac:dyDescent="0.25">
      <c r="A21" s="76"/>
      <c r="B21" s="76"/>
      <c r="C21" s="77"/>
      <c r="D21" s="286"/>
      <c r="E21" s="438"/>
    </row>
    <row r="22" spans="1:5" s="54" customFormat="1" ht="16.5" customHeight="1" x14ac:dyDescent="0.25">
      <c r="A22" s="539" t="s">
        <v>24</v>
      </c>
      <c r="B22" s="541" t="s">
        <v>71</v>
      </c>
      <c r="C22" s="535" t="s">
        <v>90</v>
      </c>
      <c r="D22" s="536"/>
      <c r="E22" s="320"/>
    </row>
    <row r="23" spans="1:5" s="54" customFormat="1" ht="30.75" customHeight="1" x14ac:dyDescent="0.25">
      <c r="A23" s="540"/>
      <c r="B23" s="542"/>
      <c r="C23" s="537"/>
      <c r="D23" s="538"/>
      <c r="E23" s="320"/>
    </row>
    <row r="24" spans="1:5" s="54" customFormat="1" ht="21" customHeight="1" x14ac:dyDescent="0.25">
      <c r="A24" s="65" t="s">
        <v>25</v>
      </c>
      <c r="B24" s="79">
        <v>11010</v>
      </c>
      <c r="C24" s="530" t="s">
        <v>76</v>
      </c>
      <c r="D24" s="530" t="s">
        <v>26</v>
      </c>
      <c r="E24" s="320"/>
    </row>
    <row r="25" spans="1:5" s="54" customFormat="1" ht="67.5" x14ac:dyDescent="0.25">
      <c r="A25" s="371" t="s">
        <v>27</v>
      </c>
      <c r="B25" s="338" t="s">
        <v>318</v>
      </c>
      <c r="C25" s="530"/>
      <c r="D25" s="530"/>
      <c r="E25" s="320"/>
    </row>
    <row r="26" spans="1:5" s="54" customFormat="1" ht="67.5" x14ac:dyDescent="0.25">
      <c r="A26" s="371" t="s">
        <v>28</v>
      </c>
      <c r="B26" s="338" t="s">
        <v>319</v>
      </c>
      <c r="C26" s="530"/>
      <c r="D26" s="530"/>
      <c r="E26" s="320"/>
    </row>
    <row r="27" spans="1:5" s="54" customFormat="1" ht="28.5" customHeight="1" x14ac:dyDescent="0.25">
      <c r="A27" s="371" t="s">
        <v>29</v>
      </c>
      <c r="B27" s="338" t="s">
        <v>205</v>
      </c>
      <c r="C27" s="530"/>
      <c r="D27" s="530"/>
      <c r="E27" s="320"/>
    </row>
    <row r="28" spans="1:5" s="54" customFormat="1" ht="30" customHeight="1" x14ac:dyDescent="0.25">
      <c r="A28" s="288" t="s">
        <v>72</v>
      </c>
      <c r="B28" s="338" t="s">
        <v>210</v>
      </c>
      <c r="C28" s="531"/>
      <c r="D28" s="531"/>
      <c r="E28" s="320"/>
    </row>
    <row r="29" spans="1:5" s="54" customFormat="1" ht="16.5" customHeight="1" x14ac:dyDescent="0.25">
      <c r="A29" s="526" t="s">
        <v>30</v>
      </c>
      <c r="B29" s="527"/>
      <c r="C29" s="372"/>
      <c r="D29" s="65"/>
      <c r="E29" s="320"/>
    </row>
    <row r="30" spans="1:5" s="54" customFormat="1" ht="19.5" customHeight="1" x14ac:dyDescent="0.25">
      <c r="A30" s="528" t="s">
        <v>31</v>
      </c>
      <c r="B30" s="529"/>
      <c r="C30" s="110">
        <f>'6-1'!C32</f>
        <v>-185000</v>
      </c>
      <c r="D30" s="110">
        <f>'6-1'!D32</f>
        <v>-500000</v>
      </c>
      <c r="E30" s="320"/>
    </row>
    <row r="31" spans="1:5" s="17" customFormat="1" ht="16.5" customHeight="1" x14ac:dyDescent="0.25">
      <c r="A31" s="108"/>
      <c r="B31" s="108"/>
      <c r="C31" s="108"/>
      <c r="D31" s="108"/>
      <c r="E31" s="439"/>
    </row>
    <row r="32" spans="1:5" s="78" customFormat="1" ht="11.25" customHeight="1" x14ac:dyDescent="0.25">
      <c r="A32" s="76"/>
      <c r="B32" s="76"/>
      <c r="C32" s="77"/>
      <c r="D32" s="77"/>
      <c r="E32" s="438"/>
    </row>
    <row r="33" spans="1:5" s="54" customFormat="1" ht="16.5" customHeight="1" x14ac:dyDescent="0.25">
      <c r="A33" s="539" t="s">
        <v>24</v>
      </c>
      <c r="B33" s="541" t="s">
        <v>71</v>
      </c>
      <c r="C33" s="535" t="s">
        <v>90</v>
      </c>
      <c r="D33" s="536"/>
      <c r="E33" s="320"/>
    </row>
    <row r="34" spans="1:5" s="54" customFormat="1" ht="29.25" customHeight="1" x14ac:dyDescent="0.25">
      <c r="A34" s="540"/>
      <c r="B34" s="542"/>
      <c r="C34" s="537"/>
      <c r="D34" s="538"/>
      <c r="E34" s="320"/>
    </row>
    <row r="35" spans="1:5" s="54" customFormat="1" ht="21" customHeight="1" x14ac:dyDescent="0.25">
      <c r="A35" s="65" t="s">
        <v>25</v>
      </c>
      <c r="B35" s="79">
        <v>31004</v>
      </c>
      <c r="C35" s="530" t="s">
        <v>76</v>
      </c>
      <c r="D35" s="530" t="s">
        <v>26</v>
      </c>
      <c r="E35" s="320"/>
    </row>
    <row r="36" spans="1:5" s="54" customFormat="1" ht="54" x14ac:dyDescent="0.25">
      <c r="A36" s="65" t="s">
        <v>27</v>
      </c>
      <c r="B36" s="79" t="s">
        <v>320</v>
      </c>
      <c r="C36" s="530"/>
      <c r="D36" s="530"/>
      <c r="E36" s="320"/>
    </row>
    <row r="37" spans="1:5" s="54" customFormat="1" ht="45" customHeight="1" x14ac:dyDescent="0.25">
      <c r="A37" s="65" t="s">
        <v>28</v>
      </c>
      <c r="B37" s="79" t="s">
        <v>321</v>
      </c>
      <c r="C37" s="530"/>
      <c r="D37" s="530"/>
      <c r="E37" s="320"/>
    </row>
    <row r="38" spans="1:5" s="54" customFormat="1" ht="28.5" customHeight="1" x14ac:dyDescent="0.25">
      <c r="A38" s="65" t="s">
        <v>29</v>
      </c>
      <c r="B38" s="79" t="s">
        <v>77</v>
      </c>
      <c r="C38" s="530"/>
      <c r="D38" s="530"/>
      <c r="E38" s="320"/>
    </row>
    <row r="39" spans="1:5" s="54" customFormat="1" ht="41.25" customHeight="1" x14ac:dyDescent="0.25">
      <c r="A39" s="65" t="s">
        <v>72</v>
      </c>
      <c r="B39" s="79" t="s">
        <v>210</v>
      </c>
      <c r="C39" s="531"/>
      <c r="D39" s="531"/>
      <c r="E39" s="320"/>
    </row>
    <row r="40" spans="1:5" s="54" customFormat="1" ht="16.5" customHeight="1" x14ac:dyDescent="0.25">
      <c r="A40" s="526" t="s">
        <v>30</v>
      </c>
      <c r="B40" s="527"/>
      <c r="C40" s="74"/>
      <c r="D40" s="75"/>
      <c r="E40" s="320"/>
    </row>
    <row r="41" spans="1:5" s="320" customFormat="1" ht="16.5" customHeight="1" x14ac:dyDescent="0.25">
      <c r="A41" s="560" t="s">
        <v>322</v>
      </c>
      <c r="B41" s="561"/>
      <c r="C41" s="455">
        <v>-5</v>
      </c>
      <c r="D41" s="455">
        <v>-5</v>
      </c>
    </row>
    <row r="42" spans="1:5" s="54" customFormat="1" ht="19.5" customHeight="1" x14ac:dyDescent="0.25">
      <c r="A42" s="528" t="s">
        <v>31</v>
      </c>
      <c r="B42" s="529"/>
      <c r="C42" s="110">
        <f>'6-1'!C63</f>
        <v>-435000</v>
      </c>
      <c r="D42" s="110">
        <f>'6-1'!D63</f>
        <v>-435000</v>
      </c>
      <c r="E42" s="320"/>
    </row>
    <row r="43" spans="1:5" s="17" customFormat="1" ht="16.5" customHeight="1" x14ac:dyDescent="0.25">
      <c r="A43" s="108"/>
      <c r="B43" s="108"/>
      <c r="C43" s="108"/>
      <c r="D43" s="108"/>
      <c r="E43" s="439"/>
    </row>
    <row r="44" spans="1:5" s="54" customFormat="1" ht="16.5" customHeight="1" x14ac:dyDescent="0.25">
      <c r="A44" s="539" t="s">
        <v>24</v>
      </c>
      <c r="B44" s="541" t="s">
        <v>71</v>
      </c>
      <c r="C44" s="535" t="s">
        <v>90</v>
      </c>
      <c r="D44" s="536"/>
      <c r="E44" s="320"/>
    </row>
    <row r="45" spans="1:5" s="54" customFormat="1" ht="29.25" customHeight="1" x14ac:dyDescent="0.25">
      <c r="A45" s="540"/>
      <c r="B45" s="542"/>
      <c r="C45" s="537"/>
      <c r="D45" s="538"/>
      <c r="E45" s="320"/>
    </row>
    <row r="46" spans="1:5" s="54" customFormat="1" ht="21" customHeight="1" x14ac:dyDescent="0.25">
      <c r="A46" s="65" t="s">
        <v>25</v>
      </c>
      <c r="B46" s="79">
        <v>31007</v>
      </c>
      <c r="C46" s="530" t="s">
        <v>76</v>
      </c>
      <c r="D46" s="530" t="s">
        <v>26</v>
      </c>
      <c r="E46" s="320"/>
    </row>
    <row r="47" spans="1:5" s="54" customFormat="1" ht="27" x14ac:dyDescent="0.25">
      <c r="A47" s="65" t="s">
        <v>27</v>
      </c>
      <c r="B47" s="79" t="s">
        <v>323</v>
      </c>
      <c r="C47" s="530"/>
      <c r="D47" s="530"/>
      <c r="E47" s="320"/>
    </row>
    <row r="48" spans="1:5" s="54" customFormat="1" ht="45" customHeight="1" x14ac:dyDescent="0.25">
      <c r="A48" s="65" t="s">
        <v>28</v>
      </c>
      <c r="B48" s="79" t="s">
        <v>324</v>
      </c>
      <c r="C48" s="530"/>
      <c r="D48" s="530"/>
      <c r="E48" s="320"/>
    </row>
    <row r="49" spans="1:5" s="54" customFormat="1" ht="28.5" customHeight="1" x14ac:dyDescent="0.25">
      <c r="A49" s="65" t="s">
        <v>29</v>
      </c>
      <c r="B49" s="79" t="s">
        <v>77</v>
      </c>
      <c r="C49" s="530"/>
      <c r="D49" s="530"/>
      <c r="E49" s="320"/>
    </row>
    <row r="50" spans="1:5" s="54" customFormat="1" ht="41.25" customHeight="1" x14ac:dyDescent="0.25">
      <c r="A50" s="65" t="s">
        <v>72</v>
      </c>
      <c r="B50" s="79" t="s">
        <v>150</v>
      </c>
      <c r="C50" s="531"/>
      <c r="D50" s="531"/>
      <c r="E50" s="320"/>
    </row>
    <row r="51" spans="1:5" s="54" customFormat="1" ht="16.5" customHeight="1" x14ac:dyDescent="0.25">
      <c r="A51" s="526" t="s">
        <v>30</v>
      </c>
      <c r="B51" s="527"/>
      <c r="C51" s="74"/>
      <c r="D51" s="75"/>
      <c r="E51" s="320"/>
    </row>
    <row r="52" spans="1:5" s="54" customFormat="1" ht="19.5" customHeight="1" x14ac:dyDescent="0.25">
      <c r="A52" s="528" t="s">
        <v>31</v>
      </c>
      <c r="B52" s="529"/>
      <c r="C52" s="110">
        <f>'6-1'!C73</f>
        <v>-201047.2</v>
      </c>
      <c r="D52" s="110">
        <f>'6-1'!D73</f>
        <v>0</v>
      </c>
      <c r="E52" s="320"/>
    </row>
    <row r="53" spans="1:5" s="17" customFormat="1" ht="16.5" customHeight="1" x14ac:dyDescent="0.25">
      <c r="A53" s="108"/>
      <c r="B53" s="108"/>
      <c r="C53" s="108"/>
      <c r="D53" s="108"/>
      <c r="E53" s="439"/>
    </row>
    <row r="54" spans="1:5" s="54" customFormat="1" ht="16.5" customHeight="1" x14ac:dyDescent="0.25">
      <c r="A54" s="539" t="s">
        <v>24</v>
      </c>
      <c r="B54" s="541" t="s">
        <v>71</v>
      </c>
      <c r="C54" s="535" t="s">
        <v>164</v>
      </c>
      <c r="D54" s="536"/>
    </row>
    <row r="55" spans="1:5" s="54" customFormat="1" ht="17.25" customHeight="1" x14ac:dyDescent="0.25">
      <c r="A55" s="540"/>
      <c r="B55" s="542"/>
      <c r="C55" s="537"/>
      <c r="D55" s="538"/>
    </row>
    <row r="56" spans="1:5" s="54" customFormat="1" ht="21" customHeight="1" x14ac:dyDescent="0.25">
      <c r="A56" s="336" t="s">
        <v>25</v>
      </c>
      <c r="B56" s="79">
        <v>31011</v>
      </c>
      <c r="C56" s="530" t="s">
        <v>76</v>
      </c>
      <c r="D56" s="530" t="s">
        <v>26</v>
      </c>
    </row>
    <row r="57" spans="1:5" s="54" customFormat="1" ht="18.75" customHeight="1" x14ac:dyDescent="0.25">
      <c r="A57" s="336" t="s">
        <v>27</v>
      </c>
      <c r="B57" s="338" t="s">
        <v>214</v>
      </c>
      <c r="C57" s="530"/>
      <c r="D57" s="530"/>
    </row>
    <row r="58" spans="1:5" s="54" customFormat="1" ht="27" x14ac:dyDescent="0.25">
      <c r="A58" s="336" t="s">
        <v>28</v>
      </c>
      <c r="B58" s="338" t="s">
        <v>215</v>
      </c>
      <c r="C58" s="530"/>
      <c r="D58" s="530"/>
    </row>
    <row r="59" spans="1:5" s="54" customFormat="1" ht="28.5" customHeight="1" x14ac:dyDescent="0.25">
      <c r="A59" s="336" t="s">
        <v>29</v>
      </c>
      <c r="B59" s="338" t="s">
        <v>77</v>
      </c>
      <c r="C59" s="530"/>
      <c r="D59" s="530"/>
    </row>
    <row r="60" spans="1:5" s="54" customFormat="1" ht="41.25" customHeight="1" x14ac:dyDescent="0.25">
      <c r="A60" s="288" t="s">
        <v>72</v>
      </c>
      <c r="B60" s="338" t="s">
        <v>150</v>
      </c>
      <c r="C60" s="531"/>
      <c r="D60" s="531"/>
    </row>
    <row r="61" spans="1:5" s="54" customFormat="1" ht="16.5" customHeight="1" x14ac:dyDescent="0.25">
      <c r="A61" s="526" t="s">
        <v>30</v>
      </c>
      <c r="B61" s="527"/>
      <c r="C61" s="74"/>
      <c r="D61" s="75"/>
    </row>
    <row r="62" spans="1:5" s="54" customFormat="1" ht="21.75" customHeight="1" x14ac:dyDescent="0.25">
      <c r="A62" s="575" t="s">
        <v>282</v>
      </c>
      <c r="B62" s="576"/>
      <c r="C62" s="348"/>
      <c r="D62" s="349">
        <v>614</v>
      </c>
    </row>
    <row r="63" spans="1:5" s="54" customFormat="1" ht="19.5" customHeight="1" x14ac:dyDescent="0.25">
      <c r="A63" s="528" t="s">
        <v>31</v>
      </c>
      <c r="B63" s="529"/>
      <c r="C63" s="110">
        <f>'5'!D33</f>
        <v>0</v>
      </c>
      <c r="D63" s="110">
        <f>'5'!E33</f>
        <v>449967</v>
      </c>
    </row>
    <row r="64" spans="1:5" s="17" customFormat="1" ht="16.5" customHeight="1" x14ac:dyDescent="0.25">
      <c r="A64" s="108"/>
      <c r="B64" s="108"/>
      <c r="C64" s="108"/>
      <c r="D64" s="108"/>
      <c r="E64" s="439"/>
    </row>
    <row r="65" spans="1:5" s="54" customFormat="1" ht="16.5" customHeight="1" x14ac:dyDescent="0.25">
      <c r="A65" s="539" t="s">
        <v>24</v>
      </c>
      <c r="B65" s="541" t="s">
        <v>71</v>
      </c>
      <c r="C65" s="535" t="s">
        <v>90</v>
      </c>
      <c r="D65" s="536"/>
      <c r="E65" s="320"/>
    </row>
    <row r="66" spans="1:5" s="54" customFormat="1" ht="29.25" customHeight="1" x14ac:dyDescent="0.25">
      <c r="A66" s="540"/>
      <c r="B66" s="542"/>
      <c r="C66" s="537"/>
      <c r="D66" s="538"/>
      <c r="E66" s="320"/>
    </row>
    <row r="67" spans="1:5" s="54" customFormat="1" ht="21" customHeight="1" x14ac:dyDescent="0.25">
      <c r="A67" s="371" t="s">
        <v>25</v>
      </c>
      <c r="B67" s="79">
        <v>31012</v>
      </c>
      <c r="C67" s="530" t="s">
        <v>76</v>
      </c>
      <c r="D67" s="530" t="s">
        <v>26</v>
      </c>
      <c r="E67" s="320"/>
    </row>
    <row r="68" spans="1:5" s="54" customFormat="1" ht="27" x14ac:dyDescent="0.25">
      <c r="A68" s="371" t="s">
        <v>27</v>
      </c>
      <c r="B68" s="79" t="s">
        <v>325</v>
      </c>
      <c r="C68" s="530"/>
      <c r="D68" s="530"/>
      <c r="E68" s="320"/>
    </row>
    <row r="69" spans="1:5" s="54" customFormat="1" ht="27" x14ac:dyDescent="0.25">
      <c r="A69" s="371" t="s">
        <v>28</v>
      </c>
      <c r="B69" s="79" t="s">
        <v>326</v>
      </c>
      <c r="C69" s="530"/>
      <c r="D69" s="530"/>
      <c r="E69" s="320"/>
    </row>
    <row r="70" spans="1:5" s="54" customFormat="1" ht="28.5" customHeight="1" x14ac:dyDescent="0.25">
      <c r="A70" s="371" t="s">
        <v>29</v>
      </c>
      <c r="B70" s="79" t="s">
        <v>77</v>
      </c>
      <c r="C70" s="530"/>
      <c r="D70" s="530"/>
      <c r="E70" s="320"/>
    </row>
    <row r="71" spans="1:5" s="54" customFormat="1" ht="41.25" customHeight="1" x14ac:dyDescent="0.25">
      <c r="A71" s="288" t="s">
        <v>72</v>
      </c>
      <c r="B71" s="79" t="s">
        <v>102</v>
      </c>
      <c r="C71" s="531"/>
      <c r="D71" s="531"/>
      <c r="E71" s="320"/>
    </row>
    <row r="72" spans="1:5" s="54" customFormat="1" ht="16.5" customHeight="1" x14ac:dyDescent="0.25">
      <c r="A72" s="526" t="s">
        <v>30</v>
      </c>
      <c r="B72" s="527"/>
      <c r="C72" s="74"/>
      <c r="D72" s="75"/>
      <c r="E72" s="320"/>
    </row>
    <row r="73" spans="1:5" s="54" customFormat="1" ht="19.5" customHeight="1" x14ac:dyDescent="0.25">
      <c r="A73" s="528" t="s">
        <v>31</v>
      </c>
      <c r="B73" s="529"/>
      <c r="C73" s="110">
        <f>'6-1'!C118</f>
        <v>-64335.8</v>
      </c>
      <c r="D73" s="110">
        <f>'6-1'!D118</f>
        <v>0</v>
      </c>
      <c r="E73" s="320"/>
    </row>
    <row r="74" spans="1:5" s="17" customFormat="1" ht="16.5" customHeight="1" x14ac:dyDescent="0.25">
      <c r="A74" s="108"/>
      <c r="B74" s="108"/>
      <c r="C74" s="108"/>
      <c r="D74" s="108"/>
      <c r="E74" s="439"/>
    </row>
    <row r="75" spans="1:5" s="54" customFormat="1" ht="16.5" customHeight="1" x14ac:dyDescent="0.25">
      <c r="A75" s="539" t="s">
        <v>24</v>
      </c>
      <c r="B75" s="541" t="s">
        <v>71</v>
      </c>
      <c r="C75" s="535" t="s">
        <v>90</v>
      </c>
      <c r="D75" s="536"/>
    </row>
    <row r="76" spans="1:5" s="54" customFormat="1" ht="29.25" customHeight="1" x14ac:dyDescent="0.25">
      <c r="A76" s="540"/>
      <c r="B76" s="542"/>
      <c r="C76" s="537"/>
      <c r="D76" s="538"/>
    </row>
    <row r="77" spans="1:5" s="54" customFormat="1" ht="21" customHeight="1" x14ac:dyDescent="0.25">
      <c r="A77" s="336" t="s">
        <v>25</v>
      </c>
      <c r="B77" s="79">
        <v>31013</v>
      </c>
      <c r="C77" s="530" t="s">
        <v>76</v>
      </c>
      <c r="D77" s="530" t="s">
        <v>26</v>
      </c>
    </row>
    <row r="78" spans="1:5" s="54" customFormat="1" ht="18.75" customHeight="1" x14ac:dyDescent="0.25">
      <c r="A78" s="336" t="s">
        <v>27</v>
      </c>
      <c r="B78" s="341" t="s">
        <v>245</v>
      </c>
      <c r="C78" s="530"/>
      <c r="D78" s="530"/>
    </row>
    <row r="79" spans="1:5" s="54" customFormat="1" ht="16.5" x14ac:dyDescent="0.25">
      <c r="A79" s="336" t="s">
        <v>28</v>
      </c>
      <c r="B79" s="341" t="s">
        <v>246</v>
      </c>
      <c r="C79" s="530"/>
      <c r="D79" s="530"/>
    </row>
    <row r="80" spans="1:5" s="54" customFormat="1" ht="33" x14ac:dyDescent="0.25">
      <c r="A80" s="336" t="s">
        <v>29</v>
      </c>
      <c r="B80" s="341" t="s">
        <v>77</v>
      </c>
      <c r="C80" s="530"/>
      <c r="D80" s="530"/>
    </row>
    <row r="81" spans="1:4" s="54" customFormat="1" ht="41.25" customHeight="1" x14ac:dyDescent="0.25">
      <c r="A81" s="288" t="s">
        <v>72</v>
      </c>
      <c r="B81" s="341" t="s">
        <v>102</v>
      </c>
      <c r="C81" s="531"/>
      <c r="D81" s="531"/>
    </row>
    <row r="82" spans="1:4" s="54" customFormat="1" ht="16.5" customHeight="1" x14ac:dyDescent="0.25">
      <c r="A82" s="526" t="s">
        <v>30</v>
      </c>
      <c r="B82" s="527"/>
      <c r="C82" s="74"/>
      <c r="D82" s="75"/>
    </row>
    <row r="83" spans="1:4" s="54" customFormat="1" ht="19.5" customHeight="1" x14ac:dyDescent="0.25">
      <c r="A83" s="528" t="s">
        <v>31</v>
      </c>
      <c r="B83" s="529"/>
      <c r="C83" s="110">
        <f>'5'!D41</f>
        <v>-161976.9</v>
      </c>
      <c r="D83" s="110">
        <f>'5'!E41</f>
        <v>0</v>
      </c>
    </row>
    <row r="84" spans="1:4" s="17" customFormat="1" ht="16.5" customHeight="1" x14ac:dyDescent="0.25">
      <c r="A84" s="108"/>
      <c r="B84" s="108"/>
      <c r="C84" s="108"/>
      <c r="D84" s="108"/>
    </row>
    <row r="85" spans="1:4" s="54" customFormat="1" ht="16.5" customHeight="1" x14ac:dyDescent="0.25">
      <c r="A85" s="539" t="s">
        <v>24</v>
      </c>
      <c r="B85" s="541" t="s">
        <v>71</v>
      </c>
      <c r="C85" s="535" t="s">
        <v>90</v>
      </c>
      <c r="D85" s="536"/>
    </row>
    <row r="86" spans="1:4" s="54" customFormat="1" ht="15.75" customHeight="1" x14ac:dyDescent="0.25">
      <c r="A86" s="540"/>
      <c r="B86" s="542"/>
      <c r="C86" s="537"/>
      <c r="D86" s="538"/>
    </row>
    <row r="87" spans="1:4" s="54" customFormat="1" ht="21" customHeight="1" x14ac:dyDescent="0.25">
      <c r="A87" s="65" t="s">
        <v>25</v>
      </c>
      <c r="B87" s="172">
        <v>31014</v>
      </c>
      <c r="C87" s="530" t="s">
        <v>76</v>
      </c>
      <c r="D87" s="530" t="s">
        <v>26</v>
      </c>
    </row>
    <row r="88" spans="1:4" s="54" customFormat="1" ht="33" customHeight="1" x14ac:dyDescent="0.25">
      <c r="A88" s="65" t="s">
        <v>27</v>
      </c>
      <c r="B88" s="122" t="s">
        <v>148</v>
      </c>
      <c r="C88" s="530"/>
      <c r="D88" s="530"/>
    </row>
    <row r="89" spans="1:4" s="54" customFormat="1" ht="27" x14ac:dyDescent="0.25">
      <c r="A89" s="65" t="s">
        <v>28</v>
      </c>
      <c r="B89" s="122" t="s">
        <v>149</v>
      </c>
      <c r="C89" s="530"/>
      <c r="D89" s="530"/>
    </row>
    <row r="90" spans="1:4" s="54" customFormat="1" ht="28.5" customHeight="1" x14ac:dyDescent="0.25">
      <c r="A90" s="65" t="s">
        <v>29</v>
      </c>
      <c r="B90" s="122" t="s">
        <v>77</v>
      </c>
      <c r="C90" s="530"/>
      <c r="D90" s="530"/>
    </row>
    <row r="91" spans="1:4" s="54" customFormat="1" ht="41.25" customHeight="1" x14ac:dyDescent="0.25">
      <c r="A91" s="65" t="s">
        <v>72</v>
      </c>
      <c r="B91" s="122" t="s">
        <v>150</v>
      </c>
      <c r="C91" s="531"/>
      <c r="D91" s="531"/>
    </row>
    <row r="92" spans="1:4" s="54" customFormat="1" ht="16.5" customHeight="1" x14ac:dyDescent="0.25">
      <c r="A92" s="526" t="s">
        <v>30</v>
      </c>
      <c r="B92" s="527"/>
      <c r="C92" s="74"/>
      <c r="D92" s="75"/>
    </row>
    <row r="93" spans="1:4" s="54" customFormat="1" ht="19.5" customHeight="1" x14ac:dyDescent="0.25">
      <c r="A93" s="528" t="s">
        <v>31</v>
      </c>
      <c r="B93" s="529"/>
      <c r="C93" s="146">
        <f>'5'!D44</f>
        <v>-8468.5</v>
      </c>
      <c r="D93" s="146">
        <f>'5'!E44</f>
        <v>-17978</v>
      </c>
    </row>
    <row r="94" spans="1:4" s="17" customFormat="1" ht="16.5" customHeight="1" x14ac:dyDescent="0.25">
      <c r="A94" s="108"/>
      <c r="B94" s="108"/>
      <c r="C94" s="108"/>
      <c r="D94" s="108"/>
    </row>
    <row r="95" spans="1:4" ht="32.25" customHeight="1" x14ac:dyDescent="0.25">
      <c r="A95" s="72" t="s">
        <v>22</v>
      </c>
      <c r="B95" s="565" t="s">
        <v>23</v>
      </c>
      <c r="C95" s="566"/>
      <c r="D95" s="567"/>
    </row>
    <row r="96" spans="1:4" s="17" customFormat="1" ht="24" customHeight="1" x14ac:dyDescent="0.25">
      <c r="A96" s="73">
        <v>1017</v>
      </c>
      <c r="B96" s="568" t="s">
        <v>151</v>
      </c>
      <c r="C96" s="569"/>
      <c r="D96" s="570"/>
    </row>
    <row r="97" spans="1:5" s="174" customFormat="1" ht="24" customHeight="1" x14ac:dyDescent="0.25">
      <c r="A97" s="571" t="s">
        <v>32</v>
      </c>
      <c r="B97" s="572"/>
      <c r="C97" s="573"/>
      <c r="D97" s="574"/>
    </row>
    <row r="98" spans="1:5" ht="31.5" customHeight="1" x14ac:dyDescent="0.25">
      <c r="A98" s="175" t="s">
        <v>24</v>
      </c>
      <c r="B98" s="176">
        <v>1017</v>
      </c>
      <c r="C98" s="581" t="s">
        <v>90</v>
      </c>
      <c r="D98" s="582"/>
    </row>
    <row r="99" spans="1:5" ht="24.75" customHeight="1" x14ac:dyDescent="0.25">
      <c r="A99" s="177" t="s">
        <v>25</v>
      </c>
      <c r="B99" s="346">
        <v>21001</v>
      </c>
      <c r="C99" s="530" t="s">
        <v>153</v>
      </c>
      <c r="D99" s="530" t="s">
        <v>26</v>
      </c>
    </row>
    <row r="100" spans="1:5" ht="30.75" customHeight="1" x14ac:dyDescent="0.25">
      <c r="A100" s="175" t="s">
        <v>27</v>
      </c>
      <c r="B100" s="323" t="s">
        <v>132</v>
      </c>
      <c r="C100" s="530"/>
      <c r="D100" s="530"/>
    </row>
    <row r="101" spans="1:5" ht="32.25" customHeight="1" x14ac:dyDescent="0.25">
      <c r="A101" s="175" t="s">
        <v>28</v>
      </c>
      <c r="B101" s="323" t="s">
        <v>133</v>
      </c>
      <c r="C101" s="530"/>
      <c r="D101" s="530"/>
    </row>
    <row r="102" spans="1:5" ht="32.25" customHeight="1" x14ac:dyDescent="0.25">
      <c r="A102" s="175" t="s">
        <v>29</v>
      </c>
      <c r="B102" s="176" t="s">
        <v>134</v>
      </c>
      <c r="C102" s="530"/>
      <c r="D102" s="530"/>
    </row>
    <row r="103" spans="1:5" ht="30.75" customHeight="1" x14ac:dyDescent="0.25">
      <c r="A103" s="347" t="s">
        <v>72</v>
      </c>
      <c r="B103" s="176" t="s">
        <v>154</v>
      </c>
      <c r="C103" s="531"/>
      <c r="D103" s="531"/>
    </row>
    <row r="104" spans="1:5" ht="21.75" customHeight="1" x14ac:dyDescent="0.25">
      <c r="A104" s="563" t="s">
        <v>30</v>
      </c>
      <c r="B104" s="564"/>
      <c r="C104" s="178"/>
      <c r="D104" s="178"/>
    </row>
    <row r="105" spans="1:5" ht="20.25" customHeight="1" x14ac:dyDescent="0.25">
      <c r="A105" s="577" t="s">
        <v>31</v>
      </c>
      <c r="B105" s="578"/>
      <c r="C105" s="179">
        <f>'5'!D50</f>
        <v>-22660</v>
      </c>
      <c r="D105" s="179">
        <f>'5'!E50</f>
        <v>-22660</v>
      </c>
    </row>
    <row r="107" spans="1:5" s="54" customFormat="1" ht="20.25" customHeight="1" x14ac:dyDescent="0.25">
      <c r="A107" s="72" t="s">
        <v>22</v>
      </c>
      <c r="B107" s="545" t="s">
        <v>23</v>
      </c>
      <c r="C107" s="546"/>
      <c r="D107" s="547"/>
    </row>
    <row r="108" spans="1:5" s="54" customFormat="1" ht="19.5" customHeight="1" x14ac:dyDescent="0.25">
      <c r="A108" s="73">
        <v>1072</v>
      </c>
      <c r="B108" s="580" t="s">
        <v>216</v>
      </c>
      <c r="C108" s="580"/>
      <c r="D108" s="580"/>
      <c r="E108" s="580"/>
    </row>
    <row r="109" spans="1:5" s="54" customFormat="1" ht="12.75" customHeight="1" x14ac:dyDescent="0.25">
      <c r="A109" s="551" t="s">
        <v>32</v>
      </c>
      <c r="B109" s="552"/>
      <c r="C109" s="552"/>
      <c r="D109" s="553"/>
    </row>
    <row r="110" spans="1:5" s="78" customFormat="1" ht="6.75" customHeight="1" x14ac:dyDescent="0.25">
      <c r="A110" s="76"/>
      <c r="B110" s="76"/>
      <c r="C110" s="77"/>
      <c r="D110" s="286"/>
    </row>
    <row r="111" spans="1:5" s="54" customFormat="1" ht="16.5" customHeight="1" x14ac:dyDescent="0.25">
      <c r="A111" s="539" t="s">
        <v>24</v>
      </c>
      <c r="B111" s="541">
        <v>1072</v>
      </c>
      <c r="C111" s="535" t="s">
        <v>90</v>
      </c>
      <c r="D111" s="536"/>
    </row>
    <row r="112" spans="1:5" s="54" customFormat="1" ht="29.25" customHeight="1" x14ac:dyDescent="0.25">
      <c r="A112" s="540"/>
      <c r="B112" s="542"/>
      <c r="C112" s="537"/>
      <c r="D112" s="538"/>
    </row>
    <row r="113" spans="1:4" s="54" customFormat="1" ht="21" customHeight="1" x14ac:dyDescent="0.25">
      <c r="A113" s="65" t="s">
        <v>25</v>
      </c>
      <c r="B113" s="79">
        <v>31008</v>
      </c>
      <c r="C113" s="530" t="s">
        <v>76</v>
      </c>
      <c r="D113" s="530" t="s">
        <v>26</v>
      </c>
    </row>
    <row r="114" spans="1:4" s="54" customFormat="1" ht="40.5" x14ac:dyDescent="0.25">
      <c r="A114" s="65" t="s">
        <v>27</v>
      </c>
      <c r="B114" s="338" t="s">
        <v>247</v>
      </c>
      <c r="C114" s="530"/>
      <c r="D114" s="530"/>
    </row>
    <row r="115" spans="1:4" s="54" customFormat="1" ht="45" customHeight="1" x14ac:dyDescent="0.25">
      <c r="A115" s="65" t="s">
        <v>28</v>
      </c>
      <c r="B115" s="338" t="s">
        <v>248</v>
      </c>
      <c r="C115" s="530"/>
      <c r="D115" s="530"/>
    </row>
    <row r="116" spans="1:4" s="54" customFormat="1" ht="28.5" customHeight="1" x14ac:dyDescent="0.25">
      <c r="A116" s="65" t="s">
        <v>29</v>
      </c>
      <c r="B116" s="338" t="s">
        <v>77</v>
      </c>
      <c r="C116" s="530"/>
      <c r="D116" s="530"/>
    </row>
    <row r="117" spans="1:4" s="54" customFormat="1" ht="41.25" customHeight="1" x14ac:dyDescent="0.25">
      <c r="A117" s="65" t="s">
        <v>72</v>
      </c>
      <c r="B117" s="338" t="s">
        <v>210</v>
      </c>
      <c r="C117" s="531"/>
      <c r="D117" s="531"/>
    </row>
    <row r="118" spans="1:4" s="54" customFormat="1" ht="16.5" customHeight="1" x14ac:dyDescent="0.25">
      <c r="A118" s="526" t="s">
        <v>30</v>
      </c>
      <c r="B118" s="579"/>
      <c r="C118" s="340"/>
      <c r="D118" s="65"/>
    </row>
    <row r="119" spans="1:4" s="54" customFormat="1" ht="19.5" customHeight="1" x14ac:dyDescent="0.25">
      <c r="A119" s="528" t="s">
        <v>31</v>
      </c>
      <c r="B119" s="529"/>
      <c r="C119" s="110">
        <f>'5'!D53</f>
        <v>-82900.600000000006</v>
      </c>
      <c r="D119" s="110">
        <f>'5'!E53</f>
        <v>0</v>
      </c>
    </row>
    <row r="121" spans="1:4" s="78" customFormat="1" ht="6.75" customHeight="1" x14ac:dyDescent="0.25">
      <c r="A121" s="76"/>
      <c r="B121" s="76"/>
      <c r="C121" s="77"/>
      <c r="D121" s="286"/>
    </row>
    <row r="122" spans="1:4" s="54" customFormat="1" ht="16.5" customHeight="1" x14ac:dyDescent="0.25">
      <c r="A122" s="539" t="s">
        <v>24</v>
      </c>
      <c r="B122" s="541">
        <v>1072</v>
      </c>
      <c r="C122" s="535" t="s">
        <v>90</v>
      </c>
      <c r="D122" s="536"/>
    </row>
    <row r="123" spans="1:4" s="54" customFormat="1" ht="29.25" customHeight="1" x14ac:dyDescent="0.25">
      <c r="A123" s="540"/>
      <c r="B123" s="542"/>
      <c r="C123" s="537"/>
      <c r="D123" s="538"/>
    </row>
    <row r="124" spans="1:4" s="54" customFormat="1" ht="21" customHeight="1" x14ac:dyDescent="0.25">
      <c r="A124" s="65" t="s">
        <v>25</v>
      </c>
      <c r="B124" s="79">
        <v>31009</v>
      </c>
      <c r="C124" s="530" t="s">
        <v>76</v>
      </c>
      <c r="D124" s="530" t="s">
        <v>26</v>
      </c>
    </row>
    <row r="125" spans="1:4" s="54" customFormat="1" ht="40.5" x14ac:dyDescent="0.25">
      <c r="A125" s="65" t="s">
        <v>27</v>
      </c>
      <c r="B125" s="79" t="s">
        <v>217</v>
      </c>
      <c r="C125" s="530"/>
      <c r="D125" s="530"/>
    </row>
    <row r="126" spans="1:4" s="54" customFormat="1" ht="45" customHeight="1" x14ac:dyDescent="0.25">
      <c r="A126" s="65" t="s">
        <v>28</v>
      </c>
      <c r="B126" s="79" t="s">
        <v>218</v>
      </c>
      <c r="C126" s="530"/>
      <c r="D126" s="530"/>
    </row>
    <row r="127" spans="1:4" s="54" customFormat="1" ht="28.5" customHeight="1" x14ac:dyDescent="0.25">
      <c r="A127" s="65" t="s">
        <v>29</v>
      </c>
      <c r="B127" s="79" t="s">
        <v>77</v>
      </c>
      <c r="C127" s="530"/>
      <c r="D127" s="530"/>
    </row>
    <row r="128" spans="1:4" s="54" customFormat="1" ht="41.25" customHeight="1" x14ac:dyDescent="0.25">
      <c r="A128" s="65" t="s">
        <v>72</v>
      </c>
      <c r="B128" s="79" t="s">
        <v>210</v>
      </c>
      <c r="C128" s="531"/>
      <c r="D128" s="531"/>
    </row>
    <row r="129" spans="1:5" s="54" customFormat="1" ht="16.5" customHeight="1" x14ac:dyDescent="0.25">
      <c r="A129" s="526" t="s">
        <v>30</v>
      </c>
      <c r="B129" s="579"/>
      <c r="C129" s="340"/>
      <c r="D129" s="65"/>
    </row>
    <row r="130" spans="1:5" s="54" customFormat="1" ht="16.5" customHeight="1" x14ac:dyDescent="0.25">
      <c r="A130" s="528" t="s">
        <v>251</v>
      </c>
      <c r="B130" s="529"/>
      <c r="C130" s="349"/>
      <c r="D130" s="349">
        <v>-6</v>
      </c>
    </row>
    <row r="131" spans="1:5" s="54" customFormat="1" ht="19.5" customHeight="1" x14ac:dyDescent="0.25">
      <c r="A131" s="528" t="s">
        <v>31</v>
      </c>
      <c r="B131" s="529"/>
      <c r="C131" s="110">
        <f>'5'!D60</f>
        <v>0</v>
      </c>
      <c r="D131" s="110">
        <f>'5'!E60</f>
        <v>-25948.799999999999</v>
      </c>
    </row>
    <row r="132" spans="1:5" s="78" customFormat="1" ht="28.5" customHeight="1" x14ac:dyDescent="0.25">
      <c r="A132" s="76"/>
      <c r="B132" s="76"/>
      <c r="C132" s="77"/>
      <c r="D132" s="286"/>
      <c r="E132" s="438"/>
    </row>
    <row r="133" spans="1:5" s="54" customFormat="1" ht="16.5" customHeight="1" x14ac:dyDescent="0.25">
      <c r="A133" s="539" t="s">
        <v>24</v>
      </c>
      <c r="B133" s="541">
        <v>1072</v>
      </c>
      <c r="C133" s="535" t="s">
        <v>90</v>
      </c>
      <c r="D133" s="536"/>
      <c r="E133" s="320"/>
    </row>
    <row r="134" spans="1:5" s="54" customFormat="1" ht="29.25" customHeight="1" x14ac:dyDescent="0.25">
      <c r="A134" s="540"/>
      <c r="B134" s="542"/>
      <c r="C134" s="537"/>
      <c r="D134" s="538"/>
      <c r="E134" s="320"/>
    </row>
    <row r="135" spans="1:5" s="54" customFormat="1" ht="21" customHeight="1" x14ac:dyDescent="0.25">
      <c r="A135" s="65" t="s">
        <v>25</v>
      </c>
      <c r="B135" s="79">
        <v>31012</v>
      </c>
      <c r="C135" s="530" t="s">
        <v>76</v>
      </c>
      <c r="D135" s="530" t="s">
        <v>26</v>
      </c>
      <c r="E135" s="320"/>
    </row>
    <row r="136" spans="1:5" s="54" customFormat="1" ht="27" x14ac:dyDescent="0.25">
      <c r="A136" s="65" t="s">
        <v>27</v>
      </c>
      <c r="B136" s="79" t="s">
        <v>304</v>
      </c>
      <c r="C136" s="530"/>
      <c r="D136" s="530"/>
      <c r="E136" s="320"/>
    </row>
    <row r="137" spans="1:5" s="54" customFormat="1" ht="45" customHeight="1" x14ac:dyDescent="0.25">
      <c r="A137" s="65" t="s">
        <v>28</v>
      </c>
      <c r="B137" s="79" t="s">
        <v>305</v>
      </c>
      <c r="C137" s="530"/>
      <c r="D137" s="530"/>
      <c r="E137" s="320"/>
    </row>
    <row r="138" spans="1:5" s="54" customFormat="1" ht="28.5" customHeight="1" x14ac:dyDescent="0.25">
      <c r="A138" s="65" t="s">
        <v>29</v>
      </c>
      <c r="B138" s="79" t="s">
        <v>77</v>
      </c>
      <c r="C138" s="530"/>
      <c r="D138" s="530"/>
      <c r="E138" s="320"/>
    </row>
    <row r="139" spans="1:5" s="54" customFormat="1" ht="41.25" customHeight="1" x14ac:dyDescent="0.25">
      <c r="A139" s="65" t="s">
        <v>72</v>
      </c>
      <c r="B139" s="79" t="s">
        <v>317</v>
      </c>
      <c r="C139" s="531"/>
      <c r="D139" s="531"/>
      <c r="E139" s="320"/>
    </row>
    <row r="140" spans="1:5" s="54" customFormat="1" ht="16.5" customHeight="1" x14ac:dyDescent="0.25">
      <c r="A140" s="526" t="s">
        <v>30</v>
      </c>
      <c r="B140" s="579"/>
      <c r="C140" s="372"/>
      <c r="D140" s="65"/>
      <c r="E140" s="320"/>
    </row>
    <row r="141" spans="1:5" s="54" customFormat="1" ht="19.5" customHeight="1" x14ac:dyDescent="0.25">
      <c r="A141" s="528" t="s">
        <v>31</v>
      </c>
      <c r="B141" s="529"/>
      <c r="C141" s="110">
        <f>'6-1'!C188</f>
        <v>-49617</v>
      </c>
      <c r="D141" s="110">
        <f>'6-1'!D188</f>
        <v>0</v>
      </c>
      <c r="E141" s="320"/>
    </row>
    <row r="142" spans="1:5" x14ac:dyDescent="0.25">
      <c r="E142" s="299"/>
    </row>
    <row r="145" spans="1:5" s="54" customFormat="1" ht="21" customHeight="1" x14ac:dyDescent="0.25">
      <c r="C145" s="585" t="s">
        <v>104</v>
      </c>
      <c r="D145" s="585"/>
      <c r="E145" s="82"/>
    </row>
    <row r="146" spans="1:5" s="54" customFormat="1" ht="20.25" customHeight="1" x14ac:dyDescent="0.25">
      <c r="A146" s="558" t="s">
        <v>80</v>
      </c>
      <c r="B146" s="558"/>
      <c r="C146" s="558"/>
      <c r="D146" s="558"/>
      <c r="E146" s="83"/>
    </row>
    <row r="147" spans="1:5" s="54" customFormat="1" ht="15.75" customHeight="1" x14ac:dyDescent="0.25">
      <c r="A147" s="559" t="s">
        <v>220</v>
      </c>
      <c r="B147" s="559"/>
      <c r="C147" s="559"/>
      <c r="D147" s="559"/>
      <c r="E147" s="559"/>
    </row>
    <row r="148" spans="1:5" s="17" customFormat="1" ht="16.5" customHeight="1" x14ac:dyDescent="0.25">
      <c r="A148" s="108"/>
      <c r="B148" s="108"/>
      <c r="C148" s="108"/>
      <c r="D148" s="108"/>
    </row>
    <row r="149" spans="1:5" s="54" customFormat="1" ht="20.25" customHeight="1" x14ac:dyDescent="0.25">
      <c r="A149" s="72" t="s">
        <v>22</v>
      </c>
      <c r="B149" s="545" t="s">
        <v>23</v>
      </c>
      <c r="C149" s="546"/>
      <c r="D149" s="547"/>
    </row>
    <row r="150" spans="1:5" s="54" customFormat="1" ht="19.5" customHeight="1" x14ac:dyDescent="0.25">
      <c r="A150" s="73" t="s">
        <v>71</v>
      </c>
      <c r="B150" s="548" t="s">
        <v>53</v>
      </c>
      <c r="C150" s="549"/>
      <c r="D150" s="550"/>
    </row>
    <row r="151" spans="1:5" s="54" customFormat="1" ht="14.25" x14ac:dyDescent="0.25">
      <c r="A151" s="551" t="s">
        <v>32</v>
      </c>
      <c r="B151" s="552"/>
      <c r="C151" s="552"/>
      <c r="D151" s="553"/>
    </row>
    <row r="152" spans="1:5" s="78" customFormat="1" ht="11.25" customHeight="1" x14ac:dyDescent="0.25">
      <c r="A152" s="76"/>
      <c r="B152" s="76"/>
      <c r="C152" s="77"/>
      <c r="D152" s="286"/>
    </row>
    <row r="153" spans="1:5" s="54" customFormat="1" ht="16.5" customHeight="1" x14ac:dyDescent="0.25">
      <c r="A153" s="539" t="s">
        <v>24</v>
      </c>
      <c r="B153" s="541" t="s">
        <v>71</v>
      </c>
      <c r="C153" s="535" t="s">
        <v>90</v>
      </c>
      <c r="D153" s="536"/>
    </row>
    <row r="154" spans="1:5" s="54" customFormat="1" ht="17.25" customHeight="1" x14ac:dyDescent="0.25">
      <c r="A154" s="540"/>
      <c r="B154" s="542"/>
      <c r="C154" s="537"/>
      <c r="D154" s="538"/>
    </row>
    <row r="155" spans="1:5" s="54" customFormat="1" ht="21" customHeight="1" x14ac:dyDescent="0.25">
      <c r="A155" s="65" t="s">
        <v>25</v>
      </c>
      <c r="B155" s="79">
        <v>11014</v>
      </c>
      <c r="C155" s="530" t="s">
        <v>76</v>
      </c>
      <c r="D155" s="530" t="s">
        <v>26</v>
      </c>
    </row>
    <row r="156" spans="1:5" s="54" customFormat="1" ht="27" x14ac:dyDescent="0.25">
      <c r="A156" s="263" t="s">
        <v>27</v>
      </c>
      <c r="B156" s="262" t="s">
        <v>208</v>
      </c>
      <c r="C156" s="530"/>
      <c r="D156" s="530"/>
    </row>
    <row r="157" spans="1:5" s="54" customFormat="1" ht="54" x14ac:dyDescent="0.25">
      <c r="A157" s="263" t="s">
        <v>28</v>
      </c>
      <c r="B157" s="262" t="s">
        <v>209</v>
      </c>
      <c r="C157" s="530"/>
      <c r="D157" s="530"/>
    </row>
    <row r="158" spans="1:5" s="54" customFormat="1" ht="28.5" customHeight="1" x14ac:dyDescent="0.25">
      <c r="A158" s="263" t="s">
        <v>29</v>
      </c>
      <c r="B158" s="262" t="s">
        <v>205</v>
      </c>
      <c r="C158" s="530"/>
      <c r="D158" s="530"/>
    </row>
    <row r="159" spans="1:5" s="54" customFormat="1" ht="30" customHeight="1" x14ac:dyDescent="0.25">
      <c r="A159" s="288" t="s">
        <v>72</v>
      </c>
      <c r="B159" s="262" t="s">
        <v>210</v>
      </c>
      <c r="C159" s="531"/>
      <c r="D159" s="531"/>
    </row>
    <row r="160" spans="1:5" s="54" customFormat="1" ht="16.5" customHeight="1" x14ac:dyDescent="0.25">
      <c r="A160" s="526" t="s">
        <v>30</v>
      </c>
      <c r="B160" s="527"/>
      <c r="C160" s="186"/>
      <c r="D160" s="65"/>
    </row>
    <row r="161" spans="1:4" s="54" customFormat="1" ht="19.5" customHeight="1" x14ac:dyDescent="0.25">
      <c r="A161" s="528" t="s">
        <v>31</v>
      </c>
      <c r="B161" s="529"/>
      <c r="C161" s="110">
        <f>'5'!D13</f>
        <v>-70000</v>
      </c>
      <c r="D161" s="110">
        <f>'5'!E13</f>
        <v>0</v>
      </c>
    </row>
    <row r="162" spans="1:4" s="78" customFormat="1" ht="18" customHeight="1" x14ac:dyDescent="0.25">
      <c r="A162" s="76"/>
      <c r="B162" s="76"/>
      <c r="C162" s="77"/>
      <c r="D162" s="77"/>
    </row>
    <row r="163" spans="1:4" s="54" customFormat="1" ht="16.5" customHeight="1" x14ac:dyDescent="0.25">
      <c r="A163" s="539" t="s">
        <v>24</v>
      </c>
      <c r="B163" s="541" t="s">
        <v>71</v>
      </c>
      <c r="C163" s="535" t="s">
        <v>90</v>
      </c>
      <c r="D163" s="536"/>
    </row>
    <row r="164" spans="1:4" s="54" customFormat="1" ht="16.5" customHeight="1" x14ac:dyDescent="0.25">
      <c r="A164" s="540"/>
      <c r="B164" s="542"/>
      <c r="C164" s="537"/>
      <c r="D164" s="538"/>
    </row>
    <row r="165" spans="1:4" s="54" customFormat="1" ht="21" customHeight="1" x14ac:dyDescent="0.25">
      <c r="A165" s="65" t="s">
        <v>25</v>
      </c>
      <c r="B165" s="79">
        <v>31002</v>
      </c>
      <c r="C165" s="530" t="s">
        <v>76</v>
      </c>
      <c r="D165" s="530" t="s">
        <v>26</v>
      </c>
    </row>
    <row r="166" spans="1:4" s="54" customFormat="1" ht="18" customHeight="1" x14ac:dyDescent="0.25">
      <c r="A166" s="65" t="s">
        <v>27</v>
      </c>
      <c r="B166" s="262" t="s">
        <v>155</v>
      </c>
      <c r="C166" s="530"/>
      <c r="D166" s="530"/>
    </row>
    <row r="167" spans="1:4" s="54" customFormat="1" ht="24" customHeight="1" x14ac:dyDescent="0.25">
      <c r="A167" s="65" t="s">
        <v>28</v>
      </c>
      <c r="B167" s="262" t="s">
        <v>155</v>
      </c>
      <c r="C167" s="530"/>
      <c r="D167" s="530"/>
    </row>
    <row r="168" spans="1:4" s="54" customFormat="1" ht="28.5" customHeight="1" x14ac:dyDescent="0.25">
      <c r="A168" s="65" t="s">
        <v>29</v>
      </c>
      <c r="B168" s="262" t="s">
        <v>77</v>
      </c>
      <c r="C168" s="530"/>
      <c r="D168" s="530"/>
    </row>
    <row r="169" spans="1:4" s="54" customFormat="1" ht="41.25" customHeight="1" x14ac:dyDescent="0.25">
      <c r="A169" s="65" t="s">
        <v>72</v>
      </c>
      <c r="B169" s="262" t="s">
        <v>150</v>
      </c>
      <c r="C169" s="531"/>
      <c r="D169" s="531"/>
    </row>
    <row r="170" spans="1:4" s="54" customFormat="1" ht="16.5" customHeight="1" x14ac:dyDescent="0.25">
      <c r="A170" s="526" t="s">
        <v>30</v>
      </c>
      <c r="B170" s="527"/>
      <c r="C170" s="74"/>
      <c r="D170" s="75"/>
    </row>
    <row r="171" spans="1:4" s="54" customFormat="1" ht="19.5" customHeight="1" x14ac:dyDescent="0.25">
      <c r="A171" s="528" t="s">
        <v>31</v>
      </c>
      <c r="B171" s="529"/>
      <c r="C171" s="110">
        <f>'5'!D16</f>
        <v>-1968</v>
      </c>
      <c r="D171" s="110">
        <f>'5'!E16</f>
        <v>-212941.5</v>
      </c>
    </row>
    <row r="172" spans="1:4" s="17" customFormat="1" ht="16.5" customHeight="1" x14ac:dyDescent="0.25">
      <c r="A172" s="108"/>
      <c r="B172" s="108"/>
      <c r="C172" s="108"/>
      <c r="D172" s="108"/>
    </row>
    <row r="173" spans="1:4" s="54" customFormat="1" ht="16.5" customHeight="1" x14ac:dyDescent="0.25">
      <c r="A173" s="539" t="s">
        <v>24</v>
      </c>
      <c r="B173" s="541" t="s">
        <v>71</v>
      </c>
      <c r="C173" s="535" t="s">
        <v>90</v>
      </c>
      <c r="D173" s="536"/>
    </row>
    <row r="174" spans="1:4" s="54" customFormat="1" ht="15.75" customHeight="1" x14ac:dyDescent="0.25">
      <c r="A174" s="540"/>
      <c r="B174" s="542"/>
      <c r="C174" s="537"/>
      <c r="D174" s="538"/>
    </row>
    <row r="175" spans="1:4" s="54" customFormat="1" ht="21" customHeight="1" x14ac:dyDescent="0.25">
      <c r="A175" s="65" t="s">
        <v>25</v>
      </c>
      <c r="B175" s="79">
        <v>31009</v>
      </c>
      <c r="C175" s="530" t="s">
        <v>76</v>
      </c>
      <c r="D175" s="530" t="s">
        <v>26</v>
      </c>
    </row>
    <row r="176" spans="1:4" s="54" customFormat="1" ht="30" customHeight="1" x14ac:dyDescent="0.25">
      <c r="A176" s="65" t="s">
        <v>27</v>
      </c>
      <c r="B176" s="100" t="s">
        <v>100</v>
      </c>
      <c r="C176" s="530"/>
      <c r="D176" s="530"/>
    </row>
    <row r="177" spans="1:4" s="54" customFormat="1" ht="45" customHeight="1" x14ac:dyDescent="0.25">
      <c r="A177" s="65" t="s">
        <v>28</v>
      </c>
      <c r="B177" s="100" t="s">
        <v>101</v>
      </c>
      <c r="C177" s="530"/>
      <c r="D177" s="530"/>
    </row>
    <row r="178" spans="1:4" s="54" customFormat="1" ht="28.5" customHeight="1" x14ac:dyDescent="0.25">
      <c r="A178" s="65" t="s">
        <v>29</v>
      </c>
      <c r="B178" s="100" t="s">
        <v>77</v>
      </c>
      <c r="C178" s="530"/>
      <c r="D178" s="530"/>
    </row>
    <row r="179" spans="1:4" s="54" customFormat="1" ht="41.25" customHeight="1" x14ac:dyDescent="0.25">
      <c r="A179" s="65" t="s">
        <v>72</v>
      </c>
      <c r="B179" s="100" t="s">
        <v>102</v>
      </c>
      <c r="C179" s="531"/>
      <c r="D179" s="531"/>
    </row>
    <row r="180" spans="1:4" s="54" customFormat="1" ht="16.5" customHeight="1" x14ac:dyDescent="0.25">
      <c r="A180" s="526" t="s">
        <v>30</v>
      </c>
      <c r="B180" s="527"/>
      <c r="C180" s="74"/>
      <c r="D180" s="75"/>
    </row>
    <row r="181" spans="1:4" s="54" customFormat="1" ht="19.5" customHeight="1" x14ac:dyDescent="0.25">
      <c r="A181" s="528" t="s">
        <v>31</v>
      </c>
      <c r="B181" s="529"/>
      <c r="C181" s="110">
        <f>'5'!D24</f>
        <v>-180327</v>
      </c>
      <c r="D181" s="110">
        <f>'5'!E24</f>
        <v>-504855.9</v>
      </c>
    </row>
    <row r="182" spans="1:4" s="78" customFormat="1" ht="11.25" customHeight="1" x14ac:dyDescent="0.25">
      <c r="A182" s="76"/>
      <c r="B182" s="76"/>
      <c r="C182" s="77"/>
      <c r="D182" s="286"/>
    </row>
    <row r="183" spans="1:4" s="54" customFormat="1" ht="16.5" customHeight="1" x14ac:dyDescent="0.25">
      <c r="A183" s="539" t="s">
        <v>24</v>
      </c>
      <c r="B183" s="541" t="s">
        <v>71</v>
      </c>
      <c r="C183" s="535" t="s">
        <v>90</v>
      </c>
      <c r="D183" s="536"/>
    </row>
    <row r="184" spans="1:4" s="54" customFormat="1" ht="21" customHeight="1" x14ac:dyDescent="0.25">
      <c r="A184" s="540"/>
      <c r="B184" s="542"/>
      <c r="C184" s="537"/>
      <c r="D184" s="538"/>
    </row>
    <row r="185" spans="1:4" s="54" customFormat="1" ht="21" customHeight="1" x14ac:dyDescent="0.25">
      <c r="A185" s="263" t="s">
        <v>25</v>
      </c>
      <c r="B185" s="79">
        <v>31010</v>
      </c>
      <c r="C185" s="530" t="s">
        <v>76</v>
      </c>
      <c r="D185" s="530" t="s">
        <v>26</v>
      </c>
    </row>
    <row r="186" spans="1:4" s="54" customFormat="1" ht="18.75" customHeight="1" x14ac:dyDescent="0.25">
      <c r="A186" s="263" t="s">
        <v>27</v>
      </c>
      <c r="B186" s="262" t="s">
        <v>211</v>
      </c>
      <c r="C186" s="530"/>
      <c r="D186" s="530"/>
    </row>
    <row r="187" spans="1:4" s="54" customFormat="1" ht="27" x14ac:dyDescent="0.25">
      <c r="A187" s="263" t="s">
        <v>28</v>
      </c>
      <c r="B187" s="262" t="s">
        <v>212</v>
      </c>
      <c r="C187" s="530"/>
      <c r="D187" s="530"/>
    </row>
    <row r="188" spans="1:4" s="54" customFormat="1" ht="28.5" customHeight="1" x14ac:dyDescent="0.25">
      <c r="A188" s="263" t="s">
        <v>29</v>
      </c>
      <c r="B188" s="262" t="s">
        <v>77</v>
      </c>
      <c r="C188" s="530"/>
      <c r="D188" s="530"/>
    </row>
    <row r="189" spans="1:4" s="54" customFormat="1" ht="41.25" customHeight="1" x14ac:dyDescent="0.25">
      <c r="A189" s="288" t="s">
        <v>72</v>
      </c>
      <c r="B189" s="262" t="s">
        <v>213</v>
      </c>
      <c r="C189" s="531"/>
      <c r="D189" s="531"/>
    </row>
    <row r="190" spans="1:4" s="54" customFormat="1" ht="16.5" customHeight="1" x14ac:dyDescent="0.25">
      <c r="A190" s="526" t="s">
        <v>30</v>
      </c>
      <c r="B190" s="527"/>
      <c r="C190" s="74"/>
      <c r="D190" s="75"/>
    </row>
    <row r="191" spans="1:4" s="54" customFormat="1" ht="16.5" customHeight="1" x14ac:dyDescent="0.25">
      <c r="A191" s="562" t="s">
        <v>249</v>
      </c>
      <c r="B191" s="562"/>
      <c r="C191" s="348"/>
      <c r="D191" s="110">
        <v>-680</v>
      </c>
    </row>
    <row r="192" spans="1:4" s="54" customFormat="1" ht="19.5" customHeight="1" x14ac:dyDescent="0.25">
      <c r="A192" s="528" t="s">
        <v>31</v>
      </c>
      <c r="B192" s="529"/>
      <c r="C192" s="110">
        <f>'4'!G85</f>
        <v>-50000</v>
      </c>
      <c r="D192" s="110">
        <f>'4'!H85</f>
        <v>-120000</v>
      </c>
    </row>
    <row r="193" spans="1:5" s="78" customFormat="1" ht="11.25" customHeight="1" x14ac:dyDescent="0.25">
      <c r="A193" s="76"/>
      <c r="B193" s="76"/>
      <c r="C193" s="77"/>
      <c r="D193" s="286"/>
    </row>
    <row r="194" spans="1:5" s="54" customFormat="1" ht="16.5" customHeight="1" x14ac:dyDescent="0.25">
      <c r="A194" s="539" t="s">
        <v>24</v>
      </c>
      <c r="B194" s="541" t="s">
        <v>71</v>
      </c>
      <c r="C194" s="535" t="s">
        <v>90</v>
      </c>
      <c r="D194" s="536"/>
    </row>
    <row r="195" spans="1:5" s="54" customFormat="1" ht="17.25" customHeight="1" x14ac:dyDescent="0.25">
      <c r="A195" s="540"/>
      <c r="B195" s="542"/>
      <c r="C195" s="537"/>
      <c r="D195" s="538"/>
    </row>
    <row r="196" spans="1:5" s="54" customFormat="1" ht="21" customHeight="1" x14ac:dyDescent="0.25">
      <c r="A196" s="263" t="s">
        <v>25</v>
      </c>
      <c r="B196" s="79">
        <v>31011</v>
      </c>
      <c r="C196" s="530" t="s">
        <v>76</v>
      </c>
      <c r="D196" s="530" t="s">
        <v>26</v>
      </c>
    </row>
    <row r="197" spans="1:5" s="54" customFormat="1" ht="18.75" customHeight="1" x14ac:dyDescent="0.25">
      <c r="A197" s="263" t="s">
        <v>27</v>
      </c>
      <c r="B197" s="262" t="s">
        <v>214</v>
      </c>
      <c r="C197" s="530"/>
      <c r="D197" s="530"/>
    </row>
    <row r="198" spans="1:5" s="54" customFormat="1" ht="27" x14ac:dyDescent="0.25">
      <c r="A198" s="263" t="s">
        <v>28</v>
      </c>
      <c r="B198" s="262" t="s">
        <v>215</v>
      </c>
      <c r="C198" s="530"/>
      <c r="D198" s="530"/>
    </row>
    <row r="199" spans="1:5" s="54" customFormat="1" ht="28.5" customHeight="1" x14ac:dyDescent="0.25">
      <c r="A199" s="263" t="s">
        <v>29</v>
      </c>
      <c r="B199" s="262" t="s">
        <v>77</v>
      </c>
      <c r="C199" s="530"/>
      <c r="D199" s="530"/>
    </row>
    <row r="200" spans="1:5" s="54" customFormat="1" ht="41.25" customHeight="1" x14ac:dyDescent="0.25">
      <c r="A200" s="288" t="s">
        <v>72</v>
      </c>
      <c r="B200" s="262" t="s">
        <v>150</v>
      </c>
      <c r="C200" s="531"/>
      <c r="D200" s="531"/>
    </row>
    <row r="201" spans="1:5" s="54" customFormat="1" ht="16.5" customHeight="1" x14ac:dyDescent="0.25">
      <c r="A201" s="535" t="s">
        <v>30</v>
      </c>
      <c r="B201" s="536"/>
      <c r="C201" s="74"/>
      <c r="D201" s="75"/>
    </row>
    <row r="202" spans="1:5" s="54" customFormat="1" ht="16.5" customHeight="1" x14ac:dyDescent="0.25">
      <c r="A202" s="575" t="s">
        <v>250</v>
      </c>
      <c r="B202" s="576"/>
      <c r="C202" s="348"/>
      <c r="D202" s="349">
        <v>-4</v>
      </c>
    </row>
    <row r="203" spans="1:5" s="54" customFormat="1" ht="19.5" customHeight="1" x14ac:dyDescent="0.25">
      <c r="A203" s="528" t="s">
        <v>31</v>
      </c>
      <c r="B203" s="529"/>
      <c r="C203" s="110">
        <f>'5'!D29</f>
        <v>-32331.3</v>
      </c>
      <c r="D203" s="110">
        <f>'5'!E29</f>
        <v>-92375.1</v>
      </c>
    </row>
    <row r="204" spans="1:5" s="17" customFormat="1" ht="16.5" customHeight="1" x14ac:dyDescent="0.25">
      <c r="A204" s="108"/>
      <c r="B204" s="108"/>
      <c r="C204" s="108"/>
      <c r="D204" s="108"/>
    </row>
    <row r="205" spans="1:5" s="54" customFormat="1" ht="20.25" customHeight="1" x14ac:dyDescent="0.25">
      <c r="A205" s="72" t="s">
        <v>22</v>
      </c>
      <c r="B205" s="545" t="s">
        <v>23</v>
      </c>
      <c r="C205" s="546"/>
      <c r="D205" s="547"/>
    </row>
    <row r="206" spans="1:5" s="54" customFormat="1" ht="19.5" customHeight="1" x14ac:dyDescent="0.25">
      <c r="A206" s="73">
        <v>1072</v>
      </c>
      <c r="B206" s="580" t="s">
        <v>216</v>
      </c>
      <c r="C206" s="580"/>
      <c r="D206" s="580"/>
      <c r="E206" s="580"/>
    </row>
    <row r="207" spans="1:5" s="54" customFormat="1" ht="12.75" customHeight="1" x14ac:dyDescent="0.25">
      <c r="A207" s="551" t="s">
        <v>32</v>
      </c>
      <c r="B207" s="552"/>
      <c r="C207" s="552"/>
      <c r="D207" s="553"/>
    </row>
    <row r="208" spans="1:5" s="78" customFormat="1" ht="6.75" customHeight="1" x14ac:dyDescent="0.25">
      <c r="A208" s="76"/>
      <c r="B208" s="76"/>
      <c r="C208" s="77"/>
      <c r="D208" s="286"/>
    </row>
    <row r="209" spans="1:5" s="54" customFormat="1" ht="16.5" customHeight="1" x14ac:dyDescent="0.25">
      <c r="A209" s="539" t="s">
        <v>24</v>
      </c>
      <c r="B209" s="541">
        <v>1072</v>
      </c>
      <c r="C209" s="535" t="s">
        <v>90</v>
      </c>
      <c r="D209" s="536"/>
    </row>
    <row r="210" spans="1:5" s="54" customFormat="1" ht="16.5" customHeight="1" x14ac:dyDescent="0.25">
      <c r="A210" s="540"/>
      <c r="B210" s="542"/>
      <c r="C210" s="537"/>
      <c r="D210" s="538"/>
    </row>
    <row r="211" spans="1:5" s="54" customFormat="1" ht="21" customHeight="1" x14ac:dyDescent="0.25">
      <c r="A211" s="65" t="s">
        <v>25</v>
      </c>
      <c r="B211" s="79">
        <v>31009</v>
      </c>
      <c r="C211" s="530" t="s">
        <v>76</v>
      </c>
      <c r="D211" s="530" t="s">
        <v>26</v>
      </c>
    </row>
    <row r="212" spans="1:5" s="54" customFormat="1" ht="40.5" x14ac:dyDescent="0.25">
      <c r="A212" s="65" t="s">
        <v>27</v>
      </c>
      <c r="B212" s="79" t="s">
        <v>217</v>
      </c>
      <c r="C212" s="530"/>
      <c r="D212" s="530"/>
    </row>
    <row r="213" spans="1:5" s="54" customFormat="1" ht="45" customHeight="1" x14ac:dyDescent="0.25">
      <c r="A213" s="65" t="s">
        <v>28</v>
      </c>
      <c r="B213" s="79" t="s">
        <v>218</v>
      </c>
      <c r="C213" s="530"/>
      <c r="D213" s="530"/>
    </row>
    <row r="214" spans="1:5" s="54" customFormat="1" ht="28.5" customHeight="1" x14ac:dyDescent="0.25">
      <c r="A214" s="65" t="s">
        <v>29</v>
      </c>
      <c r="B214" s="79" t="s">
        <v>77</v>
      </c>
      <c r="C214" s="530"/>
      <c r="D214" s="530"/>
    </row>
    <row r="215" spans="1:5" s="54" customFormat="1" ht="41.25" customHeight="1" x14ac:dyDescent="0.25">
      <c r="A215" s="65" t="s">
        <v>72</v>
      </c>
      <c r="B215" s="79" t="s">
        <v>210</v>
      </c>
      <c r="C215" s="531"/>
      <c r="D215" s="531"/>
    </row>
    <row r="216" spans="1:5" s="54" customFormat="1" ht="16.5" customHeight="1" x14ac:dyDescent="0.25">
      <c r="A216" s="526" t="s">
        <v>30</v>
      </c>
      <c r="B216" s="579"/>
      <c r="C216" s="186"/>
      <c r="D216" s="65"/>
    </row>
    <row r="217" spans="1:5" s="54" customFormat="1" ht="16.5" customHeight="1" x14ac:dyDescent="0.25">
      <c r="A217" s="528" t="s">
        <v>252</v>
      </c>
      <c r="B217" s="529"/>
      <c r="C217" s="349">
        <v>-1</v>
      </c>
      <c r="D217" s="349">
        <v>-2</v>
      </c>
    </row>
    <row r="218" spans="1:5" s="54" customFormat="1" ht="19.5" customHeight="1" x14ac:dyDescent="0.25">
      <c r="A218" s="528" t="s">
        <v>31</v>
      </c>
      <c r="B218" s="529"/>
      <c r="C218" s="110">
        <f>'5'!D63</f>
        <v>-118560</v>
      </c>
      <c r="D218" s="110">
        <f>'5'!E63</f>
        <v>-182400</v>
      </c>
    </row>
    <row r="220" spans="1:5" s="320" customFormat="1" ht="17.25" customHeight="1" x14ac:dyDescent="0.25">
      <c r="A220" s="321" t="s">
        <v>22</v>
      </c>
      <c r="B220" s="584" t="s">
        <v>23</v>
      </c>
      <c r="C220" s="584"/>
      <c r="D220" s="584"/>
      <c r="E220" s="322"/>
    </row>
    <row r="221" spans="1:5" s="320" customFormat="1" ht="14.25" customHeight="1" x14ac:dyDescent="0.25">
      <c r="A221" s="323" t="s">
        <v>234</v>
      </c>
      <c r="B221" s="583" t="s">
        <v>235</v>
      </c>
      <c r="C221" s="583"/>
      <c r="D221" s="583"/>
      <c r="E221" s="324"/>
    </row>
    <row r="222" spans="1:5" s="54" customFormat="1" ht="11.25" customHeight="1" x14ac:dyDescent="0.25">
      <c r="A222" s="292"/>
      <c r="B222" s="534"/>
      <c r="C222" s="534"/>
      <c r="D222" s="534"/>
      <c r="E222" s="315"/>
    </row>
    <row r="223" spans="1:5" s="54" customFormat="1" ht="18.75" customHeight="1" x14ac:dyDescent="0.25">
      <c r="A223" s="316" t="s">
        <v>32</v>
      </c>
      <c r="B223" s="532"/>
      <c r="C223" s="532"/>
      <c r="D223" s="532"/>
      <c r="E223" s="314"/>
    </row>
    <row r="224" spans="1:5" s="54" customFormat="1" ht="17.25" customHeight="1" x14ac:dyDescent="0.25">
      <c r="A224" s="325"/>
      <c r="B224" s="317"/>
      <c r="C224" s="534" t="s">
        <v>75</v>
      </c>
      <c r="D224" s="534"/>
      <c r="E224" s="315"/>
    </row>
    <row r="225" spans="1:5" s="54" customFormat="1" ht="44.25" customHeight="1" x14ac:dyDescent="0.25">
      <c r="A225" s="65" t="s">
        <v>24</v>
      </c>
      <c r="B225" s="266" t="s">
        <v>234</v>
      </c>
      <c r="C225" s="534" t="s">
        <v>90</v>
      </c>
      <c r="D225" s="534"/>
      <c r="E225" s="315"/>
    </row>
    <row r="226" spans="1:5" s="54" customFormat="1" ht="15.75" customHeight="1" x14ac:dyDescent="0.25">
      <c r="A226" s="65" t="s">
        <v>25</v>
      </c>
      <c r="B226" s="73" t="s">
        <v>236</v>
      </c>
      <c r="C226" s="530" t="s">
        <v>76</v>
      </c>
      <c r="D226" s="530" t="s">
        <v>26</v>
      </c>
      <c r="E226" s="78"/>
    </row>
    <row r="227" spans="1:5" s="54" customFormat="1" ht="18" customHeight="1" x14ac:dyDescent="0.25">
      <c r="A227" s="65" t="s">
        <v>27</v>
      </c>
      <c r="B227" s="73" t="s">
        <v>235</v>
      </c>
      <c r="C227" s="530"/>
      <c r="D227" s="530"/>
      <c r="E227" s="76"/>
    </row>
    <row r="228" spans="1:5" s="54" customFormat="1" ht="56.25" customHeight="1" x14ac:dyDescent="0.25">
      <c r="A228" s="65" t="s">
        <v>28</v>
      </c>
      <c r="B228" s="73" t="s">
        <v>237</v>
      </c>
      <c r="C228" s="530"/>
      <c r="D228" s="530"/>
      <c r="E228" s="76"/>
    </row>
    <row r="229" spans="1:5" s="54" customFormat="1" ht="18" customHeight="1" x14ac:dyDescent="0.25">
      <c r="A229" s="65" t="s">
        <v>29</v>
      </c>
      <c r="B229" s="73" t="s">
        <v>205</v>
      </c>
      <c r="C229" s="530"/>
      <c r="D229" s="530"/>
      <c r="E229" s="76"/>
    </row>
    <row r="230" spans="1:5" s="54" customFormat="1" ht="25.5" customHeight="1" x14ac:dyDescent="0.25">
      <c r="A230" s="65" t="s">
        <v>206</v>
      </c>
      <c r="B230" s="73" t="s">
        <v>80</v>
      </c>
      <c r="C230" s="531"/>
      <c r="D230" s="531"/>
      <c r="E230" s="76"/>
    </row>
    <row r="231" spans="1:5" s="54" customFormat="1" ht="15.75" customHeight="1" x14ac:dyDescent="0.25">
      <c r="A231" s="526" t="s">
        <v>30</v>
      </c>
      <c r="B231" s="527"/>
      <c r="C231" s="264"/>
      <c r="D231" s="264"/>
      <c r="E231" s="76"/>
    </row>
    <row r="232" spans="1:5" s="54" customFormat="1" ht="18.75" customHeight="1" x14ac:dyDescent="0.25">
      <c r="A232" s="528" t="s">
        <v>31</v>
      </c>
      <c r="B232" s="529"/>
      <c r="C232" s="318">
        <f>'6-1'!C205</f>
        <v>0</v>
      </c>
      <c r="D232" s="318">
        <f>'6-1'!D205</f>
        <v>-1878</v>
      </c>
      <c r="E232" s="319"/>
    </row>
    <row r="234" spans="1:5" s="320" customFormat="1" ht="17.25" customHeight="1" x14ac:dyDescent="0.25">
      <c r="A234" s="321" t="s">
        <v>22</v>
      </c>
      <c r="B234" s="584" t="s">
        <v>23</v>
      </c>
      <c r="C234" s="584"/>
      <c r="D234" s="584"/>
      <c r="E234" s="322"/>
    </row>
    <row r="235" spans="1:5" s="320" customFormat="1" ht="14.25" customHeight="1" x14ac:dyDescent="0.25">
      <c r="A235" s="323" t="s">
        <v>234</v>
      </c>
      <c r="B235" s="583" t="s">
        <v>235</v>
      </c>
      <c r="C235" s="583"/>
      <c r="D235" s="583"/>
      <c r="E235" s="324"/>
    </row>
    <row r="236" spans="1:5" s="54" customFormat="1" ht="11.25" customHeight="1" x14ac:dyDescent="0.25">
      <c r="A236" s="292"/>
      <c r="B236" s="534"/>
      <c r="C236" s="534"/>
      <c r="D236" s="534"/>
      <c r="E236" s="315"/>
    </row>
    <row r="237" spans="1:5" s="54" customFormat="1" ht="18.75" customHeight="1" x14ac:dyDescent="0.25">
      <c r="A237" s="316" t="s">
        <v>32</v>
      </c>
      <c r="B237" s="532"/>
      <c r="C237" s="532"/>
      <c r="D237" s="532"/>
      <c r="E237" s="314"/>
    </row>
    <row r="238" spans="1:5" s="54" customFormat="1" ht="39.75" customHeight="1" x14ac:dyDescent="0.25">
      <c r="A238" s="265" t="s">
        <v>24</v>
      </c>
      <c r="B238" s="73" t="s">
        <v>234</v>
      </c>
      <c r="C238" s="534" t="s">
        <v>152</v>
      </c>
      <c r="D238" s="534"/>
      <c r="E238" s="315"/>
    </row>
    <row r="239" spans="1:5" s="54" customFormat="1" ht="15.75" customHeight="1" x14ac:dyDescent="0.25">
      <c r="A239" s="65" t="s">
        <v>25</v>
      </c>
      <c r="B239" s="73" t="s">
        <v>236</v>
      </c>
      <c r="C239" s="530" t="s">
        <v>76</v>
      </c>
      <c r="D239" s="530" t="s">
        <v>26</v>
      </c>
      <c r="E239" s="78"/>
    </row>
    <row r="240" spans="1:5" s="54" customFormat="1" ht="18" customHeight="1" x14ac:dyDescent="0.25">
      <c r="A240" s="65" t="s">
        <v>27</v>
      </c>
      <c r="B240" s="73" t="s">
        <v>235</v>
      </c>
      <c r="C240" s="530"/>
      <c r="D240" s="530"/>
      <c r="E240" s="76"/>
    </row>
    <row r="241" spans="1:5" s="54" customFormat="1" ht="56.25" customHeight="1" x14ac:dyDescent="0.25">
      <c r="A241" s="65" t="s">
        <v>28</v>
      </c>
      <c r="B241" s="73" t="s">
        <v>237</v>
      </c>
      <c r="C241" s="530"/>
      <c r="D241" s="530"/>
      <c r="E241" s="76"/>
    </row>
    <row r="242" spans="1:5" s="54" customFormat="1" ht="18" customHeight="1" x14ac:dyDescent="0.25">
      <c r="A242" s="65" t="s">
        <v>29</v>
      </c>
      <c r="B242" s="73" t="s">
        <v>205</v>
      </c>
      <c r="C242" s="530"/>
      <c r="D242" s="530"/>
      <c r="E242" s="76"/>
    </row>
    <row r="243" spans="1:5" s="54" customFormat="1" ht="25.5" customHeight="1" x14ac:dyDescent="0.25">
      <c r="A243" s="65" t="s">
        <v>206</v>
      </c>
      <c r="B243" s="73" t="s">
        <v>80</v>
      </c>
      <c r="C243" s="531"/>
      <c r="D243" s="531"/>
      <c r="E243" s="76"/>
    </row>
    <row r="244" spans="1:5" s="54" customFormat="1" ht="15.75" customHeight="1" x14ac:dyDescent="0.25">
      <c r="A244" s="526" t="s">
        <v>30</v>
      </c>
      <c r="B244" s="527"/>
      <c r="C244" s="264"/>
      <c r="D244" s="264"/>
      <c r="E244" s="76"/>
    </row>
    <row r="245" spans="1:5" s="54" customFormat="1" ht="18.75" customHeight="1" x14ac:dyDescent="0.25">
      <c r="A245" s="528" t="s">
        <v>31</v>
      </c>
      <c r="B245" s="529"/>
      <c r="C245" s="318">
        <f>'6-1'!C219</f>
        <v>0</v>
      </c>
      <c r="D245" s="318">
        <f>'6-1'!D219</f>
        <v>1878</v>
      </c>
      <c r="E245" s="319"/>
    </row>
    <row r="259" spans="1:4" s="17" customFormat="1" ht="16.5" customHeight="1" x14ac:dyDescent="0.25">
      <c r="A259" s="108"/>
      <c r="B259" s="108"/>
      <c r="C259" s="108"/>
      <c r="D259" s="108"/>
    </row>
    <row r="260" spans="1:4" s="54" customFormat="1" ht="16.5" customHeight="1" x14ac:dyDescent="0.25">
      <c r="A260" s="539" t="s">
        <v>24</v>
      </c>
      <c r="B260" s="541" t="s">
        <v>71</v>
      </c>
      <c r="C260" s="535" t="s">
        <v>90</v>
      </c>
      <c r="D260" s="536"/>
    </row>
    <row r="261" spans="1:4" s="54" customFormat="1" ht="29.25" customHeight="1" x14ac:dyDescent="0.25">
      <c r="A261" s="540"/>
      <c r="B261" s="542"/>
      <c r="C261" s="537"/>
      <c r="D261" s="538"/>
    </row>
    <row r="262" spans="1:4" s="54" customFormat="1" ht="21" customHeight="1" x14ac:dyDescent="0.25">
      <c r="A262" s="65" t="s">
        <v>25</v>
      </c>
      <c r="B262" s="79">
        <v>31002</v>
      </c>
      <c r="C262" s="530" t="s">
        <v>76</v>
      </c>
      <c r="D262" s="530" t="s">
        <v>26</v>
      </c>
    </row>
    <row r="263" spans="1:4" s="54" customFormat="1" ht="18" customHeight="1" x14ac:dyDescent="0.25">
      <c r="A263" s="65" t="s">
        <v>27</v>
      </c>
      <c r="B263" s="173" t="s">
        <v>155</v>
      </c>
      <c r="C263" s="530"/>
      <c r="D263" s="530"/>
    </row>
    <row r="264" spans="1:4" s="54" customFormat="1" ht="24" customHeight="1" x14ac:dyDescent="0.25">
      <c r="A264" s="65" t="s">
        <v>28</v>
      </c>
      <c r="B264" s="173" t="s">
        <v>155</v>
      </c>
      <c r="C264" s="530"/>
      <c r="D264" s="530"/>
    </row>
    <row r="265" spans="1:4" s="54" customFormat="1" ht="28.5" customHeight="1" x14ac:dyDescent="0.25">
      <c r="A265" s="65" t="s">
        <v>29</v>
      </c>
      <c r="B265" s="173" t="s">
        <v>77</v>
      </c>
      <c r="C265" s="530"/>
      <c r="D265" s="530"/>
    </row>
    <row r="266" spans="1:4" s="54" customFormat="1" ht="41.25" customHeight="1" x14ac:dyDescent="0.25">
      <c r="A266" s="65" t="s">
        <v>72</v>
      </c>
      <c r="B266" s="173" t="s">
        <v>150</v>
      </c>
      <c r="C266" s="531"/>
      <c r="D266" s="531"/>
    </row>
    <row r="267" spans="1:4" s="54" customFormat="1" ht="16.5" customHeight="1" x14ac:dyDescent="0.25">
      <c r="A267" s="526" t="s">
        <v>30</v>
      </c>
      <c r="B267" s="527"/>
      <c r="C267" s="74"/>
      <c r="D267" s="75"/>
    </row>
    <row r="268" spans="1:4" s="54" customFormat="1" ht="16.5" customHeight="1" x14ac:dyDescent="0.25">
      <c r="A268" s="526"/>
      <c r="B268" s="527"/>
      <c r="C268" s="186"/>
      <c r="D268" s="65"/>
    </row>
    <row r="269" spans="1:4" s="54" customFormat="1" ht="19.5" customHeight="1" x14ac:dyDescent="0.25">
      <c r="A269" s="528" t="s">
        <v>31</v>
      </c>
      <c r="B269" s="529"/>
      <c r="C269" s="110">
        <f>'6-1'!C52</f>
        <v>-1968</v>
      </c>
      <c r="D269" s="110">
        <f>'6-1'!D52</f>
        <v>-212941.5</v>
      </c>
    </row>
  </sheetData>
  <mergeCells count="178">
    <mergeCell ref="A133:A134"/>
    <mergeCell ref="B133:B134"/>
    <mergeCell ref="C133:D134"/>
    <mergeCell ref="C135:C139"/>
    <mergeCell ref="D135:D139"/>
    <mergeCell ref="A140:B140"/>
    <mergeCell ref="A141:B141"/>
    <mergeCell ref="A51:B51"/>
    <mergeCell ref="A52:B52"/>
    <mergeCell ref="A65:A66"/>
    <mergeCell ref="B65:B66"/>
    <mergeCell ref="C65:D66"/>
    <mergeCell ref="C67:C71"/>
    <mergeCell ref="D67:D71"/>
    <mergeCell ref="A72:B72"/>
    <mergeCell ref="A73:B73"/>
    <mergeCell ref="B96:D96"/>
    <mergeCell ref="A97:D97"/>
    <mergeCell ref="C99:C103"/>
    <mergeCell ref="C35:C39"/>
    <mergeCell ref="D35:D39"/>
    <mergeCell ref="A40:B40"/>
    <mergeCell ref="A41:B41"/>
    <mergeCell ref="A42:B42"/>
    <mergeCell ref="A44:A45"/>
    <mergeCell ref="B44:B45"/>
    <mergeCell ref="C44:D45"/>
    <mergeCell ref="C46:C50"/>
    <mergeCell ref="D46:D50"/>
    <mergeCell ref="A22:A23"/>
    <mergeCell ref="B22:B23"/>
    <mergeCell ref="C22:D23"/>
    <mergeCell ref="C24:C28"/>
    <mergeCell ref="D24:D28"/>
    <mergeCell ref="A29:B29"/>
    <mergeCell ref="A30:B30"/>
    <mergeCell ref="A33:A34"/>
    <mergeCell ref="B33:B34"/>
    <mergeCell ref="C33:D34"/>
    <mergeCell ref="C145:D145"/>
    <mergeCell ref="A170:B170"/>
    <mergeCell ref="B209:B210"/>
    <mergeCell ref="A163:A164"/>
    <mergeCell ref="B163:B164"/>
    <mergeCell ref="C153:D154"/>
    <mergeCell ref="A194:A195"/>
    <mergeCell ref="A218:B218"/>
    <mergeCell ref="B205:D205"/>
    <mergeCell ref="B206:E206"/>
    <mergeCell ref="A207:D207"/>
    <mergeCell ref="A191:B191"/>
    <mergeCell ref="A202:B202"/>
    <mergeCell ref="A209:A210"/>
    <mergeCell ref="A192:B192"/>
    <mergeCell ref="A183:A184"/>
    <mergeCell ref="B183:B184"/>
    <mergeCell ref="C209:D210"/>
    <mergeCell ref="B149:D149"/>
    <mergeCell ref="B150:D150"/>
    <mergeCell ref="A151:D151"/>
    <mergeCell ref="A153:A154"/>
    <mergeCell ref="D155:D159"/>
    <mergeCell ref="A1:D1"/>
    <mergeCell ref="A268:B268"/>
    <mergeCell ref="A92:B92"/>
    <mergeCell ref="A93:B93"/>
    <mergeCell ref="A75:A76"/>
    <mergeCell ref="B75:B76"/>
    <mergeCell ref="C75:D76"/>
    <mergeCell ref="C77:C81"/>
    <mergeCell ref="D77:D81"/>
    <mergeCell ref="A82:B82"/>
    <mergeCell ref="A83:B83"/>
    <mergeCell ref="B107:D107"/>
    <mergeCell ref="B108:E108"/>
    <mergeCell ref="A109:D109"/>
    <mergeCell ref="A111:A112"/>
    <mergeCell ref="B85:B86"/>
    <mergeCell ref="C260:D261"/>
    <mergeCell ref="C85:D86"/>
    <mergeCell ref="B95:D95"/>
    <mergeCell ref="B8:D8"/>
    <mergeCell ref="B9:D9"/>
    <mergeCell ref="A10:D10"/>
    <mergeCell ref="A12:A13"/>
    <mergeCell ref="C225:D225"/>
    <mergeCell ref="C12:D13"/>
    <mergeCell ref="C54:D55"/>
    <mergeCell ref="C14:C18"/>
    <mergeCell ref="D14:D18"/>
    <mergeCell ref="A19:B19"/>
    <mergeCell ref="A20:B20"/>
    <mergeCell ref="A61:B61"/>
    <mergeCell ref="A63:B63"/>
    <mergeCell ref="B220:D220"/>
    <mergeCell ref="B111:B112"/>
    <mergeCell ref="C111:D112"/>
    <mergeCell ref="C113:C117"/>
    <mergeCell ref="D113:D117"/>
    <mergeCell ref="A118:B118"/>
    <mergeCell ref="A119:B119"/>
    <mergeCell ref="A122:A123"/>
    <mergeCell ref="B122:B123"/>
    <mergeCell ref="B153:B154"/>
    <mergeCell ref="C163:D164"/>
    <mergeCell ref="C173:D174"/>
    <mergeCell ref="C183:D184"/>
    <mergeCell ref="C196:C200"/>
    <mergeCell ref="D196:D200"/>
    <mergeCell ref="A201:B201"/>
    <mergeCell ref="C2:D2"/>
    <mergeCell ref="C56:C60"/>
    <mergeCell ref="D56:D60"/>
    <mergeCell ref="A54:A55"/>
    <mergeCell ref="B54:B55"/>
    <mergeCell ref="C87:C91"/>
    <mergeCell ref="D87:D91"/>
    <mergeCell ref="A85:A86"/>
    <mergeCell ref="C194:D195"/>
    <mergeCell ref="A181:B181"/>
    <mergeCell ref="D175:D179"/>
    <mergeCell ref="A180:B180"/>
    <mergeCell ref="C175:C179"/>
    <mergeCell ref="A173:A174"/>
    <mergeCell ref="B173:B174"/>
    <mergeCell ref="A147:E147"/>
    <mergeCell ref="C155:C159"/>
    <mergeCell ref="A146:D146"/>
    <mergeCell ref="A62:B62"/>
    <mergeCell ref="A3:D3"/>
    <mergeCell ref="A104:B104"/>
    <mergeCell ref="D99:D103"/>
    <mergeCell ref="C98:D98"/>
    <mergeCell ref="B12:B13"/>
    <mergeCell ref="B222:D222"/>
    <mergeCell ref="B223:D223"/>
    <mergeCell ref="C224:D224"/>
    <mergeCell ref="A171:B171"/>
    <mergeCell ref="C165:C169"/>
    <mergeCell ref="A244:B244"/>
    <mergeCell ref="A267:B267"/>
    <mergeCell ref="A245:B245"/>
    <mergeCell ref="B235:D235"/>
    <mergeCell ref="B194:B195"/>
    <mergeCell ref="C185:C189"/>
    <mergeCell ref="D185:D189"/>
    <mergeCell ref="A190:B190"/>
    <mergeCell ref="C238:D238"/>
    <mergeCell ref="B221:D221"/>
    <mergeCell ref="B234:D234"/>
    <mergeCell ref="C239:C243"/>
    <mergeCell ref="B236:D236"/>
    <mergeCell ref="B237:D237"/>
    <mergeCell ref="D165:D169"/>
    <mergeCell ref="A269:B269"/>
    <mergeCell ref="A105:B105"/>
    <mergeCell ref="A203:B203"/>
    <mergeCell ref="C122:D123"/>
    <mergeCell ref="C124:C128"/>
    <mergeCell ref="D124:D128"/>
    <mergeCell ref="A129:B129"/>
    <mergeCell ref="A131:B131"/>
    <mergeCell ref="A231:B231"/>
    <mergeCell ref="A232:B232"/>
    <mergeCell ref="C226:C230"/>
    <mergeCell ref="D226:D230"/>
    <mergeCell ref="A130:B130"/>
    <mergeCell ref="A217:B217"/>
    <mergeCell ref="C211:C215"/>
    <mergeCell ref="D211:D215"/>
    <mergeCell ref="A216:B216"/>
    <mergeCell ref="A260:A261"/>
    <mergeCell ref="B260:B261"/>
    <mergeCell ref="C262:C266"/>
    <mergeCell ref="D262:D266"/>
    <mergeCell ref="A161:B161"/>
    <mergeCell ref="A160:B160"/>
    <mergeCell ref="D239:D243"/>
  </mergeCells>
  <pageMargins left="0.15748031496062992" right="0.23622047244094491" top="0.74803149606299213" bottom="0.74803149606299213" header="0.31496062992125984" footer="0.31496062992125984"/>
  <pageSetup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38"/>
  <sheetViews>
    <sheetView topLeftCell="A34" workbookViewId="0">
      <selection activeCell="M17" sqref="M17"/>
    </sheetView>
  </sheetViews>
  <sheetFormatPr defaultColWidth="8" defaultRowHeight="11.25" customHeight="1" x14ac:dyDescent="0.25"/>
  <cols>
    <col min="1" max="1" width="16.28515625" style="94" customWidth="1"/>
    <col min="2" max="2" width="46.5703125" style="94" customWidth="1"/>
    <col min="3" max="3" width="15.42578125" style="94" customWidth="1"/>
    <col min="4" max="4" width="19.28515625" style="94" customWidth="1"/>
    <col min="5" max="5" width="18" style="94" customWidth="1"/>
    <col min="6" max="6" width="17.5703125" style="94" customWidth="1"/>
    <col min="7" max="7" width="20" style="94" customWidth="1"/>
    <col min="8" max="16384" width="8" style="94"/>
  </cols>
  <sheetData>
    <row r="1" spans="1:7" ht="17.25" customHeight="1" x14ac:dyDescent="0.25">
      <c r="A1" s="586" t="s">
        <v>329</v>
      </c>
      <c r="B1" s="586"/>
      <c r="C1" s="586"/>
      <c r="D1" s="586"/>
      <c r="E1" s="586"/>
      <c r="F1" s="586"/>
      <c r="G1" s="586"/>
    </row>
    <row r="2" spans="1:7" ht="17.25" customHeight="1" x14ac:dyDescent="0.25">
      <c r="A2" s="586" t="s">
        <v>92</v>
      </c>
      <c r="B2" s="586"/>
      <c r="C2" s="586"/>
      <c r="D2" s="586"/>
      <c r="E2" s="586"/>
      <c r="F2" s="586"/>
      <c r="G2" s="586"/>
    </row>
    <row r="3" spans="1:7" ht="17.25" customHeight="1" x14ac:dyDescent="0.25">
      <c r="A3" s="586" t="s">
        <v>34</v>
      </c>
      <c r="B3" s="586"/>
      <c r="C3" s="586"/>
      <c r="D3" s="586"/>
      <c r="E3" s="586"/>
      <c r="F3" s="586"/>
      <c r="G3" s="586"/>
    </row>
    <row r="4" spans="1:7" ht="17.25" customHeight="1" x14ac:dyDescent="0.25">
      <c r="A4" s="112"/>
      <c r="B4" s="113"/>
      <c r="C4" s="114"/>
      <c r="D4" s="114"/>
      <c r="E4" s="114"/>
      <c r="F4" s="114"/>
      <c r="G4" s="113"/>
    </row>
    <row r="5" spans="1:7" ht="36.75" customHeight="1" x14ac:dyDescent="0.25">
      <c r="A5" s="587" t="s">
        <v>280</v>
      </c>
      <c r="B5" s="587"/>
      <c r="C5" s="587"/>
      <c r="D5" s="587"/>
      <c r="E5" s="587"/>
      <c r="F5" s="587"/>
      <c r="G5" s="587"/>
    </row>
    <row r="6" spans="1:7" ht="15.75" customHeight="1" x14ac:dyDescent="0.25">
      <c r="A6" s="95"/>
      <c r="B6" s="95"/>
      <c r="C6" s="115"/>
      <c r="D6" s="115"/>
      <c r="E6" s="115"/>
      <c r="F6" s="115"/>
      <c r="G6" s="116"/>
    </row>
    <row r="7" spans="1:7" s="95" customFormat="1" ht="72" customHeight="1" x14ac:dyDescent="0.25">
      <c r="A7" s="588" t="s">
        <v>35</v>
      </c>
      <c r="B7" s="590" t="s">
        <v>36</v>
      </c>
      <c r="C7" s="592" t="s">
        <v>37</v>
      </c>
      <c r="D7" s="594" t="s">
        <v>38</v>
      </c>
      <c r="E7" s="595" t="s">
        <v>5</v>
      </c>
      <c r="F7" s="595"/>
      <c r="G7" s="595"/>
    </row>
    <row r="8" spans="1:7" s="95" customFormat="1" ht="42.75" customHeight="1" x14ac:dyDescent="0.25">
      <c r="A8" s="589"/>
      <c r="B8" s="591"/>
      <c r="C8" s="593"/>
      <c r="D8" s="593"/>
      <c r="E8" s="117" t="s">
        <v>39</v>
      </c>
      <c r="F8" s="118" t="s">
        <v>40</v>
      </c>
      <c r="G8" s="119" t="s">
        <v>41</v>
      </c>
    </row>
    <row r="9" spans="1:7" s="96" customFormat="1" ht="36" customHeight="1" x14ac:dyDescent="0.25">
      <c r="A9" s="602" t="s">
        <v>42</v>
      </c>
      <c r="B9" s="603"/>
      <c r="C9" s="603"/>
      <c r="D9" s="603"/>
      <c r="E9" s="603"/>
      <c r="F9" s="604"/>
      <c r="G9" s="202">
        <f>G11+G18+G24+G30</f>
        <v>383380.2</v>
      </c>
    </row>
    <row r="10" spans="1:7" s="456" customFormat="1" ht="36" customHeight="1" x14ac:dyDescent="0.25">
      <c r="A10" s="445" t="s">
        <v>83</v>
      </c>
      <c r="B10" s="445" t="s">
        <v>84</v>
      </c>
      <c r="C10" s="445" t="s">
        <v>85</v>
      </c>
      <c r="D10" s="445" t="s">
        <v>86</v>
      </c>
      <c r="E10" s="445"/>
      <c r="F10" s="445"/>
      <c r="G10" s="202">
        <f>G11</f>
        <v>-17978</v>
      </c>
    </row>
    <row r="11" spans="1:7" s="96" customFormat="1" ht="36" customHeight="1" x14ac:dyDescent="0.25">
      <c r="A11" s="350" t="s">
        <v>253</v>
      </c>
      <c r="B11" s="600" t="s">
        <v>110</v>
      </c>
      <c r="C11" s="600"/>
      <c r="D11" s="600"/>
      <c r="E11" s="600"/>
      <c r="F11" s="601"/>
      <c r="G11" s="202">
        <f>G12+G14</f>
        <v>-17978</v>
      </c>
    </row>
    <row r="12" spans="1:7" s="97" customFormat="1" ht="21" customHeight="1" x14ac:dyDescent="0.3">
      <c r="A12" s="203"/>
      <c r="B12" s="204" t="s">
        <v>43</v>
      </c>
      <c r="C12" s="205"/>
      <c r="D12" s="205"/>
      <c r="E12" s="206"/>
      <c r="F12" s="207"/>
      <c r="G12" s="208">
        <f>G13</f>
        <v>-16451.5</v>
      </c>
    </row>
    <row r="13" spans="1:7" s="257" customFormat="1" ht="48" customHeight="1" x14ac:dyDescent="0.25">
      <c r="A13" s="247" t="s">
        <v>254</v>
      </c>
      <c r="B13" s="247" t="s">
        <v>255</v>
      </c>
      <c r="C13" s="255" t="s">
        <v>45</v>
      </c>
      <c r="D13" s="209" t="s">
        <v>44</v>
      </c>
      <c r="E13" s="210"/>
      <c r="F13" s="255"/>
      <c r="G13" s="256">
        <f>-16451.5</f>
        <v>-16451.5</v>
      </c>
    </row>
    <row r="14" spans="1:7" s="257" customFormat="1" ht="37.5" customHeight="1" x14ac:dyDescent="0.25">
      <c r="A14" s="211"/>
      <c r="B14" s="227" t="s">
        <v>78</v>
      </c>
      <c r="C14" s="255"/>
      <c r="D14" s="209"/>
      <c r="E14" s="210"/>
      <c r="F14" s="255"/>
      <c r="G14" s="208">
        <f>G16+G15</f>
        <v>-1526.5</v>
      </c>
    </row>
    <row r="15" spans="1:7" s="257" customFormat="1" ht="37.5" customHeight="1" x14ac:dyDescent="0.25">
      <c r="A15" s="247" t="s">
        <v>333</v>
      </c>
      <c r="B15" s="247" t="s">
        <v>334</v>
      </c>
      <c r="C15" s="207" t="s">
        <v>79</v>
      </c>
      <c r="D15" s="209" t="s">
        <v>44</v>
      </c>
      <c r="E15" s="457"/>
      <c r="F15" s="207"/>
      <c r="G15" s="256">
        <v>-928.5</v>
      </c>
    </row>
    <row r="16" spans="1:7" s="257" customFormat="1" ht="40.5" customHeight="1" x14ac:dyDescent="0.25">
      <c r="A16" s="247" t="s">
        <v>256</v>
      </c>
      <c r="B16" s="247" t="s">
        <v>107</v>
      </c>
      <c r="C16" s="207" t="s">
        <v>79</v>
      </c>
      <c r="D16" s="209" t="s">
        <v>44</v>
      </c>
      <c r="E16" s="210"/>
      <c r="F16" s="207"/>
      <c r="G16" s="256">
        <v>-598</v>
      </c>
    </row>
    <row r="17" spans="1:7" s="257" customFormat="1" ht="39" customHeight="1" x14ac:dyDescent="0.25">
      <c r="A17" s="214" t="s">
        <v>87</v>
      </c>
      <c r="B17" s="215" t="s">
        <v>88</v>
      </c>
      <c r="C17" s="216" t="s">
        <v>89</v>
      </c>
      <c r="D17" s="605" t="s">
        <v>91</v>
      </c>
      <c r="E17" s="605"/>
      <c r="F17" s="212"/>
      <c r="G17" s="217"/>
    </row>
    <row r="18" spans="1:7" s="257" customFormat="1" ht="45.75" customHeight="1" x14ac:dyDescent="0.25">
      <c r="A18" s="218" t="s">
        <v>105</v>
      </c>
      <c r="B18" s="219" t="s">
        <v>106</v>
      </c>
      <c r="C18" s="220"/>
      <c r="D18" s="259"/>
      <c r="E18" s="260"/>
      <c r="F18" s="221"/>
      <c r="G18" s="208">
        <f>G19+G21</f>
        <v>-22660</v>
      </c>
    </row>
    <row r="19" spans="1:7" s="257" customFormat="1" ht="45.75" customHeight="1" x14ac:dyDescent="0.25">
      <c r="A19" s="211"/>
      <c r="B19" s="352" t="s">
        <v>43</v>
      </c>
      <c r="C19" s="207"/>
      <c r="D19" s="209"/>
      <c r="E19" s="353"/>
      <c r="F19" s="207"/>
      <c r="G19" s="354">
        <f>G20</f>
        <v>-21380</v>
      </c>
    </row>
    <row r="20" spans="1:7" s="257" customFormat="1" ht="45.75" customHeight="1" x14ac:dyDescent="0.25">
      <c r="A20" s="226" t="s">
        <v>257</v>
      </c>
      <c r="B20" s="247" t="s">
        <v>255</v>
      </c>
      <c r="C20" s="207" t="s">
        <v>45</v>
      </c>
      <c r="D20" s="225" t="s">
        <v>44</v>
      </c>
      <c r="E20" s="353"/>
      <c r="F20" s="207"/>
      <c r="G20" s="355">
        <v>-21380</v>
      </c>
    </row>
    <row r="21" spans="1:7" s="95" customFormat="1" ht="37.5" customHeight="1" x14ac:dyDescent="0.25">
      <c r="A21" s="356"/>
      <c r="B21" s="357" t="s">
        <v>78</v>
      </c>
      <c r="C21" s="207"/>
      <c r="D21" s="209"/>
      <c r="E21" s="223"/>
      <c r="F21" s="222"/>
      <c r="G21" s="354">
        <f>G22+G23</f>
        <v>-1280</v>
      </c>
    </row>
    <row r="22" spans="1:7" s="95" customFormat="1" ht="43.5" customHeight="1" x14ac:dyDescent="0.25">
      <c r="A22" s="358" t="s">
        <v>258</v>
      </c>
      <c r="B22" s="358" t="s">
        <v>107</v>
      </c>
      <c r="C22" s="224" t="s">
        <v>79</v>
      </c>
      <c r="D22" s="225" t="s">
        <v>44</v>
      </c>
      <c r="E22" s="228"/>
      <c r="F22" s="224"/>
      <c r="G22" s="355">
        <v>-520</v>
      </c>
    </row>
    <row r="23" spans="1:7" s="95" customFormat="1" ht="40.5" customHeight="1" x14ac:dyDescent="0.25">
      <c r="A23" s="258" t="s">
        <v>259</v>
      </c>
      <c r="B23" s="358" t="s">
        <v>108</v>
      </c>
      <c r="C23" s="224" t="s">
        <v>79</v>
      </c>
      <c r="D23" s="225" t="s">
        <v>44</v>
      </c>
      <c r="E23" s="229"/>
      <c r="F23" s="230"/>
      <c r="G23" s="256">
        <v>-760</v>
      </c>
    </row>
    <row r="24" spans="1:7" s="97" customFormat="1" ht="37.5" customHeight="1" x14ac:dyDescent="0.25">
      <c r="A24" s="359" t="s">
        <v>260</v>
      </c>
      <c r="B24" s="360" t="s">
        <v>261</v>
      </c>
      <c r="C24" s="361" t="s">
        <v>89</v>
      </c>
      <c r="D24" s="596" t="s">
        <v>200</v>
      </c>
      <c r="E24" s="596"/>
      <c r="F24" s="362"/>
      <c r="G24" s="217">
        <f>G25</f>
        <v>-25948.799999999999</v>
      </c>
    </row>
    <row r="25" spans="1:7" ht="36.75" customHeight="1" x14ac:dyDescent="0.25">
      <c r="A25" s="211" t="s">
        <v>262</v>
      </c>
      <c r="B25" s="597" t="s">
        <v>179</v>
      </c>
      <c r="C25" s="598"/>
      <c r="D25" s="598"/>
      <c r="E25" s="598"/>
      <c r="F25" s="599"/>
      <c r="G25" s="208">
        <f>G26</f>
        <v>-25948.799999999999</v>
      </c>
    </row>
    <row r="26" spans="1:7" ht="22.5" customHeight="1" x14ac:dyDescent="0.25">
      <c r="A26" s="232"/>
      <c r="B26" s="227" t="s">
        <v>78</v>
      </c>
      <c r="C26" s="231"/>
      <c r="D26" s="231"/>
      <c r="E26" s="233"/>
      <c r="F26" s="234"/>
      <c r="G26" s="256">
        <f>G27+G28</f>
        <v>-25948.799999999999</v>
      </c>
    </row>
    <row r="27" spans="1:7" ht="22.5" customHeight="1" x14ac:dyDescent="0.25">
      <c r="A27" s="87" t="s">
        <v>258</v>
      </c>
      <c r="B27" s="235" t="s">
        <v>107</v>
      </c>
      <c r="C27" s="231" t="s">
        <v>79</v>
      </c>
      <c r="D27" s="231" t="s">
        <v>44</v>
      </c>
      <c r="E27" s="233"/>
      <c r="F27" s="234"/>
      <c r="G27" s="256">
        <v>-1468.8</v>
      </c>
    </row>
    <row r="28" spans="1:7" ht="42.75" customHeight="1" x14ac:dyDescent="0.25">
      <c r="A28" s="87" t="s">
        <v>263</v>
      </c>
      <c r="B28" s="235" t="s">
        <v>108</v>
      </c>
      <c r="C28" s="231" t="s">
        <v>79</v>
      </c>
      <c r="D28" s="231" t="s">
        <v>44</v>
      </c>
      <c r="E28" s="228"/>
      <c r="F28" s="231"/>
      <c r="G28" s="256">
        <v>-24480</v>
      </c>
    </row>
    <row r="29" spans="1:7" ht="38.25" customHeight="1" x14ac:dyDescent="0.25">
      <c r="A29" s="363" t="s">
        <v>83</v>
      </c>
      <c r="B29" s="351" t="s">
        <v>84</v>
      </c>
      <c r="C29" s="351" t="s">
        <v>85</v>
      </c>
      <c r="D29" s="351" t="s">
        <v>86</v>
      </c>
      <c r="E29" s="236"/>
      <c r="F29" s="237"/>
      <c r="G29" s="223"/>
    </row>
    <row r="30" spans="1:7" ht="29.25" customHeight="1" x14ac:dyDescent="0.25">
      <c r="A30" s="213" t="s">
        <v>264</v>
      </c>
      <c r="B30" s="84" t="s">
        <v>174</v>
      </c>
      <c r="C30" s="238"/>
      <c r="D30" s="238"/>
      <c r="E30" s="238"/>
      <c r="F30" s="239"/>
      <c r="G30" s="240">
        <f>G31</f>
        <v>449967</v>
      </c>
    </row>
    <row r="31" spans="1:7" ht="25.5" customHeight="1" x14ac:dyDescent="0.25">
      <c r="A31" s="241"/>
      <c r="B31" s="227" t="s">
        <v>265</v>
      </c>
      <c r="C31" s="242"/>
      <c r="D31" s="242"/>
      <c r="E31" s="242"/>
      <c r="F31" s="242"/>
      <c r="G31" s="240">
        <f>G32+G33+G34+G35+G36+G37+G38</f>
        <v>449967</v>
      </c>
    </row>
    <row r="32" spans="1:7" ht="40.5" customHeight="1" x14ac:dyDescent="0.25">
      <c r="A32" s="87" t="s">
        <v>266</v>
      </c>
      <c r="B32" s="87" t="s">
        <v>267</v>
      </c>
      <c r="C32" s="231" t="s">
        <v>268</v>
      </c>
      <c r="D32" s="243" t="s">
        <v>269</v>
      </c>
      <c r="E32" s="228">
        <v>736000</v>
      </c>
      <c r="F32" s="243">
        <v>539</v>
      </c>
      <c r="G32" s="223">
        <f>E32*F32/1000</f>
        <v>396704</v>
      </c>
    </row>
    <row r="33" spans="1:7" ht="38.25" customHeight="1" x14ac:dyDescent="0.25">
      <c r="A33" s="87" t="s">
        <v>270</v>
      </c>
      <c r="B33" s="87" t="s">
        <v>267</v>
      </c>
      <c r="C33" s="231" t="s">
        <v>268</v>
      </c>
      <c r="D33" s="243" t="s">
        <v>269</v>
      </c>
      <c r="E33" s="236">
        <v>663000</v>
      </c>
      <c r="F33" s="243">
        <v>30</v>
      </c>
      <c r="G33" s="244">
        <f>E33*F33/1000</f>
        <v>19890</v>
      </c>
    </row>
    <row r="34" spans="1:7" ht="36.75" customHeight="1" x14ac:dyDescent="0.25">
      <c r="A34" s="87" t="s">
        <v>271</v>
      </c>
      <c r="B34" s="87" t="s">
        <v>267</v>
      </c>
      <c r="C34" s="231" t="s">
        <v>268</v>
      </c>
      <c r="D34" s="243" t="s">
        <v>269</v>
      </c>
      <c r="E34" s="228">
        <v>703000</v>
      </c>
      <c r="F34" s="243">
        <v>38</v>
      </c>
      <c r="G34" s="223">
        <f>E34*F34/1000</f>
        <v>26714</v>
      </c>
    </row>
    <row r="35" spans="1:7" ht="40.5" customHeight="1" x14ac:dyDescent="0.25">
      <c r="A35" s="87" t="s">
        <v>272</v>
      </c>
      <c r="B35" s="87" t="s">
        <v>267</v>
      </c>
      <c r="C35" s="231" t="s">
        <v>268</v>
      </c>
      <c r="D35" s="243" t="s">
        <v>269</v>
      </c>
      <c r="E35" s="228">
        <v>829000</v>
      </c>
      <c r="F35" s="243">
        <v>2</v>
      </c>
      <c r="G35" s="223">
        <f t="shared" ref="G35:G38" si="0">E35*F35/1000</f>
        <v>1658</v>
      </c>
    </row>
    <row r="36" spans="1:7" ht="39" customHeight="1" x14ac:dyDescent="0.25">
      <c r="A36" s="87" t="s">
        <v>273</v>
      </c>
      <c r="B36" s="87" t="s">
        <v>267</v>
      </c>
      <c r="C36" s="231" t="s">
        <v>268</v>
      </c>
      <c r="D36" s="243" t="s">
        <v>269</v>
      </c>
      <c r="E36" s="228">
        <v>929000</v>
      </c>
      <c r="F36" s="243">
        <v>1</v>
      </c>
      <c r="G36" s="223">
        <f t="shared" si="0"/>
        <v>929</v>
      </c>
    </row>
    <row r="37" spans="1:7" ht="32.25" customHeight="1" x14ac:dyDescent="0.25">
      <c r="A37" s="87" t="s">
        <v>274</v>
      </c>
      <c r="B37" s="87" t="s">
        <v>267</v>
      </c>
      <c r="C37" s="231" t="s">
        <v>268</v>
      </c>
      <c r="D37" s="243" t="s">
        <v>269</v>
      </c>
      <c r="E37" s="228">
        <v>969000</v>
      </c>
      <c r="F37" s="228">
        <v>3</v>
      </c>
      <c r="G37" s="223">
        <f t="shared" si="0"/>
        <v>2907</v>
      </c>
    </row>
    <row r="38" spans="1:7" ht="34.5" customHeight="1" x14ac:dyDescent="0.25">
      <c r="A38" s="87" t="s">
        <v>275</v>
      </c>
      <c r="B38" s="87" t="s">
        <v>267</v>
      </c>
      <c r="C38" s="231" t="s">
        <v>268</v>
      </c>
      <c r="D38" s="243" t="s">
        <v>269</v>
      </c>
      <c r="E38" s="228">
        <v>1165000</v>
      </c>
      <c r="F38" s="228">
        <v>1</v>
      </c>
      <c r="G38" s="223">
        <f t="shared" si="0"/>
        <v>1165</v>
      </c>
    </row>
  </sheetData>
  <mergeCells count="14">
    <mergeCell ref="D24:E24"/>
    <mergeCell ref="B25:F25"/>
    <mergeCell ref="B11:F11"/>
    <mergeCell ref="A9:F9"/>
    <mergeCell ref="D17:E17"/>
    <mergeCell ref="A1:G1"/>
    <mergeCell ref="A2:G2"/>
    <mergeCell ref="A3:G3"/>
    <mergeCell ref="A5:G5"/>
    <mergeCell ref="A7:A8"/>
    <mergeCell ref="B7:B8"/>
    <mergeCell ref="C7:C8"/>
    <mergeCell ref="D7:D8"/>
    <mergeCell ref="E7:G7"/>
  </mergeCells>
  <pageMargins left="0.15748031496062992" right="0.23622047244094491" top="0.23622047244094491" bottom="0.15748031496062992" header="0.23622047244094491" footer="0.15748031496062992"/>
  <pageSetup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workbookViewId="0">
      <selection activeCell="K20" sqref="K20"/>
    </sheetView>
  </sheetViews>
  <sheetFormatPr defaultColWidth="8" defaultRowHeight="16.5" x14ac:dyDescent="0.3"/>
  <cols>
    <col min="1" max="1" width="9.42578125" style="8" customWidth="1"/>
    <col min="2" max="3" width="8" style="8"/>
    <col min="4" max="4" width="10.5703125" style="8" customWidth="1"/>
    <col min="5" max="5" width="15.85546875" style="8" customWidth="1"/>
    <col min="6" max="6" width="72" style="8" customWidth="1"/>
    <col min="7" max="7" width="19" style="8" customWidth="1"/>
    <col min="8" max="8" width="17.140625" style="8" customWidth="1"/>
    <col min="9" max="9" width="25.140625" style="8" customWidth="1"/>
    <col min="10" max="16384" width="8" style="8"/>
  </cols>
  <sheetData>
    <row r="1" spans="1:10" x14ac:dyDescent="0.3">
      <c r="F1" s="502" t="s">
        <v>330</v>
      </c>
      <c r="G1" s="502"/>
      <c r="H1" s="502"/>
    </row>
    <row r="2" spans="1:10" s="9" customFormat="1" x14ac:dyDescent="0.25">
      <c r="A2" s="505" t="s">
        <v>92</v>
      </c>
      <c r="B2" s="505"/>
      <c r="C2" s="505"/>
      <c r="D2" s="505"/>
      <c r="E2" s="505"/>
      <c r="F2" s="505"/>
      <c r="G2" s="505"/>
      <c r="H2" s="505"/>
      <c r="I2" s="10"/>
      <c r="J2" s="10"/>
    </row>
    <row r="3" spans="1:10" s="9" customFormat="1" x14ac:dyDescent="0.25">
      <c r="A3" s="505" t="s">
        <v>0</v>
      </c>
      <c r="B3" s="505"/>
      <c r="C3" s="505"/>
      <c r="D3" s="505"/>
      <c r="E3" s="505"/>
      <c r="F3" s="505"/>
      <c r="G3" s="505"/>
      <c r="H3" s="505"/>
      <c r="I3" s="10"/>
      <c r="J3" s="10"/>
    </row>
    <row r="4" spans="1:10" s="9" customFormat="1" ht="17.25" x14ac:dyDescent="0.25">
      <c r="A4" s="606" t="s">
        <v>238</v>
      </c>
      <c r="B4" s="606"/>
      <c r="C4" s="606"/>
      <c r="D4" s="606"/>
      <c r="E4" s="606"/>
      <c r="F4" s="606"/>
      <c r="G4" s="606"/>
      <c r="H4" s="606"/>
    </row>
    <row r="5" spans="1:10" s="1" customFormat="1" x14ac:dyDescent="0.25">
      <c r="A5" s="2"/>
      <c r="B5" s="2"/>
      <c r="C5" s="2"/>
      <c r="D5" s="2"/>
      <c r="E5" s="2"/>
      <c r="F5" s="2"/>
      <c r="G5" s="2"/>
      <c r="H5" s="2"/>
    </row>
    <row r="6" spans="1:10" s="1" customFormat="1" x14ac:dyDescent="0.3">
      <c r="A6" s="2"/>
      <c r="B6" s="2"/>
      <c r="C6" s="2"/>
      <c r="D6" s="2"/>
      <c r="E6" s="2"/>
      <c r="F6" s="2"/>
      <c r="G6" s="2"/>
      <c r="H6" s="326" t="s">
        <v>73</v>
      </c>
    </row>
    <row r="7" spans="1:10" s="1" customFormat="1" x14ac:dyDescent="0.25">
      <c r="A7" s="507" t="s">
        <v>8</v>
      </c>
      <c r="B7" s="508"/>
      <c r="C7" s="509"/>
      <c r="D7" s="507" t="s">
        <v>9</v>
      </c>
      <c r="E7" s="509"/>
      <c r="F7" s="507" t="s">
        <v>10</v>
      </c>
      <c r="G7" s="459" t="s">
        <v>5</v>
      </c>
      <c r="H7" s="459"/>
    </row>
    <row r="8" spans="1:10" s="1" customFormat="1" ht="13.5" x14ac:dyDescent="0.25">
      <c r="A8" s="510"/>
      <c r="B8" s="511"/>
      <c r="C8" s="512"/>
      <c r="D8" s="510"/>
      <c r="E8" s="512"/>
      <c r="F8" s="513"/>
      <c r="G8" s="607" t="s">
        <v>74</v>
      </c>
      <c r="H8" s="504" t="s">
        <v>3</v>
      </c>
    </row>
    <row r="9" spans="1:10" s="1" customFormat="1" ht="33" x14ac:dyDescent="0.25">
      <c r="A9" s="11" t="s">
        <v>11</v>
      </c>
      <c r="B9" s="11" t="s">
        <v>12</v>
      </c>
      <c r="C9" s="11" t="s">
        <v>13</v>
      </c>
      <c r="D9" s="11" t="s">
        <v>14</v>
      </c>
      <c r="E9" s="11" t="s">
        <v>15</v>
      </c>
      <c r="F9" s="510"/>
      <c r="G9" s="608"/>
      <c r="H9" s="504"/>
    </row>
    <row r="10" spans="1:10" s="81" customFormat="1" ht="33" x14ac:dyDescent="0.3">
      <c r="A10" s="309" t="s">
        <v>227</v>
      </c>
      <c r="B10" s="301"/>
      <c r="C10" s="301"/>
      <c r="D10" s="301"/>
      <c r="E10" s="301"/>
      <c r="F10" s="309" t="s">
        <v>228</v>
      </c>
      <c r="G10" s="276">
        <f>G12</f>
        <v>0</v>
      </c>
      <c r="H10" s="276">
        <f>H12</f>
        <v>-1878</v>
      </c>
    </row>
    <row r="11" spans="1:10" s="81" customFormat="1" ht="17.25" x14ac:dyDescent="0.3">
      <c r="A11" s="301"/>
      <c r="B11" s="301"/>
      <c r="C11" s="301"/>
      <c r="D11" s="301"/>
      <c r="E11" s="301"/>
      <c r="F11" s="306" t="s">
        <v>17</v>
      </c>
      <c r="G11" s="276"/>
      <c r="H11" s="276"/>
    </row>
    <row r="12" spans="1:10" s="81" customFormat="1" ht="17.25" x14ac:dyDescent="0.3">
      <c r="A12" s="301"/>
      <c r="B12" s="309" t="s">
        <v>142</v>
      </c>
      <c r="C12" s="301"/>
      <c r="D12" s="301"/>
      <c r="E12" s="301"/>
      <c r="F12" s="309" t="s">
        <v>229</v>
      </c>
      <c r="G12" s="276">
        <f>G14</f>
        <v>0</v>
      </c>
      <c r="H12" s="276">
        <f>H14</f>
        <v>-1878</v>
      </c>
    </row>
    <row r="13" spans="1:10" s="81" customFormat="1" ht="17.25" x14ac:dyDescent="0.3">
      <c r="A13" s="301"/>
      <c r="B13" s="301"/>
      <c r="C13" s="301"/>
      <c r="D13" s="301"/>
      <c r="E13" s="301"/>
      <c r="F13" s="306" t="s">
        <v>17</v>
      </c>
      <c r="G13" s="276"/>
      <c r="H13" s="276"/>
    </row>
    <row r="14" spans="1:10" s="81" customFormat="1" ht="17.25" x14ac:dyDescent="0.3">
      <c r="A14" s="301"/>
      <c r="B14" s="301"/>
      <c r="C14" s="309" t="s">
        <v>142</v>
      </c>
      <c r="D14" s="301"/>
      <c r="E14" s="301"/>
      <c r="F14" s="309" t="s">
        <v>222</v>
      </c>
      <c r="G14" s="276">
        <f>G16</f>
        <v>0</v>
      </c>
      <c r="H14" s="276">
        <f>H16</f>
        <v>-1878</v>
      </c>
    </row>
    <row r="15" spans="1:10" s="81" customFormat="1" ht="17.25" x14ac:dyDescent="0.3">
      <c r="A15" s="301"/>
      <c r="B15" s="301"/>
      <c r="C15" s="301"/>
      <c r="D15" s="301"/>
      <c r="E15" s="301"/>
      <c r="F15" s="306" t="s">
        <v>17</v>
      </c>
      <c r="G15" s="276"/>
      <c r="H15" s="276"/>
    </row>
    <row r="16" spans="1:10" s="81" customFormat="1" ht="17.25" x14ac:dyDescent="0.3">
      <c r="A16" s="301"/>
      <c r="B16" s="301"/>
      <c r="C16" s="301"/>
      <c r="D16" s="301"/>
      <c r="E16" s="301"/>
      <c r="F16" s="309" t="s">
        <v>4</v>
      </c>
      <c r="G16" s="276">
        <f>G18</f>
        <v>0</v>
      </c>
      <c r="H16" s="276">
        <f>H18</f>
        <v>-1878</v>
      </c>
    </row>
    <row r="17" spans="1:8" s="81" customFormat="1" ht="17.25" x14ac:dyDescent="0.3">
      <c r="A17" s="301"/>
      <c r="B17" s="301"/>
      <c r="C17" s="301"/>
      <c r="D17" s="301"/>
      <c r="E17" s="301"/>
      <c r="F17" s="306" t="s">
        <v>17</v>
      </c>
      <c r="G17" s="276"/>
      <c r="H17" s="276"/>
    </row>
    <row r="18" spans="1:8" s="81" customFormat="1" ht="17.25" x14ac:dyDescent="0.3">
      <c r="A18" s="301"/>
      <c r="B18" s="301"/>
      <c r="C18" s="301"/>
      <c r="D18" s="309" t="s">
        <v>221</v>
      </c>
      <c r="E18" s="301"/>
      <c r="F18" s="306" t="s">
        <v>222</v>
      </c>
      <c r="G18" s="276">
        <f>G20</f>
        <v>0</v>
      </c>
      <c r="H18" s="276">
        <f t="shared" ref="G18:H18" si="0">H20</f>
        <v>-1878</v>
      </c>
    </row>
    <row r="19" spans="1:8" s="81" customFormat="1" ht="17.25" x14ac:dyDescent="0.3">
      <c r="A19" s="310"/>
      <c r="B19" s="310"/>
      <c r="C19" s="310"/>
      <c r="D19" s="301"/>
      <c r="E19" s="301"/>
      <c r="F19" s="306" t="s">
        <v>17</v>
      </c>
      <c r="G19" s="276"/>
      <c r="H19" s="276"/>
    </row>
    <row r="20" spans="1:8" s="81" customFormat="1" ht="17.25" x14ac:dyDescent="0.3">
      <c r="A20" s="301"/>
      <c r="B20" s="301"/>
      <c r="C20" s="301"/>
      <c r="D20" s="301"/>
      <c r="E20" s="311" t="s">
        <v>225</v>
      </c>
      <c r="F20" s="306" t="s">
        <v>222</v>
      </c>
      <c r="G20" s="276">
        <f>G22</f>
        <v>0</v>
      </c>
      <c r="H20" s="276">
        <f>H22</f>
        <v>-1878</v>
      </c>
    </row>
    <row r="21" spans="1:8" s="81" customFormat="1" ht="17.25" x14ac:dyDescent="0.3">
      <c r="A21" s="301"/>
      <c r="B21" s="301"/>
      <c r="C21" s="301"/>
      <c r="D21" s="312"/>
      <c r="E21" s="301"/>
      <c r="F21" s="306" t="s">
        <v>18</v>
      </c>
      <c r="G21" s="276"/>
      <c r="H21" s="276"/>
    </row>
    <row r="22" spans="1:8" s="81" customFormat="1" ht="17.25" x14ac:dyDescent="0.3">
      <c r="A22" s="301"/>
      <c r="B22" s="301"/>
      <c r="C22" s="301"/>
      <c r="D22" s="312"/>
      <c r="E22" s="301"/>
      <c r="F22" s="305" t="s">
        <v>4</v>
      </c>
      <c r="G22" s="276">
        <f>G24</f>
        <v>0</v>
      </c>
      <c r="H22" s="276">
        <f>H24</f>
        <v>-1878</v>
      </c>
    </row>
    <row r="23" spans="1:8" s="81" customFormat="1" ht="33" x14ac:dyDescent="0.3">
      <c r="A23" s="301"/>
      <c r="B23" s="301"/>
      <c r="C23" s="301"/>
      <c r="D23" s="312"/>
      <c r="E23" s="301"/>
      <c r="F23" s="306" t="s">
        <v>19</v>
      </c>
      <c r="G23" s="196"/>
      <c r="H23" s="196"/>
    </row>
    <row r="24" spans="1:8" s="81" customFormat="1" x14ac:dyDescent="0.3">
      <c r="A24" s="301"/>
      <c r="B24" s="301"/>
      <c r="C24" s="301"/>
      <c r="D24" s="312"/>
      <c r="E24" s="301"/>
      <c r="F24" s="313" t="s">
        <v>16</v>
      </c>
      <c r="G24" s="196">
        <f>G25</f>
        <v>0</v>
      </c>
      <c r="H24" s="196">
        <f t="shared" ref="G24:H27" si="1">H25</f>
        <v>-1878</v>
      </c>
    </row>
    <row r="25" spans="1:8" s="81" customFormat="1" x14ac:dyDescent="0.3">
      <c r="A25" s="301"/>
      <c r="B25" s="301"/>
      <c r="C25" s="301"/>
      <c r="D25" s="312"/>
      <c r="E25" s="301"/>
      <c r="F25" s="313" t="s">
        <v>190</v>
      </c>
      <c r="G25" s="196">
        <f>G26</f>
        <v>0</v>
      </c>
      <c r="H25" s="196">
        <f t="shared" si="1"/>
        <v>-1878</v>
      </c>
    </row>
    <row r="26" spans="1:8" s="81" customFormat="1" x14ac:dyDescent="0.3">
      <c r="A26" s="301"/>
      <c r="B26" s="301"/>
      <c r="C26" s="301"/>
      <c r="D26" s="312"/>
      <c r="E26" s="301"/>
      <c r="F26" s="313" t="s">
        <v>230</v>
      </c>
      <c r="G26" s="196">
        <f>G27</f>
        <v>0</v>
      </c>
      <c r="H26" s="196">
        <f t="shared" si="1"/>
        <v>-1878</v>
      </c>
    </row>
    <row r="27" spans="1:8" s="81" customFormat="1" x14ac:dyDescent="0.3">
      <c r="A27" s="301"/>
      <c r="B27" s="301"/>
      <c r="C27" s="301"/>
      <c r="D27" s="312"/>
      <c r="E27" s="301"/>
      <c r="F27" s="313" t="s">
        <v>231</v>
      </c>
      <c r="G27" s="196">
        <f>G28</f>
        <v>0</v>
      </c>
      <c r="H27" s="196">
        <f t="shared" si="1"/>
        <v>-1878</v>
      </c>
    </row>
    <row r="28" spans="1:8" s="81" customFormat="1" x14ac:dyDescent="0.3">
      <c r="A28" s="301"/>
      <c r="B28" s="301"/>
      <c r="C28" s="301"/>
      <c r="D28" s="312"/>
      <c r="E28" s="301"/>
      <c r="F28" s="313" t="s">
        <v>232</v>
      </c>
      <c r="G28" s="196">
        <v>0</v>
      </c>
      <c r="H28" s="196">
        <f>'1'!E136</f>
        <v>-1878</v>
      </c>
    </row>
    <row r="29" spans="1:8" s="1" customFormat="1" x14ac:dyDescent="0.25">
      <c r="A29" s="327" t="s">
        <v>47</v>
      </c>
      <c r="B29" s="4"/>
      <c r="C29" s="4"/>
      <c r="D29" s="4"/>
      <c r="E29" s="20"/>
      <c r="F29" s="328" t="s">
        <v>48</v>
      </c>
      <c r="G29" s="428">
        <f>G31</f>
        <v>0</v>
      </c>
      <c r="H29" s="163">
        <f>H31</f>
        <v>1878</v>
      </c>
    </row>
    <row r="30" spans="1:8" s="1" customFormat="1" x14ac:dyDescent="0.25">
      <c r="A30" s="4"/>
      <c r="B30" s="4"/>
      <c r="C30" s="4"/>
      <c r="D30" s="4"/>
      <c r="E30" s="20"/>
      <c r="F30" s="24" t="s">
        <v>17</v>
      </c>
      <c r="G30" s="429"/>
      <c r="H30" s="6"/>
    </row>
    <row r="31" spans="1:8" s="1" customFormat="1" ht="33" x14ac:dyDescent="0.25">
      <c r="A31" s="4"/>
      <c r="B31" s="327" t="s">
        <v>49</v>
      </c>
      <c r="C31" s="4"/>
      <c r="D31" s="4"/>
      <c r="E31" s="20"/>
      <c r="F31" s="328" t="s">
        <v>50</v>
      </c>
      <c r="G31" s="428">
        <f>G33</f>
        <v>0</v>
      </c>
      <c r="H31" s="163">
        <f>H33</f>
        <v>1878</v>
      </c>
    </row>
    <row r="32" spans="1:8" s="1" customFormat="1" x14ac:dyDescent="0.25">
      <c r="A32" s="4"/>
      <c r="B32" s="4"/>
      <c r="C32" s="4"/>
      <c r="D32" s="4"/>
      <c r="E32" s="20"/>
      <c r="F32" s="24" t="s">
        <v>17</v>
      </c>
      <c r="G32" s="430"/>
      <c r="H32" s="70"/>
    </row>
    <row r="33" spans="1:8" s="13" customFormat="1" x14ac:dyDescent="0.25">
      <c r="A33" s="4"/>
      <c r="B33" s="4"/>
      <c r="C33" s="4" t="s">
        <v>47</v>
      </c>
      <c r="D33" s="4"/>
      <c r="E33" s="4"/>
      <c r="F33" s="329" t="s">
        <v>51</v>
      </c>
      <c r="G33" s="303">
        <f>G35</f>
        <v>0</v>
      </c>
      <c r="H33" s="330">
        <f>H35</f>
        <v>1878</v>
      </c>
    </row>
    <row r="34" spans="1:8" s="13" customFormat="1" x14ac:dyDescent="0.25">
      <c r="A34" s="4"/>
      <c r="B34" s="4"/>
      <c r="C34" s="4"/>
      <c r="D34" s="4"/>
      <c r="E34" s="4"/>
      <c r="F34" s="4" t="s">
        <v>17</v>
      </c>
      <c r="G34" s="431"/>
      <c r="H34" s="7"/>
    </row>
    <row r="35" spans="1:8" s="13" customFormat="1" ht="33" x14ac:dyDescent="0.25">
      <c r="A35" s="4"/>
      <c r="B35" s="4"/>
      <c r="C35" s="4"/>
      <c r="D35" s="4"/>
      <c r="E35" s="4"/>
      <c r="F35" s="4" t="s">
        <v>7</v>
      </c>
      <c r="G35" s="196">
        <f>G37</f>
        <v>0</v>
      </c>
      <c r="H35" s="162">
        <f>H37</f>
        <v>1878</v>
      </c>
    </row>
    <row r="36" spans="1:8" s="13" customFormat="1" x14ac:dyDescent="0.25">
      <c r="A36" s="4"/>
      <c r="B36" s="4"/>
      <c r="C36" s="4"/>
      <c r="D36" s="4"/>
      <c r="E36" s="4"/>
      <c r="F36" s="4" t="s">
        <v>17</v>
      </c>
      <c r="G36" s="432"/>
      <c r="H36" s="4"/>
    </row>
    <row r="37" spans="1:8" s="13" customFormat="1" ht="17.25" x14ac:dyDescent="0.25">
      <c r="A37" s="4"/>
      <c r="B37" s="4"/>
      <c r="C37" s="4"/>
      <c r="D37" s="3" t="s">
        <v>52</v>
      </c>
      <c r="E37" s="4"/>
      <c r="F37" s="106" t="s">
        <v>46</v>
      </c>
      <c r="G37" s="196">
        <f>G39</f>
        <v>0</v>
      </c>
      <c r="H37" s="162">
        <f>H39</f>
        <v>1878</v>
      </c>
    </row>
    <row r="38" spans="1:8" s="13" customFormat="1" ht="17.25" x14ac:dyDescent="0.25">
      <c r="A38" s="5"/>
      <c r="B38" s="5"/>
      <c r="C38" s="5"/>
      <c r="D38" s="5"/>
      <c r="E38" s="5"/>
      <c r="F38" s="107" t="s">
        <v>17</v>
      </c>
      <c r="G38" s="433"/>
      <c r="H38" s="5"/>
    </row>
    <row r="39" spans="1:8" s="67" customFormat="1" ht="17.25" x14ac:dyDescent="0.25">
      <c r="A39" s="331"/>
      <c r="B39" s="331"/>
      <c r="C39" s="331"/>
      <c r="D39" s="331"/>
      <c r="E39" s="24">
        <v>31011</v>
      </c>
      <c r="F39" s="84" t="s">
        <v>174</v>
      </c>
      <c r="G39" s="196">
        <f>G41</f>
        <v>0</v>
      </c>
      <c r="H39" s="196">
        <f>H41</f>
        <v>1878</v>
      </c>
    </row>
    <row r="40" spans="1:8" s="67" customFormat="1" ht="17.25" x14ac:dyDescent="0.25">
      <c r="A40" s="331"/>
      <c r="B40" s="331"/>
      <c r="C40" s="331"/>
      <c r="D40" s="331"/>
      <c r="E40" s="301"/>
      <c r="F40" s="184" t="s">
        <v>18</v>
      </c>
      <c r="G40" s="196"/>
      <c r="H40" s="196"/>
    </row>
    <row r="41" spans="1:8" s="67" customFormat="1" ht="34.5" x14ac:dyDescent="0.25">
      <c r="A41" s="331"/>
      <c r="B41" s="331"/>
      <c r="C41" s="331"/>
      <c r="D41" s="331"/>
      <c r="E41" s="301"/>
      <c r="F41" s="332" t="s">
        <v>65</v>
      </c>
      <c r="G41" s="196">
        <f>G43</f>
        <v>0</v>
      </c>
      <c r="H41" s="196">
        <f>H43</f>
        <v>1878</v>
      </c>
    </row>
    <row r="42" spans="1:8" s="67" customFormat="1" ht="34.5" x14ac:dyDescent="0.25">
      <c r="A42" s="66"/>
      <c r="B42" s="66"/>
      <c r="C42" s="66"/>
      <c r="D42" s="66"/>
      <c r="E42" s="87"/>
      <c r="F42" s="84" t="s">
        <v>19</v>
      </c>
      <c r="G42" s="99"/>
      <c r="H42" s="99"/>
    </row>
    <row r="43" spans="1:8" s="67" customFormat="1" ht="17.25" x14ac:dyDescent="0.25">
      <c r="A43" s="66"/>
      <c r="B43" s="66"/>
      <c r="C43" s="66"/>
      <c r="D43" s="66"/>
      <c r="E43" s="87"/>
      <c r="F43" s="333" t="s">
        <v>16</v>
      </c>
      <c r="G43" s="99">
        <f t="shared" ref="G43:H45" si="2">G44</f>
        <v>0</v>
      </c>
      <c r="H43" s="99">
        <f t="shared" si="2"/>
        <v>1878</v>
      </c>
    </row>
    <row r="44" spans="1:8" s="67" customFormat="1" ht="17.25" x14ac:dyDescent="0.25">
      <c r="A44" s="66"/>
      <c r="B44" s="66"/>
      <c r="C44" s="66"/>
      <c r="D44" s="66"/>
      <c r="E44" s="87"/>
      <c r="F44" s="333" t="s">
        <v>66</v>
      </c>
      <c r="G44" s="99">
        <f t="shared" si="2"/>
        <v>0</v>
      </c>
      <c r="H44" s="99">
        <f t="shared" si="2"/>
        <v>1878</v>
      </c>
    </row>
    <row r="45" spans="1:8" s="67" customFormat="1" ht="17.25" x14ac:dyDescent="0.25">
      <c r="A45" s="66"/>
      <c r="B45" s="66"/>
      <c r="C45" s="66"/>
      <c r="D45" s="66"/>
      <c r="E45" s="87"/>
      <c r="F45" s="84" t="s">
        <v>67</v>
      </c>
      <c r="G45" s="99">
        <f t="shared" si="2"/>
        <v>0</v>
      </c>
      <c r="H45" s="99">
        <f t="shared" si="2"/>
        <v>1878</v>
      </c>
    </row>
    <row r="46" spans="1:8" s="67" customFormat="1" ht="17.25" x14ac:dyDescent="0.25">
      <c r="A46" s="66"/>
      <c r="B46" s="66"/>
      <c r="C46" s="66"/>
      <c r="D46" s="66"/>
      <c r="E46" s="87"/>
      <c r="F46" s="84" t="s">
        <v>240</v>
      </c>
      <c r="G46" s="99">
        <f>G47</f>
        <v>0</v>
      </c>
      <c r="H46" s="99">
        <f>H47</f>
        <v>1878</v>
      </c>
    </row>
    <row r="47" spans="1:8" ht="17.25" x14ac:dyDescent="0.3">
      <c r="A47" s="282"/>
      <c r="B47" s="282"/>
      <c r="C47" s="282"/>
      <c r="D47" s="282"/>
      <c r="E47" s="282"/>
      <c r="F47" s="84" t="s">
        <v>239</v>
      </c>
      <c r="G47" s="434">
        <f>-G28</f>
        <v>0</v>
      </c>
      <c r="H47" s="369">
        <f>'1'!E142</f>
        <v>1878</v>
      </c>
    </row>
  </sheetData>
  <mergeCells count="10">
    <mergeCell ref="F1:H1"/>
    <mergeCell ref="A2:H2"/>
    <mergeCell ref="A3:H3"/>
    <mergeCell ref="A4:H4"/>
    <mergeCell ref="A7:C8"/>
    <mergeCell ref="D7:E8"/>
    <mergeCell ref="F7:F9"/>
    <mergeCell ref="G7:H7"/>
    <mergeCell ref="G8:G9"/>
    <mergeCell ref="H8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6-1</vt:lpstr>
      <vt:lpstr>6-2</vt:lpstr>
      <vt:lpstr>7</vt:lpstr>
      <vt:lpstr>8</vt:lpstr>
      <vt:lpstr>'2'!Print_Area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https://mul2-scws.gov.am/tasks/246795/oneclick/2_Havelvac.xlsx?token=67c73557a25a3e4bb747e96247cf42b9</cp:keywords>
  <cp:lastModifiedBy>User</cp:lastModifiedBy>
  <cp:lastPrinted>2023-08-29T08:57:28Z</cp:lastPrinted>
  <dcterms:created xsi:type="dcterms:W3CDTF">2021-01-22T11:42:14Z</dcterms:created>
  <dcterms:modified xsi:type="dcterms:W3CDTF">2023-09-13T05:41:53Z</dcterms:modified>
</cp:coreProperties>
</file>