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միջին նորոգում, 2․6 մլն\"/>
    </mc:Choice>
  </mc:AlternateContent>
  <xr:revisionPtr revIDLastSave="0" documentId="13_ncr:1_{B87E89A4-2E75-4427-86C6-D5DC7F25630A}" xr6:coauthVersionLast="47" xr6:coauthVersionMax="47" xr10:uidLastSave="{00000000-0000-0000-0000-000000000000}"/>
  <bookViews>
    <workbookView xWindow="-120" yWindow="-120" windowWidth="25440" windowHeight="15390" tabRatio="752" activeTab="3" xr2:uid="{00000000-000D-0000-FFFF-FFFF00000000}"/>
  </bookViews>
  <sheets>
    <sheet name="1" sheetId="44" r:id="rId1"/>
    <sheet name="Հ2" sheetId="32" r:id="rId2"/>
    <sheet name="Հ3" sheetId="42" r:id="rId3"/>
    <sheet name="Հ4" sheetId="45" r:id="rId4"/>
    <sheet name="Հ5" sheetId="43" r:id="rId5"/>
  </sheets>
  <externalReferences>
    <externalReference r:id="rId6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Titles" localSheetId="0">'1'!$6:$8</definedName>
    <definedName name="x" localSheetId="3">#REF!</definedName>
    <definedName name="x">#REF!</definedName>
    <definedName name="Հավելված" localSheetId="0">#REF!</definedName>
    <definedName name="Հավելված" localSheetId="3">#REF!</definedName>
    <definedName name="Հավելված">#REF!</definedName>
    <definedName name="Մաս" localSheetId="0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22" i="45" l="1"/>
  <c r="E22" i="45"/>
  <c r="E23" i="45" l="1"/>
  <c r="E24" i="42"/>
  <c r="E21" i="42" s="1"/>
  <c r="E19" i="42"/>
  <c r="F21" i="44"/>
  <c r="D21" i="44" s="1"/>
  <c r="F22" i="44"/>
  <c r="D22" i="44" s="1"/>
  <c r="F21" i="42"/>
  <c r="E17" i="42" l="1"/>
  <c r="B22" i="45"/>
  <c r="H15" i="43" l="1"/>
  <c r="H16" i="43"/>
  <c r="F19" i="42"/>
  <c r="B23" i="45" l="1"/>
  <c r="D14" i="42"/>
  <c r="C10" i="43" s="1"/>
  <c r="C14" i="42"/>
  <c r="H14" i="43" l="1"/>
  <c r="H13" i="43"/>
  <c r="H12" i="43"/>
  <c r="H11" i="43" s="1"/>
  <c r="H10" i="43" l="1"/>
  <c r="F20" i="44"/>
  <c r="F19" i="44"/>
  <c r="F18" i="44" l="1"/>
  <c r="H9" i="43"/>
  <c r="H8" i="43" s="1"/>
  <c r="F17" i="44" l="1"/>
  <c r="D17" i="44" s="1"/>
  <c r="C16" i="44"/>
  <c r="H11" i="44"/>
  <c r="D19" i="44"/>
  <c r="D20" i="44"/>
  <c r="C18" i="44"/>
  <c r="H18" i="44"/>
  <c r="E18" i="44"/>
  <c r="B18" i="44"/>
  <c r="B16" i="44"/>
  <c r="G38" i="32" l="1"/>
  <c r="G37" i="32" s="1"/>
  <c r="G36" i="32" s="1"/>
  <c r="F17" i="42"/>
  <c r="G16" i="44"/>
  <c r="G18" i="44"/>
  <c r="H16" i="44"/>
  <c r="E16" i="44"/>
  <c r="E14" i="44" s="1"/>
  <c r="F16" i="44"/>
  <c r="F16" i="42" l="1"/>
  <c r="F14" i="42" s="1"/>
  <c r="F12" i="42" s="1"/>
  <c r="F10" i="42" s="1"/>
  <c r="E24" i="45"/>
  <c r="E44" i="45"/>
  <c r="H38" i="32"/>
  <c r="H37" i="32" s="1"/>
  <c r="H36" i="32" s="1"/>
  <c r="F14" i="44"/>
  <c r="G14" i="44"/>
  <c r="G11" i="44" s="1"/>
  <c r="G9" i="44" s="1"/>
  <c r="E11" i="44"/>
  <c r="D18" i="44"/>
  <c r="E16" i="42"/>
  <c r="E14" i="42" s="1"/>
  <c r="D24" i="45"/>
  <c r="D44" i="45" s="1"/>
  <c r="D16" i="44"/>
  <c r="E12" i="42" l="1"/>
  <c r="E10" i="42" s="1"/>
  <c r="F13" i="44"/>
  <c r="F11" i="44" s="1"/>
  <c r="F9" i="44" s="1"/>
  <c r="D14" i="44"/>
  <c r="H9" i="44"/>
  <c r="D13" i="44" l="1"/>
  <c r="E9" i="44" l="1"/>
  <c r="G35" i="32" l="1"/>
  <c r="G34" i="32" s="1"/>
  <c r="G32" i="32" s="1"/>
  <c r="G31" i="32" s="1"/>
  <c r="G30" i="32" s="1"/>
  <c r="G29" i="32" s="1"/>
  <c r="G28" i="32" s="1"/>
  <c r="G27" i="32" s="1"/>
  <c r="G25" i="32" s="1"/>
  <c r="G23" i="32" l="1"/>
  <c r="G21" i="32" l="1"/>
  <c r="G19" i="32" s="1"/>
  <c r="G17" i="32" s="1"/>
  <c r="G15" i="32" s="1"/>
  <c r="G13" i="32" s="1"/>
  <c r="G12" i="32" s="1"/>
  <c r="G10" i="32" s="1"/>
  <c r="H35" i="32" l="1"/>
  <c r="H34" i="32" s="1"/>
  <c r="H32" i="32" s="1"/>
  <c r="H31" i="32" s="1"/>
  <c r="H30" i="32" l="1"/>
  <c r="H29" i="32" s="1"/>
  <c r="H28" i="32" s="1"/>
  <c r="H27" i="32" s="1"/>
  <c r="H25" i="32" s="1"/>
  <c r="H23" i="32" s="1"/>
  <c r="H21" i="32" l="1"/>
  <c r="H19" i="32" l="1"/>
  <c r="H17" i="32" s="1"/>
  <c r="H15" i="32" s="1"/>
  <c r="H13" i="32" s="1"/>
  <c r="H12" i="32" s="1"/>
  <c r="H10" i="32" s="1"/>
</calcChain>
</file>

<file path=xl/sharedStrings.xml><?xml version="1.0" encoding="utf-8"?>
<sst xmlns="http://schemas.openxmlformats.org/spreadsheetml/2006/main" count="200" uniqueCount="132">
  <si>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</si>
  <si>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</si>
  <si>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</si>
  <si>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</si>
  <si>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</si>
  <si>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</si>
  <si>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</si>
  <si>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</si>
  <si>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</si>
  <si>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</si>
  <si>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</si>
  <si>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</si>
  <si>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</si>
  <si>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</si>
  <si>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</si>
  <si>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</si>
  <si>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</si>
  <si>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</si>
  <si>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</si>
  <si>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</si>
  <si>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</si>
  <si>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</si>
  <si>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</si>
  <si>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</si>
  <si>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</si>
  <si>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</si>
  <si>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</si>
  <si>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</si>
  <si>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</si>
  <si>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</si>
  <si>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</si>
  <si>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</si>
  <si>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</si>
  <si>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</si>
  <si>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</si>
  <si>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</si>
  <si>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</si>
  <si>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</si>
  <si>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</si>
  <si>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</si>
  <si>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</si>
  <si>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</si>
  <si>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</si>
  <si>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Հավելված N 5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</si>
  <si>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</si>
  <si>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</si>
  <si>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</si>
  <si>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</si>
  <si>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</si>
  <si>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</si>
  <si>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</si>
  <si>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</si>
  <si>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</si>
  <si>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</si>
  <si>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</si>
  <si>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</si>
  <si>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</si>
  <si>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</si>
  <si>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</si>
  <si>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</si>
  <si>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</si>
  <si>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</si>
  <si>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</si>
  <si>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</si>
  <si>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</si>
  <si>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</si>
  <si>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</si>
  <si>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</si>
  <si>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</si>
  <si>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</si>
  <si>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</si>
  <si>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</si>
  <si>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</si>
  <si>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</si>
  <si>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</si>
  <si>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</si>
  <si>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</si>
  <si>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</si>
  <si>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</si>
  <si>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</si>
  <si>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</si>
  <si>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</si>
  <si>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</si>
  <si>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</si>
  <si>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</si>
  <si>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</si>
  <si>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</si>
  <si>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</si>
  <si>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</si>
  <si>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</si>
  <si>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</si>
  <si>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</si>
  <si>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</si>
  <si>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</si>
  <si>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</si>
  <si>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Ցուցանիշների փոփոխությունը (Ավելացումները նշված են դրական նշանով, իսկ նվազեցումները` փակագծերում)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</si>
  <si>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</si>
  <si>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2023 թվականի </t>
  </si>
  <si>
    <t xml:space="preserve"> 1049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</si>
  <si>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</si>
  <si>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</si>
  <si>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ՀԱՅԱՍՏԱՆԻ ՀԱՆՐԱՊԵՏՈՒԹՅԱՆ ԿԱՌԱՎԱՐՈՒԹՅԱՆ 2022 ԹՎԱԿԱՆԻ ԴԵԿՏԵՄԲԵՐԻ 29-Ի N 2111-Ն ՈՐՈՇՄԱՆ N 9.1 ՀԱՎԵԼՎԱԾԻ NN 9.1.7 ԵՎ 9.1.58 ԱՂՅՈՒՍԱԿՆԵՐՈՒՄ ԿԱՏԱՐՎՈՂ ՓՈՓՈԽՈՒԹՅՈՒՆՆԵՐԸ ԵՎ ԼՐԱՑՈՒՄՆԵՐԸ  </t>
  </si>
  <si>
    <t>Բաժին N 04</t>
  </si>
  <si>
    <t>Խումբ N 05</t>
  </si>
  <si>
    <t xml:space="preserve"> ՄԱՍ II.  ԱՇԽԱՏԱՆՔՆԵՐ</t>
  </si>
  <si>
    <t>ճանապարհների վերանորոգման աշխատանքներ</t>
  </si>
  <si>
    <t>դրամ</t>
  </si>
  <si>
    <t>ՀԲՄ</t>
  </si>
  <si>
    <t>Հավելված N 3</t>
  </si>
  <si>
    <t>Հավելված N 1</t>
  </si>
  <si>
    <t>Միջպետական և հանրապետական նշանակության ավտոճանապարհների միջին նորոգում</t>
  </si>
  <si>
    <t xml:space="preserve"> 21020</t>
  </si>
  <si>
    <t xml:space="preserve"> Միջպետական և հանրապետական նշանակության ավտոճանապարհների միջին նորոգում</t>
  </si>
  <si>
    <t>1049   21020</t>
  </si>
  <si>
    <t xml:space="preserve"> 21020 </t>
  </si>
  <si>
    <t xml:space="preserve"> Միջպետական և հանրապետական նշանակության ավտոճանապարհների միջին նորոգում 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</si>
  <si>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</si>
  <si>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</si>
  <si>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Միջին նորոգման ենթակա ճանապարհների երկարությունը, կիլոմետր </t>
  </si>
  <si>
    <t xml:space="preserve"> Աշխատանքների ավարտվածության աստիճան, % </t>
  </si>
  <si>
    <t>______________ ի ___Ն որոշման</t>
  </si>
  <si>
    <t>Հ-17 /Մ-5/ (Արմավիր) - /Մ-9/ հանրապետական նշանակության ավտոճանապարհի կմ 2+070 - կմ 3+280,
կմ 3+930 - կմ 5+230 և կմ 12+060 - կմ 22+800 հատվածների միջին նորոգում</t>
  </si>
  <si>
    <t>45231177/583</t>
  </si>
  <si>
    <t>Հ-28, /Հ-55/- Ջրառատ- Մեղրաձոր- Հանքավան հանրապետական նշանակության ավտոճանապարհի   կմ2+000 - կմ16+985 և կմ19+000- կմ32+200 հատվածների միջին նորոգում</t>
  </si>
  <si>
    <t>Հ-39, /Մ-10/ -Գավառ -  /Մ-10/  հանրապետական նշանակության ավտոճանապարհի կմ0+000 - կմ 4+005 հատվածի միջին նորոգում</t>
  </si>
  <si>
    <t>Հ-76, /Մ-5/ - Ակնալիճ - Մեծամորի թանգարան հանրապետական նշանակության ավտոճանապարհի  կմ0+000 - կմ2+050 հատվածի միջին նորոգում</t>
  </si>
  <si>
    <t>Հ-17, /Մ-5/ (Արմավիր) - /Մ-9/ հանրապետական նշանակության ավտոճանապարհի կմ 2+070 - կմ 3+280, կմ 3+930 - կմ 5+230 և կմ 12+060 - կմ 22+800 հատվածների միջին նորոգում</t>
  </si>
  <si>
    <t>45231177/580</t>
  </si>
  <si>
    <t>45231177/581</t>
  </si>
  <si>
    <t>45231177/585</t>
  </si>
  <si>
    <t>45231177/586</t>
  </si>
  <si>
    <t>Մ-4,  Երևան - Սևան – Իջևան – ՀՀ սահման միջպետական նշանակության ավտոճանապարհի կմ 12+747 - կմ26+000 (աջ գոտի) հատվածի միջին 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</si>
</sst>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040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8" applyNumberFormat="0" applyAlignment="0" applyProtection="0"/>
    <xf numFmtId="0" fontId="22" fillId="7" borderId="9" applyNumberFormat="0" applyAlignment="0" applyProtection="0"/>
    <xf numFmtId="0" fontId="23" fillId="7" borderId="8" applyNumberFormat="0" applyAlignment="0" applyProtection="0"/>
    <xf numFmtId="0" fontId="24" fillId="0" borderId="10" applyNumberFormat="0" applyFill="0" applyAlignment="0" applyProtection="0"/>
    <xf numFmtId="0" fontId="25" fillId="8" borderId="11" applyNumberFormat="0" applyAlignment="0" applyProtection="0"/>
    <xf numFmtId="0" fontId="26" fillId="0" borderId="0" applyNumberFormat="0" applyFill="0" applyBorder="0" applyAlignment="0" applyProtection="0"/>
    <xf numFmtId="0" fontId="11" fillId="9" borderId="12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2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5" applyNumberFormat="0" applyFill="0" applyAlignment="0" applyProtection="0"/>
    <xf numFmtId="0" fontId="31" fillId="25" borderId="0" applyNumberFormat="0" applyBorder="0" applyAlignment="0" applyProtection="0"/>
    <xf numFmtId="0" fontId="39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0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8" applyNumberFormat="0" applyAlignment="0" applyProtection="0"/>
    <xf numFmtId="0" fontId="36" fillId="3" borderId="0" applyNumberFormat="0" applyBorder="0" applyAlignment="0" applyProtection="0"/>
    <xf numFmtId="0" fontId="43" fillId="7" borderId="9" applyNumberFormat="0" applyAlignment="0" applyProtection="0"/>
    <xf numFmtId="0" fontId="40" fillId="6" borderId="8" applyNumberFormat="0" applyAlignment="0" applyProtection="0"/>
    <xf numFmtId="0" fontId="38" fillId="0" borderId="6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1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3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4" applyNumberFormat="0" applyAlignment="0" applyProtection="0"/>
    <xf numFmtId="0" fontId="53" fillId="53" borderId="15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6" applyNumberFormat="0" applyFill="0" applyAlignment="0" applyProtection="0"/>
    <xf numFmtId="0" fontId="57" fillId="0" borderId="17" applyNumberFormat="0" applyFill="0" applyAlignment="0" applyProtection="0"/>
    <xf numFmtId="0" fontId="58" fillId="0" borderId="18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4" applyNumberFormat="0" applyAlignment="0" applyProtection="0"/>
    <xf numFmtId="0" fontId="60" fillId="0" borderId="19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0" applyNumberFormat="0" applyFont="0" applyAlignment="0" applyProtection="0"/>
    <xf numFmtId="0" fontId="62" fillId="52" borderId="21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2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8" applyNumberFormat="0" applyAlignment="0" applyProtection="0"/>
    <xf numFmtId="0" fontId="22" fillId="7" borderId="9" applyNumberFormat="0" applyAlignment="0" applyProtection="0"/>
    <xf numFmtId="0" fontId="23" fillId="7" borderId="8" applyNumberFormat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5" fillId="8" borderId="11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164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4" applyNumberFormat="0" applyAlignment="0" applyProtection="0"/>
    <xf numFmtId="0" fontId="52" fillId="52" borderId="14" applyNumberFormat="0" applyAlignment="0" applyProtection="0"/>
    <xf numFmtId="0" fontId="23" fillId="7" borderId="8" applyNumberFormat="0" applyAlignment="0" applyProtection="0"/>
    <xf numFmtId="0" fontId="25" fillId="8" borderId="11" applyNumberFormat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4" applyNumberFormat="0" applyAlignment="0" applyProtection="0"/>
    <xf numFmtId="0" fontId="59" fillId="42" borderId="14" applyNumberFormat="0" applyAlignment="0" applyProtection="0"/>
    <xf numFmtId="0" fontId="21" fillId="6" borderId="8" applyNumberFormat="0" applyAlignment="0" applyProtection="0"/>
    <xf numFmtId="0" fontId="24" fillId="0" borderId="10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0" applyNumberFormat="0" applyFont="0" applyAlignment="0" applyProtection="0"/>
    <xf numFmtId="0" fontId="13" fillId="55" borderId="20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62" fillId="52" borderId="21" applyNumberFormat="0" applyAlignment="0" applyProtection="0"/>
    <xf numFmtId="0" fontId="62" fillId="52" borderId="21" applyNumberFormat="0" applyAlignment="0" applyProtection="0"/>
    <xf numFmtId="0" fontId="22" fillId="7" borderId="9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28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8" applyNumberFormat="0" applyAlignment="0" applyProtection="0"/>
    <xf numFmtId="0" fontId="43" fillId="7" borderId="9" applyNumberFormat="0" applyAlignment="0" applyProtection="0"/>
    <xf numFmtId="0" fontId="33" fillId="7" borderId="8" applyNumberFormat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34" fillId="8" borderId="11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0" applyNumberFormat="0" applyFill="0" applyAlignment="0" applyProtection="0"/>
    <xf numFmtId="0" fontId="4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6" fillId="3" borderId="0" applyNumberFormat="0" applyBorder="0" applyAlignment="0" applyProtection="0"/>
  </cellStyleXfs>
  <cellXfs count="177">
    <xf numFmtId="0" fontId="0" fillId="0" borderId="0" xfId="0"/>
    <xf numFmtId="0" fontId="71" fillId="0" borderId="23" xfId="0" applyFont="1" applyBorder="1" applyAlignment="1">
      <alignment horizontal="center" vertical="center" wrapText="1"/>
    </xf>
    <xf numFmtId="0" fontId="72" fillId="0" borderId="23" xfId="0" applyFont="1" applyBorder="1" applyAlignment="1">
      <alignment horizontal="left" vertical="top" wrapText="1"/>
    </xf>
    <xf numFmtId="0" fontId="73" fillId="0" borderId="23" xfId="0" applyFont="1" applyBorder="1" applyAlignment="1">
      <alignment horizontal="left" vertical="top" wrapText="1"/>
    </xf>
    <xf numFmtId="0" fontId="72" fillId="0" borderId="23" xfId="165" applyFont="1" applyBorder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1" fillId="0" borderId="23" xfId="0" applyFont="1" applyBorder="1" applyAlignment="1">
      <alignment horizontal="center" vertical="top" wrapText="1"/>
    </xf>
    <xf numFmtId="0" fontId="71" fillId="0" borderId="23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6" fontId="72" fillId="0" borderId="23" xfId="6" applyFont="1" applyBorder="1" applyAlignment="1">
      <alignment horizontal="center" vertical="center"/>
    </xf>
    <xf numFmtId="49" fontId="72" fillId="0" borderId="23" xfId="0" applyNumberFormat="1" applyFont="1" applyBorder="1" applyAlignment="1">
      <alignment horizontal="left" vertical="top" wrapText="1"/>
    </xf>
    <xf numFmtId="166" fontId="72" fillId="0" borderId="23" xfId="6" applyFont="1" applyFill="1" applyBorder="1" applyAlignment="1">
      <alignment horizontal="center" vertical="center"/>
    </xf>
    <xf numFmtId="0" fontId="72" fillId="0" borderId="23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3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72" fillId="0" borderId="23" xfId="0" applyFont="1" applyBorder="1" applyAlignment="1">
      <alignment vertical="center" wrapText="1"/>
    </xf>
    <xf numFmtId="167" fontId="72" fillId="0" borderId="23" xfId="263" applyNumberFormat="1" applyFont="1" applyFill="1" applyBorder="1" applyAlignment="1">
      <alignment horizontal="center" vertical="center"/>
    </xf>
    <xf numFmtId="0" fontId="72" fillId="0" borderId="2" xfId="0" applyFont="1" applyBorder="1" applyAlignment="1">
      <alignment vertical="top" wrapText="1"/>
    </xf>
    <xf numFmtId="0" fontId="72" fillId="0" borderId="3" xfId="0" applyFont="1" applyBorder="1" applyAlignment="1">
      <alignment vertical="top" wrapText="1"/>
    </xf>
    <xf numFmtId="167" fontId="72" fillId="0" borderId="23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23" xfId="0" applyFont="1" applyBorder="1" applyAlignment="1">
      <alignment horizontal="left" vertical="center" wrapText="1"/>
    </xf>
    <xf numFmtId="0" fontId="72" fillId="0" borderId="26" xfId="0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28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3" fillId="0" borderId="23" xfId="1" applyFont="1" applyBorder="1" applyAlignment="1">
      <alignment horizontal="left" vertical="top" wrapText="1"/>
    </xf>
    <xf numFmtId="0" fontId="73" fillId="0" borderId="25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23" xfId="1" applyFont="1" applyBorder="1" applyAlignment="1">
      <alignment vertical="top" wrapText="1"/>
    </xf>
    <xf numFmtId="0" fontId="73" fillId="0" borderId="24" xfId="0" applyFont="1" applyBorder="1" applyAlignment="1">
      <alignment horizontal="left" vertical="top" wrapText="1"/>
    </xf>
    <xf numFmtId="0" fontId="72" fillId="0" borderId="23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28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26" xfId="1" applyFont="1" applyBorder="1" applyAlignment="1">
      <alignment horizontal="left" vertical="top"/>
    </xf>
    <xf numFmtId="0" fontId="72" fillId="0" borderId="25" xfId="1" applyFont="1" applyBorder="1" applyAlignment="1">
      <alignment horizontal="left" vertical="top"/>
    </xf>
    <xf numFmtId="168" fontId="73" fillId="0" borderId="23" xfId="1" applyNumberFormat="1" applyFont="1" applyBorder="1" applyAlignment="1">
      <alignment horizontal="center" vertical="center" wrapText="1"/>
    </xf>
    <xf numFmtId="0" fontId="72" fillId="0" borderId="23" xfId="0" applyFont="1" applyBorder="1"/>
    <xf numFmtId="0" fontId="72" fillId="0" borderId="24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4" xfId="0" applyFont="1" applyBorder="1" applyAlignment="1">
      <alignment vertical="top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167" fontId="72" fillId="0" borderId="0" xfId="218" applyNumberFormat="1" applyFont="1" applyFill="1" applyBorder="1" applyAlignment="1">
      <alignment horizontal="center" vertical="center" wrapText="1"/>
    </xf>
    <xf numFmtId="164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7" fontId="72" fillId="0" borderId="0" xfId="218" applyNumberFormat="1" applyFont="1" applyFill="1" applyAlignment="1">
      <alignment vertical="center" wrapText="1"/>
    </xf>
    <xf numFmtId="0" fontId="72" fillId="0" borderId="26" xfId="1" applyFont="1" applyBorder="1" applyAlignment="1">
      <alignment horizontal="left"/>
    </xf>
    <xf numFmtId="0" fontId="71" fillId="0" borderId="26" xfId="0" applyFont="1" applyBorder="1" applyAlignment="1">
      <alignment wrapText="1"/>
    </xf>
    <xf numFmtId="0" fontId="71" fillId="0" borderId="23" xfId="0" applyFont="1" applyBorder="1" applyAlignment="1">
      <alignment horizontal="left" vertical="top"/>
    </xf>
    <xf numFmtId="0" fontId="71" fillId="0" borderId="23" xfId="0" applyFont="1" applyBorder="1" applyAlignment="1">
      <alignment horizontal="center" vertical="center"/>
    </xf>
    <xf numFmtId="49" fontId="72" fillId="2" borderId="23" xfId="0" applyNumberFormat="1" applyFont="1" applyFill="1" applyBorder="1" applyAlignment="1">
      <alignment vertical="top"/>
    </xf>
    <xf numFmtId="0" fontId="71" fillId="2" borderId="23" xfId="0" applyFont="1" applyFill="1" applyBorder="1" applyAlignment="1">
      <alignment vertical="top"/>
    </xf>
    <xf numFmtId="0" fontId="71" fillId="0" borderId="23" xfId="0" applyFont="1" applyBorder="1" applyAlignment="1">
      <alignment vertical="center"/>
    </xf>
    <xf numFmtId="0" fontId="71" fillId="0" borderId="23" xfId="0" applyFont="1" applyBorder="1" applyAlignment="1">
      <alignment vertical="top"/>
    </xf>
    <xf numFmtId="0" fontId="71" fillId="0" borderId="23" xfId="0" applyFont="1" applyBorder="1"/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horizontal="center" vertical="center" wrapText="1"/>
    </xf>
    <xf numFmtId="49" fontId="72" fillId="0" borderId="23" xfId="266" applyNumberFormat="1" applyFont="1" applyBorder="1" applyAlignment="1">
      <alignment horizontal="center" vertical="center" textRotation="90" wrapText="1"/>
    </xf>
    <xf numFmtId="168" fontId="72" fillId="0" borderId="23" xfId="266" applyNumberFormat="1" applyFont="1" applyBorder="1" applyAlignment="1">
      <alignment horizontal="center" vertical="center" wrapText="1"/>
    </xf>
    <xf numFmtId="0" fontId="72" fillId="0" borderId="23" xfId="266" applyFont="1" applyBorder="1" applyAlignment="1">
      <alignment horizontal="center" vertical="center" wrapText="1"/>
    </xf>
    <xf numFmtId="0" fontId="76" fillId="0" borderId="23" xfId="266" applyFont="1" applyBorder="1" applyAlignment="1">
      <alignment horizontal="center" vertical="center" wrapText="1"/>
    </xf>
    <xf numFmtId="167" fontId="72" fillId="0" borderId="23" xfId="7" applyNumberFormat="1" applyFont="1" applyFill="1" applyBorder="1" applyAlignment="1">
      <alignment horizontal="left" vertical="center" wrapText="1"/>
    </xf>
    <xf numFmtId="167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49" fontId="69" fillId="0" borderId="24" xfId="17" applyNumberFormat="1" applyFont="1" applyFill="1" applyBorder="1" applyAlignment="1">
      <alignment horizontal="center" vertical="center"/>
    </xf>
    <xf numFmtId="167" fontId="69" fillId="0" borderId="23" xfId="7" applyNumberFormat="1" applyFont="1" applyFill="1" applyBorder="1" applyAlignment="1">
      <alignment horizontal="center" vertical="center" wrapText="1"/>
    </xf>
    <xf numFmtId="0" fontId="69" fillId="0" borderId="23" xfId="266" applyFont="1" applyBorder="1" applyAlignment="1">
      <alignment horizontal="center" vertical="center" wrapText="1"/>
    </xf>
    <xf numFmtId="49" fontId="69" fillId="0" borderId="23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0" fontId="72" fillId="0" borderId="4" xfId="1" applyFont="1" applyBorder="1"/>
    <xf numFmtId="0" fontId="72" fillId="0" borderId="4" xfId="1" applyFont="1" applyBorder="1" applyAlignment="1">
      <alignment vertical="center"/>
    </xf>
    <xf numFmtId="0" fontId="72" fillId="0" borderId="23" xfId="0" applyFont="1" applyBorder="1" applyAlignment="1">
      <alignment horizontal="center" vertical="center" wrapText="1"/>
    </xf>
    <xf numFmtId="167" fontId="72" fillId="0" borderId="23" xfId="7" applyNumberFormat="1" applyFont="1" applyFill="1" applyBorder="1" applyAlignment="1">
      <alignment vertical="center" wrapText="1"/>
    </xf>
    <xf numFmtId="166" fontId="71" fillId="0" borderId="0" xfId="0" applyNumberFormat="1" applyFont="1"/>
    <xf numFmtId="0" fontId="72" fillId="0" borderId="0" xfId="266" applyFont="1" applyAlignment="1">
      <alignment horizontal="center" vertical="center" wrapText="1"/>
    </xf>
    <xf numFmtId="49" fontId="72" fillId="0" borderId="23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2" fillId="0" borderId="0" xfId="264" applyFont="1" applyAlignment="1">
      <alignment horizontal="center" vertical="center" wrapText="1"/>
    </xf>
    <xf numFmtId="167" fontId="72" fillId="0" borderId="23" xfId="218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164" fontId="72" fillId="0" borderId="0" xfId="0" applyNumberFormat="1" applyFont="1"/>
    <xf numFmtId="164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0" fontId="72" fillId="0" borderId="0" xfId="0" applyFont="1" applyAlignment="1">
      <alignment horizontal="center" vertical="top" wrapText="1"/>
    </xf>
    <xf numFmtId="0" fontId="72" fillId="0" borderId="23" xfId="0" applyFont="1" applyBorder="1" applyAlignment="1">
      <alignment horizontal="right" vertical="center" wrapText="1"/>
    </xf>
    <xf numFmtId="0" fontId="72" fillId="0" borderId="23" xfId="265" applyFont="1" applyFill="1" applyBorder="1" applyAlignment="1">
      <alignment horizontal="center" vertical="center"/>
    </xf>
    <xf numFmtId="172" fontId="72" fillId="2" borderId="23" xfId="7" applyNumberFormat="1" applyFont="1" applyFill="1" applyBorder="1" applyAlignment="1">
      <alignment vertical="center"/>
    </xf>
    <xf numFmtId="49" fontId="69" fillId="0" borderId="1" xfId="266" applyNumberFormat="1" applyFont="1" applyBorder="1" applyAlignment="1">
      <alignment horizontal="center" vertical="center" wrapText="1"/>
    </xf>
    <xf numFmtId="0" fontId="72" fillId="0" borderId="26" xfId="0" applyFont="1" applyBorder="1" applyAlignment="1">
      <alignment vertical="center"/>
    </xf>
    <xf numFmtId="0" fontId="72" fillId="0" borderId="25" xfId="0" applyFont="1" applyBorder="1" applyAlignment="1">
      <alignment vertical="center"/>
    </xf>
    <xf numFmtId="164" fontId="72" fillId="0" borderId="23" xfId="7" applyFont="1" applyFill="1" applyBorder="1" applyAlignment="1">
      <alignment vertical="center" wrapText="1"/>
    </xf>
    <xf numFmtId="0" fontId="69" fillId="0" borderId="1" xfId="0" applyFont="1" applyBorder="1" applyAlignment="1">
      <alignment horizontal="left" vertical="center" wrapText="1"/>
    </xf>
    <xf numFmtId="0" fontId="72" fillId="0" borderId="24" xfId="266" applyFont="1" applyBorder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1" fillId="56" borderId="23" xfId="0" applyFont="1" applyFill="1" applyBorder="1" applyAlignment="1">
      <alignment vertical="center" wrapText="1"/>
    </xf>
    <xf numFmtId="0" fontId="82" fillId="0" borderId="0" xfId="0" applyFont="1" applyAlignment="1">
      <alignment vertical="top" wrapText="1"/>
    </xf>
    <xf numFmtId="0" fontId="71" fillId="0" borderId="0" xfId="0" applyFont="1" applyAlignment="1">
      <alignment wrapText="1"/>
    </xf>
    <xf numFmtId="0" fontId="82" fillId="0" borderId="1" xfId="0" applyFont="1" applyBorder="1" applyAlignment="1">
      <alignment wrapText="1"/>
    </xf>
    <xf numFmtId="167" fontId="72" fillId="0" borderId="1" xfId="7" applyNumberFormat="1" applyFont="1" applyFill="1" applyBorder="1" applyAlignment="1">
      <alignment horizontal="center" vertical="center" wrapText="1"/>
    </xf>
    <xf numFmtId="0" fontId="82" fillId="56" borderId="1" xfId="0" applyFont="1" applyFill="1" applyBorder="1" applyAlignment="1">
      <alignment vertical="center" wrapText="1"/>
    </xf>
    <xf numFmtId="1" fontId="72" fillId="0" borderId="23" xfId="0" applyNumberFormat="1" applyFont="1" applyBorder="1" applyAlignment="1">
      <alignment horizontal="center" vertical="center"/>
    </xf>
    <xf numFmtId="43" fontId="72" fillId="0" borderId="0" xfId="0" applyNumberFormat="1" applyFont="1"/>
    <xf numFmtId="167" fontId="69" fillId="0" borderId="0" xfId="7" applyNumberFormat="1" applyFont="1" applyFill="1" applyBorder="1" applyAlignment="1">
      <alignment horizontal="center" vertical="center" wrapText="1"/>
    </xf>
    <xf numFmtId="49" fontId="69" fillId="0" borderId="1" xfId="266" applyNumberFormat="1" applyFont="1" applyBorder="1" applyAlignment="1">
      <alignment horizontal="left" vertical="center" wrapText="1"/>
    </xf>
    <xf numFmtId="0" fontId="72" fillId="0" borderId="1" xfId="266" applyFont="1" applyBorder="1" applyAlignment="1">
      <alignment horizontal="left" vertical="center" wrapText="1"/>
    </xf>
    <xf numFmtId="0" fontId="82" fillId="0" borderId="0" xfId="0" applyFont="1" applyAlignment="1">
      <alignment horizontal="left" vertical="top" wrapText="1"/>
    </xf>
    <xf numFmtId="0" fontId="71" fillId="56" borderId="23" xfId="0" applyFont="1" applyFill="1" applyBorder="1" applyAlignment="1">
      <alignment horizontal="left" vertical="top" wrapText="1"/>
    </xf>
    <xf numFmtId="0" fontId="82" fillId="0" borderId="23" xfId="0" applyFont="1" applyBorder="1" applyAlignment="1">
      <alignment horizontal="left" vertical="top" wrapText="1"/>
    </xf>
    <xf numFmtId="0" fontId="82" fillId="56" borderId="23" xfId="0" applyFont="1" applyFill="1" applyBorder="1" applyAlignment="1">
      <alignment horizontal="left" vertical="top" wrapText="1"/>
    </xf>
    <xf numFmtId="167" fontId="72" fillId="0" borderId="30" xfId="7" applyNumberFormat="1" applyFont="1" applyFill="1" applyBorder="1" applyAlignment="1">
      <alignment horizontal="center" vertical="center" wrapText="1"/>
    </xf>
    <xf numFmtId="0" fontId="69" fillId="0" borderId="0" xfId="0" applyFont="1" applyAlignment="1">
      <alignment horizontal="center" vertical="top" wrapText="1"/>
    </xf>
    <xf numFmtId="0" fontId="72" fillId="0" borderId="0" xfId="266" applyFont="1" applyAlignment="1">
      <alignment horizontal="center" vertical="center" wrapText="1"/>
    </xf>
    <xf numFmtId="168" fontId="72" fillId="0" borderId="29" xfId="266" applyNumberFormat="1" applyFont="1" applyBorder="1" applyAlignment="1">
      <alignment horizontal="right" vertical="center" wrapText="1"/>
    </xf>
    <xf numFmtId="49" fontId="72" fillId="0" borderId="23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2" fillId="0" borderId="2" xfId="266" applyFont="1" applyBorder="1" applyAlignment="1">
      <alignment horizontal="center" vertical="center" wrapText="1"/>
    </xf>
    <xf numFmtId="0" fontId="72" fillId="0" borderId="3" xfId="266" applyFont="1" applyBorder="1" applyAlignment="1">
      <alignment horizontal="center" vertical="center" wrapText="1"/>
    </xf>
    <xf numFmtId="168" fontId="72" fillId="0" borderId="26" xfId="266" applyNumberFormat="1" applyFont="1" applyBorder="1" applyAlignment="1">
      <alignment horizontal="center" vertical="center" wrapText="1"/>
    </xf>
    <xf numFmtId="168" fontId="72" fillId="0" borderId="27" xfId="266" applyNumberFormat="1" applyFont="1" applyBorder="1" applyAlignment="1">
      <alignment horizontal="center" vertical="center" wrapText="1"/>
    </xf>
    <xf numFmtId="168" fontId="72" fillId="0" borderId="25" xfId="266" applyNumberFormat="1" applyFont="1" applyBorder="1" applyAlignment="1">
      <alignment horizontal="center" vertical="center" wrapText="1"/>
    </xf>
    <xf numFmtId="168" fontId="72" fillId="0" borderId="24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3" xfId="0" applyFont="1" applyBorder="1" applyAlignment="1">
      <alignment horizontal="center" vertical="center" wrapText="1"/>
    </xf>
    <xf numFmtId="0" fontId="71" fillId="0" borderId="26" xfId="0" applyFont="1" applyBorder="1" applyAlignment="1">
      <alignment horizontal="center" vertical="center" wrapText="1"/>
    </xf>
    <xf numFmtId="0" fontId="71" fillId="0" borderId="25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25" xfId="0" applyFont="1" applyBorder="1" applyAlignment="1">
      <alignment horizontal="center" vertical="center" wrapText="1"/>
    </xf>
    <xf numFmtId="167" fontId="72" fillId="0" borderId="26" xfId="263" applyNumberFormat="1" applyFont="1" applyFill="1" applyBorder="1" applyAlignment="1">
      <alignment horizontal="center" vertical="center" wrapText="1"/>
    </xf>
    <xf numFmtId="167" fontId="72" fillId="0" borderId="25" xfId="263" applyNumberFormat="1" applyFont="1" applyFill="1" applyBorder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69" fillId="0" borderId="0" xfId="1" applyFont="1" applyAlignment="1">
      <alignment horizontal="center"/>
    </xf>
    <xf numFmtId="0" fontId="72" fillId="0" borderId="26" xfId="1" applyFont="1" applyBorder="1" applyAlignment="1">
      <alignment horizontal="center" wrapText="1"/>
    </xf>
    <xf numFmtId="0" fontId="72" fillId="0" borderId="25" xfId="1" applyFont="1" applyBorder="1" applyAlignment="1">
      <alignment horizontal="center" wrapText="1"/>
    </xf>
    <xf numFmtId="167" fontId="72" fillId="0" borderId="23" xfId="263" applyNumberFormat="1" applyFont="1" applyFill="1" applyBorder="1" applyAlignment="1">
      <alignment horizontal="center" vertical="center" wrapText="1"/>
    </xf>
    <xf numFmtId="0" fontId="72" fillId="0" borderId="23" xfId="0" applyFont="1" applyBorder="1" applyAlignment="1">
      <alignment vertical="center" wrapText="1"/>
    </xf>
    <xf numFmtId="49" fontId="72" fillId="0" borderId="23" xfId="0" applyNumberFormat="1" applyFont="1" applyBorder="1" applyAlignment="1">
      <alignment vertical="center" wrapText="1"/>
    </xf>
    <xf numFmtId="0" fontId="72" fillId="0" borderId="26" xfId="0" applyFont="1" applyBorder="1" applyAlignment="1">
      <alignment vertical="center" wrapText="1"/>
    </xf>
    <xf numFmtId="0" fontId="72" fillId="0" borderId="27" xfId="0" applyFont="1" applyBorder="1" applyAlignment="1">
      <alignment vertical="center" wrapText="1"/>
    </xf>
    <xf numFmtId="0" fontId="72" fillId="0" borderId="25" xfId="0" applyFont="1" applyBorder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3" xfId="264" applyFont="1" applyBorder="1" applyAlignment="1">
      <alignment horizontal="center" vertical="center" wrapText="1"/>
    </xf>
    <xf numFmtId="167" fontId="72" fillId="0" borderId="23" xfId="218" applyNumberFormat="1" applyFont="1" applyFill="1" applyBorder="1" applyAlignment="1">
      <alignment horizontal="center" vertical="center" wrapText="1"/>
    </xf>
  </cellXfs>
  <cellStyles count="1040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3000000}"/>
    <cellStyle name="20% - Accent1 2 2" xfId="108" xr:uid="{00000000-0005-0000-0000-000004000000}"/>
    <cellStyle name="20% - Accent1 2 2 2" xfId="269" xr:uid="{00000000-0005-0000-0000-000005000000}"/>
    <cellStyle name="20% - Accent1 2 2 2 2" xfId="270" xr:uid="{00000000-0005-0000-0000-000006000000}"/>
    <cellStyle name="20% - Accent1 2 2 2 2 2" xfId="271" xr:uid="{00000000-0005-0000-0000-000007000000}"/>
    <cellStyle name="20% - Accent1 2 2 2 2 3" xfId="272" xr:uid="{00000000-0005-0000-0000-000008000000}"/>
    <cellStyle name="20% - Accent1 2 2 2 3" xfId="273" xr:uid="{00000000-0005-0000-0000-000009000000}"/>
    <cellStyle name="20% - Accent1 2 2 2 3 2" xfId="274" xr:uid="{00000000-0005-0000-0000-00000A000000}"/>
    <cellStyle name="20% - Accent1 2 2 2 3 3" xfId="275" xr:uid="{00000000-0005-0000-0000-00000B000000}"/>
    <cellStyle name="20% - Accent1 2 2 2 4" xfId="276" xr:uid="{00000000-0005-0000-0000-00000C000000}"/>
    <cellStyle name="20% - Accent1 2 2 2 5" xfId="277" xr:uid="{00000000-0005-0000-0000-00000D000000}"/>
    <cellStyle name="20% - Accent1 2 2 3" xfId="278" xr:uid="{00000000-0005-0000-0000-00000E000000}"/>
    <cellStyle name="20% - Accent1 2 2 3 2" xfId="279" xr:uid="{00000000-0005-0000-0000-00000F000000}"/>
    <cellStyle name="20% - Accent1 2 2 3 3" xfId="280" xr:uid="{00000000-0005-0000-0000-000010000000}"/>
    <cellStyle name="20% - Accent1 2 2 4" xfId="281" xr:uid="{00000000-0005-0000-0000-000011000000}"/>
    <cellStyle name="20% - Accent1 2 2 4 2" xfId="282" xr:uid="{00000000-0005-0000-0000-000012000000}"/>
    <cellStyle name="20% - Accent1 2 2 4 3" xfId="283" xr:uid="{00000000-0005-0000-0000-000013000000}"/>
    <cellStyle name="20% - Accent1 2 3" xfId="284" xr:uid="{00000000-0005-0000-0000-000014000000}"/>
    <cellStyle name="20% - Accent1 2 3 2" xfId="285" xr:uid="{00000000-0005-0000-0000-000015000000}"/>
    <cellStyle name="20% - Accent1 2 3 2 2" xfId="286" xr:uid="{00000000-0005-0000-0000-000016000000}"/>
    <cellStyle name="20% - Accent1 2 3 2 3" xfId="287" xr:uid="{00000000-0005-0000-0000-000017000000}"/>
    <cellStyle name="20% - Accent1 2 3 3" xfId="288" xr:uid="{00000000-0005-0000-0000-000018000000}"/>
    <cellStyle name="20% - Accent1 2 3 3 2" xfId="289" xr:uid="{00000000-0005-0000-0000-000019000000}"/>
    <cellStyle name="20% - Accent1 2 3 3 3" xfId="290" xr:uid="{00000000-0005-0000-0000-00001A000000}"/>
    <cellStyle name="20% - Accent1 2 3 4" xfId="291" xr:uid="{00000000-0005-0000-0000-00001B000000}"/>
    <cellStyle name="20% - Accent1 2 3 5" xfId="292" xr:uid="{00000000-0005-0000-0000-00001C000000}"/>
    <cellStyle name="20% - Accent1 2 4" xfId="293" xr:uid="{00000000-0005-0000-0000-00001D000000}"/>
    <cellStyle name="20% - Accent1 2 4 2" xfId="294" xr:uid="{00000000-0005-0000-0000-00001E000000}"/>
    <cellStyle name="20% - Accent1 2 4 2 2" xfId="295" xr:uid="{00000000-0005-0000-0000-00001F000000}"/>
    <cellStyle name="20% - Accent1 2 4 2 3" xfId="296" xr:uid="{00000000-0005-0000-0000-000020000000}"/>
    <cellStyle name="20% - Accent1 2 4 3" xfId="297" xr:uid="{00000000-0005-0000-0000-000021000000}"/>
    <cellStyle name="20% - Accent1 2 4 3 2" xfId="298" xr:uid="{00000000-0005-0000-0000-000022000000}"/>
    <cellStyle name="20% - Accent1 2 4 3 3" xfId="299" xr:uid="{00000000-0005-0000-0000-000023000000}"/>
    <cellStyle name="20% - Accent1 2 4 4" xfId="300" xr:uid="{00000000-0005-0000-0000-000024000000}"/>
    <cellStyle name="20% - Accent1 2 4 5" xfId="301" xr:uid="{00000000-0005-0000-0000-000025000000}"/>
    <cellStyle name="20% - Accent1 2 5" xfId="302" xr:uid="{00000000-0005-0000-0000-000026000000}"/>
    <cellStyle name="20% - Accent1 2 5 2" xfId="303" xr:uid="{00000000-0005-0000-0000-000027000000}"/>
    <cellStyle name="20% - Accent1 2 5 3" xfId="304" xr:uid="{00000000-0005-0000-0000-000028000000}"/>
    <cellStyle name="20% - Accent1 2 6" xfId="305" xr:uid="{00000000-0005-0000-0000-000029000000}"/>
    <cellStyle name="20% - Accent1 2 6 2" xfId="306" xr:uid="{00000000-0005-0000-0000-00002A000000}"/>
    <cellStyle name="20% - Accent1 2 6 3" xfId="307" xr:uid="{00000000-0005-0000-0000-00002B000000}"/>
    <cellStyle name="20% - Accent1 3" xfId="167" xr:uid="{00000000-0005-0000-0000-00002C000000}"/>
    <cellStyle name="20% - Accent1 3 2" xfId="308" xr:uid="{00000000-0005-0000-0000-00002D000000}"/>
    <cellStyle name="20% - Accent1 3 3" xfId="309" xr:uid="{00000000-0005-0000-0000-00002E000000}"/>
    <cellStyle name="20% - Accent1 4" xfId="191" xr:uid="{00000000-0005-0000-0000-00002F000000}"/>
    <cellStyle name="20% - Accent2" xfId="33" builtinId="34" customBuiltin="1"/>
    <cellStyle name="20% - Accent2 2" xfId="72" xr:uid="{00000000-0005-0000-0000-000031000000}"/>
    <cellStyle name="20% - Accent2 2 2" xfId="109" xr:uid="{00000000-0005-0000-0000-000032000000}"/>
    <cellStyle name="20% - Accent2 2 2 2" xfId="310" xr:uid="{00000000-0005-0000-0000-000033000000}"/>
    <cellStyle name="20% - Accent2 2 2 2 2" xfId="311" xr:uid="{00000000-0005-0000-0000-000034000000}"/>
    <cellStyle name="20% - Accent2 2 2 2 2 2" xfId="312" xr:uid="{00000000-0005-0000-0000-000035000000}"/>
    <cellStyle name="20% - Accent2 2 2 2 2 3" xfId="313" xr:uid="{00000000-0005-0000-0000-000036000000}"/>
    <cellStyle name="20% - Accent2 2 2 2 3" xfId="314" xr:uid="{00000000-0005-0000-0000-000037000000}"/>
    <cellStyle name="20% - Accent2 2 2 2 3 2" xfId="315" xr:uid="{00000000-0005-0000-0000-000038000000}"/>
    <cellStyle name="20% - Accent2 2 2 2 3 3" xfId="316" xr:uid="{00000000-0005-0000-0000-000039000000}"/>
    <cellStyle name="20% - Accent2 2 2 2 4" xfId="317" xr:uid="{00000000-0005-0000-0000-00003A000000}"/>
    <cellStyle name="20% - Accent2 2 2 2 5" xfId="318" xr:uid="{00000000-0005-0000-0000-00003B000000}"/>
    <cellStyle name="20% - Accent2 2 2 3" xfId="319" xr:uid="{00000000-0005-0000-0000-00003C000000}"/>
    <cellStyle name="20% - Accent2 2 2 3 2" xfId="320" xr:uid="{00000000-0005-0000-0000-00003D000000}"/>
    <cellStyle name="20% - Accent2 2 2 3 3" xfId="321" xr:uid="{00000000-0005-0000-0000-00003E000000}"/>
    <cellStyle name="20% - Accent2 2 2 4" xfId="322" xr:uid="{00000000-0005-0000-0000-00003F000000}"/>
    <cellStyle name="20% - Accent2 2 2 4 2" xfId="323" xr:uid="{00000000-0005-0000-0000-000040000000}"/>
    <cellStyle name="20% - Accent2 2 2 4 3" xfId="324" xr:uid="{00000000-0005-0000-0000-000041000000}"/>
    <cellStyle name="20% - Accent2 2 3" xfId="325" xr:uid="{00000000-0005-0000-0000-000042000000}"/>
    <cellStyle name="20% - Accent2 2 3 2" xfId="326" xr:uid="{00000000-0005-0000-0000-000043000000}"/>
    <cellStyle name="20% - Accent2 2 3 2 2" xfId="327" xr:uid="{00000000-0005-0000-0000-000044000000}"/>
    <cellStyle name="20% - Accent2 2 3 2 3" xfId="328" xr:uid="{00000000-0005-0000-0000-000045000000}"/>
    <cellStyle name="20% - Accent2 2 3 3" xfId="329" xr:uid="{00000000-0005-0000-0000-000046000000}"/>
    <cellStyle name="20% - Accent2 2 3 3 2" xfId="330" xr:uid="{00000000-0005-0000-0000-000047000000}"/>
    <cellStyle name="20% - Accent2 2 3 3 3" xfId="331" xr:uid="{00000000-0005-0000-0000-000048000000}"/>
    <cellStyle name="20% - Accent2 2 3 4" xfId="332" xr:uid="{00000000-0005-0000-0000-000049000000}"/>
    <cellStyle name="20% - Accent2 2 3 5" xfId="333" xr:uid="{00000000-0005-0000-0000-00004A000000}"/>
    <cellStyle name="20% - Accent2 2 4" xfId="334" xr:uid="{00000000-0005-0000-0000-00004B000000}"/>
    <cellStyle name="20% - Accent2 2 4 2" xfId="335" xr:uid="{00000000-0005-0000-0000-00004C000000}"/>
    <cellStyle name="20% - Accent2 2 4 2 2" xfId="336" xr:uid="{00000000-0005-0000-0000-00004D000000}"/>
    <cellStyle name="20% - Accent2 2 4 2 3" xfId="337" xr:uid="{00000000-0005-0000-0000-00004E000000}"/>
    <cellStyle name="20% - Accent2 2 4 3" xfId="338" xr:uid="{00000000-0005-0000-0000-00004F000000}"/>
    <cellStyle name="20% - Accent2 2 4 3 2" xfId="339" xr:uid="{00000000-0005-0000-0000-000050000000}"/>
    <cellStyle name="20% - Accent2 2 4 3 3" xfId="340" xr:uid="{00000000-0005-0000-0000-000051000000}"/>
    <cellStyle name="20% - Accent2 2 4 4" xfId="341" xr:uid="{00000000-0005-0000-0000-000052000000}"/>
    <cellStyle name="20% - Accent2 2 4 5" xfId="342" xr:uid="{00000000-0005-0000-0000-000053000000}"/>
    <cellStyle name="20% - Accent2 2 5" xfId="343" xr:uid="{00000000-0005-0000-0000-000054000000}"/>
    <cellStyle name="20% - Accent2 2 5 2" xfId="344" xr:uid="{00000000-0005-0000-0000-000055000000}"/>
    <cellStyle name="20% - Accent2 2 5 3" xfId="345" xr:uid="{00000000-0005-0000-0000-000056000000}"/>
    <cellStyle name="20% - Accent2 2 6" xfId="346" xr:uid="{00000000-0005-0000-0000-000057000000}"/>
    <cellStyle name="20% - Accent2 2 6 2" xfId="347" xr:uid="{00000000-0005-0000-0000-000058000000}"/>
    <cellStyle name="20% - Accent2 2 6 3" xfId="348" xr:uid="{00000000-0005-0000-0000-000059000000}"/>
    <cellStyle name="20% - Accent2 3" xfId="169" xr:uid="{00000000-0005-0000-0000-00005A000000}"/>
    <cellStyle name="20% - Accent2 3 2" xfId="349" xr:uid="{00000000-0005-0000-0000-00005B000000}"/>
    <cellStyle name="20% - Accent2 3 3" xfId="350" xr:uid="{00000000-0005-0000-0000-00005C000000}"/>
    <cellStyle name="20% - Accent2 4" xfId="193" xr:uid="{00000000-0005-0000-0000-00005D000000}"/>
    <cellStyle name="20% - Accent3" xfId="37" builtinId="38" customBuiltin="1"/>
    <cellStyle name="20% - Accent3 2" xfId="71" xr:uid="{00000000-0005-0000-0000-00005F000000}"/>
    <cellStyle name="20% - Accent3 2 2" xfId="110" xr:uid="{00000000-0005-0000-0000-000060000000}"/>
    <cellStyle name="20% - Accent3 2 2 2" xfId="351" xr:uid="{00000000-0005-0000-0000-000061000000}"/>
    <cellStyle name="20% - Accent3 2 2 2 2" xfId="352" xr:uid="{00000000-0005-0000-0000-000062000000}"/>
    <cellStyle name="20% - Accent3 2 2 2 2 2" xfId="353" xr:uid="{00000000-0005-0000-0000-000063000000}"/>
    <cellStyle name="20% - Accent3 2 2 2 2 3" xfId="354" xr:uid="{00000000-0005-0000-0000-000064000000}"/>
    <cellStyle name="20% - Accent3 2 2 2 3" xfId="355" xr:uid="{00000000-0005-0000-0000-000065000000}"/>
    <cellStyle name="20% - Accent3 2 2 2 3 2" xfId="356" xr:uid="{00000000-0005-0000-0000-000066000000}"/>
    <cellStyle name="20% - Accent3 2 2 2 3 3" xfId="357" xr:uid="{00000000-0005-0000-0000-000067000000}"/>
    <cellStyle name="20% - Accent3 2 2 2 4" xfId="358" xr:uid="{00000000-0005-0000-0000-000068000000}"/>
    <cellStyle name="20% - Accent3 2 2 2 5" xfId="359" xr:uid="{00000000-0005-0000-0000-000069000000}"/>
    <cellStyle name="20% - Accent3 2 2 3" xfId="360" xr:uid="{00000000-0005-0000-0000-00006A000000}"/>
    <cellStyle name="20% - Accent3 2 2 3 2" xfId="361" xr:uid="{00000000-0005-0000-0000-00006B000000}"/>
    <cellStyle name="20% - Accent3 2 2 3 3" xfId="362" xr:uid="{00000000-0005-0000-0000-00006C000000}"/>
    <cellStyle name="20% - Accent3 2 2 4" xfId="363" xr:uid="{00000000-0005-0000-0000-00006D000000}"/>
    <cellStyle name="20% - Accent3 2 2 4 2" xfId="364" xr:uid="{00000000-0005-0000-0000-00006E000000}"/>
    <cellStyle name="20% - Accent3 2 2 4 3" xfId="365" xr:uid="{00000000-0005-0000-0000-00006F000000}"/>
    <cellStyle name="20% - Accent3 2 3" xfId="366" xr:uid="{00000000-0005-0000-0000-000070000000}"/>
    <cellStyle name="20% - Accent3 2 3 2" xfId="367" xr:uid="{00000000-0005-0000-0000-000071000000}"/>
    <cellStyle name="20% - Accent3 2 3 2 2" xfId="368" xr:uid="{00000000-0005-0000-0000-000072000000}"/>
    <cellStyle name="20% - Accent3 2 3 2 3" xfId="369" xr:uid="{00000000-0005-0000-0000-000073000000}"/>
    <cellStyle name="20% - Accent3 2 3 3" xfId="370" xr:uid="{00000000-0005-0000-0000-000074000000}"/>
    <cellStyle name="20% - Accent3 2 3 3 2" xfId="371" xr:uid="{00000000-0005-0000-0000-000075000000}"/>
    <cellStyle name="20% - Accent3 2 3 3 3" xfId="372" xr:uid="{00000000-0005-0000-0000-000076000000}"/>
    <cellStyle name="20% - Accent3 2 3 4" xfId="373" xr:uid="{00000000-0005-0000-0000-000077000000}"/>
    <cellStyle name="20% - Accent3 2 3 5" xfId="374" xr:uid="{00000000-0005-0000-0000-000078000000}"/>
    <cellStyle name="20% - Accent3 2 4" xfId="375" xr:uid="{00000000-0005-0000-0000-000079000000}"/>
    <cellStyle name="20% - Accent3 2 4 2" xfId="376" xr:uid="{00000000-0005-0000-0000-00007A000000}"/>
    <cellStyle name="20% - Accent3 2 4 2 2" xfId="377" xr:uid="{00000000-0005-0000-0000-00007B000000}"/>
    <cellStyle name="20% - Accent3 2 4 2 3" xfId="378" xr:uid="{00000000-0005-0000-0000-00007C000000}"/>
    <cellStyle name="20% - Accent3 2 4 3" xfId="379" xr:uid="{00000000-0005-0000-0000-00007D000000}"/>
    <cellStyle name="20% - Accent3 2 4 3 2" xfId="380" xr:uid="{00000000-0005-0000-0000-00007E000000}"/>
    <cellStyle name="20% - Accent3 2 4 3 3" xfId="381" xr:uid="{00000000-0005-0000-0000-00007F000000}"/>
    <cellStyle name="20% - Accent3 2 4 4" xfId="382" xr:uid="{00000000-0005-0000-0000-000080000000}"/>
    <cellStyle name="20% - Accent3 2 4 5" xfId="383" xr:uid="{00000000-0005-0000-0000-000081000000}"/>
    <cellStyle name="20% - Accent3 2 5" xfId="384" xr:uid="{00000000-0005-0000-0000-000082000000}"/>
    <cellStyle name="20% - Accent3 2 5 2" xfId="385" xr:uid="{00000000-0005-0000-0000-000083000000}"/>
    <cellStyle name="20% - Accent3 2 5 3" xfId="386" xr:uid="{00000000-0005-0000-0000-000084000000}"/>
    <cellStyle name="20% - Accent3 2 6" xfId="387" xr:uid="{00000000-0005-0000-0000-000085000000}"/>
    <cellStyle name="20% - Accent3 2 6 2" xfId="388" xr:uid="{00000000-0005-0000-0000-000086000000}"/>
    <cellStyle name="20% - Accent3 2 6 3" xfId="389" xr:uid="{00000000-0005-0000-0000-000087000000}"/>
    <cellStyle name="20% - Accent3 3" xfId="171" xr:uid="{00000000-0005-0000-0000-000088000000}"/>
    <cellStyle name="20% - Accent3 3 2" xfId="390" xr:uid="{00000000-0005-0000-0000-000089000000}"/>
    <cellStyle name="20% - Accent3 3 3" xfId="391" xr:uid="{00000000-0005-0000-0000-00008A000000}"/>
    <cellStyle name="20% - Accent3 4" xfId="195" xr:uid="{00000000-0005-0000-0000-00008B000000}"/>
    <cellStyle name="20% - Accent4" xfId="41" builtinId="42" customBuiltin="1"/>
    <cellStyle name="20% - Accent4 2" xfId="88" xr:uid="{00000000-0005-0000-0000-00008D000000}"/>
    <cellStyle name="20% - Accent4 2 2" xfId="111" xr:uid="{00000000-0005-0000-0000-00008E000000}"/>
    <cellStyle name="20% - Accent4 2 2 2" xfId="392" xr:uid="{00000000-0005-0000-0000-00008F000000}"/>
    <cellStyle name="20% - Accent4 2 2 2 2" xfId="393" xr:uid="{00000000-0005-0000-0000-000090000000}"/>
    <cellStyle name="20% - Accent4 2 2 2 2 2" xfId="394" xr:uid="{00000000-0005-0000-0000-000091000000}"/>
    <cellStyle name="20% - Accent4 2 2 2 2 3" xfId="395" xr:uid="{00000000-0005-0000-0000-000092000000}"/>
    <cellStyle name="20% - Accent4 2 2 2 3" xfId="396" xr:uid="{00000000-0005-0000-0000-000093000000}"/>
    <cellStyle name="20% - Accent4 2 2 2 3 2" xfId="397" xr:uid="{00000000-0005-0000-0000-000094000000}"/>
    <cellStyle name="20% - Accent4 2 2 2 3 3" xfId="398" xr:uid="{00000000-0005-0000-0000-000095000000}"/>
    <cellStyle name="20% - Accent4 2 2 2 4" xfId="399" xr:uid="{00000000-0005-0000-0000-000096000000}"/>
    <cellStyle name="20% - Accent4 2 2 2 5" xfId="400" xr:uid="{00000000-0005-0000-0000-000097000000}"/>
    <cellStyle name="20% - Accent4 2 2 3" xfId="401" xr:uid="{00000000-0005-0000-0000-000098000000}"/>
    <cellStyle name="20% - Accent4 2 2 3 2" xfId="402" xr:uid="{00000000-0005-0000-0000-000099000000}"/>
    <cellStyle name="20% - Accent4 2 2 3 3" xfId="403" xr:uid="{00000000-0005-0000-0000-00009A000000}"/>
    <cellStyle name="20% - Accent4 2 2 4" xfId="404" xr:uid="{00000000-0005-0000-0000-00009B000000}"/>
    <cellStyle name="20% - Accent4 2 2 4 2" xfId="405" xr:uid="{00000000-0005-0000-0000-00009C000000}"/>
    <cellStyle name="20% - Accent4 2 2 4 3" xfId="406" xr:uid="{00000000-0005-0000-0000-00009D000000}"/>
    <cellStyle name="20% - Accent4 2 3" xfId="407" xr:uid="{00000000-0005-0000-0000-00009E000000}"/>
    <cellStyle name="20% - Accent4 2 3 2" xfId="408" xr:uid="{00000000-0005-0000-0000-00009F000000}"/>
    <cellStyle name="20% - Accent4 2 3 2 2" xfId="409" xr:uid="{00000000-0005-0000-0000-0000A0000000}"/>
    <cellStyle name="20% - Accent4 2 3 2 3" xfId="410" xr:uid="{00000000-0005-0000-0000-0000A1000000}"/>
    <cellStyle name="20% - Accent4 2 3 3" xfId="411" xr:uid="{00000000-0005-0000-0000-0000A2000000}"/>
    <cellStyle name="20% - Accent4 2 3 3 2" xfId="412" xr:uid="{00000000-0005-0000-0000-0000A3000000}"/>
    <cellStyle name="20% - Accent4 2 3 3 3" xfId="413" xr:uid="{00000000-0005-0000-0000-0000A4000000}"/>
    <cellStyle name="20% - Accent4 2 3 4" xfId="414" xr:uid="{00000000-0005-0000-0000-0000A5000000}"/>
    <cellStyle name="20% - Accent4 2 3 5" xfId="415" xr:uid="{00000000-0005-0000-0000-0000A6000000}"/>
    <cellStyle name="20% - Accent4 2 4" xfId="416" xr:uid="{00000000-0005-0000-0000-0000A7000000}"/>
    <cellStyle name="20% - Accent4 2 4 2" xfId="417" xr:uid="{00000000-0005-0000-0000-0000A8000000}"/>
    <cellStyle name="20% - Accent4 2 4 2 2" xfId="418" xr:uid="{00000000-0005-0000-0000-0000A9000000}"/>
    <cellStyle name="20% - Accent4 2 4 2 3" xfId="419" xr:uid="{00000000-0005-0000-0000-0000AA000000}"/>
    <cellStyle name="20% - Accent4 2 4 3" xfId="420" xr:uid="{00000000-0005-0000-0000-0000AB000000}"/>
    <cellStyle name="20% - Accent4 2 4 3 2" xfId="421" xr:uid="{00000000-0005-0000-0000-0000AC000000}"/>
    <cellStyle name="20% - Accent4 2 4 3 3" xfId="422" xr:uid="{00000000-0005-0000-0000-0000AD000000}"/>
    <cellStyle name="20% - Accent4 2 4 4" xfId="423" xr:uid="{00000000-0005-0000-0000-0000AE000000}"/>
    <cellStyle name="20% - Accent4 2 4 5" xfId="424" xr:uid="{00000000-0005-0000-0000-0000AF000000}"/>
    <cellStyle name="20% - Accent4 2 5" xfId="425" xr:uid="{00000000-0005-0000-0000-0000B0000000}"/>
    <cellStyle name="20% - Accent4 2 5 2" xfId="426" xr:uid="{00000000-0005-0000-0000-0000B1000000}"/>
    <cellStyle name="20% - Accent4 2 5 3" xfId="427" xr:uid="{00000000-0005-0000-0000-0000B2000000}"/>
    <cellStyle name="20% - Accent4 2 6" xfId="428" xr:uid="{00000000-0005-0000-0000-0000B3000000}"/>
    <cellStyle name="20% - Accent4 2 6 2" xfId="429" xr:uid="{00000000-0005-0000-0000-0000B4000000}"/>
    <cellStyle name="20% - Accent4 2 6 3" xfId="430" xr:uid="{00000000-0005-0000-0000-0000B5000000}"/>
    <cellStyle name="20% - Accent4 3" xfId="173" xr:uid="{00000000-0005-0000-0000-0000B6000000}"/>
    <cellStyle name="20% - Accent4 3 2" xfId="431" xr:uid="{00000000-0005-0000-0000-0000B7000000}"/>
    <cellStyle name="20% - Accent4 3 3" xfId="432" xr:uid="{00000000-0005-0000-0000-0000B8000000}"/>
    <cellStyle name="20% - Accent4 4" xfId="197" xr:uid="{00000000-0005-0000-0000-0000B9000000}"/>
    <cellStyle name="20% - Accent5" xfId="45" builtinId="46" customBuiltin="1"/>
    <cellStyle name="20% - Accent5 2" xfId="91" xr:uid="{00000000-0005-0000-0000-0000BB000000}"/>
    <cellStyle name="20% - Accent5 2 2" xfId="112" xr:uid="{00000000-0005-0000-0000-0000BC000000}"/>
    <cellStyle name="20% - Accent5 2 2 2" xfId="433" xr:uid="{00000000-0005-0000-0000-0000BD000000}"/>
    <cellStyle name="20% - Accent5 2 2 2 2" xfId="434" xr:uid="{00000000-0005-0000-0000-0000BE000000}"/>
    <cellStyle name="20% - Accent5 2 2 2 2 2" xfId="435" xr:uid="{00000000-0005-0000-0000-0000BF000000}"/>
    <cellStyle name="20% - Accent5 2 2 2 2 3" xfId="436" xr:uid="{00000000-0005-0000-0000-0000C0000000}"/>
    <cellStyle name="20% - Accent5 2 2 2 3" xfId="437" xr:uid="{00000000-0005-0000-0000-0000C1000000}"/>
    <cellStyle name="20% - Accent5 2 2 2 3 2" xfId="438" xr:uid="{00000000-0005-0000-0000-0000C2000000}"/>
    <cellStyle name="20% - Accent5 2 2 2 3 3" xfId="439" xr:uid="{00000000-0005-0000-0000-0000C3000000}"/>
    <cellStyle name="20% - Accent5 2 2 2 4" xfId="440" xr:uid="{00000000-0005-0000-0000-0000C4000000}"/>
    <cellStyle name="20% - Accent5 2 2 2 5" xfId="441" xr:uid="{00000000-0005-0000-0000-0000C5000000}"/>
    <cellStyle name="20% - Accent5 2 2 3" xfId="442" xr:uid="{00000000-0005-0000-0000-0000C6000000}"/>
    <cellStyle name="20% - Accent5 2 2 3 2" xfId="443" xr:uid="{00000000-0005-0000-0000-0000C7000000}"/>
    <cellStyle name="20% - Accent5 2 2 3 3" xfId="444" xr:uid="{00000000-0005-0000-0000-0000C8000000}"/>
    <cellStyle name="20% - Accent5 2 2 4" xfId="445" xr:uid="{00000000-0005-0000-0000-0000C9000000}"/>
    <cellStyle name="20% - Accent5 2 2 4 2" xfId="446" xr:uid="{00000000-0005-0000-0000-0000CA000000}"/>
    <cellStyle name="20% - Accent5 2 2 4 3" xfId="447" xr:uid="{00000000-0005-0000-0000-0000CB000000}"/>
    <cellStyle name="20% - Accent5 2 3" xfId="448" xr:uid="{00000000-0005-0000-0000-0000CC000000}"/>
    <cellStyle name="20% - Accent5 2 3 2" xfId="449" xr:uid="{00000000-0005-0000-0000-0000CD000000}"/>
    <cellStyle name="20% - Accent5 2 3 2 2" xfId="450" xr:uid="{00000000-0005-0000-0000-0000CE000000}"/>
    <cellStyle name="20% - Accent5 2 3 2 3" xfId="451" xr:uid="{00000000-0005-0000-0000-0000CF000000}"/>
    <cellStyle name="20% - Accent5 2 3 3" xfId="452" xr:uid="{00000000-0005-0000-0000-0000D0000000}"/>
    <cellStyle name="20% - Accent5 2 3 3 2" xfId="453" xr:uid="{00000000-0005-0000-0000-0000D1000000}"/>
    <cellStyle name="20% - Accent5 2 3 3 3" xfId="454" xr:uid="{00000000-0005-0000-0000-0000D2000000}"/>
    <cellStyle name="20% - Accent5 2 3 4" xfId="455" xr:uid="{00000000-0005-0000-0000-0000D3000000}"/>
    <cellStyle name="20% - Accent5 2 3 5" xfId="456" xr:uid="{00000000-0005-0000-0000-0000D4000000}"/>
    <cellStyle name="20% - Accent5 2 4" xfId="457" xr:uid="{00000000-0005-0000-0000-0000D5000000}"/>
    <cellStyle name="20% - Accent5 2 4 2" xfId="458" xr:uid="{00000000-0005-0000-0000-0000D6000000}"/>
    <cellStyle name="20% - Accent5 2 4 2 2" xfId="459" xr:uid="{00000000-0005-0000-0000-0000D7000000}"/>
    <cellStyle name="20% - Accent5 2 4 2 3" xfId="460" xr:uid="{00000000-0005-0000-0000-0000D8000000}"/>
    <cellStyle name="20% - Accent5 2 4 3" xfId="461" xr:uid="{00000000-0005-0000-0000-0000D9000000}"/>
    <cellStyle name="20% - Accent5 2 4 3 2" xfId="462" xr:uid="{00000000-0005-0000-0000-0000DA000000}"/>
    <cellStyle name="20% - Accent5 2 4 3 3" xfId="463" xr:uid="{00000000-0005-0000-0000-0000DB000000}"/>
    <cellStyle name="20% - Accent5 2 4 4" xfId="464" xr:uid="{00000000-0005-0000-0000-0000DC000000}"/>
    <cellStyle name="20% - Accent5 2 4 5" xfId="465" xr:uid="{00000000-0005-0000-0000-0000DD000000}"/>
    <cellStyle name="20% - Accent5 2 5" xfId="466" xr:uid="{00000000-0005-0000-0000-0000DE000000}"/>
    <cellStyle name="20% - Accent5 2 5 2" xfId="467" xr:uid="{00000000-0005-0000-0000-0000DF000000}"/>
    <cellStyle name="20% - Accent5 2 5 3" xfId="468" xr:uid="{00000000-0005-0000-0000-0000E0000000}"/>
    <cellStyle name="20% - Accent5 2 6" xfId="469" xr:uid="{00000000-0005-0000-0000-0000E1000000}"/>
    <cellStyle name="20% - Accent5 2 6 2" xfId="470" xr:uid="{00000000-0005-0000-0000-0000E2000000}"/>
    <cellStyle name="20% - Accent5 2 6 3" xfId="471" xr:uid="{00000000-0005-0000-0000-0000E3000000}"/>
    <cellStyle name="20% - Accent5 3" xfId="175" xr:uid="{00000000-0005-0000-0000-0000E4000000}"/>
    <cellStyle name="20% - Accent5 3 2" xfId="472" xr:uid="{00000000-0005-0000-0000-0000E5000000}"/>
    <cellStyle name="20% - Accent5 3 3" xfId="473" xr:uid="{00000000-0005-0000-0000-0000E6000000}"/>
    <cellStyle name="20% - Accent5 4" xfId="199" xr:uid="{00000000-0005-0000-0000-0000E7000000}"/>
    <cellStyle name="20% - Accent6" xfId="49" builtinId="50" customBuiltin="1"/>
    <cellStyle name="20% - Accent6 2" xfId="59" xr:uid="{00000000-0005-0000-0000-0000E9000000}"/>
    <cellStyle name="20% - Accent6 2 2" xfId="113" xr:uid="{00000000-0005-0000-0000-0000EA000000}"/>
    <cellStyle name="20% - Accent6 2 2 2" xfId="474" xr:uid="{00000000-0005-0000-0000-0000EB000000}"/>
    <cellStyle name="20% - Accent6 2 2 2 2" xfId="475" xr:uid="{00000000-0005-0000-0000-0000EC000000}"/>
    <cellStyle name="20% - Accent6 2 2 2 2 2" xfId="476" xr:uid="{00000000-0005-0000-0000-0000ED000000}"/>
    <cellStyle name="20% - Accent6 2 2 2 2 3" xfId="477" xr:uid="{00000000-0005-0000-0000-0000EE000000}"/>
    <cellStyle name="20% - Accent6 2 2 2 3" xfId="478" xr:uid="{00000000-0005-0000-0000-0000EF000000}"/>
    <cellStyle name="20% - Accent6 2 2 2 3 2" xfId="479" xr:uid="{00000000-0005-0000-0000-0000F0000000}"/>
    <cellStyle name="20% - Accent6 2 2 2 3 3" xfId="480" xr:uid="{00000000-0005-0000-0000-0000F1000000}"/>
    <cellStyle name="20% - Accent6 2 2 2 4" xfId="481" xr:uid="{00000000-0005-0000-0000-0000F2000000}"/>
    <cellStyle name="20% - Accent6 2 2 2 5" xfId="482" xr:uid="{00000000-0005-0000-0000-0000F3000000}"/>
    <cellStyle name="20% - Accent6 2 2 3" xfId="483" xr:uid="{00000000-0005-0000-0000-0000F4000000}"/>
    <cellStyle name="20% - Accent6 2 2 3 2" xfId="484" xr:uid="{00000000-0005-0000-0000-0000F5000000}"/>
    <cellStyle name="20% - Accent6 2 2 3 3" xfId="485" xr:uid="{00000000-0005-0000-0000-0000F6000000}"/>
    <cellStyle name="20% - Accent6 2 2 4" xfId="486" xr:uid="{00000000-0005-0000-0000-0000F7000000}"/>
    <cellStyle name="20% - Accent6 2 2 4 2" xfId="487" xr:uid="{00000000-0005-0000-0000-0000F8000000}"/>
    <cellStyle name="20% - Accent6 2 2 4 3" xfId="488" xr:uid="{00000000-0005-0000-0000-0000F9000000}"/>
    <cellStyle name="20% - Accent6 2 3" xfId="489" xr:uid="{00000000-0005-0000-0000-0000FA000000}"/>
    <cellStyle name="20% - Accent6 2 3 2" xfId="490" xr:uid="{00000000-0005-0000-0000-0000FB000000}"/>
    <cellStyle name="20% - Accent6 2 3 2 2" xfId="491" xr:uid="{00000000-0005-0000-0000-0000FC000000}"/>
    <cellStyle name="20% - Accent6 2 3 2 3" xfId="492" xr:uid="{00000000-0005-0000-0000-0000FD000000}"/>
    <cellStyle name="20% - Accent6 2 3 3" xfId="493" xr:uid="{00000000-0005-0000-0000-0000FE000000}"/>
    <cellStyle name="20% - Accent6 2 3 3 2" xfId="494" xr:uid="{00000000-0005-0000-0000-0000FF000000}"/>
    <cellStyle name="20% - Accent6 2 3 3 3" xfId="495" xr:uid="{00000000-0005-0000-0000-000000010000}"/>
    <cellStyle name="20% - Accent6 2 3 4" xfId="496" xr:uid="{00000000-0005-0000-0000-000001010000}"/>
    <cellStyle name="20% - Accent6 2 3 5" xfId="497" xr:uid="{00000000-0005-0000-0000-000002010000}"/>
    <cellStyle name="20% - Accent6 2 4" xfId="498" xr:uid="{00000000-0005-0000-0000-000003010000}"/>
    <cellStyle name="20% - Accent6 2 4 2" xfId="499" xr:uid="{00000000-0005-0000-0000-000004010000}"/>
    <cellStyle name="20% - Accent6 2 4 2 2" xfId="500" xr:uid="{00000000-0005-0000-0000-000005010000}"/>
    <cellStyle name="20% - Accent6 2 4 2 3" xfId="501" xr:uid="{00000000-0005-0000-0000-000006010000}"/>
    <cellStyle name="20% - Accent6 2 4 3" xfId="502" xr:uid="{00000000-0005-0000-0000-000007010000}"/>
    <cellStyle name="20% - Accent6 2 4 3 2" xfId="503" xr:uid="{00000000-0005-0000-0000-000008010000}"/>
    <cellStyle name="20% - Accent6 2 4 3 3" xfId="504" xr:uid="{00000000-0005-0000-0000-000009010000}"/>
    <cellStyle name="20% - Accent6 2 4 4" xfId="505" xr:uid="{00000000-0005-0000-0000-00000A010000}"/>
    <cellStyle name="20% - Accent6 2 4 5" xfId="506" xr:uid="{00000000-0005-0000-0000-00000B010000}"/>
    <cellStyle name="20% - Accent6 2 5" xfId="507" xr:uid="{00000000-0005-0000-0000-00000C010000}"/>
    <cellStyle name="20% - Accent6 2 5 2" xfId="508" xr:uid="{00000000-0005-0000-0000-00000D010000}"/>
    <cellStyle name="20% - Accent6 2 5 3" xfId="509" xr:uid="{00000000-0005-0000-0000-00000E010000}"/>
    <cellStyle name="20% - Accent6 2 6" xfId="510" xr:uid="{00000000-0005-0000-0000-00000F010000}"/>
    <cellStyle name="20% - Accent6 2 6 2" xfId="511" xr:uid="{00000000-0005-0000-0000-000010010000}"/>
    <cellStyle name="20% - Accent6 2 6 3" xfId="512" xr:uid="{00000000-0005-0000-0000-000011010000}"/>
    <cellStyle name="20% - Accent6 3" xfId="177" xr:uid="{00000000-0005-0000-0000-000012010000}"/>
    <cellStyle name="20% - Accent6 3 2" xfId="513" xr:uid="{00000000-0005-0000-0000-000013010000}"/>
    <cellStyle name="20% - Accent6 3 3" xfId="514" xr:uid="{00000000-0005-0000-0000-000014010000}"/>
    <cellStyle name="20% - Accent6 4" xfId="201" xr:uid="{00000000-0005-0000-0000-000015010000}"/>
    <cellStyle name="20% - Акцент1 2" xfId="223" xr:uid="{00000000-0005-0000-0000-000016010000}"/>
    <cellStyle name="20% — акцент1 2" xfId="515" xr:uid="{00000000-0005-0000-0000-000017010000}"/>
    <cellStyle name="20% - Акцент2 2" xfId="225" xr:uid="{00000000-0005-0000-0000-000018010000}"/>
    <cellStyle name="20% — акцент2 2" xfId="516" xr:uid="{00000000-0005-0000-0000-000019010000}"/>
    <cellStyle name="20% - Акцент3 2" xfId="227" xr:uid="{00000000-0005-0000-0000-00001A010000}"/>
    <cellStyle name="20% — акцент3 2" xfId="517" xr:uid="{00000000-0005-0000-0000-00001B010000}"/>
    <cellStyle name="20% - Акцент4 2" xfId="229" xr:uid="{00000000-0005-0000-0000-00001C010000}"/>
    <cellStyle name="20% — акцент4 2" xfId="518" xr:uid="{00000000-0005-0000-0000-00001D010000}"/>
    <cellStyle name="20% - Акцент5 2" xfId="231" xr:uid="{00000000-0005-0000-0000-00001E010000}"/>
    <cellStyle name="20% — акцент5 2" xfId="519" xr:uid="{00000000-0005-0000-0000-00001F010000}"/>
    <cellStyle name="20% - Акцент6 2" xfId="233" xr:uid="{00000000-0005-0000-0000-000020010000}"/>
    <cellStyle name="20% — акцент6 2" xfId="520" xr:uid="{00000000-0005-0000-0000-000021010000}"/>
    <cellStyle name="40% - Accent1" xfId="30" builtinId="31" customBuiltin="1"/>
    <cellStyle name="40% - Accent1 2" xfId="93" xr:uid="{00000000-0005-0000-0000-000023010000}"/>
    <cellStyle name="40% - Accent1 2 2" xfId="114" xr:uid="{00000000-0005-0000-0000-000024010000}"/>
    <cellStyle name="40% - Accent1 2 2 2" xfId="521" xr:uid="{00000000-0005-0000-0000-000025010000}"/>
    <cellStyle name="40% - Accent1 2 2 2 2" xfId="522" xr:uid="{00000000-0005-0000-0000-000026010000}"/>
    <cellStyle name="40% - Accent1 2 2 2 2 2" xfId="523" xr:uid="{00000000-0005-0000-0000-000027010000}"/>
    <cellStyle name="40% - Accent1 2 2 2 2 3" xfId="524" xr:uid="{00000000-0005-0000-0000-000028010000}"/>
    <cellStyle name="40% - Accent1 2 2 2 3" xfId="525" xr:uid="{00000000-0005-0000-0000-000029010000}"/>
    <cellStyle name="40% - Accent1 2 2 2 3 2" xfId="526" xr:uid="{00000000-0005-0000-0000-00002A010000}"/>
    <cellStyle name="40% - Accent1 2 2 2 3 3" xfId="527" xr:uid="{00000000-0005-0000-0000-00002B010000}"/>
    <cellStyle name="40% - Accent1 2 2 2 4" xfId="528" xr:uid="{00000000-0005-0000-0000-00002C010000}"/>
    <cellStyle name="40% - Accent1 2 2 2 5" xfId="529" xr:uid="{00000000-0005-0000-0000-00002D010000}"/>
    <cellStyle name="40% - Accent1 2 2 3" xfId="530" xr:uid="{00000000-0005-0000-0000-00002E010000}"/>
    <cellStyle name="40% - Accent1 2 2 3 2" xfId="531" xr:uid="{00000000-0005-0000-0000-00002F010000}"/>
    <cellStyle name="40% - Accent1 2 2 3 3" xfId="532" xr:uid="{00000000-0005-0000-0000-000030010000}"/>
    <cellStyle name="40% - Accent1 2 2 4" xfId="533" xr:uid="{00000000-0005-0000-0000-000031010000}"/>
    <cellStyle name="40% - Accent1 2 2 4 2" xfId="534" xr:uid="{00000000-0005-0000-0000-000032010000}"/>
    <cellStyle name="40% - Accent1 2 2 4 3" xfId="535" xr:uid="{00000000-0005-0000-0000-000033010000}"/>
    <cellStyle name="40% - Accent1 2 3" xfId="536" xr:uid="{00000000-0005-0000-0000-000034010000}"/>
    <cellStyle name="40% - Accent1 2 3 2" xfId="537" xr:uid="{00000000-0005-0000-0000-000035010000}"/>
    <cellStyle name="40% - Accent1 2 3 2 2" xfId="538" xr:uid="{00000000-0005-0000-0000-000036010000}"/>
    <cellStyle name="40% - Accent1 2 3 2 3" xfId="539" xr:uid="{00000000-0005-0000-0000-000037010000}"/>
    <cellStyle name="40% - Accent1 2 3 3" xfId="540" xr:uid="{00000000-0005-0000-0000-000038010000}"/>
    <cellStyle name="40% - Accent1 2 3 3 2" xfId="541" xr:uid="{00000000-0005-0000-0000-000039010000}"/>
    <cellStyle name="40% - Accent1 2 3 3 3" xfId="542" xr:uid="{00000000-0005-0000-0000-00003A010000}"/>
    <cellStyle name="40% - Accent1 2 3 4" xfId="543" xr:uid="{00000000-0005-0000-0000-00003B010000}"/>
    <cellStyle name="40% - Accent1 2 3 5" xfId="544" xr:uid="{00000000-0005-0000-0000-00003C010000}"/>
    <cellStyle name="40% - Accent1 2 4" xfId="545" xr:uid="{00000000-0005-0000-0000-00003D010000}"/>
    <cellStyle name="40% - Accent1 2 4 2" xfId="546" xr:uid="{00000000-0005-0000-0000-00003E010000}"/>
    <cellStyle name="40% - Accent1 2 4 2 2" xfId="547" xr:uid="{00000000-0005-0000-0000-00003F010000}"/>
    <cellStyle name="40% - Accent1 2 4 2 3" xfId="548" xr:uid="{00000000-0005-0000-0000-000040010000}"/>
    <cellStyle name="40% - Accent1 2 4 3" xfId="549" xr:uid="{00000000-0005-0000-0000-000041010000}"/>
    <cellStyle name="40% - Accent1 2 4 3 2" xfId="550" xr:uid="{00000000-0005-0000-0000-000042010000}"/>
    <cellStyle name="40% - Accent1 2 4 3 3" xfId="551" xr:uid="{00000000-0005-0000-0000-000043010000}"/>
    <cellStyle name="40% - Accent1 2 4 4" xfId="552" xr:uid="{00000000-0005-0000-0000-000044010000}"/>
    <cellStyle name="40% - Accent1 2 4 5" xfId="553" xr:uid="{00000000-0005-0000-0000-000045010000}"/>
    <cellStyle name="40% - Accent1 2 5" xfId="554" xr:uid="{00000000-0005-0000-0000-000046010000}"/>
    <cellStyle name="40% - Accent1 2 5 2" xfId="555" xr:uid="{00000000-0005-0000-0000-000047010000}"/>
    <cellStyle name="40% - Accent1 2 5 3" xfId="556" xr:uid="{00000000-0005-0000-0000-000048010000}"/>
    <cellStyle name="40% - Accent1 2 6" xfId="557" xr:uid="{00000000-0005-0000-0000-000049010000}"/>
    <cellStyle name="40% - Accent1 2 6 2" xfId="558" xr:uid="{00000000-0005-0000-0000-00004A010000}"/>
    <cellStyle name="40% - Accent1 2 6 3" xfId="559" xr:uid="{00000000-0005-0000-0000-00004B010000}"/>
    <cellStyle name="40% - Accent1 3" xfId="168" xr:uid="{00000000-0005-0000-0000-00004C010000}"/>
    <cellStyle name="40% - Accent1 3 2" xfId="560" xr:uid="{00000000-0005-0000-0000-00004D010000}"/>
    <cellStyle name="40% - Accent1 3 3" xfId="561" xr:uid="{00000000-0005-0000-0000-00004E010000}"/>
    <cellStyle name="40% - Accent1 4" xfId="192" xr:uid="{00000000-0005-0000-0000-00004F010000}"/>
    <cellStyle name="40% - Accent2" xfId="34" builtinId="35" customBuiltin="1"/>
    <cellStyle name="40% - Accent2 2" xfId="61" xr:uid="{00000000-0005-0000-0000-000051010000}"/>
    <cellStyle name="40% - Accent2 2 2" xfId="115" xr:uid="{00000000-0005-0000-0000-000052010000}"/>
    <cellStyle name="40% - Accent2 2 2 2" xfId="562" xr:uid="{00000000-0005-0000-0000-000053010000}"/>
    <cellStyle name="40% - Accent2 2 2 2 2" xfId="563" xr:uid="{00000000-0005-0000-0000-000054010000}"/>
    <cellStyle name="40% - Accent2 2 2 2 2 2" xfId="564" xr:uid="{00000000-0005-0000-0000-000055010000}"/>
    <cellStyle name="40% - Accent2 2 2 2 2 3" xfId="565" xr:uid="{00000000-0005-0000-0000-000056010000}"/>
    <cellStyle name="40% - Accent2 2 2 2 3" xfId="566" xr:uid="{00000000-0005-0000-0000-000057010000}"/>
    <cellStyle name="40% - Accent2 2 2 2 3 2" xfId="567" xr:uid="{00000000-0005-0000-0000-000058010000}"/>
    <cellStyle name="40% - Accent2 2 2 2 3 3" xfId="568" xr:uid="{00000000-0005-0000-0000-000059010000}"/>
    <cellStyle name="40% - Accent2 2 2 2 4" xfId="569" xr:uid="{00000000-0005-0000-0000-00005A010000}"/>
    <cellStyle name="40% - Accent2 2 2 2 5" xfId="570" xr:uid="{00000000-0005-0000-0000-00005B010000}"/>
    <cellStyle name="40% - Accent2 2 2 3" xfId="571" xr:uid="{00000000-0005-0000-0000-00005C010000}"/>
    <cellStyle name="40% - Accent2 2 2 3 2" xfId="572" xr:uid="{00000000-0005-0000-0000-00005D010000}"/>
    <cellStyle name="40% - Accent2 2 2 3 3" xfId="573" xr:uid="{00000000-0005-0000-0000-00005E010000}"/>
    <cellStyle name="40% - Accent2 2 2 4" xfId="574" xr:uid="{00000000-0005-0000-0000-00005F010000}"/>
    <cellStyle name="40% - Accent2 2 2 4 2" xfId="575" xr:uid="{00000000-0005-0000-0000-000060010000}"/>
    <cellStyle name="40% - Accent2 2 2 4 3" xfId="576" xr:uid="{00000000-0005-0000-0000-000061010000}"/>
    <cellStyle name="40% - Accent2 2 3" xfId="577" xr:uid="{00000000-0005-0000-0000-000062010000}"/>
    <cellStyle name="40% - Accent2 2 3 2" xfId="578" xr:uid="{00000000-0005-0000-0000-000063010000}"/>
    <cellStyle name="40% - Accent2 2 3 2 2" xfId="579" xr:uid="{00000000-0005-0000-0000-000064010000}"/>
    <cellStyle name="40% - Accent2 2 3 2 3" xfId="580" xr:uid="{00000000-0005-0000-0000-000065010000}"/>
    <cellStyle name="40% - Accent2 2 3 3" xfId="581" xr:uid="{00000000-0005-0000-0000-000066010000}"/>
    <cellStyle name="40% - Accent2 2 3 3 2" xfId="582" xr:uid="{00000000-0005-0000-0000-000067010000}"/>
    <cellStyle name="40% - Accent2 2 3 3 3" xfId="583" xr:uid="{00000000-0005-0000-0000-000068010000}"/>
    <cellStyle name="40% - Accent2 2 3 4" xfId="584" xr:uid="{00000000-0005-0000-0000-000069010000}"/>
    <cellStyle name="40% - Accent2 2 3 5" xfId="585" xr:uid="{00000000-0005-0000-0000-00006A010000}"/>
    <cellStyle name="40% - Accent2 2 4" xfId="586" xr:uid="{00000000-0005-0000-0000-00006B010000}"/>
    <cellStyle name="40% - Accent2 2 4 2" xfId="587" xr:uid="{00000000-0005-0000-0000-00006C010000}"/>
    <cellStyle name="40% - Accent2 2 4 2 2" xfId="588" xr:uid="{00000000-0005-0000-0000-00006D010000}"/>
    <cellStyle name="40% - Accent2 2 4 2 3" xfId="589" xr:uid="{00000000-0005-0000-0000-00006E010000}"/>
    <cellStyle name="40% - Accent2 2 4 3" xfId="590" xr:uid="{00000000-0005-0000-0000-00006F010000}"/>
    <cellStyle name="40% - Accent2 2 4 3 2" xfId="591" xr:uid="{00000000-0005-0000-0000-000070010000}"/>
    <cellStyle name="40% - Accent2 2 4 3 3" xfId="592" xr:uid="{00000000-0005-0000-0000-000071010000}"/>
    <cellStyle name="40% - Accent2 2 4 4" xfId="593" xr:uid="{00000000-0005-0000-0000-000072010000}"/>
    <cellStyle name="40% - Accent2 2 4 5" xfId="594" xr:uid="{00000000-0005-0000-0000-000073010000}"/>
    <cellStyle name="40% - Accent2 2 5" xfId="595" xr:uid="{00000000-0005-0000-0000-000074010000}"/>
    <cellStyle name="40% - Accent2 2 5 2" xfId="596" xr:uid="{00000000-0005-0000-0000-000075010000}"/>
    <cellStyle name="40% - Accent2 2 5 3" xfId="597" xr:uid="{00000000-0005-0000-0000-000076010000}"/>
    <cellStyle name="40% - Accent2 2 6" xfId="598" xr:uid="{00000000-0005-0000-0000-000077010000}"/>
    <cellStyle name="40% - Accent2 2 6 2" xfId="599" xr:uid="{00000000-0005-0000-0000-000078010000}"/>
    <cellStyle name="40% - Accent2 2 6 3" xfId="600" xr:uid="{00000000-0005-0000-0000-000079010000}"/>
    <cellStyle name="40% - Accent2 3" xfId="170" xr:uid="{00000000-0005-0000-0000-00007A010000}"/>
    <cellStyle name="40% - Accent2 3 2" xfId="601" xr:uid="{00000000-0005-0000-0000-00007B010000}"/>
    <cellStyle name="40% - Accent2 3 3" xfId="602" xr:uid="{00000000-0005-0000-0000-00007C010000}"/>
    <cellStyle name="40% - Accent2 4" xfId="194" xr:uid="{00000000-0005-0000-0000-00007D010000}"/>
    <cellStyle name="40% - Accent3" xfId="38" builtinId="39" customBuiltin="1"/>
    <cellStyle name="40% - Accent3 2" xfId="87" xr:uid="{00000000-0005-0000-0000-00007F010000}"/>
    <cellStyle name="40% - Accent3 2 2" xfId="116" xr:uid="{00000000-0005-0000-0000-000080010000}"/>
    <cellStyle name="40% - Accent3 2 2 2" xfId="603" xr:uid="{00000000-0005-0000-0000-000081010000}"/>
    <cellStyle name="40% - Accent3 2 2 2 2" xfId="604" xr:uid="{00000000-0005-0000-0000-000082010000}"/>
    <cellStyle name="40% - Accent3 2 2 2 2 2" xfId="605" xr:uid="{00000000-0005-0000-0000-000083010000}"/>
    <cellStyle name="40% - Accent3 2 2 2 2 3" xfId="606" xr:uid="{00000000-0005-0000-0000-000084010000}"/>
    <cellStyle name="40% - Accent3 2 2 2 3" xfId="607" xr:uid="{00000000-0005-0000-0000-000085010000}"/>
    <cellStyle name="40% - Accent3 2 2 2 3 2" xfId="608" xr:uid="{00000000-0005-0000-0000-000086010000}"/>
    <cellStyle name="40% - Accent3 2 2 2 3 3" xfId="609" xr:uid="{00000000-0005-0000-0000-000087010000}"/>
    <cellStyle name="40% - Accent3 2 2 2 4" xfId="610" xr:uid="{00000000-0005-0000-0000-000088010000}"/>
    <cellStyle name="40% - Accent3 2 2 2 5" xfId="611" xr:uid="{00000000-0005-0000-0000-000089010000}"/>
    <cellStyle name="40% - Accent3 2 2 3" xfId="612" xr:uid="{00000000-0005-0000-0000-00008A010000}"/>
    <cellStyle name="40% - Accent3 2 2 3 2" xfId="613" xr:uid="{00000000-0005-0000-0000-00008B010000}"/>
    <cellStyle name="40% - Accent3 2 2 3 3" xfId="614" xr:uid="{00000000-0005-0000-0000-00008C010000}"/>
    <cellStyle name="40% - Accent3 2 2 4" xfId="615" xr:uid="{00000000-0005-0000-0000-00008D010000}"/>
    <cellStyle name="40% - Accent3 2 2 4 2" xfId="616" xr:uid="{00000000-0005-0000-0000-00008E010000}"/>
    <cellStyle name="40% - Accent3 2 2 4 3" xfId="617" xr:uid="{00000000-0005-0000-0000-00008F010000}"/>
    <cellStyle name="40% - Accent3 2 3" xfId="618" xr:uid="{00000000-0005-0000-0000-000090010000}"/>
    <cellStyle name="40% - Accent3 2 3 2" xfId="619" xr:uid="{00000000-0005-0000-0000-000091010000}"/>
    <cellStyle name="40% - Accent3 2 3 2 2" xfId="620" xr:uid="{00000000-0005-0000-0000-000092010000}"/>
    <cellStyle name="40% - Accent3 2 3 2 3" xfId="621" xr:uid="{00000000-0005-0000-0000-000093010000}"/>
    <cellStyle name="40% - Accent3 2 3 3" xfId="622" xr:uid="{00000000-0005-0000-0000-000094010000}"/>
    <cellStyle name="40% - Accent3 2 3 3 2" xfId="623" xr:uid="{00000000-0005-0000-0000-000095010000}"/>
    <cellStyle name="40% - Accent3 2 3 3 3" xfId="624" xr:uid="{00000000-0005-0000-0000-000096010000}"/>
    <cellStyle name="40% - Accent3 2 3 4" xfId="625" xr:uid="{00000000-0005-0000-0000-000097010000}"/>
    <cellStyle name="40% - Accent3 2 3 5" xfId="626" xr:uid="{00000000-0005-0000-0000-000098010000}"/>
    <cellStyle name="40% - Accent3 2 4" xfId="627" xr:uid="{00000000-0005-0000-0000-000099010000}"/>
    <cellStyle name="40% - Accent3 2 4 2" xfId="628" xr:uid="{00000000-0005-0000-0000-00009A010000}"/>
    <cellStyle name="40% - Accent3 2 4 2 2" xfId="629" xr:uid="{00000000-0005-0000-0000-00009B010000}"/>
    <cellStyle name="40% - Accent3 2 4 2 3" xfId="630" xr:uid="{00000000-0005-0000-0000-00009C010000}"/>
    <cellStyle name="40% - Accent3 2 4 3" xfId="631" xr:uid="{00000000-0005-0000-0000-00009D010000}"/>
    <cellStyle name="40% - Accent3 2 4 3 2" xfId="632" xr:uid="{00000000-0005-0000-0000-00009E010000}"/>
    <cellStyle name="40% - Accent3 2 4 3 3" xfId="633" xr:uid="{00000000-0005-0000-0000-00009F010000}"/>
    <cellStyle name="40% - Accent3 2 4 4" xfId="634" xr:uid="{00000000-0005-0000-0000-0000A0010000}"/>
    <cellStyle name="40% - Accent3 2 4 5" xfId="635" xr:uid="{00000000-0005-0000-0000-0000A1010000}"/>
    <cellStyle name="40% - Accent3 2 5" xfId="636" xr:uid="{00000000-0005-0000-0000-0000A2010000}"/>
    <cellStyle name="40% - Accent3 2 5 2" xfId="637" xr:uid="{00000000-0005-0000-0000-0000A3010000}"/>
    <cellStyle name="40% - Accent3 2 5 3" xfId="638" xr:uid="{00000000-0005-0000-0000-0000A4010000}"/>
    <cellStyle name="40% - Accent3 2 6" xfId="639" xr:uid="{00000000-0005-0000-0000-0000A5010000}"/>
    <cellStyle name="40% - Accent3 2 6 2" xfId="640" xr:uid="{00000000-0005-0000-0000-0000A6010000}"/>
    <cellStyle name="40% - Accent3 2 6 3" xfId="641" xr:uid="{00000000-0005-0000-0000-0000A7010000}"/>
    <cellStyle name="40% - Accent3 3" xfId="172" xr:uid="{00000000-0005-0000-0000-0000A8010000}"/>
    <cellStyle name="40% - Accent3 3 2" xfId="642" xr:uid="{00000000-0005-0000-0000-0000A9010000}"/>
    <cellStyle name="40% - Accent3 3 3" xfId="643" xr:uid="{00000000-0005-0000-0000-0000AA010000}"/>
    <cellStyle name="40% - Accent3 4" xfId="196" xr:uid="{00000000-0005-0000-0000-0000AB010000}"/>
    <cellStyle name="40% - Accent4" xfId="42" builtinId="43" customBuiltin="1"/>
    <cellStyle name="40% - Accent4 2" xfId="78" xr:uid="{00000000-0005-0000-0000-0000AD010000}"/>
    <cellStyle name="40% - Accent4 2 2" xfId="117" xr:uid="{00000000-0005-0000-0000-0000AE010000}"/>
    <cellStyle name="40% - Accent4 2 2 2" xfId="644" xr:uid="{00000000-0005-0000-0000-0000AF010000}"/>
    <cellStyle name="40% - Accent4 2 2 2 2" xfId="645" xr:uid="{00000000-0005-0000-0000-0000B0010000}"/>
    <cellStyle name="40% - Accent4 2 2 2 2 2" xfId="646" xr:uid="{00000000-0005-0000-0000-0000B1010000}"/>
    <cellStyle name="40% - Accent4 2 2 2 2 3" xfId="647" xr:uid="{00000000-0005-0000-0000-0000B2010000}"/>
    <cellStyle name="40% - Accent4 2 2 2 3" xfId="648" xr:uid="{00000000-0005-0000-0000-0000B3010000}"/>
    <cellStyle name="40% - Accent4 2 2 2 3 2" xfId="649" xr:uid="{00000000-0005-0000-0000-0000B4010000}"/>
    <cellStyle name="40% - Accent4 2 2 2 3 3" xfId="650" xr:uid="{00000000-0005-0000-0000-0000B5010000}"/>
    <cellStyle name="40% - Accent4 2 2 2 4" xfId="651" xr:uid="{00000000-0005-0000-0000-0000B6010000}"/>
    <cellStyle name="40% - Accent4 2 2 2 5" xfId="652" xr:uid="{00000000-0005-0000-0000-0000B7010000}"/>
    <cellStyle name="40% - Accent4 2 2 3" xfId="653" xr:uid="{00000000-0005-0000-0000-0000B8010000}"/>
    <cellStyle name="40% - Accent4 2 2 3 2" xfId="654" xr:uid="{00000000-0005-0000-0000-0000B9010000}"/>
    <cellStyle name="40% - Accent4 2 2 3 3" xfId="655" xr:uid="{00000000-0005-0000-0000-0000BA010000}"/>
    <cellStyle name="40% - Accent4 2 2 4" xfId="656" xr:uid="{00000000-0005-0000-0000-0000BB010000}"/>
    <cellStyle name="40% - Accent4 2 2 4 2" xfId="657" xr:uid="{00000000-0005-0000-0000-0000BC010000}"/>
    <cellStyle name="40% - Accent4 2 2 4 3" xfId="658" xr:uid="{00000000-0005-0000-0000-0000BD010000}"/>
    <cellStyle name="40% - Accent4 2 3" xfId="659" xr:uid="{00000000-0005-0000-0000-0000BE010000}"/>
    <cellStyle name="40% - Accent4 2 3 2" xfId="660" xr:uid="{00000000-0005-0000-0000-0000BF010000}"/>
    <cellStyle name="40% - Accent4 2 3 2 2" xfId="661" xr:uid="{00000000-0005-0000-0000-0000C0010000}"/>
    <cellStyle name="40% - Accent4 2 3 2 3" xfId="662" xr:uid="{00000000-0005-0000-0000-0000C1010000}"/>
    <cellStyle name="40% - Accent4 2 3 3" xfId="663" xr:uid="{00000000-0005-0000-0000-0000C2010000}"/>
    <cellStyle name="40% - Accent4 2 3 3 2" xfId="664" xr:uid="{00000000-0005-0000-0000-0000C3010000}"/>
    <cellStyle name="40% - Accent4 2 3 3 3" xfId="665" xr:uid="{00000000-0005-0000-0000-0000C4010000}"/>
    <cellStyle name="40% - Accent4 2 3 4" xfId="666" xr:uid="{00000000-0005-0000-0000-0000C5010000}"/>
    <cellStyle name="40% - Accent4 2 3 5" xfId="667" xr:uid="{00000000-0005-0000-0000-0000C6010000}"/>
    <cellStyle name="40% - Accent4 2 4" xfId="668" xr:uid="{00000000-0005-0000-0000-0000C7010000}"/>
    <cellStyle name="40% - Accent4 2 4 2" xfId="669" xr:uid="{00000000-0005-0000-0000-0000C8010000}"/>
    <cellStyle name="40% - Accent4 2 4 2 2" xfId="670" xr:uid="{00000000-0005-0000-0000-0000C9010000}"/>
    <cellStyle name="40% - Accent4 2 4 2 3" xfId="671" xr:uid="{00000000-0005-0000-0000-0000CA010000}"/>
    <cellStyle name="40% - Accent4 2 4 3" xfId="672" xr:uid="{00000000-0005-0000-0000-0000CB010000}"/>
    <cellStyle name="40% - Accent4 2 4 3 2" xfId="673" xr:uid="{00000000-0005-0000-0000-0000CC010000}"/>
    <cellStyle name="40% - Accent4 2 4 3 3" xfId="674" xr:uid="{00000000-0005-0000-0000-0000CD010000}"/>
    <cellStyle name="40% - Accent4 2 4 4" xfId="675" xr:uid="{00000000-0005-0000-0000-0000CE010000}"/>
    <cellStyle name="40% - Accent4 2 4 5" xfId="676" xr:uid="{00000000-0005-0000-0000-0000CF010000}"/>
    <cellStyle name="40% - Accent4 2 5" xfId="677" xr:uid="{00000000-0005-0000-0000-0000D0010000}"/>
    <cellStyle name="40% - Accent4 2 5 2" xfId="678" xr:uid="{00000000-0005-0000-0000-0000D1010000}"/>
    <cellStyle name="40% - Accent4 2 5 3" xfId="679" xr:uid="{00000000-0005-0000-0000-0000D2010000}"/>
    <cellStyle name="40% - Accent4 2 6" xfId="680" xr:uid="{00000000-0005-0000-0000-0000D3010000}"/>
    <cellStyle name="40% - Accent4 2 6 2" xfId="681" xr:uid="{00000000-0005-0000-0000-0000D4010000}"/>
    <cellStyle name="40% - Accent4 2 6 3" xfId="682" xr:uid="{00000000-0005-0000-0000-0000D5010000}"/>
    <cellStyle name="40% - Accent4 3" xfId="174" xr:uid="{00000000-0005-0000-0000-0000D6010000}"/>
    <cellStyle name="40% - Accent4 3 2" xfId="683" xr:uid="{00000000-0005-0000-0000-0000D7010000}"/>
    <cellStyle name="40% - Accent4 3 3" xfId="684" xr:uid="{00000000-0005-0000-0000-0000D8010000}"/>
    <cellStyle name="40% - Accent4 4" xfId="198" xr:uid="{00000000-0005-0000-0000-0000D9010000}"/>
    <cellStyle name="40% - Accent5" xfId="46" builtinId="47" customBuiltin="1"/>
    <cellStyle name="40% - Accent5 2" xfId="77" xr:uid="{00000000-0005-0000-0000-0000DB010000}"/>
    <cellStyle name="40% - Accent5 2 2" xfId="118" xr:uid="{00000000-0005-0000-0000-0000DC010000}"/>
    <cellStyle name="40% - Accent5 2 2 2" xfId="685" xr:uid="{00000000-0005-0000-0000-0000DD010000}"/>
    <cellStyle name="40% - Accent5 2 2 2 2" xfId="686" xr:uid="{00000000-0005-0000-0000-0000DE010000}"/>
    <cellStyle name="40% - Accent5 2 2 2 2 2" xfId="687" xr:uid="{00000000-0005-0000-0000-0000DF010000}"/>
    <cellStyle name="40% - Accent5 2 2 2 2 3" xfId="688" xr:uid="{00000000-0005-0000-0000-0000E0010000}"/>
    <cellStyle name="40% - Accent5 2 2 2 3" xfId="689" xr:uid="{00000000-0005-0000-0000-0000E1010000}"/>
    <cellStyle name="40% - Accent5 2 2 2 3 2" xfId="690" xr:uid="{00000000-0005-0000-0000-0000E2010000}"/>
    <cellStyle name="40% - Accent5 2 2 2 3 3" xfId="691" xr:uid="{00000000-0005-0000-0000-0000E3010000}"/>
    <cellStyle name="40% - Accent5 2 2 2 4" xfId="692" xr:uid="{00000000-0005-0000-0000-0000E4010000}"/>
    <cellStyle name="40% - Accent5 2 2 2 5" xfId="693" xr:uid="{00000000-0005-0000-0000-0000E5010000}"/>
    <cellStyle name="40% - Accent5 2 2 3" xfId="694" xr:uid="{00000000-0005-0000-0000-0000E6010000}"/>
    <cellStyle name="40% - Accent5 2 2 3 2" xfId="695" xr:uid="{00000000-0005-0000-0000-0000E7010000}"/>
    <cellStyle name="40% - Accent5 2 2 3 3" xfId="696" xr:uid="{00000000-0005-0000-0000-0000E8010000}"/>
    <cellStyle name="40% - Accent5 2 2 4" xfId="697" xr:uid="{00000000-0005-0000-0000-0000E9010000}"/>
    <cellStyle name="40% - Accent5 2 2 4 2" xfId="698" xr:uid="{00000000-0005-0000-0000-0000EA010000}"/>
    <cellStyle name="40% - Accent5 2 2 4 3" xfId="699" xr:uid="{00000000-0005-0000-0000-0000EB010000}"/>
    <cellStyle name="40% - Accent5 2 3" xfId="700" xr:uid="{00000000-0005-0000-0000-0000EC010000}"/>
    <cellStyle name="40% - Accent5 2 3 2" xfId="701" xr:uid="{00000000-0005-0000-0000-0000ED010000}"/>
    <cellStyle name="40% - Accent5 2 3 2 2" xfId="702" xr:uid="{00000000-0005-0000-0000-0000EE010000}"/>
    <cellStyle name="40% - Accent5 2 3 2 3" xfId="703" xr:uid="{00000000-0005-0000-0000-0000EF010000}"/>
    <cellStyle name="40% - Accent5 2 3 3" xfId="704" xr:uid="{00000000-0005-0000-0000-0000F0010000}"/>
    <cellStyle name="40% - Accent5 2 3 3 2" xfId="705" xr:uid="{00000000-0005-0000-0000-0000F1010000}"/>
    <cellStyle name="40% - Accent5 2 3 3 3" xfId="706" xr:uid="{00000000-0005-0000-0000-0000F2010000}"/>
    <cellStyle name="40% - Accent5 2 3 4" xfId="707" xr:uid="{00000000-0005-0000-0000-0000F3010000}"/>
    <cellStyle name="40% - Accent5 2 3 5" xfId="708" xr:uid="{00000000-0005-0000-0000-0000F4010000}"/>
    <cellStyle name="40% - Accent5 2 4" xfId="709" xr:uid="{00000000-0005-0000-0000-0000F5010000}"/>
    <cellStyle name="40% - Accent5 2 4 2" xfId="710" xr:uid="{00000000-0005-0000-0000-0000F6010000}"/>
    <cellStyle name="40% - Accent5 2 4 2 2" xfId="711" xr:uid="{00000000-0005-0000-0000-0000F7010000}"/>
    <cellStyle name="40% - Accent5 2 4 2 3" xfId="712" xr:uid="{00000000-0005-0000-0000-0000F8010000}"/>
    <cellStyle name="40% - Accent5 2 4 3" xfId="713" xr:uid="{00000000-0005-0000-0000-0000F9010000}"/>
    <cellStyle name="40% - Accent5 2 4 3 2" xfId="714" xr:uid="{00000000-0005-0000-0000-0000FA010000}"/>
    <cellStyle name="40% - Accent5 2 4 3 3" xfId="715" xr:uid="{00000000-0005-0000-0000-0000FB010000}"/>
    <cellStyle name="40% - Accent5 2 4 4" xfId="716" xr:uid="{00000000-0005-0000-0000-0000FC010000}"/>
    <cellStyle name="40% - Accent5 2 4 5" xfId="717" xr:uid="{00000000-0005-0000-0000-0000FD010000}"/>
    <cellStyle name="40% - Accent5 2 5" xfId="718" xr:uid="{00000000-0005-0000-0000-0000FE010000}"/>
    <cellStyle name="40% - Accent5 2 5 2" xfId="719" xr:uid="{00000000-0005-0000-0000-0000FF010000}"/>
    <cellStyle name="40% - Accent5 2 5 3" xfId="720" xr:uid="{00000000-0005-0000-0000-000000020000}"/>
    <cellStyle name="40% - Accent5 2 6" xfId="721" xr:uid="{00000000-0005-0000-0000-000001020000}"/>
    <cellStyle name="40% - Accent5 2 6 2" xfId="722" xr:uid="{00000000-0005-0000-0000-000002020000}"/>
    <cellStyle name="40% - Accent5 2 6 3" xfId="723" xr:uid="{00000000-0005-0000-0000-000003020000}"/>
    <cellStyle name="40% - Accent5 3" xfId="176" xr:uid="{00000000-0005-0000-0000-000004020000}"/>
    <cellStyle name="40% - Accent5 3 2" xfId="724" xr:uid="{00000000-0005-0000-0000-000005020000}"/>
    <cellStyle name="40% - Accent5 3 3" xfId="725" xr:uid="{00000000-0005-0000-0000-000006020000}"/>
    <cellStyle name="40% - Accent5 4" xfId="200" xr:uid="{00000000-0005-0000-0000-000007020000}"/>
    <cellStyle name="40% - Accent6" xfId="50" builtinId="51" customBuiltin="1"/>
    <cellStyle name="40% - Accent6 2" xfId="60" xr:uid="{00000000-0005-0000-0000-000009020000}"/>
    <cellStyle name="40% - Accent6 2 2" xfId="119" xr:uid="{00000000-0005-0000-0000-00000A020000}"/>
    <cellStyle name="40% - Accent6 2 2 2" xfId="726" xr:uid="{00000000-0005-0000-0000-00000B020000}"/>
    <cellStyle name="40% - Accent6 2 2 2 2" xfId="727" xr:uid="{00000000-0005-0000-0000-00000C020000}"/>
    <cellStyle name="40% - Accent6 2 2 2 2 2" xfId="728" xr:uid="{00000000-0005-0000-0000-00000D020000}"/>
    <cellStyle name="40% - Accent6 2 2 2 2 3" xfId="729" xr:uid="{00000000-0005-0000-0000-00000E020000}"/>
    <cellStyle name="40% - Accent6 2 2 2 3" xfId="730" xr:uid="{00000000-0005-0000-0000-00000F020000}"/>
    <cellStyle name="40% - Accent6 2 2 2 3 2" xfId="731" xr:uid="{00000000-0005-0000-0000-000010020000}"/>
    <cellStyle name="40% - Accent6 2 2 2 3 3" xfId="732" xr:uid="{00000000-0005-0000-0000-000011020000}"/>
    <cellStyle name="40% - Accent6 2 2 2 4" xfId="733" xr:uid="{00000000-0005-0000-0000-000012020000}"/>
    <cellStyle name="40% - Accent6 2 2 2 5" xfId="734" xr:uid="{00000000-0005-0000-0000-000013020000}"/>
    <cellStyle name="40% - Accent6 2 2 3" xfId="735" xr:uid="{00000000-0005-0000-0000-000014020000}"/>
    <cellStyle name="40% - Accent6 2 2 3 2" xfId="736" xr:uid="{00000000-0005-0000-0000-000015020000}"/>
    <cellStyle name="40% - Accent6 2 2 3 3" xfId="737" xr:uid="{00000000-0005-0000-0000-000016020000}"/>
    <cellStyle name="40% - Accent6 2 2 4" xfId="738" xr:uid="{00000000-0005-0000-0000-000017020000}"/>
    <cellStyle name="40% - Accent6 2 2 4 2" xfId="739" xr:uid="{00000000-0005-0000-0000-000018020000}"/>
    <cellStyle name="40% - Accent6 2 2 4 3" xfId="740" xr:uid="{00000000-0005-0000-0000-000019020000}"/>
    <cellStyle name="40% - Accent6 2 3" xfId="741" xr:uid="{00000000-0005-0000-0000-00001A020000}"/>
    <cellStyle name="40% - Accent6 2 3 2" xfId="742" xr:uid="{00000000-0005-0000-0000-00001B020000}"/>
    <cellStyle name="40% - Accent6 2 3 2 2" xfId="743" xr:uid="{00000000-0005-0000-0000-00001C020000}"/>
    <cellStyle name="40% - Accent6 2 3 2 3" xfId="744" xr:uid="{00000000-0005-0000-0000-00001D020000}"/>
    <cellStyle name="40% - Accent6 2 3 3" xfId="745" xr:uid="{00000000-0005-0000-0000-00001E020000}"/>
    <cellStyle name="40% - Accent6 2 3 3 2" xfId="746" xr:uid="{00000000-0005-0000-0000-00001F020000}"/>
    <cellStyle name="40% - Accent6 2 3 3 3" xfId="747" xr:uid="{00000000-0005-0000-0000-000020020000}"/>
    <cellStyle name="40% - Accent6 2 3 4" xfId="748" xr:uid="{00000000-0005-0000-0000-000021020000}"/>
    <cellStyle name="40% - Accent6 2 3 5" xfId="749" xr:uid="{00000000-0005-0000-0000-000022020000}"/>
    <cellStyle name="40% - Accent6 2 4" xfId="750" xr:uid="{00000000-0005-0000-0000-000023020000}"/>
    <cellStyle name="40% - Accent6 2 4 2" xfId="751" xr:uid="{00000000-0005-0000-0000-000024020000}"/>
    <cellStyle name="40% - Accent6 2 4 2 2" xfId="752" xr:uid="{00000000-0005-0000-0000-000025020000}"/>
    <cellStyle name="40% - Accent6 2 4 2 3" xfId="753" xr:uid="{00000000-0005-0000-0000-000026020000}"/>
    <cellStyle name="40% - Accent6 2 4 3" xfId="754" xr:uid="{00000000-0005-0000-0000-000027020000}"/>
    <cellStyle name="40% - Accent6 2 4 3 2" xfId="755" xr:uid="{00000000-0005-0000-0000-000028020000}"/>
    <cellStyle name="40% - Accent6 2 4 3 3" xfId="756" xr:uid="{00000000-0005-0000-0000-000029020000}"/>
    <cellStyle name="40% - Accent6 2 4 4" xfId="757" xr:uid="{00000000-0005-0000-0000-00002A020000}"/>
    <cellStyle name="40% - Accent6 2 4 5" xfId="758" xr:uid="{00000000-0005-0000-0000-00002B020000}"/>
    <cellStyle name="40% - Accent6 2 5" xfId="759" xr:uid="{00000000-0005-0000-0000-00002C020000}"/>
    <cellStyle name="40% - Accent6 2 5 2" xfId="760" xr:uid="{00000000-0005-0000-0000-00002D020000}"/>
    <cellStyle name="40% - Accent6 2 5 3" xfId="761" xr:uid="{00000000-0005-0000-0000-00002E020000}"/>
    <cellStyle name="40% - Accent6 2 6" xfId="762" xr:uid="{00000000-0005-0000-0000-00002F020000}"/>
    <cellStyle name="40% - Accent6 2 6 2" xfId="763" xr:uid="{00000000-0005-0000-0000-000030020000}"/>
    <cellStyle name="40% - Accent6 2 6 3" xfId="764" xr:uid="{00000000-0005-0000-0000-000031020000}"/>
    <cellStyle name="40% - Accent6 3" xfId="178" xr:uid="{00000000-0005-0000-0000-000032020000}"/>
    <cellStyle name="40% - Accent6 3 2" xfId="765" xr:uid="{00000000-0005-0000-0000-000033020000}"/>
    <cellStyle name="40% - Accent6 3 3" xfId="766" xr:uid="{00000000-0005-0000-0000-000034020000}"/>
    <cellStyle name="40% - Accent6 4" xfId="202" xr:uid="{00000000-0005-0000-0000-000035020000}"/>
    <cellStyle name="40% - Акцент1 2" xfId="224" xr:uid="{00000000-0005-0000-0000-000036020000}"/>
    <cellStyle name="40% — акцент1 2" xfId="767" xr:uid="{00000000-0005-0000-0000-000037020000}"/>
    <cellStyle name="40% - Акцент2 2" xfId="226" xr:uid="{00000000-0005-0000-0000-000038020000}"/>
    <cellStyle name="40% — акцент2 2" xfId="768" xr:uid="{00000000-0005-0000-0000-000039020000}"/>
    <cellStyle name="40% - Акцент3 2" xfId="228" xr:uid="{00000000-0005-0000-0000-00003A020000}"/>
    <cellStyle name="40% — акцент3 2" xfId="769" xr:uid="{00000000-0005-0000-0000-00003B020000}"/>
    <cellStyle name="40% - Акцент4 2" xfId="230" xr:uid="{00000000-0005-0000-0000-00003C020000}"/>
    <cellStyle name="40% — акцент4 2" xfId="770" xr:uid="{00000000-0005-0000-0000-00003D020000}"/>
    <cellStyle name="40% - Акцент5 2" xfId="232" xr:uid="{00000000-0005-0000-0000-00003E020000}"/>
    <cellStyle name="40% — акцент5 2" xfId="771" xr:uid="{00000000-0005-0000-0000-00003F020000}"/>
    <cellStyle name="40% - Акцент6 2" xfId="234" xr:uid="{00000000-0005-0000-0000-000040020000}"/>
    <cellStyle name="40% — акцент6 2" xfId="772" xr:uid="{00000000-0005-0000-0000-000041020000}"/>
    <cellStyle name="60% - Accent1" xfId="31" builtinId="32" customBuiltin="1"/>
    <cellStyle name="60% - Accent1 2" xfId="64" xr:uid="{00000000-0005-0000-0000-000043020000}"/>
    <cellStyle name="60% - Accent1 2 2" xfId="120" xr:uid="{00000000-0005-0000-0000-000044020000}"/>
    <cellStyle name="60% - Accent1 3" xfId="773" xr:uid="{00000000-0005-0000-0000-000045020000}"/>
    <cellStyle name="60% - Accent2" xfId="35" builtinId="36" customBuiltin="1"/>
    <cellStyle name="60% - Accent2 2" xfId="62" xr:uid="{00000000-0005-0000-0000-000047020000}"/>
    <cellStyle name="60% - Accent2 2 2" xfId="121" xr:uid="{00000000-0005-0000-0000-000048020000}"/>
    <cellStyle name="60% - Accent2 3" xfId="774" xr:uid="{00000000-0005-0000-0000-000049020000}"/>
    <cellStyle name="60% - Accent3" xfId="39" builtinId="40" customBuiltin="1"/>
    <cellStyle name="60% - Accent3 2" xfId="56" xr:uid="{00000000-0005-0000-0000-00004B020000}"/>
    <cellStyle name="60% - Accent3 2 2" xfId="122" xr:uid="{00000000-0005-0000-0000-00004C020000}"/>
    <cellStyle name="60% - Accent3 3" xfId="775" xr:uid="{00000000-0005-0000-0000-00004D020000}"/>
    <cellStyle name="60% - Accent4" xfId="43" builtinId="44" customBuiltin="1"/>
    <cellStyle name="60% - Accent4 2" xfId="66" xr:uid="{00000000-0005-0000-0000-00004F020000}"/>
    <cellStyle name="60% - Accent4 2 2" xfId="123" xr:uid="{00000000-0005-0000-0000-000050020000}"/>
    <cellStyle name="60% - Accent4 3" xfId="776" xr:uid="{00000000-0005-0000-0000-000051020000}"/>
    <cellStyle name="60% - Accent5" xfId="47" builtinId="48" customBuiltin="1"/>
    <cellStyle name="60% - Accent5 2" xfId="73" xr:uid="{00000000-0005-0000-0000-000053020000}"/>
    <cellStyle name="60% - Accent5 2 2" xfId="124" xr:uid="{00000000-0005-0000-0000-000054020000}"/>
    <cellStyle name="60% - Accent5 3" xfId="777" xr:uid="{00000000-0005-0000-0000-000055020000}"/>
    <cellStyle name="60% - Accent6" xfId="51" builtinId="52" customBuiltin="1"/>
    <cellStyle name="60% - Accent6 2" xfId="55" xr:uid="{00000000-0005-0000-0000-000057020000}"/>
    <cellStyle name="60% - Accent6 2 2" xfId="125" xr:uid="{00000000-0005-0000-0000-000058020000}"/>
    <cellStyle name="60% - Accent6 3" xfId="778" xr:uid="{00000000-0005-0000-0000-000059020000}"/>
    <cellStyle name="60% - Акцент1 2" xfId="235" xr:uid="{00000000-0005-0000-0000-00005A020000}"/>
    <cellStyle name="60% — акцент1 2" xfId="779" xr:uid="{00000000-0005-0000-0000-00005B020000}"/>
    <cellStyle name="60% - Акцент2 2" xfId="236" xr:uid="{00000000-0005-0000-0000-00005C020000}"/>
    <cellStyle name="60% — акцент2 2" xfId="780" xr:uid="{00000000-0005-0000-0000-00005D020000}"/>
    <cellStyle name="60% - Акцент3 2" xfId="237" xr:uid="{00000000-0005-0000-0000-00005E020000}"/>
    <cellStyle name="60% — акцент3 2" xfId="781" xr:uid="{00000000-0005-0000-0000-00005F020000}"/>
    <cellStyle name="60% - Акцент4 2" xfId="238" xr:uid="{00000000-0005-0000-0000-000060020000}"/>
    <cellStyle name="60% — акцент4 2" xfId="782" xr:uid="{00000000-0005-0000-0000-000061020000}"/>
    <cellStyle name="60% - Акцент5 2" xfId="239" xr:uid="{00000000-0005-0000-0000-000062020000}"/>
    <cellStyle name="60% — акцент5 2" xfId="783" xr:uid="{00000000-0005-0000-0000-000063020000}"/>
    <cellStyle name="60% - Акцент6 2" xfId="240" xr:uid="{00000000-0005-0000-0000-000064020000}"/>
    <cellStyle name="60% — акцент6 2" xfId="784" xr:uid="{00000000-0005-0000-0000-000065020000}"/>
    <cellStyle name="Accent1" xfId="28" builtinId="29" customBuiltin="1"/>
    <cellStyle name="Accent1 2" xfId="57" xr:uid="{00000000-0005-0000-0000-000067020000}"/>
    <cellStyle name="Accent1 2 2" xfId="126" xr:uid="{00000000-0005-0000-0000-000068020000}"/>
    <cellStyle name="Accent1 3" xfId="785" xr:uid="{00000000-0005-0000-0000-000069020000}"/>
    <cellStyle name="Accent2" xfId="32" builtinId="33" customBuiltin="1"/>
    <cellStyle name="Accent2 2" xfId="53" xr:uid="{00000000-0005-0000-0000-00006B020000}"/>
    <cellStyle name="Accent2 2 2" xfId="127" xr:uid="{00000000-0005-0000-0000-00006C020000}"/>
    <cellStyle name="Accent2 3" xfId="786" xr:uid="{00000000-0005-0000-0000-00006D020000}"/>
    <cellStyle name="Accent3" xfId="36" builtinId="37" customBuiltin="1"/>
    <cellStyle name="Accent3 2" xfId="90" xr:uid="{00000000-0005-0000-0000-00006F020000}"/>
    <cellStyle name="Accent3 2 2" xfId="128" xr:uid="{00000000-0005-0000-0000-000070020000}"/>
    <cellStyle name="Accent3 3" xfId="787" xr:uid="{00000000-0005-0000-0000-000071020000}"/>
    <cellStyle name="Accent4" xfId="40" builtinId="41" customBuiltin="1"/>
    <cellStyle name="Accent4 2" xfId="75" xr:uid="{00000000-0005-0000-0000-000073020000}"/>
    <cellStyle name="Accent4 2 2" xfId="129" xr:uid="{00000000-0005-0000-0000-000074020000}"/>
    <cellStyle name="Accent4 3" xfId="788" xr:uid="{00000000-0005-0000-0000-000075020000}"/>
    <cellStyle name="Accent5" xfId="44" builtinId="45" customBuiltin="1"/>
    <cellStyle name="Accent5 2" xfId="85" xr:uid="{00000000-0005-0000-0000-000077020000}"/>
    <cellStyle name="Accent5 2 2" xfId="130" xr:uid="{00000000-0005-0000-0000-000078020000}"/>
    <cellStyle name="Accent5 3" xfId="789" xr:uid="{00000000-0005-0000-0000-000079020000}"/>
    <cellStyle name="Accent6" xfId="48" builtinId="49" customBuiltin="1"/>
    <cellStyle name="Accent6 2" xfId="58" xr:uid="{00000000-0005-0000-0000-00007B020000}"/>
    <cellStyle name="Accent6 2 2" xfId="131" xr:uid="{00000000-0005-0000-0000-00007C020000}"/>
    <cellStyle name="Accent6 3" xfId="790" xr:uid="{00000000-0005-0000-0000-00007D020000}"/>
    <cellStyle name="Bad" xfId="17" builtinId="27" customBuiltin="1"/>
    <cellStyle name="Bad 2" xfId="92" xr:uid="{00000000-0005-0000-0000-00007F020000}"/>
    <cellStyle name="Bad 2 2" xfId="132" xr:uid="{00000000-0005-0000-0000-000080020000}"/>
    <cellStyle name="Bad 3" xfId="791" xr:uid="{00000000-0005-0000-0000-000081020000}"/>
    <cellStyle name="Calculation" xfId="21" builtinId="22" customBuiltin="1"/>
    <cellStyle name="Calculation 2" xfId="79" xr:uid="{00000000-0005-0000-0000-000083020000}"/>
    <cellStyle name="Calculation 2 2" xfId="133" xr:uid="{00000000-0005-0000-0000-000084020000}"/>
    <cellStyle name="Calculation 2 2 2" xfId="792" xr:uid="{00000000-0005-0000-0000-000085020000}"/>
    <cellStyle name="Calculation 2 2 3" xfId="793" xr:uid="{00000000-0005-0000-0000-000086020000}"/>
    <cellStyle name="Calculation 3" xfId="794" xr:uid="{00000000-0005-0000-0000-000087020000}"/>
    <cellStyle name="Check Cell" xfId="23" builtinId="23" customBuiltin="1"/>
    <cellStyle name="Check Cell 2" xfId="86" xr:uid="{00000000-0005-0000-0000-000089020000}"/>
    <cellStyle name="Check Cell 2 2" xfId="134" xr:uid="{00000000-0005-0000-0000-00008A020000}"/>
    <cellStyle name="Check Cell 3" xfId="795" xr:uid="{00000000-0005-0000-0000-00008B020000}"/>
    <cellStyle name="Comma" xfId="7" builtinId="3"/>
    <cellStyle name="Comma 10" xfId="796" xr:uid="{00000000-0005-0000-0000-00008D020000}"/>
    <cellStyle name="Comma 15" xfId="263" xr:uid="{00000000-0005-0000-0000-00008E020000}"/>
    <cellStyle name="Comma 2" xfId="10" xr:uid="{00000000-0005-0000-0000-00008F020000}"/>
    <cellStyle name="Comma 2 2" xfId="100" xr:uid="{00000000-0005-0000-0000-000090020000}"/>
    <cellStyle name="Comma 2 2 2" xfId="135" xr:uid="{00000000-0005-0000-0000-000091020000}"/>
    <cellStyle name="Comma 2 2 2 2" xfId="797" xr:uid="{00000000-0005-0000-0000-000092020000}"/>
    <cellStyle name="Comma 2 3" xfId="103" xr:uid="{00000000-0005-0000-0000-000093020000}"/>
    <cellStyle name="Comma 2 3 2" xfId="798" xr:uid="{00000000-0005-0000-0000-000094020000}"/>
    <cellStyle name="Comma 2 4" xfId="799" xr:uid="{00000000-0005-0000-0000-000095020000}"/>
    <cellStyle name="Comma 2 5" xfId="800" xr:uid="{00000000-0005-0000-0000-000096020000}"/>
    <cellStyle name="Comma 3" xfId="99" xr:uid="{00000000-0005-0000-0000-000097020000}"/>
    <cellStyle name="Comma 3 2" xfId="136" xr:uid="{00000000-0005-0000-0000-000098020000}"/>
    <cellStyle name="Comma 3 2 2" xfId="188" xr:uid="{00000000-0005-0000-0000-000099020000}"/>
    <cellStyle name="Comma 3 2 2 2" xfId="211" xr:uid="{00000000-0005-0000-0000-00009A020000}"/>
    <cellStyle name="Comma 3 2 3" xfId="181" xr:uid="{00000000-0005-0000-0000-00009B020000}"/>
    <cellStyle name="Comma 3 2 4" xfId="205" xr:uid="{00000000-0005-0000-0000-00009C020000}"/>
    <cellStyle name="Comma 3 3" xfId="801" xr:uid="{00000000-0005-0000-0000-00009D020000}"/>
    <cellStyle name="Comma 4" xfId="102" xr:uid="{00000000-0005-0000-0000-00009E020000}"/>
    <cellStyle name="Comma 4 2" xfId="802" xr:uid="{00000000-0005-0000-0000-00009F020000}"/>
    <cellStyle name="Comma 4 2 2" xfId="803" xr:uid="{00000000-0005-0000-0000-0000A0020000}"/>
    <cellStyle name="Comma 4 3" xfId="804" xr:uid="{00000000-0005-0000-0000-0000A1020000}"/>
    <cellStyle name="Comma 4 3 2" xfId="805" xr:uid="{00000000-0005-0000-0000-0000A2020000}"/>
    <cellStyle name="Comma 5" xfId="95" xr:uid="{00000000-0005-0000-0000-0000A3020000}"/>
    <cellStyle name="Comma 5 2" xfId="180" xr:uid="{00000000-0005-0000-0000-0000A4020000}"/>
    <cellStyle name="Comma 5 2 2" xfId="806" xr:uid="{00000000-0005-0000-0000-0000A5020000}"/>
    <cellStyle name="Comma 5 3" xfId="204" xr:uid="{00000000-0005-0000-0000-0000A6020000}"/>
    <cellStyle name="Comma 5 4" xfId="807" xr:uid="{00000000-0005-0000-0000-0000A7020000}"/>
    <cellStyle name="Comma 6" xfId="187" xr:uid="{00000000-0005-0000-0000-0000A8020000}"/>
    <cellStyle name="Comma 6 10" xfId="808" xr:uid="{00000000-0005-0000-0000-0000A9020000}"/>
    <cellStyle name="Comma 6 2" xfId="210" xr:uid="{00000000-0005-0000-0000-0000AA020000}"/>
    <cellStyle name="Comma 6 3" xfId="809" xr:uid="{00000000-0005-0000-0000-0000AB020000}"/>
    <cellStyle name="Comma 6 3 2" xfId="810" xr:uid="{00000000-0005-0000-0000-0000AC020000}"/>
    <cellStyle name="Comma 6 3 2 2" xfId="811" xr:uid="{00000000-0005-0000-0000-0000AD020000}"/>
    <cellStyle name="Comma 6 3 2 2 2" xfId="812" xr:uid="{00000000-0005-0000-0000-0000AE020000}"/>
    <cellStyle name="Comma 6 3 2 2 3" xfId="813" xr:uid="{00000000-0005-0000-0000-0000AF020000}"/>
    <cellStyle name="Comma 6 3 2 3" xfId="814" xr:uid="{00000000-0005-0000-0000-0000B0020000}"/>
    <cellStyle name="Comma 6 3 2 3 2" xfId="815" xr:uid="{00000000-0005-0000-0000-0000B1020000}"/>
    <cellStyle name="Comma 6 3 2 3 3" xfId="816" xr:uid="{00000000-0005-0000-0000-0000B2020000}"/>
    <cellStyle name="Comma 6 3 2 4" xfId="817" xr:uid="{00000000-0005-0000-0000-0000B3020000}"/>
    <cellStyle name="Comma 6 3 2 5" xfId="818" xr:uid="{00000000-0005-0000-0000-0000B4020000}"/>
    <cellStyle name="Comma 6 3 3" xfId="819" xr:uid="{00000000-0005-0000-0000-0000B5020000}"/>
    <cellStyle name="Comma 6 3 3 2" xfId="820" xr:uid="{00000000-0005-0000-0000-0000B6020000}"/>
    <cellStyle name="Comma 6 3 3 3" xfId="821" xr:uid="{00000000-0005-0000-0000-0000B7020000}"/>
    <cellStyle name="Comma 6 3 4" xfId="822" xr:uid="{00000000-0005-0000-0000-0000B8020000}"/>
    <cellStyle name="Comma 6 3 4 2" xfId="823" xr:uid="{00000000-0005-0000-0000-0000B9020000}"/>
    <cellStyle name="Comma 6 3 4 3" xfId="824" xr:uid="{00000000-0005-0000-0000-0000BA020000}"/>
    <cellStyle name="Comma 6 3 5" xfId="825" xr:uid="{00000000-0005-0000-0000-0000BB020000}"/>
    <cellStyle name="Comma 6 3 6" xfId="826" xr:uid="{00000000-0005-0000-0000-0000BC020000}"/>
    <cellStyle name="Comma 6 4" xfId="827" xr:uid="{00000000-0005-0000-0000-0000BD020000}"/>
    <cellStyle name="Comma 6 4 2" xfId="828" xr:uid="{00000000-0005-0000-0000-0000BE020000}"/>
    <cellStyle name="Comma 6 4 2 2" xfId="829" xr:uid="{00000000-0005-0000-0000-0000BF020000}"/>
    <cellStyle name="Comma 6 4 2 2 2" xfId="830" xr:uid="{00000000-0005-0000-0000-0000C0020000}"/>
    <cellStyle name="Comma 6 4 2 2 3" xfId="831" xr:uid="{00000000-0005-0000-0000-0000C1020000}"/>
    <cellStyle name="Comma 6 4 2 3" xfId="832" xr:uid="{00000000-0005-0000-0000-0000C2020000}"/>
    <cellStyle name="Comma 6 4 2 3 2" xfId="833" xr:uid="{00000000-0005-0000-0000-0000C3020000}"/>
    <cellStyle name="Comma 6 4 2 3 3" xfId="834" xr:uid="{00000000-0005-0000-0000-0000C4020000}"/>
    <cellStyle name="Comma 6 4 2 4" xfId="835" xr:uid="{00000000-0005-0000-0000-0000C5020000}"/>
    <cellStyle name="Comma 6 4 2 5" xfId="836" xr:uid="{00000000-0005-0000-0000-0000C6020000}"/>
    <cellStyle name="Comma 6 4 3" xfId="837" xr:uid="{00000000-0005-0000-0000-0000C7020000}"/>
    <cellStyle name="Comma 6 4 3 2" xfId="838" xr:uid="{00000000-0005-0000-0000-0000C8020000}"/>
    <cellStyle name="Comma 6 4 3 3" xfId="839" xr:uid="{00000000-0005-0000-0000-0000C9020000}"/>
    <cellStyle name="Comma 6 4 4" xfId="840" xr:uid="{00000000-0005-0000-0000-0000CA020000}"/>
    <cellStyle name="Comma 6 4 4 2" xfId="841" xr:uid="{00000000-0005-0000-0000-0000CB020000}"/>
    <cellStyle name="Comma 6 4 4 3" xfId="842" xr:uid="{00000000-0005-0000-0000-0000CC020000}"/>
    <cellStyle name="Comma 6 4 5" xfId="843" xr:uid="{00000000-0005-0000-0000-0000CD020000}"/>
    <cellStyle name="Comma 6 4 6" xfId="844" xr:uid="{00000000-0005-0000-0000-0000CE020000}"/>
    <cellStyle name="Comma 6 5" xfId="845" xr:uid="{00000000-0005-0000-0000-0000CF020000}"/>
    <cellStyle name="Comma 6 5 2" xfId="846" xr:uid="{00000000-0005-0000-0000-0000D0020000}"/>
    <cellStyle name="Comma 6 5 2 2" xfId="847" xr:uid="{00000000-0005-0000-0000-0000D1020000}"/>
    <cellStyle name="Comma 6 5 2 3" xfId="848" xr:uid="{00000000-0005-0000-0000-0000D2020000}"/>
    <cellStyle name="Comma 6 5 3" xfId="849" xr:uid="{00000000-0005-0000-0000-0000D3020000}"/>
    <cellStyle name="Comma 6 5 3 2" xfId="850" xr:uid="{00000000-0005-0000-0000-0000D4020000}"/>
    <cellStyle name="Comma 6 5 3 3" xfId="851" xr:uid="{00000000-0005-0000-0000-0000D5020000}"/>
    <cellStyle name="Comma 6 5 4" xfId="852" xr:uid="{00000000-0005-0000-0000-0000D6020000}"/>
    <cellStyle name="Comma 6 5 5" xfId="853" xr:uid="{00000000-0005-0000-0000-0000D7020000}"/>
    <cellStyle name="Comma 6 6" xfId="854" xr:uid="{00000000-0005-0000-0000-0000D8020000}"/>
    <cellStyle name="Comma 6 6 2" xfId="855" xr:uid="{00000000-0005-0000-0000-0000D9020000}"/>
    <cellStyle name="Comma 6 6 2 2" xfId="856" xr:uid="{00000000-0005-0000-0000-0000DA020000}"/>
    <cellStyle name="Comma 6 6 2 3" xfId="857" xr:uid="{00000000-0005-0000-0000-0000DB020000}"/>
    <cellStyle name="Comma 6 6 3" xfId="858" xr:uid="{00000000-0005-0000-0000-0000DC020000}"/>
    <cellStyle name="Comma 6 6 3 2" xfId="859" xr:uid="{00000000-0005-0000-0000-0000DD020000}"/>
    <cellStyle name="Comma 6 6 3 3" xfId="860" xr:uid="{00000000-0005-0000-0000-0000DE020000}"/>
    <cellStyle name="Comma 6 6 4" xfId="861" xr:uid="{00000000-0005-0000-0000-0000DF020000}"/>
    <cellStyle name="Comma 6 6 5" xfId="862" xr:uid="{00000000-0005-0000-0000-0000E0020000}"/>
    <cellStyle name="Comma 6 7" xfId="863" xr:uid="{00000000-0005-0000-0000-0000E1020000}"/>
    <cellStyle name="Comma 6 7 2" xfId="864" xr:uid="{00000000-0005-0000-0000-0000E2020000}"/>
    <cellStyle name="Comma 6 7 3" xfId="865" xr:uid="{00000000-0005-0000-0000-0000E3020000}"/>
    <cellStyle name="Comma 6 8" xfId="866" xr:uid="{00000000-0005-0000-0000-0000E4020000}"/>
    <cellStyle name="Comma 6 8 2" xfId="867" xr:uid="{00000000-0005-0000-0000-0000E5020000}"/>
    <cellStyle name="Comma 6 8 3" xfId="868" xr:uid="{00000000-0005-0000-0000-0000E6020000}"/>
    <cellStyle name="Comma 6 9" xfId="869" xr:uid="{00000000-0005-0000-0000-0000E7020000}"/>
    <cellStyle name="Comma 7" xfId="870" xr:uid="{00000000-0005-0000-0000-0000E8020000}"/>
    <cellStyle name="Comma 8" xfId="871" xr:uid="{00000000-0005-0000-0000-0000E9020000}"/>
    <cellStyle name="Comma 8 2" xfId="872" xr:uid="{00000000-0005-0000-0000-0000EA020000}"/>
    <cellStyle name="Comma 9" xfId="873" xr:uid="{00000000-0005-0000-0000-0000EB020000}"/>
    <cellStyle name="Comma 9 2" xfId="874" xr:uid="{00000000-0005-0000-0000-0000EC020000}"/>
    <cellStyle name="Explanatory Text" xfId="26" builtinId="53" customBuiltin="1"/>
    <cellStyle name="Explanatory Text 2" xfId="74" xr:uid="{00000000-0005-0000-0000-0000EE020000}"/>
    <cellStyle name="Explanatory Text 2 2" xfId="137" xr:uid="{00000000-0005-0000-0000-0000EF020000}"/>
    <cellStyle name="Explanatory Text 3" xfId="875" xr:uid="{00000000-0005-0000-0000-0000F0020000}"/>
    <cellStyle name="Good" xfId="16" builtinId="26" customBuiltin="1"/>
    <cellStyle name="Good 2" xfId="80" xr:uid="{00000000-0005-0000-0000-0000F2020000}"/>
    <cellStyle name="Good 2 2" xfId="138" xr:uid="{00000000-0005-0000-0000-0000F3020000}"/>
    <cellStyle name="Good 3" xfId="876" xr:uid="{00000000-0005-0000-0000-0000F4020000}"/>
    <cellStyle name="Heading 1" xfId="12" builtinId="16" customBuiltin="1"/>
    <cellStyle name="Heading 1 2" xfId="65" xr:uid="{00000000-0005-0000-0000-0000F6020000}"/>
    <cellStyle name="Heading 1 2 2" xfId="139" xr:uid="{00000000-0005-0000-0000-0000F7020000}"/>
    <cellStyle name="Heading 1 3" xfId="877" xr:uid="{00000000-0005-0000-0000-0000F8020000}"/>
    <cellStyle name="Heading 2" xfId="13" builtinId="17" customBuiltin="1"/>
    <cellStyle name="Heading 2 2" xfId="83" xr:uid="{00000000-0005-0000-0000-0000FA020000}"/>
    <cellStyle name="Heading 2 2 2" xfId="140" xr:uid="{00000000-0005-0000-0000-0000FB020000}"/>
    <cellStyle name="Heading 2 3" xfId="878" xr:uid="{00000000-0005-0000-0000-0000FC020000}"/>
    <cellStyle name="Heading 3" xfId="14" builtinId="18" customBuiltin="1"/>
    <cellStyle name="Heading 3 2" xfId="67" xr:uid="{00000000-0005-0000-0000-0000FE020000}"/>
    <cellStyle name="Heading 3 2 2" xfId="141" xr:uid="{00000000-0005-0000-0000-0000FF020000}"/>
    <cellStyle name="Heading 3 3" xfId="879" xr:uid="{00000000-0005-0000-0000-000000030000}"/>
    <cellStyle name="Heading 4" xfId="15" builtinId="19" customBuiltin="1"/>
    <cellStyle name="Heading 4 2" xfId="63" xr:uid="{00000000-0005-0000-0000-000002030000}"/>
    <cellStyle name="Heading 4 2 2" xfId="142" xr:uid="{00000000-0005-0000-0000-000003030000}"/>
    <cellStyle name="Heading 4 3" xfId="880" xr:uid="{00000000-0005-0000-0000-000004030000}"/>
    <cellStyle name="Hyperlink" xfId="265" builtinId="8"/>
    <cellStyle name="Input" xfId="19" builtinId="20" customBuiltin="1"/>
    <cellStyle name="Input 2" xfId="82" xr:uid="{00000000-0005-0000-0000-000007030000}"/>
    <cellStyle name="Input 2 2" xfId="143" xr:uid="{00000000-0005-0000-0000-000008030000}"/>
    <cellStyle name="Input 2 2 2" xfId="881" xr:uid="{00000000-0005-0000-0000-000009030000}"/>
    <cellStyle name="Input 2 2 3" xfId="882" xr:uid="{00000000-0005-0000-0000-00000A030000}"/>
    <cellStyle name="Input 3" xfId="883" xr:uid="{00000000-0005-0000-0000-00000B030000}"/>
    <cellStyle name="Linked Cell" xfId="22" builtinId="24" customBuiltin="1"/>
    <cellStyle name="Linked Cell 2" xfId="70" xr:uid="{00000000-0005-0000-0000-00000D030000}"/>
    <cellStyle name="Linked Cell 2 2" xfId="144" xr:uid="{00000000-0005-0000-0000-00000E030000}"/>
    <cellStyle name="Linked Cell 3" xfId="884" xr:uid="{00000000-0005-0000-0000-00000F030000}"/>
    <cellStyle name="Neutral" xfId="18" builtinId="28" customBuiltin="1"/>
    <cellStyle name="Neutral 2" xfId="76" xr:uid="{00000000-0005-0000-0000-000011030000}"/>
    <cellStyle name="Neutral 2 2" xfId="105" xr:uid="{00000000-0005-0000-0000-000012030000}"/>
    <cellStyle name="Neutral 2 3" xfId="885" xr:uid="{00000000-0005-0000-0000-000013030000}"/>
    <cellStyle name="Neutral 3" xfId="145" xr:uid="{00000000-0005-0000-0000-000014030000}"/>
    <cellStyle name="Neutral 4" xfId="886" xr:uid="{00000000-0005-0000-0000-000015030000}"/>
    <cellStyle name="Neutral 4 2" xfId="887" xr:uid="{00000000-0005-0000-0000-000016030000}"/>
    <cellStyle name="Normal" xfId="0" builtinId="0"/>
    <cellStyle name="Normal 10" xfId="4" xr:uid="{00000000-0005-0000-0000-000018030000}"/>
    <cellStyle name="Normal 10 2" xfId="185" xr:uid="{00000000-0005-0000-0000-000019030000}"/>
    <cellStyle name="Normal 10 2 2" xfId="888" xr:uid="{00000000-0005-0000-0000-00001A030000}"/>
    <cellStyle name="Normal 10 2 2 2" xfId="889" xr:uid="{00000000-0005-0000-0000-00001B030000}"/>
    <cellStyle name="Normal 10 2 2 2 2" xfId="890" xr:uid="{00000000-0005-0000-0000-00001C030000}"/>
    <cellStyle name="Normal 10 2 2 2 3" xfId="891" xr:uid="{00000000-0005-0000-0000-00001D030000}"/>
    <cellStyle name="Normal 10 2 2 3" xfId="892" xr:uid="{00000000-0005-0000-0000-00001E030000}"/>
    <cellStyle name="Normal 10 2 2 3 2" xfId="893" xr:uid="{00000000-0005-0000-0000-00001F030000}"/>
    <cellStyle name="Normal 10 2 2 3 3" xfId="894" xr:uid="{00000000-0005-0000-0000-000020030000}"/>
    <cellStyle name="Normal 10 2 2 4" xfId="895" xr:uid="{00000000-0005-0000-0000-000021030000}"/>
    <cellStyle name="Normal 10 2 2 5" xfId="896" xr:uid="{00000000-0005-0000-0000-000022030000}"/>
    <cellStyle name="Normal 10 2 3" xfId="897" xr:uid="{00000000-0005-0000-0000-000023030000}"/>
    <cellStyle name="Normal 10 2 3 2" xfId="898" xr:uid="{00000000-0005-0000-0000-000024030000}"/>
    <cellStyle name="Normal 10 2 3 3" xfId="899" xr:uid="{00000000-0005-0000-0000-000025030000}"/>
    <cellStyle name="Normal 10 2 4" xfId="900" xr:uid="{00000000-0005-0000-0000-000026030000}"/>
    <cellStyle name="Normal 10 2 4 2" xfId="901" xr:uid="{00000000-0005-0000-0000-000027030000}"/>
    <cellStyle name="Normal 10 2 4 3" xfId="902" xr:uid="{00000000-0005-0000-0000-000028030000}"/>
    <cellStyle name="Normal 10 2 5" xfId="903" xr:uid="{00000000-0005-0000-0000-000029030000}"/>
    <cellStyle name="Normal 10 2 6" xfId="904" xr:uid="{00000000-0005-0000-0000-00002A030000}"/>
    <cellStyle name="Normal 10 3" xfId="208" xr:uid="{00000000-0005-0000-0000-00002B030000}"/>
    <cellStyle name="Normal 10 3 2" xfId="905" xr:uid="{00000000-0005-0000-0000-00002C030000}"/>
    <cellStyle name="Normal 10 3 2 2" xfId="906" xr:uid="{00000000-0005-0000-0000-00002D030000}"/>
    <cellStyle name="Normal 10 3 2 3" xfId="907" xr:uid="{00000000-0005-0000-0000-00002E030000}"/>
    <cellStyle name="Normal 10 3 3" xfId="908" xr:uid="{00000000-0005-0000-0000-00002F030000}"/>
    <cellStyle name="Normal 10 3 3 2" xfId="909" xr:uid="{00000000-0005-0000-0000-000030030000}"/>
    <cellStyle name="Normal 10 3 3 3" xfId="910" xr:uid="{00000000-0005-0000-0000-000031030000}"/>
    <cellStyle name="Normal 10 3 4" xfId="911" xr:uid="{00000000-0005-0000-0000-000032030000}"/>
    <cellStyle name="Normal 10 3 5" xfId="912" xr:uid="{00000000-0005-0000-0000-000033030000}"/>
    <cellStyle name="Normal 10 4" xfId="913" xr:uid="{00000000-0005-0000-0000-000034030000}"/>
    <cellStyle name="Normal 10 4 2" xfId="914" xr:uid="{00000000-0005-0000-0000-000035030000}"/>
    <cellStyle name="Normal 10 4 2 2" xfId="915" xr:uid="{00000000-0005-0000-0000-000036030000}"/>
    <cellStyle name="Normal 10 4 2 3" xfId="916" xr:uid="{00000000-0005-0000-0000-000037030000}"/>
    <cellStyle name="Normal 10 4 3" xfId="917" xr:uid="{00000000-0005-0000-0000-000038030000}"/>
    <cellStyle name="Normal 10 4 3 2" xfId="918" xr:uid="{00000000-0005-0000-0000-000039030000}"/>
    <cellStyle name="Normal 10 4 3 3" xfId="919" xr:uid="{00000000-0005-0000-0000-00003A030000}"/>
    <cellStyle name="Normal 10 4 4" xfId="920" xr:uid="{00000000-0005-0000-0000-00003B030000}"/>
    <cellStyle name="Normal 10 4 5" xfId="921" xr:uid="{00000000-0005-0000-0000-00003C030000}"/>
    <cellStyle name="Normal 10 5" xfId="922" xr:uid="{00000000-0005-0000-0000-00003D030000}"/>
    <cellStyle name="Normal 10 5 2" xfId="923" xr:uid="{00000000-0005-0000-0000-00003E030000}"/>
    <cellStyle name="Normal 10 5 3" xfId="924" xr:uid="{00000000-0005-0000-0000-00003F030000}"/>
    <cellStyle name="Normal 10 6" xfId="925" xr:uid="{00000000-0005-0000-0000-000040030000}"/>
    <cellStyle name="Normal 10 6 2" xfId="926" xr:uid="{00000000-0005-0000-0000-000041030000}"/>
    <cellStyle name="Normal 10 6 3" xfId="927" xr:uid="{00000000-0005-0000-0000-000042030000}"/>
    <cellStyle name="Normal 11" xfId="164" xr:uid="{00000000-0005-0000-0000-000043030000}"/>
    <cellStyle name="Normal 11 2" xfId="186" xr:uid="{00000000-0005-0000-0000-000044030000}"/>
    <cellStyle name="Normal 11 3" xfId="209" xr:uid="{00000000-0005-0000-0000-000045030000}"/>
    <cellStyle name="Normal 12" xfId="165" xr:uid="{00000000-0005-0000-0000-000046030000}"/>
    <cellStyle name="Normal 12 2" xfId="928" xr:uid="{00000000-0005-0000-0000-000047030000}"/>
    <cellStyle name="Normal 12 3" xfId="929" xr:uid="{00000000-0005-0000-0000-000048030000}"/>
    <cellStyle name="Normal 2" xfId="1" xr:uid="{00000000-0005-0000-0000-000049030000}"/>
    <cellStyle name="Normal 2 2" xfId="146" xr:uid="{00000000-0005-0000-0000-00004A030000}"/>
    <cellStyle name="Normal 2 2 2" xfId="163" xr:uid="{00000000-0005-0000-0000-00004B030000}"/>
    <cellStyle name="Normal 2 2 3" xfId="930" xr:uid="{00000000-0005-0000-0000-00004C030000}"/>
    <cellStyle name="Normal 2 3" xfId="147" xr:uid="{00000000-0005-0000-0000-00004D030000}"/>
    <cellStyle name="Normal 2 4" xfId="96" xr:uid="{00000000-0005-0000-0000-00004E030000}"/>
    <cellStyle name="Normal 2 5" xfId="219" xr:uid="{00000000-0005-0000-0000-00004F030000}"/>
    <cellStyle name="Normal 2_3.Havelvacner_N1_12 23.01.2018" xfId="931" xr:uid="{00000000-0005-0000-0000-000050030000}"/>
    <cellStyle name="Normal 3" xfId="3" xr:uid="{00000000-0005-0000-0000-000051030000}"/>
    <cellStyle name="Normal 3 2" xfId="104" xr:uid="{00000000-0005-0000-0000-000052030000}"/>
    <cellStyle name="Normal 3 2 2" xfId="148" xr:uid="{00000000-0005-0000-0000-000053030000}"/>
    <cellStyle name="Normal 3 2 3" xfId="932" xr:uid="{00000000-0005-0000-0000-000054030000}"/>
    <cellStyle name="Normal 3 3" xfId="98" xr:uid="{00000000-0005-0000-0000-000055030000}"/>
    <cellStyle name="Normal 3_HavelvacN2axjusakN3" xfId="106" xr:uid="{00000000-0005-0000-0000-000056030000}"/>
    <cellStyle name="Normal 4" xfId="5" xr:uid="{00000000-0005-0000-0000-000057030000}"/>
    <cellStyle name="Normal 4 2" xfId="9" xr:uid="{00000000-0005-0000-0000-000058030000}"/>
    <cellStyle name="Normal 4 2 2" xfId="933" xr:uid="{00000000-0005-0000-0000-000059030000}"/>
    <cellStyle name="Normal 4 3" xfId="101" xr:uid="{00000000-0005-0000-0000-00005A030000}"/>
    <cellStyle name="Normal 5" xfId="107" xr:uid="{00000000-0005-0000-0000-00005B030000}"/>
    <cellStyle name="Normal 5 2" xfId="149" xr:uid="{00000000-0005-0000-0000-00005C030000}"/>
    <cellStyle name="Normal 5 2 2" xfId="189" xr:uid="{00000000-0005-0000-0000-00005D030000}"/>
    <cellStyle name="Normal 5 2 2 2" xfId="212" xr:uid="{00000000-0005-0000-0000-00005E030000}"/>
    <cellStyle name="Normal 5 2 2 3" xfId="934" xr:uid="{00000000-0005-0000-0000-00005F030000}"/>
    <cellStyle name="Normal 5 2 3" xfId="182" xr:uid="{00000000-0005-0000-0000-000060030000}"/>
    <cellStyle name="Normal 5 2 4" xfId="206" xr:uid="{00000000-0005-0000-0000-000061030000}"/>
    <cellStyle name="Normal 5 3" xfId="266" xr:uid="{00000000-0005-0000-0000-000062030000}"/>
    <cellStyle name="Normal 5 3 2" xfId="935" xr:uid="{00000000-0005-0000-0000-000063030000}"/>
    <cellStyle name="Normal 5 3 2 2" xfId="936" xr:uid="{00000000-0005-0000-0000-000064030000}"/>
    <cellStyle name="Normal 5 3 2 2 2" xfId="937" xr:uid="{00000000-0005-0000-0000-000065030000}"/>
    <cellStyle name="Normal 5 3 2 2 3" xfId="938" xr:uid="{00000000-0005-0000-0000-000066030000}"/>
    <cellStyle name="Normal 5 3 2 3" xfId="939" xr:uid="{00000000-0005-0000-0000-000067030000}"/>
    <cellStyle name="Normal 5 3 2 3 2" xfId="940" xr:uid="{00000000-0005-0000-0000-000068030000}"/>
    <cellStyle name="Normal 5 3 2 3 3" xfId="941" xr:uid="{00000000-0005-0000-0000-000069030000}"/>
    <cellStyle name="Normal 5 3 2 4" xfId="942" xr:uid="{00000000-0005-0000-0000-00006A030000}"/>
    <cellStyle name="Normal 5 3 2 5" xfId="943" xr:uid="{00000000-0005-0000-0000-00006B030000}"/>
    <cellStyle name="Normal 5 3 3" xfId="944" xr:uid="{00000000-0005-0000-0000-00006C030000}"/>
    <cellStyle name="Normal 5 3 3 2" xfId="945" xr:uid="{00000000-0005-0000-0000-00006D030000}"/>
    <cellStyle name="Normal 5 3 3 3" xfId="946" xr:uid="{00000000-0005-0000-0000-00006E030000}"/>
    <cellStyle name="Normal 5 3 4" xfId="947" xr:uid="{00000000-0005-0000-0000-00006F030000}"/>
    <cellStyle name="Normal 5 3 4 2" xfId="948" xr:uid="{00000000-0005-0000-0000-000070030000}"/>
    <cellStyle name="Normal 5 3 4 3" xfId="949" xr:uid="{00000000-0005-0000-0000-000071030000}"/>
    <cellStyle name="Normal 5 3 5" xfId="950" xr:uid="{00000000-0005-0000-0000-000072030000}"/>
    <cellStyle name="Normal 5 3 6" xfId="951" xr:uid="{00000000-0005-0000-0000-000073030000}"/>
    <cellStyle name="Normal 5 4" xfId="952" xr:uid="{00000000-0005-0000-0000-000074030000}"/>
    <cellStyle name="Normal 5 4 2" xfId="953" xr:uid="{00000000-0005-0000-0000-000075030000}"/>
    <cellStyle name="Normal 5 4 2 2" xfId="954" xr:uid="{00000000-0005-0000-0000-000076030000}"/>
    <cellStyle name="Normal 5 4 2 2 2" xfId="955" xr:uid="{00000000-0005-0000-0000-000077030000}"/>
    <cellStyle name="Normal 5 4 2 2 3" xfId="956" xr:uid="{00000000-0005-0000-0000-000078030000}"/>
    <cellStyle name="Normal 5 4 2 3" xfId="957" xr:uid="{00000000-0005-0000-0000-000079030000}"/>
    <cellStyle name="Normal 5 4 2 3 2" xfId="958" xr:uid="{00000000-0005-0000-0000-00007A030000}"/>
    <cellStyle name="Normal 5 4 2 3 3" xfId="959" xr:uid="{00000000-0005-0000-0000-00007B030000}"/>
    <cellStyle name="Normal 5 4 2 4" xfId="960" xr:uid="{00000000-0005-0000-0000-00007C030000}"/>
    <cellStyle name="Normal 5 4 2 5" xfId="961" xr:uid="{00000000-0005-0000-0000-00007D030000}"/>
    <cellStyle name="Normal 5 4 3" xfId="962" xr:uid="{00000000-0005-0000-0000-00007E030000}"/>
    <cellStyle name="Normal 5 4 3 2" xfId="963" xr:uid="{00000000-0005-0000-0000-00007F030000}"/>
    <cellStyle name="Normal 5 4 3 3" xfId="964" xr:uid="{00000000-0005-0000-0000-000080030000}"/>
    <cellStyle name="Normal 5 4 4" xfId="965" xr:uid="{00000000-0005-0000-0000-000081030000}"/>
    <cellStyle name="Normal 5 4 4 2" xfId="966" xr:uid="{00000000-0005-0000-0000-000082030000}"/>
    <cellStyle name="Normal 5 4 4 3" xfId="967" xr:uid="{00000000-0005-0000-0000-000083030000}"/>
    <cellStyle name="Normal 5 4 5" xfId="968" xr:uid="{00000000-0005-0000-0000-000084030000}"/>
    <cellStyle name="Normal 5 4 6" xfId="969" xr:uid="{00000000-0005-0000-0000-000085030000}"/>
    <cellStyle name="Normal 5 5" xfId="970" xr:uid="{00000000-0005-0000-0000-000086030000}"/>
    <cellStyle name="Normal 5 5 2" xfId="971" xr:uid="{00000000-0005-0000-0000-000087030000}"/>
    <cellStyle name="Normal 5 5 2 2" xfId="972" xr:uid="{00000000-0005-0000-0000-000088030000}"/>
    <cellStyle name="Normal 5 5 2 3" xfId="973" xr:uid="{00000000-0005-0000-0000-000089030000}"/>
    <cellStyle name="Normal 5 5 3" xfId="974" xr:uid="{00000000-0005-0000-0000-00008A030000}"/>
    <cellStyle name="Normal 5 5 3 2" xfId="975" xr:uid="{00000000-0005-0000-0000-00008B030000}"/>
    <cellStyle name="Normal 5 5 3 3" xfId="976" xr:uid="{00000000-0005-0000-0000-00008C030000}"/>
    <cellStyle name="Normal 5 5 4" xfId="977" xr:uid="{00000000-0005-0000-0000-00008D030000}"/>
    <cellStyle name="Normal 5 5 5" xfId="978" xr:uid="{00000000-0005-0000-0000-00008E030000}"/>
    <cellStyle name="Normal 5 6" xfId="979" xr:uid="{00000000-0005-0000-0000-00008F030000}"/>
    <cellStyle name="Normal 5 6 2" xfId="980" xr:uid="{00000000-0005-0000-0000-000090030000}"/>
    <cellStyle name="Normal 5 6 2 2" xfId="981" xr:uid="{00000000-0005-0000-0000-000091030000}"/>
    <cellStyle name="Normal 5 6 2 3" xfId="982" xr:uid="{00000000-0005-0000-0000-000092030000}"/>
    <cellStyle name="Normal 5 6 3" xfId="983" xr:uid="{00000000-0005-0000-0000-000093030000}"/>
    <cellStyle name="Normal 5 6 3 2" xfId="984" xr:uid="{00000000-0005-0000-0000-000094030000}"/>
    <cellStyle name="Normal 5 6 3 3" xfId="985" xr:uid="{00000000-0005-0000-0000-000095030000}"/>
    <cellStyle name="Normal 5 6 4" xfId="986" xr:uid="{00000000-0005-0000-0000-000096030000}"/>
    <cellStyle name="Normal 5 6 5" xfId="987" xr:uid="{00000000-0005-0000-0000-000097030000}"/>
    <cellStyle name="Normal 5 7" xfId="988" xr:uid="{00000000-0005-0000-0000-000098030000}"/>
    <cellStyle name="Normal 5 7 2" xfId="989" xr:uid="{00000000-0005-0000-0000-000099030000}"/>
    <cellStyle name="Normal 5 7 3" xfId="990" xr:uid="{00000000-0005-0000-0000-00009A030000}"/>
    <cellStyle name="Normal 5 8" xfId="991" xr:uid="{00000000-0005-0000-0000-00009B030000}"/>
    <cellStyle name="Normal 5 8 2" xfId="992" xr:uid="{00000000-0005-0000-0000-00009C030000}"/>
    <cellStyle name="Normal 5 8 3" xfId="993" xr:uid="{00000000-0005-0000-0000-00009D030000}"/>
    <cellStyle name="Normal 5 9" xfId="994" xr:uid="{00000000-0005-0000-0000-00009E030000}"/>
    <cellStyle name="Normal 5 9 2" xfId="995" xr:uid="{00000000-0005-0000-0000-00009F030000}"/>
    <cellStyle name="Normal 5 9 3" xfId="996" xr:uid="{00000000-0005-0000-0000-0000A0030000}"/>
    <cellStyle name="Normal 6" xfId="150" xr:uid="{00000000-0005-0000-0000-0000A1030000}"/>
    <cellStyle name="Normal 6 2" xfId="213" xr:uid="{00000000-0005-0000-0000-0000A2030000}"/>
    <cellStyle name="Normal 7" xfId="151" xr:uid="{00000000-0005-0000-0000-0000A3030000}"/>
    <cellStyle name="Normal 8" xfId="8" xr:uid="{00000000-0005-0000-0000-0000A4030000}"/>
    <cellStyle name="Normal 8 2" xfId="162" xr:uid="{00000000-0005-0000-0000-0000A5030000}"/>
    <cellStyle name="Normal 8 3" xfId="179" xr:uid="{00000000-0005-0000-0000-0000A6030000}"/>
    <cellStyle name="Normal 8 4" xfId="203" xr:uid="{00000000-0005-0000-0000-0000A7030000}"/>
    <cellStyle name="Normal 9" xfId="94" xr:uid="{00000000-0005-0000-0000-0000A8030000}"/>
    <cellStyle name="Normal 9 2" xfId="184" xr:uid="{00000000-0005-0000-0000-0000A9030000}"/>
    <cellStyle name="Normal 9 3" xfId="207" xr:uid="{00000000-0005-0000-0000-0000AA030000}"/>
    <cellStyle name="Note" xfId="25" builtinId="10" customBuiltin="1"/>
    <cellStyle name="Note 2" xfId="54" xr:uid="{00000000-0005-0000-0000-0000AC030000}"/>
    <cellStyle name="Note 2 2" xfId="152" xr:uid="{00000000-0005-0000-0000-0000AD030000}"/>
    <cellStyle name="Note 2 2 2" xfId="997" xr:uid="{00000000-0005-0000-0000-0000AE030000}"/>
    <cellStyle name="Note 2 2 3" xfId="998" xr:uid="{00000000-0005-0000-0000-0000AF030000}"/>
    <cellStyle name="Note 3" xfId="166" xr:uid="{00000000-0005-0000-0000-0000B0030000}"/>
    <cellStyle name="Note 3 2" xfId="999" xr:uid="{00000000-0005-0000-0000-0000B1030000}"/>
    <cellStyle name="Note 3 3" xfId="1000" xr:uid="{00000000-0005-0000-0000-0000B2030000}"/>
    <cellStyle name="Note 4" xfId="190" xr:uid="{00000000-0005-0000-0000-0000B3030000}"/>
    <cellStyle name="Output" xfId="20" builtinId="21" customBuiltin="1"/>
    <cellStyle name="Output 2" xfId="81" xr:uid="{00000000-0005-0000-0000-0000B5030000}"/>
    <cellStyle name="Output 2 2" xfId="153" xr:uid="{00000000-0005-0000-0000-0000B6030000}"/>
    <cellStyle name="Output 2 2 2" xfId="1001" xr:uid="{00000000-0005-0000-0000-0000B7030000}"/>
    <cellStyle name="Output 2 2 3" xfId="1002" xr:uid="{00000000-0005-0000-0000-0000B8030000}"/>
    <cellStyle name="Output 3" xfId="1003" xr:uid="{00000000-0005-0000-0000-0000B9030000}"/>
    <cellStyle name="Percent 2" xfId="2" xr:uid="{00000000-0005-0000-0000-0000BA030000}"/>
    <cellStyle name="Percent 2 2" xfId="97" xr:uid="{00000000-0005-0000-0000-0000BB030000}"/>
    <cellStyle name="Percent 2 2 2" xfId="1004" xr:uid="{00000000-0005-0000-0000-0000BC030000}"/>
    <cellStyle name="Percent 2 3" xfId="1005" xr:uid="{00000000-0005-0000-0000-0000BD030000}"/>
    <cellStyle name="Percent 3" xfId="1006" xr:uid="{00000000-0005-0000-0000-0000BE030000}"/>
    <cellStyle name="Percent 3 2" xfId="1007" xr:uid="{00000000-0005-0000-0000-0000BF030000}"/>
    <cellStyle name="RowLevel_1_N6+artabyuje" xfId="1008" xr:uid="{00000000-0005-0000-0000-0000C0030000}"/>
    <cellStyle name="SN_241" xfId="6" xr:uid="{00000000-0005-0000-0000-0000C1030000}"/>
    <cellStyle name="Style 1" xfId="154" xr:uid="{00000000-0005-0000-0000-0000C2030000}"/>
    <cellStyle name="Style 1 2" xfId="155" xr:uid="{00000000-0005-0000-0000-0000C3030000}"/>
    <cellStyle name="Style 1 2 2" xfId="183" xr:uid="{00000000-0005-0000-0000-0000C4030000}"/>
    <cellStyle name="Style 1_verchnakan_ax21-25_2018" xfId="156" xr:uid="{00000000-0005-0000-0000-0000C5030000}"/>
    <cellStyle name="Title 2" xfId="52" xr:uid="{00000000-0005-0000-0000-0000C6030000}"/>
    <cellStyle name="Title 2 2" xfId="157" xr:uid="{00000000-0005-0000-0000-0000C7030000}"/>
    <cellStyle name="Title 3" xfId="84" xr:uid="{00000000-0005-0000-0000-0000C8030000}"/>
    <cellStyle name="Total" xfId="27" builtinId="25" customBuiltin="1"/>
    <cellStyle name="Total 2" xfId="89" xr:uid="{00000000-0005-0000-0000-0000CA030000}"/>
    <cellStyle name="Total 2 2" xfId="158" xr:uid="{00000000-0005-0000-0000-0000CB030000}"/>
    <cellStyle name="Total 2 2 2" xfId="1009" xr:uid="{00000000-0005-0000-0000-0000CC030000}"/>
    <cellStyle name="Total 2 2 3" xfId="1010" xr:uid="{00000000-0005-0000-0000-0000CD030000}"/>
    <cellStyle name="Total 3" xfId="1011" xr:uid="{00000000-0005-0000-0000-0000CE030000}"/>
    <cellStyle name="Warning Text" xfId="24" builtinId="11" customBuiltin="1"/>
    <cellStyle name="Warning Text 2" xfId="68" xr:uid="{00000000-0005-0000-0000-0000D0030000}"/>
    <cellStyle name="Warning Text 2 2" xfId="159" xr:uid="{00000000-0005-0000-0000-0000D1030000}"/>
    <cellStyle name="Warning Text 3" xfId="1012" xr:uid="{00000000-0005-0000-0000-0000D2030000}"/>
    <cellStyle name="Акцент1 2" xfId="241" xr:uid="{00000000-0005-0000-0000-0000D3030000}"/>
    <cellStyle name="Акцент1 3" xfId="1013" xr:uid="{00000000-0005-0000-0000-0000D4030000}"/>
    <cellStyle name="Акцент2 2" xfId="242" xr:uid="{00000000-0005-0000-0000-0000D5030000}"/>
    <cellStyle name="Акцент2 3" xfId="1014" xr:uid="{00000000-0005-0000-0000-0000D6030000}"/>
    <cellStyle name="Акцент3 2" xfId="243" xr:uid="{00000000-0005-0000-0000-0000D7030000}"/>
    <cellStyle name="Акцент3 3" xfId="1015" xr:uid="{00000000-0005-0000-0000-0000D8030000}"/>
    <cellStyle name="Акцент4 2" xfId="244" xr:uid="{00000000-0005-0000-0000-0000D9030000}"/>
    <cellStyle name="Акцент4 3" xfId="1016" xr:uid="{00000000-0005-0000-0000-0000DA030000}"/>
    <cellStyle name="Акцент5 2" xfId="245" xr:uid="{00000000-0005-0000-0000-0000DB030000}"/>
    <cellStyle name="Акцент5 3" xfId="1017" xr:uid="{00000000-0005-0000-0000-0000DC030000}"/>
    <cellStyle name="Акцент6 2" xfId="246" xr:uid="{00000000-0005-0000-0000-0000DD030000}"/>
    <cellStyle name="Акцент6 3" xfId="1018" xr:uid="{00000000-0005-0000-0000-0000DE030000}"/>
    <cellStyle name="Ввод  2" xfId="247" xr:uid="{00000000-0005-0000-0000-0000DF030000}"/>
    <cellStyle name="Ввод  3" xfId="1019" xr:uid="{00000000-0005-0000-0000-0000E0030000}"/>
    <cellStyle name="Вывод 2" xfId="248" xr:uid="{00000000-0005-0000-0000-0000E1030000}"/>
    <cellStyle name="Вывод 3" xfId="1020" xr:uid="{00000000-0005-0000-0000-0000E2030000}"/>
    <cellStyle name="Вычисление 2" xfId="249" xr:uid="{00000000-0005-0000-0000-0000E3030000}"/>
    <cellStyle name="Вычисление 3" xfId="1021" xr:uid="{00000000-0005-0000-0000-0000E4030000}"/>
    <cellStyle name="Заголовок 1 2" xfId="250" xr:uid="{00000000-0005-0000-0000-0000E5030000}"/>
    <cellStyle name="Заголовок 1 3" xfId="1022" xr:uid="{00000000-0005-0000-0000-0000E6030000}"/>
    <cellStyle name="Заголовок 2 2" xfId="251" xr:uid="{00000000-0005-0000-0000-0000E7030000}"/>
    <cellStyle name="Заголовок 2 3" xfId="1023" xr:uid="{00000000-0005-0000-0000-0000E8030000}"/>
    <cellStyle name="Заголовок 3 2" xfId="252" xr:uid="{00000000-0005-0000-0000-0000E9030000}"/>
    <cellStyle name="Заголовок 3 3" xfId="1024" xr:uid="{00000000-0005-0000-0000-0000EA030000}"/>
    <cellStyle name="Заголовок 4 2" xfId="253" xr:uid="{00000000-0005-0000-0000-0000EB030000}"/>
    <cellStyle name="Заголовок 4 3" xfId="1025" xr:uid="{00000000-0005-0000-0000-0000EC030000}"/>
    <cellStyle name="Итог 2" xfId="254" xr:uid="{00000000-0005-0000-0000-0000ED030000}"/>
    <cellStyle name="Итог 3" xfId="1026" xr:uid="{00000000-0005-0000-0000-0000EE030000}"/>
    <cellStyle name="Контрольная ячейка 2" xfId="255" xr:uid="{00000000-0005-0000-0000-0000EF030000}"/>
    <cellStyle name="Контрольная ячейка 3" xfId="1027" xr:uid="{00000000-0005-0000-0000-0000F0030000}"/>
    <cellStyle name="Название 2" xfId="221" xr:uid="{00000000-0005-0000-0000-0000F1030000}"/>
    <cellStyle name="Нейтральный 2" xfId="256" xr:uid="{00000000-0005-0000-0000-0000F2030000}"/>
    <cellStyle name="Нейтральный 3" xfId="1028" xr:uid="{00000000-0005-0000-0000-0000F3030000}"/>
    <cellStyle name="Обычный 2" xfId="11" xr:uid="{00000000-0005-0000-0000-0000F4030000}"/>
    <cellStyle name="Обычный 2 2" xfId="161" xr:uid="{00000000-0005-0000-0000-0000F5030000}"/>
    <cellStyle name="Обычный 2 2 4" xfId="264" xr:uid="{00000000-0005-0000-0000-0000F6030000}"/>
    <cellStyle name="Обычный 2 3" xfId="160" xr:uid="{00000000-0005-0000-0000-0000F7030000}"/>
    <cellStyle name="Обычный 3" xfId="217" xr:uid="{00000000-0005-0000-0000-0000F8030000}"/>
    <cellStyle name="Обычный 3 2" xfId="1029" xr:uid="{00000000-0005-0000-0000-0000F9030000}"/>
    <cellStyle name="Обычный 3 3" xfId="1030" xr:uid="{00000000-0005-0000-0000-0000FA030000}"/>
    <cellStyle name="Обычный 4" xfId="220" xr:uid="{00000000-0005-0000-0000-0000FB030000}"/>
    <cellStyle name="Обычный 5" xfId="1031" xr:uid="{00000000-0005-0000-0000-0000FC030000}"/>
    <cellStyle name="Обычный 6" xfId="1032" xr:uid="{00000000-0005-0000-0000-0000FD030000}"/>
    <cellStyle name="Обычный 7" xfId="1033" xr:uid="{00000000-0005-0000-0000-0000FE030000}"/>
    <cellStyle name="Плохой 2" xfId="257" xr:uid="{00000000-0005-0000-0000-0000FF030000}"/>
    <cellStyle name="Плохой 3" xfId="1034" xr:uid="{00000000-0005-0000-0000-000000040000}"/>
    <cellStyle name="Пояснение 2" xfId="258" xr:uid="{00000000-0005-0000-0000-000001040000}"/>
    <cellStyle name="Пояснение 3" xfId="1035" xr:uid="{00000000-0005-0000-0000-000002040000}"/>
    <cellStyle name="Примечание 2" xfId="222" xr:uid="{00000000-0005-0000-0000-000003040000}"/>
    <cellStyle name="Связанная ячейка 2" xfId="259" xr:uid="{00000000-0005-0000-0000-000004040000}"/>
    <cellStyle name="Связанная ячейка 3" xfId="1036" xr:uid="{00000000-0005-0000-0000-000005040000}"/>
    <cellStyle name="Стиль 1" xfId="260" xr:uid="{00000000-0005-0000-0000-000006040000}"/>
    <cellStyle name="Текст предупреждения 2" xfId="261" xr:uid="{00000000-0005-0000-0000-000007040000}"/>
    <cellStyle name="Текст предупреждения 3" xfId="1037" xr:uid="{00000000-0005-0000-0000-000008040000}"/>
    <cellStyle name="Финансовый 2" xfId="214" xr:uid="{00000000-0005-0000-0000-000009040000}"/>
    <cellStyle name="Финансовый 2 2" xfId="215" xr:uid="{00000000-0005-0000-0000-00000A040000}"/>
    <cellStyle name="Финансовый 3" xfId="216" xr:uid="{00000000-0005-0000-0000-00000B040000}"/>
    <cellStyle name="Финансовый 4" xfId="218" xr:uid="{00000000-0005-0000-0000-00000C040000}"/>
    <cellStyle name="Финансовый 5" xfId="1038" xr:uid="{00000000-0005-0000-0000-00000D040000}"/>
    <cellStyle name="Хороший 2" xfId="262" xr:uid="{00000000-0005-0000-0000-00000E040000}"/>
    <cellStyle name="Хороший 3" xfId="1039" xr:uid="{00000000-0005-0000-0000-00000F04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MP\tp3\Downloads\&#1053;&#1086;&#1074;&#1072;&#1103;%20&#1087;&#1072;&#1087;&#1082;&#1072;\-4.5%20mlrd\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  <cell r="C17" t="str">
            <v>Միջպետական նշանակության ավտոճանապարհներ, այդ թվում</v>
          </cell>
        </row>
        <row r="29">
          <cell r="B29" t="str">
            <v>2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opLeftCell="A13" zoomScaleNormal="100" workbookViewId="0">
      <selection activeCell="C17" sqref="C17"/>
    </sheetView>
  </sheetViews>
  <sheetFormatPr defaultRowHeight="17.25"/>
  <cols>
    <col min="1" max="1" width="7.42578125" style="98" customWidth="1"/>
    <col min="2" max="2" width="9.5703125" style="98" customWidth="1"/>
    <col min="3" max="3" width="67.85546875" style="69" customWidth="1"/>
    <col min="4" max="4" width="20.28515625" style="78" bestFit="1" customWidth="1"/>
    <col min="5" max="5" width="18.140625" style="78" customWidth="1"/>
    <col min="6" max="6" width="21.140625" style="78" customWidth="1"/>
    <col min="7" max="7" width="18.140625" style="78" customWidth="1"/>
    <col min="8" max="8" width="16.85546875" style="78" customWidth="1"/>
    <col min="9" max="9" width="15.7109375" style="69" bestFit="1" customWidth="1"/>
    <col min="10" max="16384" width="9.140625" style="69"/>
  </cols>
  <sheetData>
    <row r="1" spans="1:9" ht="16.5" customHeight="1">
      <c r="B1" s="67"/>
      <c r="C1" s="67"/>
      <c r="D1" s="67"/>
      <c r="E1" s="67"/>
      <c r="F1" s="67"/>
      <c r="G1" s="67"/>
      <c r="H1" s="68" t="s">
        <v>109</v>
      </c>
    </row>
    <row r="2" spans="1:9" ht="16.5" customHeight="1">
      <c r="B2" s="67"/>
      <c r="C2" s="67"/>
      <c r="D2" s="67"/>
      <c r="E2" s="67"/>
      <c r="F2" s="67"/>
      <c r="G2" s="67"/>
      <c r="H2" s="68" t="s">
        <v>97</v>
      </c>
    </row>
    <row r="3" spans="1:9" ht="16.5" customHeight="1">
      <c r="B3" s="67"/>
      <c r="C3" s="67"/>
      <c r="D3" s="67"/>
      <c r="E3" s="67"/>
      <c r="F3" s="67"/>
      <c r="G3" s="67"/>
      <c r="H3" s="68" t="s">
        <v>1</v>
      </c>
    </row>
    <row r="4" spans="1:9" ht="52.5" customHeight="1">
      <c r="A4" s="140" t="s">
        <v>96</v>
      </c>
      <c r="B4" s="140"/>
      <c r="C4" s="140"/>
      <c r="D4" s="140"/>
      <c r="E4" s="140"/>
      <c r="F4" s="140"/>
      <c r="G4" s="140"/>
      <c r="H4" s="140"/>
    </row>
    <row r="5" spans="1:9">
      <c r="A5" s="70"/>
      <c r="B5" s="70"/>
      <c r="C5" s="98"/>
      <c r="D5" s="71"/>
      <c r="E5" s="71"/>
      <c r="F5" s="71"/>
      <c r="G5" s="141" t="s">
        <v>76</v>
      </c>
      <c r="H5" s="141"/>
    </row>
    <row r="6" spans="1:9" s="98" customFormat="1" ht="52.5" customHeight="1">
      <c r="A6" s="142" t="s">
        <v>77</v>
      </c>
      <c r="B6" s="142"/>
      <c r="C6" s="143" t="s">
        <v>78</v>
      </c>
      <c r="D6" s="146" t="s">
        <v>79</v>
      </c>
      <c r="E6" s="147"/>
      <c r="F6" s="147"/>
      <c r="G6" s="147"/>
      <c r="H6" s="148"/>
    </row>
    <row r="7" spans="1:9" s="98" customFormat="1" ht="19.5" customHeight="1">
      <c r="A7" s="142"/>
      <c r="B7" s="142"/>
      <c r="C7" s="144"/>
      <c r="D7" s="149" t="s">
        <v>80</v>
      </c>
      <c r="E7" s="146" t="s">
        <v>81</v>
      </c>
      <c r="F7" s="147"/>
      <c r="G7" s="147"/>
      <c r="H7" s="148"/>
    </row>
    <row r="8" spans="1:9" s="98" customFormat="1" ht="110.25" customHeight="1">
      <c r="A8" s="72" t="s">
        <v>39</v>
      </c>
      <c r="B8" s="72" t="s">
        <v>40</v>
      </c>
      <c r="C8" s="145"/>
      <c r="D8" s="150"/>
      <c r="E8" s="73" t="s">
        <v>82</v>
      </c>
      <c r="F8" s="73" t="s">
        <v>83</v>
      </c>
      <c r="G8" s="73" t="s">
        <v>84</v>
      </c>
      <c r="H8" s="73" t="s">
        <v>85</v>
      </c>
    </row>
    <row r="9" spans="1:9" s="98" customFormat="1" ht="30.75" customHeight="1">
      <c r="A9" s="72"/>
      <c r="B9" s="72"/>
      <c r="C9" s="74" t="s">
        <v>86</v>
      </c>
      <c r="D9" s="23">
        <v>0</v>
      </c>
      <c r="E9" s="23">
        <f t="shared" ref="E9:H9" si="0">+E11</f>
        <v>0</v>
      </c>
      <c r="F9" s="23">
        <f t="shared" si="0"/>
        <v>0</v>
      </c>
      <c r="G9" s="23">
        <f t="shared" si="0"/>
        <v>0</v>
      </c>
      <c r="H9" s="23">
        <f t="shared" si="0"/>
        <v>0</v>
      </c>
    </row>
    <row r="10" spans="1:9">
      <c r="A10" s="72"/>
      <c r="B10" s="72"/>
      <c r="C10" s="74" t="s">
        <v>87</v>
      </c>
      <c r="D10" s="100"/>
      <c r="E10" s="100"/>
      <c r="F10" s="100"/>
      <c r="G10" s="100"/>
      <c r="H10" s="100"/>
    </row>
    <row r="11" spans="1:9" s="98" customFormat="1" ht="34.5">
      <c r="A11" s="74"/>
      <c r="B11" s="75"/>
      <c r="C11" s="75" t="s">
        <v>88</v>
      </c>
      <c r="D11" s="76">
        <v>0</v>
      </c>
      <c r="E11" s="76">
        <f>+E13+E14</f>
        <v>0</v>
      </c>
      <c r="F11" s="76">
        <f t="shared" ref="F11:H11" si="1">+F13+F14</f>
        <v>0</v>
      </c>
      <c r="G11" s="76">
        <f t="shared" si="1"/>
        <v>0</v>
      </c>
      <c r="H11" s="76">
        <f t="shared" si="1"/>
        <v>0</v>
      </c>
      <c r="I11" s="77"/>
    </row>
    <row r="12" spans="1:9" s="98" customFormat="1">
      <c r="A12" s="74"/>
      <c r="B12" s="74"/>
      <c r="C12" s="74" t="s">
        <v>41</v>
      </c>
      <c r="D12" s="73"/>
      <c r="E12" s="73"/>
      <c r="F12" s="73"/>
      <c r="G12" s="73"/>
      <c r="H12" s="73"/>
    </row>
    <row r="13" spans="1:9" s="92" customFormat="1" ht="34.5">
      <c r="A13" s="90">
        <v>1049</v>
      </c>
      <c r="B13" s="91">
        <v>21020</v>
      </c>
      <c r="C13" s="90" t="s">
        <v>110</v>
      </c>
      <c r="D13" s="89">
        <f>+E13+F13+G13+H13</f>
        <v>-2624260.7790000001</v>
      </c>
      <c r="E13" s="89">
        <v>0</v>
      </c>
      <c r="F13" s="89">
        <f>-G14-F14-E14</f>
        <v>-2624260.7790000001</v>
      </c>
      <c r="G13" s="89">
        <v>0</v>
      </c>
      <c r="H13" s="89">
        <v>0</v>
      </c>
    </row>
    <row r="14" spans="1:9" s="92" customFormat="1" ht="34.5">
      <c r="A14" s="90">
        <v>1049</v>
      </c>
      <c r="B14" s="91">
        <v>21020</v>
      </c>
      <c r="C14" s="90" t="s">
        <v>110</v>
      </c>
      <c r="D14" s="89">
        <f>+E14+F14+G14+H14</f>
        <v>2624260.7790000001</v>
      </c>
      <c r="E14" s="89">
        <f>E16+E18</f>
        <v>0</v>
      </c>
      <c r="F14" s="89">
        <f>F16+F18</f>
        <v>2624260.7790000001</v>
      </c>
      <c r="G14" s="89">
        <f>G16+G18</f>
        <v>0</v>
      </c>
      <c r="H14" s="89">
        <v>0</v>
      </c>
    </row>
    <row r="15" spans="1:9">
      <c r="A15" s="74"/>
      <c r="B15" s="74"/>
      <c r="C15" s="74" t="s">
        <v>41</v>
      </c>
      <c r="D15" s="23"/>
      <c r="E15" s="23"/>
      <c r="F15" s="23"/>
      <c r="G15" s="23"/>
      <c r="H15" s="23"/>
    </row>
    <row r="16" spans="1:9" s="92" customFormat="1" ht="34.5">
      <c r="A16" s="90"/>
      <c r="B16" s="91" t="str">
        <f>+'[1]3'!B17</f>
        <v>1</v>
      </c>
      <c r="C16" s="90" t="str">
        <f>+'[1]3'!C17</f>
        <v>Միջպետական նշանակության ավտոճանապարհներ, այդ թվում</v>
      </c>
      <c r="D16" s="89">
        <f t="shared" ref="D16:D22" si="2">+E16+F16+G16+H16</f>
        <v>750000</v>
      </c>
      <c r="E16" s="89">
        <f>SUM(E17:E17)</f>
        <v>0</v>
      </c>
      <c r="F16" s="89">
        <f>SUM(F17:F17)</f>
        <v>750000</v>
      </c>
      <c r="G16" s="89">
        <f>SUM(G17:G17)</f>
        <v>0</v>
      </c>
      <c r="H16" s="89">
        <f>SUM(H17:H17)</f>
        <v>0</v>
      </c>
    </row>
    <row r="17" spans="1:8" ht="51.75" customHeight="1">
      <c r="A17" s="74"/>
      <c r="B17" s="99"/>
      <c r="C17" s="124" t="s">
        <v>131</v>
      </c>
      <c r="D17" s="23">
        <f t="shared" si="2"/>
        <v>750000</v>
      </c>
      <c r="E17" s="23">
        <v>0</v>
      </c>
      <c r="F17" s="23">
        <f>+Հ3!F20</f>
        <v>750000</v>
      </c>
      <c r="G17" s="23">
        <v>0</v>
      </c>
      <c r="H17" s="23">
        <v>0</v>
      </c>
    </row>
    <row r="18" spans="1:8" s="92" customFormat="1" ht="60" customHeight="1">
      <c r="A18" s="90"/>
      <c r="B18" s="91" t="str">
        <f>+'[1]3'!B29</f>
        <v>2</v>
      </c>
      <c r="C18" s="90" t="str">
        <f>+Հ3!D21</f>
        <v>Հանրապետական նշանակության ավտոճանապարհներ, այդ թվում</v>
      </c>
      <c r="D18" s="89">
        <f t="shared" si="2"/>
        <v>1874260.7790000001</v>
      </c>
      <c r="E18" s="89">
        <f>SUM(E19:E20)</f>
        <v>0</v>
      </c>
      <c r="F18" s="89">
        <f>SUM(F19:F22)</f>
        <v>1874260.7790000001</v>
      </c>
      <c r="G18" s="89">
        <f>SUM(G19:G20)</f>
        <v>0</v>
      </c>
      <c r="H18" s="89">
        <f>SUM(H19:H20)</f>
        <v>0</v>
      </c>
    </row>
    <row r="19" spans="1:8" ht="74.25" customHeight="1">
      <c r="A19" s="74"/>
      <c r="B19" s="99"/>
      <c r="C19" s="125" t="s">
        <v>121</v>
      </c>
      <c r="D19" s="23">
        <f t="shared" si="2"/>
        <v>599999.97900000005</v>
      </c>
      <c r="E19" s="23">
        <v>0</v>
      </c>
      <c r="F19" s="23">
        <f>+Հ3!F22</f>
        <v>599999.97900000005</v>
      </c>
      <c r="G19" s="23">
        <v>0</v>
      </c>
      <c r="H19" s="23">
        <v>0</v>
      </c>
    </row>
    <row r="20" spans="1:8" ht="74.25" customHeight="1">
      <c r="A20" s="120"/>
      <c r="B20" s="121"/>
      <c r="C20" s="123" t="s">
        <v>123</v>
      </c>
      <c r="D20" s="138">
        <f t="shared" si="2"/>
        <v>999999</v>
      </c>
      <c r="E20" s="122">
        <v>0</v>
      </c>
      <c r="F20" s="122">
        <f>+Հ3!F23</f>
        <v>999999</v>
      </c>
      <c r="G20" s="122">
        <v>0</v>
      </c>
      <c r="H20" s="122">
        <v>0</v>
      </c>
    </row>
    <row r="21" spans="1:8" ht="56.25" customHeight="1">
      <c r="A21" s="120"/>
      <c r="B21" s="120"/>
      <c r="C21" s="126" t="s">
        <v>124</v>
      </c>
      <c r="D21" s="127">
        <f t="shared" si="2"/>
        <v>200262</v>
      </c>
      <c r="E21" s="127">
        <v>0</v>
      </c>
      <c r="F21" s="122">
        <f>+Հ3!F24</f>
        <v>200262</v>
      </c>
      <c r="G21" s="122">
        <v>0</v>
      </c>
      <c r="H21" s="122">
        <v>0</v>
      </c>
    </row>
    <row r="22" spans="1:8" ht="57" customHeight="1">
      <c r="A22" s="74"/>
      <c r="B22" s="74"/>
      <c r="C22" s="128" t="s">
        <v>125</v>
      </c>
      <c r="D22" s="127">
        <f t="shared" si="2"/>
        <v>73999.8</v>
      </c>
      <c r="E22" s="127">
        <v>0</v>
      </c>
      <c r="F22" s="127">
        <f>+Հ3!F25</f>
        <v>73999.8</v>
      </c>
      <c r="G22" s="127">
        <v>0</v>
      </c>
      <c r="H22" s="127">
        <v>0</v>
      </c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topLeftCell="A7" zoomScaleNormal="100" zoomScaleSheetLayoutView="100" workbookViewId="0">
      <selection activeCell="G21" sqref="G21"/>
    </sheetView>
  </sheetViews>
  <sheetFormatPr defaultRowHeight="17.25"/>
  <cols>
    <col min="1" max="1" width="8.5703125" style="5" bestFit="1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60.7109375" style="5" customWidth="1"/>
    <col min="7" max="7" width="20" style="5" customWidth="1"/>
    <col min="8" max="8" width="21.85546875" style="5" customWidth="1"/>
    <col min="9" max="9" width="12.42578125" style="5" bestFit="1" customWidth="1"/>
    <col min="10" max="10" width="9.42578125" style="5" customWidth="1"/>
    <col min="11" max="16384" width="9.140625" style="5"/>
  </cols>
  <sheetData>
    <row r="1" spans="1:8">
      <c r="H1" s="7" t="s">
        <v>11</v>
      </c>
    </row>
    <row r="2" spans="1:8">
      <c r="H2" s="7" t="s">
        <v>46</v>
      </c>
    </row>
    <row r="3" spans="1:8">
      <c r="H3" s="7" t="s">
        <v>1</v>
      </c>
    </row>
    <row r="5" spans="1:8" ht="39" customHeight="1">
      <c r="A5" s="151" t="s">
        <v>45</v>
      </c>
      <c r="B5" s="151"/>
      <c r="C5" s="151"/>
      <c r="D5" s="151"/>
      <c r="E5" s="151"/>
      <c r="F5" s="151"/>
      <c r="G5" s="151"/>
      <c r="H5" s="151"/>
    </row>
    <row r="7" spans="1:8">
      <c r="H7" s="7" t="s">
        <v>25</v>
      </c>
    </row>
    <row r="8" spans="1:8" s="6" customFormat="1" ht="76.5" customHeight="1">
      <c r="A8" s="152" t="s">
        <v>7</v>
      </c>
      <c r="B8" s="152"/>
      <c r="C8" s="152"/>
      <c r="D8" s="152" t="s">
        <v>2</v>
      </c>
      <c r="E8" s="152"/>
      <c r="F8" s="152" t="s">
        <v>3</v>
      </c>
      <c r="G8" s="153" t="s">
        <v>44</v>
      </c>
      <c r="H8" s="154"/>
    </row>
    <row r="9" spans="1:8" s="6" customFormat="1" ht="42" customHeight="1">
      <c r="A9" s="8" t="s">
        <v>53</v>
      </c>
      <c r="B9" s="8" t="s">
        <v>52</v>
      </c>
      <c r="C9" s="8" t="s">
        <v>51</v>
      </c>
      <c r="D9" s="8" t="s">
        <v>39</v>
      </c>
      <c r="E9" s="8" t="s">
        <v>40</v>
      </c>
      <c r="F9" s="152"/>
      <c r="G9" s="1" t="s">
        <v>33</v>
      </c>
      <c r="H9" s="1" t="s">
        <v>38</v>
      </c>
    </row>
    <row r="10" spans="1:8" s="6" customFormat="1">
      <c r="A10" s="60"/>
      <c r="B10" s="60"/>
      <c r="C10" s="60"/>
      <c r="D10" s="61"/>
      <c r="E10" s="61"/>
      <c r="F10" s="2" t="s">
        <v>6</v>
      </c>
      <c r="G10" s="11">
        <f t="shared" ref="G10:H10" si="0">+G12</f>
        <v>0</v>
      </c>
      <c r="H10" s="11">
        <f t="shared" si="0"/>
        <v>0</v>
      </c>
    </row>
    <row r="11" spans="1:8" s="6" customFormat="1">
      <c r="A11" s="60"/>
      <c r="B11" s="60"/>
      <c r="C11" s="60"/>
      <c r="D11" s="61"/>
      <c r="E11" s="61"/>
      <c r="F11" s="2" t="s">
        <v>8</v>
      </c>
      <c r="G11" s="11"/>
      <c r="H11" s="11"/>
    </row>
    <row r="12" spans="1:8" s="6" customFormat="1" ht="34.5">
      <c r="A12" s="60"/>
      <c r="B12" s="60"/>
      <c r="C12" s="60"/>
      <c r="D12" s="61"/>
      <c r="E12" s="61"/>
      <c r="F12" s="2" t="s">
        <v>14</v>
      </c>
      <c r="G12" s="11">
        <f t="shared" ref="G12:H12" si="1">+G13</f>
        <v>0</v>
      </c>
      <c r="H12" s="11">
        <f t="shared" si="1"/>
        <v>0</v>
      </c>
    </row>
    <row r="13" spans="1:8" s="6" customFormat="1">
      <c r="A13" s="62" t="s">
        <v>64</v>
      </c>
      <c r="B13" s="63"/>
      <c r="C13" s="63"/>
      <c r="D13" s="64"/>
      <c r="E13" s="65"/>
      <c r="F13" s="14" t="s">
        <v>65</v>
      </c>
      <c r="G13" s="11">
        <f t="shared" ref="G13" si="2">G15</f>
        <v>0</v>
      </c>
      <c r="H13" s="11">
        <f t="shared" ref="H13" si="3">H15</f>
        <v>0</v>
      </c>
    </row>
    <row r="14" spans="1:8" s="6" customFormat="1">
      <c r="A14" s="62"/>
      <c r="B14" s="63"/>
      <c r="C14" s="63"/>
      <c r="D14" s="64"/>
      <c r="E14" s="65"/>
      <c r="F14" s="2" t="s">
        <v>4</v>
      </c>
      <c r="G14" s="11"/>
      <c r="H14" s="11"/>
    </row>
    <row r="15" spans="1:8" s="6" customFormat="1">
      <c r="A15" s="62"/>
      <c r="B15" s="62" t="s">
        <v>66</v>
      </c>
      <c r="C15" s="63"/>
      <c r="D15" s="64"/>
      <c r="E15" s="65"/>
      <c r="F15" s="14" t="s">
        <v>67</v>
      </c>
      <c r="G15" s="11">
        <f t="shared" ref="G15" si="4">G17</f>
        <v>0</v>
      </c>
      <c r="H15" s="11">
        <f t="shared" ref="H15" si="5">H17</f>
        <v>0</v>
      </c>
    </row>
    <row r="16" spans="1:8" s="6" customFormat="1">
      <c r="A16" s="62"/>
      <c r="B16" s="62"/>
      <c r="C16" s="63"/>
      <c r="D16" s="64"/>
      <c r="E16" s="65"/>
      <c r="F16" s="2" t="s">
        <v>4</v>
      </c>
      <c r="G16" s="11"/>
      <c r="H16" s="11"/>
    </row>
    <row r="17" spans="1:8" s="6" customFormat="1">
      <c r="A17" s="62"/>
      <c r="B17" s="62"/>
      <c r="C17" s="62" t="s">
        <v>29</v>
      </c>
      <c r="D17" s="66"/>
      <c r="E17" s="65"/>
      <c r="F17" s="2" t="s">
        <v>68</v>
      </c>
      <c r="G17" s="11">
        <f t="shared" ref="G17" si="6">+G19</f>
        <v>0</v>
      </c>
      <c r="H17" s="11">
        <f>+H19</f>
        <v>0</v>
      </c>
    </row>
    <row r="18" spans="1:8" s="6" customFormat="1">
      <c r="A18" s="62"/>
      <c r="B18" s="62"/>
      <c r="C18" s="62"/>
      <c r="D18" s="66"/>
      <c r="E18" s="65"/>
      <c r="F18" s="2" t="s">
        <v>4</v>
      </c>
      <c r="G18" s="11"/>
      <c r="H18" s="11"/>
    </row>
    <row r="19" spans="1:8" s="6" customFormat="1" ht="34.5">
      <c r="A19" s="62"/>
      <c r="B19" s="62"/>
      <c r="C19" s="62"/>
      <c r="D19" s="66"/>
      <c r="E19" s="65"/>
      <c r="F19" s="2" t="s">
        <v>13</v>
      </c>
      <c r="G19" s="11">
        <f t="shared" ref="G19" si="7">+G21</f>
        <v>0</v>
      </c>
      <c r="H19" s="11">
        <f>+H21</f>
        <v>0</v>
      </c>
    </row>
    <row r="20" spans="1:8" s="6" customFormat="1">
      <c r="A20" s="62"/>
      <c r="B20" s="62"/>
      <c r="C20" s="62"/>
      <c r="D20" s="66"/>
      <c r="E20" s="65"/>
      <c r="F20" s="2" t="s">
        <v>4</v>
      </c>
      <c r="G20" s="11"/>
      <c r="H20" s="11"/>
    </row>
    <row r="21" spans="1:8" s="6" customFormat="1" ht="17.25" customHeight="1">
      <c r="A21" s="62"/>
      <c r="B21" s="62"/>
      <c r="C21" s="62"/>
      <c r="D21" s="65" t="s">
        <v>69</v>
      </c>
      <c r="E21" s="66"/>
      <c r="F21" s="59" t="s">
        <v>70</v>
      </c>
      <c r="G21" s="11">
        <f t="shared" ref="G21" si="8">+G23</f>
        <v>0</v>
      </c>
      <c r="H21" s="11">
        <f>+H23</f>
        <v>0</v>
      </c>
    </row>
    <row r="22" spans="1:8" s="6" customFormat="1">
      <c r="A22" s="62"/>
      <c r="B22" s="62"/>
      <c r="C22" s="62"/>
      <c r="D22" s="65"/>
      <c r="E22" s="45"/>
      <c r="F22" s="2" t="s">
        <v>4</v>
      </c>
      <c r="G22" s="11"/>
      <c r="H22" s="11"/>
    </row>
    <row r="23" spans="1:8" s="6" customFormat="1" ht="34.5">
      <c r="A23" s="62"/>
      <c r="B23" s="62"/>
      <c r="C23" s="62"/>
      <c r="D23" s="65"/>
      <c r="E23" s="45" t="s">
        <v>111</v>
      </c>
      <c r="F23" s="4" t="s">
        <v>112</v>
      </c>
      <c r="G23" s="11">
        <f t="shared" ref="G23" si="9">G32+G25</f>
        <v>0</v>
      </c>
      <c r="H23" s="11">
        <f>H32+H25</f>
        <v>0</v>
      </c>
    </row>
    <row r="24" spans="1:8">
      <c r="A24" s="62"/>
      <c r="B24" s="62"/>
      <c r="C24" s="62"/>
      <c r="D24" s="65"/>
      <c r="E24" s="65"/>
      <c r="F24" s="9" t="s">
        <v>10</v>
      </c>
      <c r="G24" s="11"/>
      <c r="H24" s="11"/>
    </row>
    <row r="25" spans="1:8" s="10" customFormat="1">
      <c r="A25" s="62"/>
      <c r="B25" s="62"/>
      <c r="C25" s="62"/>
      <c r="D25" s="65"/>
      <c r="E25" s="65"/>
      <c r="F25" s="3" t="s">
        <v>28</v>
      </c>
      <c r="G25" s="11">
        <f t="shared" ref="G25" si="10">G27</f>
        <v>-844234.3</v>
      </c>
      <c r="H25" s="11">
        <f t="shared" ref="H25" si="11">H27</f>
        <v>-2624260.7790000001</v>
      </c>
    </row>
    <row r="26" spans="1:8" ht="34.5">
      <c r="A26" s="62"/>
      <c r="B26" s="62"/>
      <c r="C26" s="62"/>
      <c r="D26" s="65"/>
      <c r="E26" s="65"/>
      <c r="F26" s="9" t="s">
        <v>12</v>
      </c>
      <c r="G26" s="11"/>
      <c r="H26" s="11"/>
    </row>
    <row r="27" spans="1:8">
      <c r="A27" s="62"/>
      <c r="B27" s="62"/>
      <c r="C27" s="62"/>
      <c r="D27" s="65"/>
      <c r="E27" s="65"/>
      <c r="F27" s="2" t="s">
        <v>5</v>
      </c>
      <c r="G27" s="11">
        <f t="shared" ref="G27" si="12">+G28</f>
        <v>-844234.3</v>
      </c>
      <c r="H27" s="11">
        <f>+H28</f>
        <v>-2624260.7790000001</v>
      </c>
    </row>
    <row r="28" spans="1:8" ht="21.75" customHeight="1">
      <c r="A28" s="62"/>
      <c r="B28" s="62"/>
      <c r="C28" s="62"/>
      <c r="D28" s="65"/>
      <c r="E28" s="65"/>
      <c r="F28" s="2" t="s">
        <v>72</v>
      </c>
      <c r="G28" s="11">
        <f t="shared" ref="G28:G30" si="13">G29</f>
        <v>-844234.3</v>
      </c>
      <c r="H28" s="11">
        <f t="shared" ref="H28:H30" si="14">H29</f>
        <v>-2624260.7790000001</v>
      </c>
    </row>
    <row r="29" spans="1:8" ht="21.75" customHeight="1">
      <c r="A29" s="62"/>
      <c r="B29" s="62"/>
      <c r="C29" s="62"/>
      <c r="D29" s="65"/>
      <c r="E29" s="65"/>
      <c r="F29" s="2" t="s">
        <v>73</v>
      </c>
      <c r="G29" s="11">
        <f t="shared" si="13"/>
        <v>-844234.3</v>
      </c>
      <c r="H29" s="11">
        <f t="shared" si="14"/>
        <v>-2624260.7790000001</v>
      </c>
    </row>
    <row r="30" spans="1:8" ht="21.75" customHeight="1">
      <c r="A30" s="62"/>
      <c r="B30" s="62"/>
      <c r="C30" s="62"/>
      <c r="D30" s="65"/>
      <c r="E30" s="65"/>
      <c r="F30" s="2" t="s">
        <v>74</v>
      </c>
      <c r="G30" s="11">
        <f t="shared" si="13"/>
        <v>-844234.3</v>
      </c>
      <c r="H30" s="11">
        <f t="shared" si="14"/>
        <v>-2624260.7790000001</v>
      </c>
    </row>
    <row r="31" spans="1:8" ht="21.75" customHeight="1">
      <c r="A31" s="62"/>
      <c r="B31" s="62"/>
      <c r="C31" s="62"/>
      <c r="D31" s="65"/>
      <c r="E31" s="65"/>
      <c r="F31" s="2" t="s">
        <v>75</v>
      </c>
      <c r="G31" s="11">
        <f t="shared" ref="G31:H31" si="15">-G32</f>
        <v>-844234.3</v>
      </c>
      <c r="H31" s="11">
        <f t="shared" si="15"/>
        <v>-2624260.7790000001</v>
      </c>
    </row>
    <row r="32" spans="1:8" s="10" customFormat="1" ht="34.5">
      <c r="A32" s="62"/>
      <c r="B32" s="62"/>
      <c r="C32" s="62"/>
      <c r="D32" s="65"/>
      <c r="E32" s="65"/>
      <c r="F32" s="3" t="s">
        <v>14</v>
      </c>
      <c r="G32" s="11">
        <f t="shared" ref="G32" si="16">G34</f>
        <v>844234.3</v>
      </c>
      <c r="H32" s="11">
        <f t="shared" ref="H32" si="17">H34</f>
        <v>2624260.7790000001</v>
      </c>
    </row>
    <row r="33" spans="1:9" ht="34.5">
      <c r="A33" s="62"/>
      <c r="B33" s="62"/>
      <c r="C33" s="62"/>
      <c r="D33" s="65"/>
      <c r="E33" s="65"/>
      <c r="F33" s="9" t="s">
        <v>9</v>
      </c>
      <c r="G33" s="11"/>
      <c r="H33" s="11"/>
    </row>
    <row r="34" spans="1:9" ht="21.75" customHeight="1">
      <c r="A34" s="62"/>
      <c r="B34" s="62"/>
      <c r="C34" s="62"/>
      <c r="D34" s="65"/>
      <c r="E34" s="65"/>
      <c r="F34" s="2" t="s">
        <v>5</v>
      </c>
      <c r="G34" s="11">
        <f t="shared" ref="G34" si="18">+G35</f>
        <v>844234.3</v>
      </c>
      <c r="H34" s="11">
        <f>+H35</f>
        <v>2624260.7790000001</v>
      </c>
    </row>
    <row r="35" spans="1:9" ht="21.75" customHeight="1">
      <c r="A35" s="62"/>
      <c r="B35" s="62"/>
      <c r="C35" s="62"/>
      <c r="D35" s="65"/>
      <c r="E35" s="65"/>
      <c r="F35" s="2" t="s">
        <v>72</v>
      </c>
      <c r="G35" s="11">
        <f t="shared" ref="G35" si="19">G36</f>
        <v>844234.3</v>
      </c>
      <c r="H35" s="11">
        <f t="shared" ref="H35" si="20">H36</f>
        <v>2624260.7790000001</v>
      </c>
    </row>
    <row r="36" spans="1:9" ht="21.75" customHeight="1">
      <c r="A36" s="62"/>
      <c r="B36" s="62"/>
      <c r="C36" s="62"/>
      <c r="D36" s="65"/>
      <c r="E36" s="65"/>
      <c r="F36" s="2" t="s">
        <v>73</v>
      </c>
      <c r="G36" s="11">
        <f t="shared" ref="G36:H36" si="21">+G37</f>
        <v>844234.3</v>
      </c>
      <c r="H36" s="11">
        <f t="shared" si="21"/>
        <v>2624260.7790000001</v>
      </c>
      <c r="I36" s="97"/>
    </row>
    <row r="37" spans="1:9" ht="21.75" customHeight="1">
      <c r="A37" s="62"/>
      <c r="B37" s="62"/>
      <c r="C37" s="62"/>
      <c r="D37" s="65"/>
      <c r="E37" s="65"/>
      <c r="F37" s="2" t="s">
        <v>74</v>
      </c>
      <c r="G37" s="11">
        <f t="shared" ref="G37:H37" si="22">+G38</f>
        <v>844234.3</v>
      </c>
      <c r="H37" s="11">
        <f t="shared" si="22"/>
        <v>2624260.7790000001</v>
      </c>
    </row>
    <row r="38" spans="1:9" ht="21.75" customHeight="1">
      <c r="A38" s="62"/>
      <c r="B38" s="62"/>
      <c r="C38" s="62"/>
      <c r="D38" s="65"/>
      <c r="E38" s="65"/>
      <c r="F38" s="12" t="s">
        <v>75</v>
      </c>
      <c r="G38" s="11">
        <f>+Հ3!E17</f>
        <v>844234.3</v>
      </c>
      <c r="H38" s="11">
        <f>+Հ3!F17</f>
        <v>2624260.7790000001</v>
      </c>
    </row>
  </sheetData>
  <mergeCells count="5">
    <mergeCell ref="A5:H5"/>
    <mergeCell ref="A8:C8"/>
    <mergeCell ref="D8:E8"/>
    <mergeCell ref="F8:F9"/>
    <mergeCell ref="G8:H8"/>
  </mergeCells>
  <pageMargins left="0.11811023622047245" right="0.11811023622047245" top="0.28000000000000003" bottom="0" header="0.2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topLeftCell="A13" zoomScaleNormal="100" workbookViewId="0">
      <selection activeCell="D20" sqref="D20"/>
    </sheetView>
  </sheetViews>
  <sheetFormatPr defaultRowHeight="17.25"/>
  <cols>
    <col min="1" max="1" width="7.28515625" style="15" customWidth="1"/>
    <col min="2" max="2" width="10" style="15" customWidth="1"/>
    <col min="3" max="3" width="14.85546875" style="15" customWidth="1"/>
    <col min="4" max="4" width="67.7109375" style="15" customWidth="1"/>
    <col min="5" max="5" width="21.140625" style="15" customWidth="1"/>
    <col min="6" max="6" width="20.140625" style="15" customWidth="1"/>
    <col min="7" max="7" width="17.7109375" style="15" customWidth="1"/>
    <col min="8" max="8" width="12.85546875" style="15" customWidth="1"/>
    <col min="9" max="9" width="14.140625" style="15" customWidth="1"/>
    <col min="10" max="10" width="13.85546875" style="15" customWidth="1"/>
    <col min="11" max="11" width="13.42578125" style="15" customWidth="1"/>
    <col min="12" max="12" width="13.85546875" style="15" customWidth="1"/>
    <col min="13" max="257" width="9.140625" style="15"/>
    <col min="258" max="258" width="7.28515625" style="15" customWidth="1"/>
    <col min="259" max="259" width="12" style="15" customWidth="1"/>
    <col min="260" max="260" width="11.85546875" style="15" customWidth="1"/>
    <col min="261" max="261" width="64.28515625" style="15" customWidth="1"/>
    <col min="262" max="262" width="16.85546875" style="15" customWidth="1"/>
    <col min="263" max="263" width="17.7109375" style="15" customWidth="1"/>
    <col min="264" max="264" width="12.85546875" style="15" customWidth="1"/>
    <col min="265" max="265" width="14.140625" style="15" customWidth="1"/>
    <col min="266" max="266" width="10.7109375" style="15" customWidth="1"/>
    <col min="267" max="513" width="9.140625" style="15"/>
    <col min="514" max="514" width="7.28515625" style="15" customWidth="1"/>
    <col min="515" max="515" width="12" style="15" customWidth="1"/>
    <col min="516" max="516" width="11.85546875" style="15" customWidth="1"/>
    <col min="517" max="517" width="64.28515625" style="15" customWidth="1"/>
    <col min="518" max="518" width="16.85546875" style="15" customWidth="1"/>
    <col min="519" max="519" width="17.7109375" style="15" customWidth="1"/>
    <col min="520" max="520" width="12.85546875" style="15" customWidth="1"/>
    <col min="521" max="521" width="14.140625" style="15" customWidth="1"/>
    <col min="522" max="522" width="10.7109375" style="15" customWidth="1"/>
    <col min="523" max="769" width="9.140625" style="15"/>
    <col min="770" max="770" width="7.28515625" style="15" customWidth="1"/>
    <col min="771" max="771" width="12" style="15" customWidth="1"/>
    <col min="772" max="772" width="11.85546875" style="15" customWidth="1"/>
    <col min="773" max="773" width="64.28515625" style="15" customWidth="1"/>
    <col min="774" max="774" width="16.85546875" style="15" customWidth="1"/>
    <col min="775" max="775" width="17.7109375" style="15" customWidth="1"/>
    <col min="776" max="776" width="12.85546875" style="15" customWidth="1"/>
    <col min="777" max="777" width="14.140625" style="15" customWidth="1"/>
    <col min="778" max="778" width="10.7109375" style="15" customWidth="1"/>
    <col min="779" max="1025" width="9.140625" style="15"/>
    <col min="1026" max="1026" width="7.28515625" style="15" customWidth="1"/>
    <col min="1027" max="1027" width="12" style="15" customWidth="1"/>
    <col min="1028" max="1028" width="11.85546875" style="15" customWidth="1"/>
    <col min="1029" max="1029" width="64.28515625" style="15" customWidth="1"/>
    <col min="1030" max="1030" width="16.85546875" style="15" customWidth="1"/>
    <col min="1031" max="1031" width="17.7109375" style="15" customWidth="1"/>
    <col min="1032" max="1032" width="12.85546875" style="15" customWidth="1"/>
    <col min="1033" max="1033" width="14.140625" style="15" customWidth="1"/>
    <col min="1034" max="1034" width="10.7109375" style="15" customWidth="1"/>
    <col min="1035" max="1281" width="9.140625" style="15"/>
    <col min="1282" max="1282" width="7.28515625" style="15" customWidth="1"/>
    <col min="1283" max="1283" width="12" style="15" customWidth="1"/>
    <col min="1284" max="1284" width="11.85546875" style="15" customWidth="1"/>
    <col min="1285" max="1285" width="64.28515625" style="15" customWidth="1"/>
    <col min="1286" max="1286" width="16.85546875" style="15" customWidth="1"/>
    <col min="1287" max="1287" width="17.7109375" style="15" customWidth="1"/>
    <col min="1288" max="1288" width="12.85546875" style="15" customWidth="1"/>
    <col min="1289" max="1289" width="14.140625" style="15" customWidth="1"/>
    <col min="1290" max="1290" width="10.7109375" style="15" customWidth="1"/>
    <col min="1291" max="1537" width="9.140625" style="15"/>
    <col min="1538" max="1538" width="7.28515625" style="15" customWidth="1"/>
    <col min="1539" max="1539" width="12" style="15" customWidth="1"/>
    <col min="1540" max="1540" width="11.85546875" style="15" customWidth="1"/>
    <col min="1541" max="1541" width="64.28515625" style="15" customWidth="1"/>
    <col min="1542" max="1542" width="16.85546875" style="15" customWidth="1"/>
    <col min="1543" max="1543" width="17.7109375" style="15" customWidth="1"/>
    <col min="1544" max="1544" width="12.85546875" style="15" customWidth="1"/>
    <col min="1545" max="1545" width="14.140625" style="15" customWidth="1"/>
    <col min="1546" max="1546" width="10.7109375" style="15" customWidth="1"/>
    <col min="1547" max="1793" width="9.140625" style="15"/>
    <col min="1794" max="1794" width="7.28515625" style="15" customWidth="1"/>
    <col min="1795" max="1795" width="12" style="15" customWidth="1"/>
    <col min="1796" max="1796" width="11.85546875" style="15" customWidth="1"/>
    <col min="1797" max="1797" width="64.28515625" style="15" customWidth="1"/>
    <col min="1798" max="1798" width="16.85546875" style="15" customWidth="1"/>
    <col min="1799" max="1799" width="17.7109375" style="15" customWidth="1"/>
    <col min="1800" max="1800" width="12.85546875" style="15" customWidth="1"/>
    <col min="1801" max="1801" width="14.140625" style="15" customWidth="1"/>
    <col min="1802" max="1802" width="10.7109375" style="15" customWidth="1"/>
    <col min="1803" max="2049" width="9.140625" style="15"/>
    <col min="2050" max="2050" width="7.28515625" style="15" customWidth="1"/>
    <col min="2051" max="2051" width="12" style="15" customWidth="1"/>
    <col min="2052" max="2052" width="11.85546875" style="15" customWidth="1"/>
    <col min="2053" max="2053" width="64.28515625" style="15" customWidth="1"/>
    <col min="2054" max="2054" width="16.85546875" style="15" customWidth="1"/>
    <col min="2055" max="2055" width="17.7109375" style="15" customWidth="1"/>
    <col min="2056" max="2056" width="12.85546875" style="15" customWidth="1"/>
    <col min="2057" max="2057" width="14.140625" style="15" customWidth="1"/>
    <col min="2058" max="2058" width="10.7109375" style="15" customWidth="1"/>
    <col min="2059" max="2305" width="9.140625" style="15"/>
    <col min="2306" max="2306" width="7.28515625" style="15" customWidth="1"/>
    <col min="2307" max="2307" width="12" style="15" customWidth="1"/>
    <col min="2308" max="2308" width="11.85546875" style="15" customWidth="1"/>
    <col min="2309" max="2309" width="64.28515625" style="15" customWidth="1"/>
    <col min="2310" max="2310" width="16.85546875" style="15" customWidth="1"/>
    <col min="2311" max="2311" width="17.7109375" style="15" customWidth="1"/>
    <col min="2312" max="2312" width="12.85546875" style="15" customWidth="1"/>
    <col min="2313" max="2313" width="14.140625" style="15" customWidth="1"/>
    <col min="2314" max="2314" width="10.7109375" style="15" customWidth="1"/>
    <col min="2315" max="2561" width="9.140625" style="15"/>
    <col min="2562" max="2562" width="7.28515625" style="15" customWidth="1"/>
    <col min="2563" max="2563" width="12" style="15" customWidth="1"/>
    <col min="2564" max="2564" width="11.85546875" style="15" customWidth="1"/>
    <col min="2565" max="2565" width="64.28515625" style="15" customWidth="1"/>
    <col min="2566" max="2566" width="16.85546875" style="15" customWidth="1"/>
    <col min="2567" max="2567" width="17.7109375" style="15" customWidth="1"/>
    <col min="2568" max="2568" width="12.85546875" style="15" customWidth="1"/>
    <col min="2569" max="2569" width="14.140625" style="15" customWidth="1"/>
    <col min="2570" max="2570" width="10.7109375" style="15" customWidth="1"/>
    <col min="2571" max="2817" width="9.140625" style="15"/>
    <col min="2818" max="2818" width="7.28515625" style="15" customWidth="1"/>
    <col min="2819" max="2819" width="12" style="15" customWidth="1"/>
    <col min="2820" max="2820" width="11.85546875" style="15" customWidth="1"/>
    <col min="2821" max="2821" width="64.28515625" style="15" customWidth="1"/>
    <col min="2822" max="2822" width="16.85546875" style="15" customWidth="1"/>
    <col min="2823" max="2823" width="17.7109375" style="15" customWidth="1"/>
    <col min="2824" max="2824" width="12.85546875" style="15" customWidth="1"/>
    <col min="2825" max="2825" width="14.140625" style="15" customWidth="1"/>
    <col min="2826" max="2826" width="10.7109375" style="15" customWidth="1"/>
    <col min="2827" max="3073" width="9.140625" style="15"/>
    <col min="3074" max="3074" width="7.28515625" style="15" customWidth="1"/>
    <col min="3075" max="3075" width="12" style="15" customWidth="1"/>
    <col min="3076" max="3076" width="11.85546875" style="15" customWidth="1"/>
    <col min="3077" max="3077" width="64.28515625" style="15" customWidth="1"/>
    <col min="3078" max="3078" width="16.85546875" style="15" customWidth="1"/>
    <col min="3079" max="3079" width="17.7109375" style="15" customWidth="1"/>
    <col min="3080" max="3080" width="12.85546875" style="15" customWidth="1"/>
    <col min="3081" max="3081" width="14.140625" style="15" customWidth="1"/>
    <col min="3082" max="3082" width="10.7109375" style="15" customWidth="1"/>
    <col min="3083" max="3329" width="9.140625" style="15"/>
    <col min="3330" max="3330" width="7.28515625" style="15" customWidth="1"/>
    <col min="3331" max="3331" width="12" style="15" customWidth="1"/>
    <col min="3332" max="3332" width="11.85546875" style="15" customWidth="1"/>
    <col min="3333" max="3333" width="64.28515625" style="15" customWidth="1"/>
    <col min="3334" max="3334" width="16.85546875" style="15" customWidth="1"/>
    <col min="3335" max="3335" width="17.7109375" style="15" customWidth="1"/>
    <col min="3336" max="3336" width="12.85546875" style="15" customWidth="1"/>
    <col min="3337" max="3337" width="14.140625" style="15" customWidth="1"/>
    <col min="3338" max="3338" width="10.7109375" style="15" customWidth="1"/>
    <col min="3339" max="3585" width="9.140625" style="15"/>
    <col min="3586" max="3586" width="7.28515625" style="15" customWidth="1"/>
    <col min="3587" max="3587" width="12" style="15" customWidth="1"/>
    <col min="3588" max="3588" width="11.85546875" style="15" customWidth="1"/>
    <col min="3589" max="3589" width="64.28515625" style="15" customWidth="1"/>
    <col min="3590" max="3590" width="16.85546875" style="15" customWidth="1"/>
    <col min="3591" max="3591" width="17.7109375" style="15" customWidth="1"/>
    <col min="3592" max="3592" width="12.85546875" style="15" customWidth="1"/>
    <col min="3593" max="3593" width="14.140625" style="15" customWidth="1"/>
    <col min="3594" max="3594" width="10.7109375" style="15" customWidth="1"/>
    <col min="3595" max="3841" width="9.140625" style="15"/>
    <col min="3842" max="3842" width="7.28515625" style="15" customWidth="1"/>
    <col min="3843" max="3843" width="12" style="15" customWidth="1"/>
    <col min="3844" max="3844" width="11.85546875" style="15" customWidth="1"/>
    <col min="3845" max="3845" width="64.28515625" style="15" customWidth="1"/>
    <col min="3846" max="3846" width="16.85546875" style="15" customWidth="1"/>
    <col min="3847" max="3847" width="17.7109375" style="15" customWidth="1"/>
    <col min="3848" max="3848" width="12.85546875" style="15" customWidth="1"/>
    <col min="3849" max="3849" width="14.140625" style="15" customWidth="1"/>
    <col min="3850" max="3850" width="10.7109375" style="15" customWidth="1"/>
    <col min="3851" max="4097" width="9.140625" style="15"/>
    <col min="4098" max="4098" width="7.28515625" style="15" customWidth="1"/>
    <col min="4099" max="4099" width="12" style="15" customWidth="1"/>
    <col min="4100" max="4100" width="11.85546875" style="15" customWidth="1"/>
    <col min="4101" max="4101" width="64.28515625" style="15" customWidth="1"/>
    <col min="4102" max="4102" width="16.85546875" style="15" customWidth="1"/>
    <col min="4103" max="4103" width="17.7109375" style="15" customWidth="1"/>
    <col min="4104" max="4104" width="12.85546875" style="15" customWidth="1"/>
    <col min="4105" max="4105" width="14.140625" style="15" customWidth="1"/>
    <col min="4106" max="4106" width="10.7109375" style="15" customWidth="1"/>
    <col min="4107" max="4353" width="9.140625" style="15"/>
    <col min="4354" max="4354" width="7.28515625" style="15" customWidth="1"/>
    <col min="4355" max="4355" width="12" style="15" customWidth="1"/>
    <col min="4356" max="4356" width="11.85546875" style="15" customWidth="1"/>
    <col min="4357" max="4357" width="64.28515625" style="15" customWidth="1"/>
    <col min="4358" max="4358" width="16.85546875" style="15" customWidth="1"/>
    <col min="4359" max="4359" width="17.7109375" style="15" customWidth="1"/>
    <col min="4360" max="4360" width="12.85546875" style="15" customWidth="1"/>
    <col min="4361" max="4361" width="14.140625" style="15" customWidth="1"/>
    <col min="4362" max="4362" width="10.7109375" style="15" customWidth="1"/>
    <col min="4363" max="4609" width="9.140625" style="15"/>
    <col min="4610" max="4610" width="7.28515625" style="15" customWidth="1"/>
    <col min="4611" max="4611" width="12" style="15" customWidth="1"/>
    <col min="4612" max="4612" width="11.85546875" style="15" customWidth="1"/>
    <col min="4613" max="4613" width="64.28515625" style="15" customWidth="1"/>
    <col min="4614" max="4614" width="16.85546875" style="15" customWidth="1"/>
    <col min="4615" max="4615" width="17.7109375" style="15" customWidth="1"/>
    <col min="4616" max="4616" width="12.85546875" style="15" customWidth="1"/>
    <col min="4617" max="4617" width="14.140625" style="15" customWidth="1"/>
    <col min="4618" max="4618" width="10.7109375" style="15" customWidth="1"/>
    <col min="4619" max="4865" width="9.140625" style="15"/>
    <col min="4866" max="4866" width="7.28515625" style="15" customWidth="1"/>
    <col min="4867" max="4867" width="12" style="15" customWidth="1"/>
    <col min="4868" max="4868" width="11.85546875" style="15" customWidth="1"/>
    <col min="4869" max="4869" width="64.28515625" style="15" customWidth="1"/>
    <col min="4870" max="4870" width="16.85546875" style="15" customWidth="1"/>
    <col min="4871" max="4871" width="17.7109375" style="15" customWidth="1"/>
    <col min="4872" max="4872" width="12.85546875" style="15" customWidth="1"/>
    <col min="4873" max="4873" width="14.140625" style="15" customWidth="1"/>
    <col min="4874" max="4874" width="10.7109375" style="15" customWidth="1"/>
    <col min="4875" max="5121" width="9.140625" style="15"/>
    <col min="5122" max="5122" width="7.28515625" style="15" customWidth="1"/>
    <col min="5123" max="5123" width="12" style="15" customWidth="1"/>
    <col min="5124" max="5124" width="11.85546875" style="15" customWidth="1"/>
    <col min="5125" max="5125" width="64.28515625" style="15" customWidth="1"/>
    <col min="5126" max="5126" width="16.85546875" style="15" customWidth="1"/>
    <col min="5127" max="5127" width="17.7109375" style="15" customWidth="1"/>
    <col min="5128" max="5128" width="12.85546875" style="15" customWidth="1"/>
    <col min="5129" max="5129" width="14.140625" style="15" customWidth="1"/>
    <col min="5130" max="5130" width="10.7109375" style="15" customWidth="1"/>
    <col min="5131" max="5377" width="9.140625" style="15"/>
    <col min="5378" max="5378" width="7.28515625" style="15" customWidth="1"/>
    <col min="5379" max="5379" width="12" style="15" customWidth="1"/>
    <col min="5380" max="5380" width="11.85546875" style="15" customWidth="1"/>
    <col min="5381" max="5381" width="64.28515625" style="15" customWidth="1"/>
    <col min="5382" max="5382" width="16.85546875" style="15" customWidth="1"/>
    <col min="5383" max="5383" width="17.7109375" style="15" customWidth="1"/>
    <col min="5384" max="5384" width="12.85546875" style="15" customWidth="1"/>
    <col min="5385" max="5385" width="14.140625" style="15" customWidth="1"/>
    <col min="5386" max="5386" width="10.7109375" style="15" customWidth="1"/>
    <col min="5387" max="5633" width="9.140625" style="15"/>
    <col min="5634" max="5634" width="7.28515625" style="15" customWidth="1"/>
    <col min="5635" max="5635" width="12" style="15" customWidth="1"/>
    <col min="5636" max="5636" width="11.85546875" style="15" customWidth="1"/>
    <col min="5637" max="5637" width="64.28515625" style="15" customWidth="1"/>
    <col min="5638" max="5638" width="16.85546875" style="15" customWidth="1"/>
    <col min="5639" max="5639" width="17.7109375" style="15" customWidth="1"/>
    <col min="5640" max="5640" width="12.85546875" style="15" customWidth="1"/>
    <col min="5641" max="5641" width="14.140625" style="15" customWidth="1"/>
    <col min="5642" max="5642" width="10.7109375" style="15" customWidth="1"/>
    <col min="5643" max="5889" width="9.140625" style="15"/>
    <col min="5890" max="5890" width="7.28515625" style="15" customWidth="1"/>
    <col min="5891" max="5891" width="12" style="15" customWidth="1"/>
    <col min="5892" max="5892" width="11.85546875" style="15" customWidth="1"/>
    <col min="5893" max="5893" width="64.28515625" style="15" customWidth="1"/>
    <col min="5894" max="5894" width="16.85546875" style="15" customWidth="1"/>
    <col min="5895" max="5895" width="17.7109375" style="15" customWidth="1"/>
    <col min="5896" max="5896" width="12.85546875" style="15" customWidth="1"/>
    <col min="5897" max="5897" width="14.140625" style="15" customWidth="1"/>
    <col min="5898" max="5898" width="10.7109375" style="15" customWidth="1"/>
    <col min="5899" max="6145" width="9.140625" style="15"/>
    <col min="6146" max="6146" width="7.28515625" style="15" customWidth="1"/>
    <col min="6147" max="6147" width="12" style="15" customWidth="1"/>
    <col min="6148" max="6148" width="11.85546875" style="15" customWidth="1"/>
    <col min="6149" max="6149" width="64.28515625" style="15" customWidth="1"/>
    <col min="6150" max="6150" width="16.85546875" style="15" customWidth="1"/>
    <col min="6151" max="6151" width="17.7109375" style="15" customWidth="1"/>
    <col min="6152" max="6152" width="12.85546875" style="15" customWidth="1"/>
    <col min="6153" max="6153" width="14.140625" style="15" customWidth="1"/>
    <col min="6154" max="6154" width="10.7109375" style="15" customWidth="1"/>
    <col min="6155" max="6401" width="9.140625" style="15"/>
    <col min="6402" max="6402" width="7.28515625" style="15" customWidth="1"/>
    <col min="6403" max="6403" width="12" style="15" customWidth="1"/>
    <col min="6404" max="6404" width="11.85546875" style="15" customWidth="1"/>
    <col min="6405" max="6405" width="64.28515625" style="15" customWidth="1"/>
    <col min="6406" max="6406" width="16.85546875" style="15" customWidth="1"/>
    <col min="6407" max="6407" width="17.7109375" style="15" customWidth="1"/>
    <col min="6408" max="6408" width="12.85546875" style="15" customWidth="1"/>
    <col min="6409" max="6409" width="14.140625" style="15" customWidth="1"/>
    <col min="6410" max="6410" width="10.7109375" style="15" customWidth="1"/>
    <col min="6411" max="6657" width="9.140625" style="15"/>
    <col min="6658" max="6658" width="7.28515625" style="15" customWidth="1"/>
    <col min="6659" max="6659" width="12" style="15" customWidth="1"/>
    <col min="6660" max="6660" width="11.85546875" style="15" customWidth="1"/>
    <col min="6661" max="6661" width="64.28515625" style="15" customWidth="1"/>
    <col min="6662" max="6662" width="16.85546875" style="15" customWidth="1"/>
    <col min="6663" max="6663" width="17.7109375" style="15" customWidth="1"/>
    <col min="6664" max="6664" width="12.85546875" style="15" customWidth="1"/>
    <col min="6665" max="6665" width="14.140625" style="15" customWidth="1"/>
    <col min="6666" max="6666" width="10.7109375" style="15" customWidth="1"/>
    <col min="6667" max="6913" width="9.140625" style="15"/>
    <col min="6914" max="6914" width="7.28515625" style="15" customWidth="1"/>
    <col min="6915" max="6915" width="12" style="15" customWidth="1"/>
    <col min="6916" max="6916" width="11.85546875" style="15" customWidth="1"/>
    <col min="6917" max="6917" width="64.28515625" style="15" customWidth="1"/>
    <col min="6918" max="6918" width="16.85546875" style="15" customWidth="1"/>
    <col min="6919" max="6919" width="17.7109375" style="15" customWidth="1"/>
    <col min="6920" max="6920" width="12.85546875" style="15" customWidth="1"/>
    <col min="6921" max="6921" width="14.140625" style="15" customWidth="1"/>
    <col min="6922" max="6922" width="10.7109375" style="15" customWidth="1"/>
    <col min="6923" max="7169" width="9.140625" style="15"/>
    <col min="7170" max="7170" width="7.28515625" style="15" customWidth="1"/>
    <col min="7171" max="7171" width="12" style="15" customWidth="1"/>
    <col min="7172" max="7172" width="11.85546875" style="15" customWidth="1"/>
    <col min="7173" max="7173" width="64.28515625" style="15" customWidth="1"/>
    <col min="7174" max="7174" width="16.85546875" style="15" customWidth="1"/>
    <col min="7175" max="7175" width="17.7109375" style="15" customWidth="1"/>
    <col min="7176" max="7176" width="12.85546875" style="15" customWidth="1"/>
    <col min="7177" max="7177" width="14.140625" style="15" customWidth="1"/>
    <col min="7178" max="7178" width="10.7109375" style="15" customWidth="1"/>
    <col min="7179" max="7425" width="9.140625" style="15"/>
    <col min="7426" max="7426" width="7.28515625" style="15" customWidth="1"/>
    <col min="7427" max="7427" width="12" style="15" customWidth="1"/>
    <col min="7428" max="7428" width="11.85546875" style="15" customWidth="1"/>
    <col min="7429" max="7429" width="64.28515625" style="15" customWidth="1"/>
    <col min="7430" max="7430" width="16.85546875" style="15" customWidth="1"/>
    <col min="7431" max="7431" width="17.7109375" style="15" customWidth="1"/>
    <col min="7432" max="7432" width="12.85546875" style="15" customWidth="1"/>
    <col min="7433" max="7433" width="14.140625" style="15" customWidth="1"/>
    <col min="7434" max="7434" width="10.7109375" style="15" customWidth="1"/>
    <col min="7435" max="7681" width="9.140625" style="15"/>
    <col min="7682" max="7682" width="7.28515625" style="15" customWidth="1"/>
    <col min="7683" max="7683" width="12" style="15" customWidth="1"/>
    <col min="7684" max="7684" width="11.85546875" style="15" customWidth="1"/>
    <col min="7685" max="7685" width="64.28515625" style="15" customWidth="1"/>
    <col min="7686" max="7686" width="16.85546875" style="15" customWidth="1"/>
    <col min="7687" max="7687" width="17.7109375" style="15" customWidth="1"/>
    <col min="7688" max="7688" width="12.85546875" style="15" customWidth="1"/>
    <col min="7689" max="7689" width="14.140625" style="15" customWidth="1"/>
    <col min="7690" max="7690" width="10.7109375" style="15" customWidth="1"/>
    <col min="7691" max="7937" width="9.140625" style="15"/>
    <col min="7938" max="7938" width="7.28515625" style="15" customWidth="1"/>
    <col min="7939" max="7939" width="12" style="15" customWidth="1"/>
    <col min="7940" max="7940" width="11.85546875" style="15" customWidth="1"/>
    <col min="7941" max="7941" width="64.28515625" style="15" customWidth="1"/>
    <col min="7942" max="7942" width="16.85546875" style="15" customWidth="1"/>
    <col min="7943" max="7943" width="17.7109375" style="15" customWidth="1"/>
    <col min="7944" max="7944" width="12.85546875" style="15" customWidth="1"/>
    <col min="7945" max="7945" width="14.140625" style="15" customWidth="1"/>
    <col min="7946" max="7946" width="10.7109375" style="15" customWidth="1"/>
    <col min="7947" max="8193" width="9.140625" style="15"/>
    <col min="8194" max="8194" width="7.28515625" style="15" customWidth="1"/>
    <col min="8195" max="8195" width="12" style="15" customWidth="1"/>
    <col min="8196" max="8196" width="11.85546875" style="15" customWidth="1"/>
    <col min="8197" max="8197" width="64.28515625" style="15" customWidth="1"/>
    <col min="8198" max="8198" width="16.85546875" style="15" customWidth="1"/>
    <col min="8199" max="8199" width="17.7109375" style="15" customWidth="1"/>
    <col min="8200" max="8200" width="12.85546875" style="15" customWidth="1"/>
    <col min="8201" max="8201" width="14.140625" style="15" customWidth="1"/>
    <col min="8202" max="8202" width="10.7109375" style="15" customWidth="1"/>
    <col min="8203" max="8449" width="9.140625" style="15"/>
    <col min="8450" max="8450" width="7.28515625" style="15" customWidth="1"/>
    <col min="8451" max="8451" width="12" style="15" customWidth="1"/>
    <col min="8452" max="8452" width="11.85546875" style="15" customWidth="1"/>
    <col min="8453" max="8453" width="64.28515625" style="15" customWidth="1"/>
    <col min="8454" max="8454" width="16.85546875" style="15" customWidth="1"/>
    <col min="8455" max="8455" width="17.7109375" style="15" customWidth="1"/>
    <col min="8456" max="8456" width="12.85546875" style="15" customWidth="1"/>
    <col min="8457" max="8457" width="14.140625" style="15" customWidth="1"/>
    <col min="8458" max="8458" width="10.7109375" style="15" customWidth="1"/>
    <col min="8459" max="8705" width="9.140625" style="15"/>
    <col min="8706" max="8706" width="7.28515625" style="15" customWidth="1"/>
    <col min="8707" max="8707" width="12" style="15" customWidth="1"/>
    <col min="8708" max="8708" width="11.85546875" style="15" customWidth="1"/>
    <col min="8709" max="8709" width="64.28515625" style="15" customWidth="1"/>
    <col min="8710" max="8710" width="16.85546875" style="15" customWidth="1"/>
    <col min="8711" max="8711" width="17.7109375" style="15" customWidth="1"/>
    <col min="8712" max="8712" width="12.85546875" style="15" customWidth="1"/>
    <col min="8713" max="8713" width="14.140625" style="15" customWidth="1"/>
    <col min="8714" max="8714" width="10.7109375" style="15" customWidth="1"/>
    <col min="8715" max="8961" width="9.140625" style="15"/>
    <col min="8962" max="8962" width="7.28515625" style="15" customWidth="1"/>
    <col min="8963" max="8963" width="12" style="15" customWidth="1"/>
    <col min="8964" max="8964" width="11.85546875" style="15" customWidth="1"/>
    <col min="8965" max="8965" width="64.28515625" style="15" customWidth="1"/>
    <col min="8966" max="8966" width="16.85546875" style="15" customWidth="1"/>
    <col min="8967" max="8967" width="17.7109375" style="15" customWidth="1"/>
    <col min="8968" max="8968" width="12.85546875" style="15" customWidth="1"/>
    <col min="8969" max="8969" width="14.140625" style="15" customWidth="1"/>
    <col min="8970" max="8970" width="10.7109375" style="15" customWidth="1"/>
    <col min="8971" max="9217" width="9.140625" style="15"/>
    <col min="9218" max="9218" width="7.28515625" style="15" customWidth="1"/>
    <col min="9219" max="9219" width="12" style="15" customWidth="1"/>
    <col min="9220" max="9220" width="11.85546875" style="15" customWidth="1"/>
    <col min="9221" max="9221" width="64.28515625" style="15" customWidth="1"/>
    <col min="9222" max="9222" width="16.85546875" style="15" customWidth="1"/>
    <col min="9223" max="9223" width="17.7109375" style="15" customWidth="1"/>
    <col min="9224" max="9224" width="12.85546875" style="15" customWidth="1"/>
    <col min="9225" max="9225" width="14.140625" style="15" customWidth="1"/>
    <col min="9226" max="9226" width="10.7109375" style="15" customWidth="1"/>
    <col min="9227" max="9473" width="9.140625" style="15"/>
    <col min="9474" max="9474" width="7.28515625" style="15" customWidth="1"/>
    <col min="9475" max="9475" width="12" style="15" customWidth="1"/>
    <col min="9476" max="9476" width="11.85546875" style="15" customWidth="1"/>
    <col min="9477" max="9477" width="64.28515625" style="15" customWidth="1"/>
    <col min="9478" max="9478" width="16.85546875" style="15" customWidth="1"/>
    <col min="9479" max="9479" width="17.7109375" style="15" customWidth="1"/>
    <col min="9480" max="9480" width="12.85546875" style="15" customWidth="1"/>
    <col min="9481" max="9481" width="14.140625" style="15" customWidth="1"/>
    <col min="9482" max="9482" width="10.7109375" style="15" customWidth="1"/>
    <col min="9483" max="9729" width="9.140625" style="15"/>
    <col min="9730" max="9730" width="7.28515625" style="15" customWidth="1"/>
    <col min="9731" max="9731" width="12" style="15" customWidth="1"/>
    <col min="9732" max="9732" width="11.85546875" style="15" customWidth="1"/>
    <col min="9733" max="9733" width="64.28515625" style="15" customWidth="1"/>
    <col min="9734" max="9734" width="16.85546875" style="15" customWidth="1"/>
    <col min="9735" max="9735" width="17.7109375" style="15" customWidth="1"/>
    <col min="9736" max="9736" width="12.85546875" style="15" customWidth="1"/>
    <col min="9737" max="9737" width="14.140625" style="15" customWidth="1"/>
    <col min="9738" max="9738" width="10.7109375" style="15" customWidth="1"/>
    <col min="9739" max="9985" width="9.140625" style="15"/>
    <col min="9986" max="9986" width="7.28515625" style="15" customWidth="1"/>
    <col min="9987" max="9987" width="12" style="15" customWidth="1"/>
    <col min="9988" max="9988" width="11.85546875" style="15" customWidth="1"/>
    <col min="9989" max="9989" width="64.28515625" style="15" customWidth="1"/>
    <col min="9990" max="9990" width="16.85546875" style="15" customWidth="1"/>
    <col min="9991" max="9991" width="17.7109375" style="15" customWidth="1"/>
    <col min="9992" max="9992" width="12.85546875" style="15" customWidth="1"/>
    <col min="9993" max="9993" width="14.140625" style="15" customWidth="1"/>
    <col min="9994" max="9994" width="10.7109375" style="15" customWidth="1"/>
    <col min="9995" max="10241" width="9.140625" style="15"/>
    <col min="10242" max="10242" width="7.28515625" style="15" customWidth="1"/>
    <col min="10243" max="10243" width="12" style="15" customWidth="1"/>
    <col min="10244" max="10244" width="11.85546875" style="15" customWidth="1"/>
    <col min="10245" max="10245" width="64.28515625" style="15" customWidth="1"/>
    <col min="10246" max="10246" width="16.85546875" style="15" customWidth="1"/>
    <col min="10247" max="10247" width="17.7109375" style="15" customWidth="1"/>
    <col min="10248" max="10248" width="12.85546875" style="15" customWidth="1"/>
    <col min="10249" max="10249" width="14.140625" style="15" customWidth="1"/>
    <col min="10250" max="10250" width="10.7109375" style="15" customWidth="1"/>
    <col min="10251" max="10497" width="9.140625" style="15"/>
    <col min="10498" max="10498" width="7.28515625" style="15" customWidth="1"/>
    <col min="10499" max="10499" width="12" style="15" customWidth="1"/>
    <col min="10500" max="10500" width="11.85546875" style="15" customWidth="1"/>
    <col min="10501" max="10501" width="64.28515625" style="15" customWidth="1"/>
    <col min="10502" max="10502" width="16.85546875" style="15" customWidth="1"/>
    <col min="10503" max="10503" width="17.7109375" style="15" customWidth="1"/>
    <col min="10504" max="10504" width="12.85546875" style="15" customWidth="1"/>
    <col min="10505" max="10505" width="14.140625" style="15" customWidth="1"/>
    <col min="10506" max="10506" width="10.7109375" style="15" customWidth="1"/>
    <col min="10507" max="10753" width="9.140625" style="15"/>
    <col min="10754" max="10754" width="7.28515625" style="15" customWidth="1"/>
    <col min="10755" max="10755" width="12" style="15" customWidth="1"/>
    <col min="10756" max="10756" width="11.85546875" style="15" customWidth="1"/>
    <col min="10757" max="10757" width="64.28515625" style="15" customWidth="1"/>
    <col min="10758" max="10758" width="16.85546875" style="15" customWidth="1"/>
    <col min="10759" max="10759" width="17.7109375" style="15" customWidth="1"/>
    <col min="10760" max="10760" width="12.85546875" style="15" customWidth="1"/>
    <col min="10761" max="10761" width="14.140625" style="15" customWidth="1"/>
    <col min="10762" max="10762" width="10.7109375" style="15" customWidth="1"/>
    <col min="10763" max="11009" width="9.140625" style="15"/>
    <col min="11010" max="11010" width="7.28515625" style="15" customWidth="1"/>
    <col min="11011" max="11011" width="12" style="15" customWidth="1"/>
    <col min="11012" max="11012" width="11.85546875" style="15" customWidth="1"/>
    <col min="11013" max="11013" width="64.28515625" style="15" customWidth="1"/>
    <col min="11014" max="11014" width="16.85546875" style="15" customWidth="1"/>
    <col min="11015" max="11015" width="17.7109375" style="15" customWidth="1"/>
    <col min="11016" max="11016" width="12.85546875" style="15" customWidth="1"/>
    <col min="11017" max="11017" width="14.140625" style="15" customWidth="1"/>
    <col min="11018" max="11018" width="10.7109375" style="15" customWidth="1"/>
    <col min="11019" max="11265" width="9.140625" style="15"/>
    <col min="11266" max="11266" width="7.28515625" style="15" customWidth="1"/>
    <col min="11267" max="11267" width="12" style="15" customWidth="1"/>
    <col min="11268" max="11268" width="11.85546875" style="15" customWidth="1"/>
    <col min="11269" max="11269" width="64.28515625" style="15" customWidth="1"/>
    <col min="11270" max="11270" width="16.85546875" style="15" customWidth="1"/>
    <col min="11271" max="11271" width="17.7109375" style="15" customWidth="1"/>
    <col min="11272" max="11272" width="12.85546875" style="15" customWidth="1"/>
    <col min="11273" max="11273" width="14.140625" style="15" customWidth="1"/>
    <col min="11274" max="11274" width="10.7109375" style="15" customWidth="1"/>
    <col min="11275" max="11521" width="9.140625" style="15"/>
    <col min="11522" max="11522" width="7.28515625" style="15" customWidth="1"/>
    <col min="11523" max="11523" width="12" style="15" customWidth="1"/>
    <col min="11524" max="11524" width="11.85546875" style="15" customWidth="1"/>
    <col min="11525" max="11525" width="64.28515625" style="15" customWidth="1"/>
    <col min="11526" max="11526" width="16.85546875" style="15" customWidth="1"/>
    <col min="11527" max="11527" width="17.7109375" style="15" customWidth="1"/>
    <col min="11528" max="11528" width="12.85546875" style="15" customWidth="1"/>
    <col min="11529" max="11529" width="14.140625" style="15" customWidth="1"/>
    <col min="11530" max="11530" width="10.7109375" style="15" customWidth="1"/>
    <col min="11531" max="11777" width="9.140625" style="15"/>
    <col min="11778" max="11778" width="7.28515625" style="15" customWidth="1"/>
    <col min="11779" max="11779" width="12" style="15" customWidth="1"/>
    <col min="11780" max="11780" width="11.85546875" style="15" customWidth="1"/>
    <col min="11781" max="11781" width="64.28515625" style="15" customWidth="1"/>
    <col min="11782" max="11782" width="16.85546875" style="15" customWidth="1"/>
    <col min="11783" max="11783" width="17.7109375" style="15" customWidth="1"/>
    <col min="11784" max="11784" width="12.85546875" style="15" customWidth="1"/>
    <col min="11785" max="11785" width="14.140625" style="15" customWidth="1"/>
    <col min="11786" max="11786" width="10.7109375" style="15" customWidth="1"/>
    <col min="11787" max="12033" width="9.140625" style="15"/>
    <col min="12034" max="12034" width="7.28515625" style="15" customWidth="1"/>
    <col min="12035" max="12035" width="12" style="15" customWidth="1"/>
    <col min="12036" max="12036" width="11.85546875" style="15" customWidth="1"/>
    <col min="12037" max="12037" width="64.28515625" style="15" customWidth="1"/>
    <col min="12038" max="12038" width="16.85546875" style="15" customWidth="1"/>
    <col min="12039" max="12039" width="17.7109375" style="15" customWidth="1"/>
    <col min="12040" max="12040" width="12.85546875" style="15" customWidth="1"/>
    <col min="12041" max="12041" width="14.140625" style="15" customWidth="1"/>
    <col min="12042" max="12042" width="10.7109375" style="15" customWidth="1"/>
    <col min="12043" max="12289" width="9.140625" style="15"/>
    <col min="12290" max="12290" width="7.28515625" style="15" customWidth="1"/>
    <col min="12291" max="12291" width="12" style="15" customWidth="1"/>
    <col min="12292" max="12292" width="11.85546875" style="15" customWidth="1"/>
    <col min="12293" max="12293" width="64.28515625" style="15" customWidth="1"/>
    <col min="12294" max="12294" width="16.85546875" style="15" customWidth="1"/>
    <col min="12295" max="12295" width="17.7109375" style="15" customWidth="1"/>
    <col min="12296" max="12296" width="12.85546875" style="15" customWidth="1"/>
    <col min="12297" max="12297" width="14.140625" style="15" customWidth="1"/>
    <col min="12298" max="12298" width="10.7109375" style="15" customWidth="1"/>
    <col min="12299" max="12545" width="9.140625" style="15"/>
    <col min="12546" max="12546" width="7.28515625" style="15" customWidth="1"/>
    <col min="12547" max="12547" width="12" style="15" customWidth="1"/>
    <col min="12548" max="12548" width="11.85546875" style="15" customWidth="1"/>
    <col min="12549" max="12549" width="64.28515625" style="15" customWidth="1"/>
    <col min="12550" max="12550" width="16.85546875" style="15" customWidth="1"/>
    <col min="12551" max="12551" width="17.7109375" style="15" customWidth="1"/>
    <col min="12552" max="12552" width="12.85546875" style="15" customWidth="1"/>
    <col min="12553" max="12553" width="14.140625" style="15" customWidth="1"/>
    <col min="12554" max="12554" width="10.7109375" style="15" customWidth="1"/>
    <col min="12555" max="12801" width="9.140625" style="15"/>
    <col min="12802" max="12802" width="7.28515625" style="15" customWidth="1"/>
    <col min="12803" max="12803" width="12" style="15" customWidth="1"/>
    <col min="12804" max="12804" width="11.85546875" style="15" customWidth="1"/>
    <col min="12805" max="12805" width="64.28515625" style="15" customWidth="1"/>
    <col min="12806" max="12806" width="16.85546875" style="15" customWidth="1"/>
    <col min="12807" max="12807" width="17.7109375" style="15" customWidth="1"/>
    <col min="12808" max="12808" width="12.85546875" style="15" customWidth="1"/>
    <col min="12809" max="12809" width="14.140625" style="15" customWidth="1"/>
    <col min="12810" max="12810" width="10.7109375" style="15" customWidth="1"/>
    <col min="12811" max="13057" width="9.140625" style="15"/>
    <col min="13058" max="13058" width="7.28515625" style="15" customWidth="1"/>
    <col min="13059" max="13059" width="12" style="15" customWidth="1"/>
    <col min="13060" max="13060" width="11.85546875" style="15" customWidth="1"/>
    <col min="13061" max="13061" width="64.28515625" style="15" customWidth="1"/>
    <col min="13062" max="13062" width="16.85546875" style="15" customWidth="1"/>
    <col min="13063" max="13063" width="17.7109375" style="15" customWidth="1"/>
    <col min="13064" max="13064" width="12.85546875" style="15" customWidth="1"/>
    <col min="13065" max="13065" width="14.140625" style="15" customWidth="1"/>
    <col min="13066" max="13066" width="10.7109375" style="15" customWidth="1"/>
    <col min="13067" max="13313" width="9.140625" style="15"/>
    <col min="13314" max="13314" width="7.28515625" style="15" customWidth="1"/>
    <col min="13315" max="13315" width="12" style="15" customWidth="1"/>
    <col min="13316" max="13316" width="11.85546875" style="15" customWidth="1"/>
    <col min="13317" max="13317" width="64.28515625" style="15" customWidth="1"/>
    <col min="13318" max="13318" width="16.85546875" style="15" customWidth="1"/>
    <col min="13319" max="13319" width="17.7109375" style="15" customWidth="1"/>
    <col min="13320" max="13320" width="12.85546875" style="15" customWidth="1"/>
    <col min="13321" max="13321" width="14.140625" style="15" customWidth="1"/>
    <col min="13322" max="13322" width="10.7109375" style="15" customWidth="1"/>
    <col min="13323" max="13569" width="9.140625" style="15"/>
    <col min="13570" max="13570" width="7.28515625" style="15" customWidth="1"/>
    <col min="13571" max="13571" width="12" style="15" customWidth="1"/>
    <col min="13572" max="13572" width="11.85546875" style="15" customWidth="1"/>
    <col min="13573" max="13573" width="64.28515625" style="15" customWidth="1"/>
    <col min="13574" max="13574" width="16.85546875" style="15" customWidth="1"/>
    <col min="13575" max="13575" width="17.7109375" style="15" customWidth="1"/>
    <col min="13576" max="13576" width="12.85546875" style="15" customWidth="1"/>
    <col min="13577" max="13577" width="14.140625" style="15" customWidth="1"/>
    <col min="13578" max="13578" width="10.7109375" style="15" customWidth="1"/>
    <col min="13579" max="13825" width="9.140625" style="15"/>
    <col min="13826" max="13826" width="7.28515625" style="15" customWidth="1"/>
    <col min="13827" max="13827" width="12" style="15" customWidth="1"/>
    <col min="13828" max="13828" width="11.85546875" style="15" customWidth="1"/>
    <col min="13829" max="13829" width="64.28515625" style="15" customWidth="1"/>
    <col min="13830" max="13830" width="16.85546875" style="15" customWidth="1"/>
    <col min="13831" max="13831" width="17.7109375" style="15" customWidth="1"/>
    <col min="13832" max="13832" width="12.85546875" style="15" customWidth="1"/>
    <col min="13833" max="13833" width="14.140625" style="15" customWidth="1"/>
    <col min="13834" max="13834" width="10.7109375" style="15" customWidth="1"/>
    <col min="13835" max="14081" width="9.140625" style="15"/>
    <col min="14082" max="14082" width="7.28515625" style="15" customWidth="1"/>
    <col min="14083" max="14083" width="12" style="15" customWidth="1"/>
    <col min="14084" max="14084" width="11.85546875" style="15" customWidth="1"/>
    <col min="14085" max="14085" width="64.28515625" style="15" customWidth="1"/>
    <col min="14086" max="14086" width="16.85546875" style="15" customWidth="1"/>
    <col min="14087" max="14087" width="17.7109375" style="15" customWidth="1"/>
    <col min="14088" max="14088" width="12.85546875" style="15" customWidth="1"/>
    <col min="14089" max="14089" width="14.140625" style="15" customWidth="1"/>
    <col min="14090" max="14090" width="10.7109375" style="15" customWidth="1"/>
    <col min="14091" max="14337" width="9.140625" style="15"/>
    <col min="14338" max="14338" width="7.28515625" style="15" customWidth="1"/>
    <col min="14339" max="14339" width="12" style="15" customWidth="1"/>
    <col min="14340" max="14340" width="11.85546875" style="15" customWidth="1"/>
    <col min="14341" max="14341" width="64.28515625" style="15" customWidth="1"/>
    <col min="14342" max="14342" width="16.85546875" style="15" customWidth="1"/>
    <col min="14343" max="14343" width="17.7109375" style="15" customWidth="1"/>
    <col min="14344" max="14344" width="12.85546875" style="15" customWidth="1"/>
    <col min="14345" max="14345" width="14.140625" style="15" customWidth="1"/>
    <col min="14346" max="14346" width="10.7109375" style="15" customWidth="1"/>
    <col min="14347" max="14593" width="9.140625" style="15"/>
    <col min="14594" max="14594" width="7.28515625" style="15" customWidth="1"/>
    <col min="14595" max="14595" width="12" style="15" customWidth="1"/>
    <col min="14596" max="14596" width="11.85546875" style="15" customWidth="1"/>
    <col min="14597" max="14597" width="64.28515625" style="15" customWidth="1"/>
    <col min="14598" max="14598" width="16.85546875" style="15" customWidth="1"/>
    <col min="14599" max="14599" width="17.7109375" style="15" customWidth="1"/>
    <col min="14600" max="14600" width="12.85546875" style="15" customWidth="1"/>
    <col min="14601" max="14601" width="14.140625" style="15" customWidth="1"/>
    <col min="14602" max="14602" width="10.7109375" style="15" customWidth="1"/>
    <col min="14603" max="14849" width="9.140625" style="15"/>
    <col min="14850" max="14850" width="7.28515625" style="15" customWidth="1"/>
    <col min="14851" max="14851" width="12" style="15" customWidth="1"/>
    <col min="14852" max="14852" width="11.85546875" style="15" customWidth="1"/>
    <col min="14853" max="14853" width="64.28515625" style="15" customWidth="1"/>
    <col min="14854" max="14854" width="16.85546875" style="15" customWidth="1"/>
    <col min="14855" max="14855" width="17.7109375" style="15" customWidth="1"/>
    <col min="14856" max="14856" width="12.85546875" style="15" customWidth="1"/>
    <col min="14857" max="14857" width="14.140625" style="15" customWidth="1"/>
    <col min="14858" max="14858" width="10.7109375" style="15" customWidth="1"/>
    <col min="14859" max="15105" width="9.140625" style="15"/>
    <col min="15106" max="15106" width="7.28515625" style="15" customWidth="1"/>
    <col min="15107" max="15107" width="12" style="15" customWidth="1"/>
    <col min="15108" max="15108" width="11.85546875" style="15" customWidth="1"/>
    <col min="15109" max="15109" width="64.28515625" style="15" customWidth="1"/>
    <col min="15110" max="15110" width="16.85546875" style="15" customWidth="1"/>
    <col min="15111" max="15111" width="17.7109375" style="15" customWidth="1"/>
    <col min="15112" max="15112" width="12.85546875" style="15" customWidth="1"/>
    <col min="15113" max="15113" width="14.140625" style="15" customWidth="1"/>
    <col min="15114" max="15114" width="10.7109375" style="15" customWidth="1"/>
    <col min="15115" max="15361" width="9.140625" style="15"/>
    <col min="15362" max="15362" width="7.28515625" style="15" customWidth="1"/>
    <col min="15363" max="15363" width="12" style="15" customWidth="1"/>
    <col min="15364" max="15364" width="11.85546875" style="15" customWidth="1"/>
    <col min="15365" max="15365" width="64.28515625" style="15" customWidth="1"/>
    <col min="15366" max="15366" width="16.85546875" style="15" customWidth="1"/>
    <col min="15367" max="15367" width="17.7109375" style="15" customWidth="1"/>
    <col min="15368" max="15368" width="12.85546875" style="15" customWidth="1"/>
    <col min="15369" max="15369" width="14.140625" style="15" customWidth="1"/>
    <col min="15370" max="15370" width="10.7109375" style="15" customWidth="1"/>
    <col min="15371" max="15617" width="9.140625" style="15"/>
    <col min="15618" max="15618" width="7.28515625" style="15" customWidth="1"/>
    <col min="15619" max="15619" width="12" style="15" customWidth="1"/>
    <col min="15620" max="15620" width="11.85546875" style="15" customWidth="1"/>
    <col min="15621" max="15621" width="64.28515625" style="15" customWidth="1"/>
    <col min="15622" max="15622" width="16.85546875" style="15" customWidth="1"/>
    <col min="15623" max="15623" width="17.7109375" style="15" customWidth="1"/>
    <col min="15624" max="15624" width="12.85546875" style="15" customWidth="1"/>
    <col min="15625" max="15625" width="14.140625" style="15" customWidth="1"/>
    <col min="15626" max="15626" width="10.7109375" style="15" customWidth="1"/>
    <col min="15627" max="15873" width="9.140625" style="15"/>
    <col min="15874" max="15874" width="7.28515625" style="15" customWidth="1"/>
    <col min="15875" max="15875" width="12" style="15" customWidth="1"/>
    <col min="15876" max="15876" width="11.85546875" style="15" customWidth="1"/>
    <col min="15877" max="15877" width="64.28515625" style="15" customWidth="1"/>
    <col min="15878" max="15878" width="16.85546875" style="15" customWidth="1"/>
    <col min="15879" max="15879" width="17.7109375" style="15" customWidth="1"/>
    <col min="15880" max="15880" width="12.85546875" style="15" customWidth="1"/>
    <col min="15881" max="15881" width="14.140625" style="15" customWidth="1"/>
    <col min="15882" max="15882" width="10.7109375" style="15" customWidth="1"/>
    <col min="15883" max="16129" width="9.140625" style="15"/>
    <col min="16130" max="16130" width="7.28515625" style="15" customWidth="1"/>
    <col min="16131" max="16131" width="12" style="15" customWidth="1"/>
    <col min="16132" max="16132" width="11.85546875" style="15" customWidth="1"/>
    <col min="16133" max="16133" width="64.28515625" style="15" customWidth="1"/>
    <col min="16134" max="16134" width="16.85546875" style="15" customWidth="1"/>
    <col min="16135" max="16135" width="17.7109375" style="15" customWidth="1"/>
    <col min="16136" max="16136" width="12.85546875" style="15" customWidth="1"/>
    <col min="16137" max="16137" width="14.140625" style="15" customWidth="1"/>
    <col min="16138" max="16138" width="10.7109375" style="15" customWidth="1"/>
    <col min="16139" max="16384" width="9.140625" style="15"/>
  </cols>
  <sheetData>
    <row r="1" spans="1:7" ht="17.25" customHeight="1">
      <c r="F1" s="103" t="s">
        <v>108</v>
      </c>
      <c r="G1" s="103"/>
    </row>
    <row r="2" spans="1:7" ht="21" customHeight="1">
      <c r="F2" s="103" t="s">
        <v>46</v>
      </c>
    </row>
    <row r="3" spans="1:7" ht="18.75" customHeight="1">
      <c r="F3" s="103" t="s">
        <v>120</v>
      </c>
    </row>
    <row r="4" spans="1:7" ht="27.75" customHeight="1"/>
    <row r="5" spans="1:7" ht="38.25" customHeight="1">
      <c r="A5" s="155" t="s">
        <v>89</v>
      </c>
      <c r="B5" s="155"/>
      <c r="C5" s="155"/>
      <c r="D5" s="155"/>
      <c r="E5" s="155"/>
      <c r="F5" s="155"/>
      <c r="G5" s="104"/>
    </row>
    <row r="6" spans="1:7" hidden="1"/>
    <row r="7" spans="1:7">
      <c r="F7" s="103" t="s">
        <v>25</v>
      </c>
    </row>
    <row r="8" spans="1:7" s="24" customFormat="1" ht="78" customHeight="1">
      <c r="B8" s="156" t="s">
        <v>36</v>
      </c>
      <c r="C8" s="157"/>
      <c r="D8" s="158" t="s">
        <v>37</v>
      </c>
      <c r="E8" s="160" t="s">
        <v>95</v>
      </c>
      <c r="F8" s="161"/>
    </row>
    <row r="9" spans="1:7" s="24" customFormat="1" ht="36" customHeight="1">
      <c r="B9" s="95" t="s">
        <v>39</v>
      </c>
      <c r="C9" s="95" t="s">
        <v>40</v>
      </c>
      <c r="D9" s="159"/>
      <c r="E9" s="95" t="s">
        <v>33</v>
      </c>
      <c r="F9" s="95" t="s">
        <v>38</v>
      </c>
    </row>
    <row r="10" spans="1:7" s="24" customFormat="1">
      <c r="B10" s="79"/>
      <c r="C10" s="79"/>
      <c r="D10" s="80" t="s">
        <v>86</v>
      </c>
      <c r="E10" s="23">
        <f t="shared" ref="E10:F10" si="0">+E12</f>
        <v>0</v>
      </c>
      <c r="F10" s="23">
        <f t="shared" si="0"/>
        <v>0</v>
      </c>
    </row>
    <row r="11" spans="1:7" s="24" customFormat="1">
      <c r="B11" s="79"/>
      <c r="C11" s="79"/>
      <c r="D11" s="80" t="s">
        <v>87</v>
      </c>
      <c r="E11" s="23"/>
      <c r="F11" s="23"/>
    </row>
    <row r="12" spans="1:7" s="24" customFormat="1" ht="34.5">
      <c r="B12" s="80"/>
      <c r="C12" s="81"/>
      <c r="D12" s="81" t="s">
        <v>88</v>
      </c>
      <c r="E12" s="23">
        <f t="shared" ref="E12" si="1">+E14</f>
        <v>0</v>
      </c>
      <c r="F12" s="23">
        <f>+F14</f>
        <v>0</v>
      </c>
    </row>
    <row r="13" spans="1:7" s="24" customFormat="1">
      <c r="B13" s="80"/>
      <c r="C13" s="80"/>
      <c r="D13" s="80" t="s">
        <v>41</v>
      </c>
      <c r="E13" s="23"/>
      <c r="F13" s="23"/>
    </row>
    <row r="14" spans="1:7" s="24" customFormat="1" ht="34.5">
      <c r="B14" s="82">
        <v>1049</v>
      </c>
      <c r="C14" s="115">
        <f>+'1'!B13</f>
        <v>21020</v>
      </c>
      <c r="D14" s="132" t="str">
        <f>+'1'!C13</f>
        <v>Միջպետական և հանրապետական նշանակության ավտոճանապարհների միջին նորոգում</v>
      </c>
      <c r="E14" s="89">
        <f t="shared" ref="E14:F14" si="2">+E16+E17</f>
        <v>0</v>
      </c>
      <c r="F14" s="89">
        <f t="shared" si="2"/>
        <v>0</v>
      </c>
    </row>
    <row r="15" spans="1:7" s="24" customFormat="1">
      <c r="B15" s="83"/>
      <c r="C15" s="83"/>
      <c r="D15" s="84" t="s">
        <v>71</v>
      </c>
      <c r="E15" s="23"/>
      <c r="F15" s="23"/>
    </row>
    <row r="16" spans="1:7">
      <c r="B16" s="86"/>
      <c r="C16" s="86"/>
      <c r="D16" s="133" t="s">
        <v>27</v>
      </c>
      <c r="E16" s="23">
        <f t="shared" ref="E16:F16" si="3">-E17</f>
        <v>-844234.3</v>
      </c>
      <c r="F16" s="23">
        <f t="shared" si="3"/>
        <v>-2624260.7790000001</v>
      </c>
      <c r="G16" s="105"/>
    </row>
    <row r="17" spans="2:12" s="24" customFormat="1" ht="34.5">
      <c r="B17" s="85"/>
      <c r="C17" s="85"/>
      <c r="D17" s="133" t="s">
        <v>42</v>
      </c>
      <c r="E17" s="23">
        <f>+E19+E21</f>
        <v>844234.3</v>
      </c>
      <c r="F17" s="23">
        <f>+F19+F21</f>
        <v>2624260.7790000001</v>
      </c>
      <c r="G17" s="106"/>
    </row>
    <row r="18" spans="2:12">
      <c r="B18" s="86"/>
      <c r="C18" s="86"/>
      <c r="D18" s="84" t="s">
        <v>90</v>
      </c>
      <c r="E18" s="23"/>
      <c r="F18" s="23"/>
    </row>
    <row r="19" spans="2:12" ht="39" customHeight="1">
      <c r="B19" s="80"/>
      <c r="C19" s="87" t="s">
        <v>91</v>
      </c>
      <c r="D19" s="119" t="s">
        <v>92</v>
      </c>
      <c r="E19" s="89">
        <f>SUM(E20:E20)</f>
        <v>120000</v>
      </c>
      <c r="F19" s="89">
        <f>SUM(F20:F20)</f>
        <v>750000</v>
      </c>
    </row>
    <row r="20" spans="2:12" ht="56.25" customHeight="1">
      <c r="B20" s="80"/>
      <c r="C20" s="88"/>
      <c r="D20" s="134" t="s">
        <v>131</v>
      </c>
      <c r="E20" s="23">
        <v>120000</v>
      </c>
      <c r="F20" s="89">
        <v>750000</v>
      </c>
    </row>
    <row r="21" spans="2:12" ht="39.75" customHeight="1">
      <c r="B21" s="80"/>
      <c r="C21" s="87" t="s">
        <v>93</v>
      </c>
      <c r="D21" s="119" t="s">
        <v>94</v>
      </c>
      <c r="E21" s="89">
        <f>SUM(E22:E25)</f>
        <v>724234.3</v>
      </c>
      <c r="F21" s="89">
        <f>SUM(F22:F25)</f>
        <v>1874260.7790000001</v>
      </c>
    </row>
    <row r="22" spans="2:12" ht="72" customHeight="1">
      <c r="B22" s="74"/>
      <c r="C22" s="129"/>
      <c r="D22" s="9" t="s">
        <v>126</v>
      </c>
      <c r="E22" s="23">
        <v>150000</v>
      </c>
      <c r="F22" s="23">
        <v>599999.97900000005</v>
      </c>
    </row>
    <row r="23" spans="2:12" ht="74.25" customHeight="1">
      <c r="B23" s="80"/>
      <c r="C23" s="107"/>
      <c r="D23" s="135" t="s">
        <v>123</v>
      </c>
      <c r="E23" s="23">
        <v>350000</v>
      </c>
      <c r="F23" s="23">
        <v>999999</v>
      </c>
      <c r="J23" s="131"/>
    </row>
    <row r="24" spans="2:12" ht="51.75">
      <c r="B24" s="45"/>
      <c r="C24" s="45"/>
      <c r="D24" s="136" t="s">
        <v>124</v>
      </c>
      <c r="E24" s="23">
        <f>150000+234.5</f>
        <v>150234.5</v>
      </c>
      <c r="F24" s="23">
        <v>200262</v>
      </c>
    </row>
    <row r="25" spans="2:12" ht="55.5" customHeight="1">
      <c r="B25" s="45"/>
      <c r="C25" s="45"/>
      <c r="D25" s="137" t="s">
        <v>125</v>
      </c>
      <c r="E25" s="23">
        <v>73999.8</v>
      </c>
      <c r="F25" s="23">
        <v>73999.8</v>
      </c>
    </row>
    <row r="26" spans="2:12" ht="58.5" customHeight="1">
      <c r="J26" s="130"/>
      <c r="L26" s="130"/>
    </row>
  </sheetData>
  <mergeCells count="4">
    <mergeCell ref="A5:F5"/>
    <mergeCell ref="B8:C8"/>
    <mergeCell ref="D8:D9"/>
    <mergeCell ref="E8:F8"/>
  </mergeCells>
  <pageMargins left="0" right="0" top="0.35433070866141736" bottom="0" header="0.31496062992125984" footer="0.31496062992125984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44"/>
  <sheetViews>
    <sheetView tabSelected="1" topLeftCell="A19" zoomScaleNormal="100" workbookViewId="0">
      <selection activeCell="C13" sqref="C13"/>
    </sheetView>
  </sheetViews>
  <sheetFormatPr defaultRowHeight="17.25"/>
  <cols>
    <col min="1" max="1" width="4.7109375" style="29" customWidth="1"/>
    <col min="2" max="2" width="26.140625" style="29" customWidth="1"/>
    <col min="3" max="3" width="87.7109375" style="29" customWidth="1"/>
    <col min="4" max="4" width="19.5703125" style="29" customWidth="1"/>
    <col min="5" max="5" width="20.5703125" style="29" customWidth="1"/>
    <col min="6" max="6" width="13.140625" style="29" customWidth="1"/>
    <col min="7" max="7" width="11.5703125" style="29" customWidth="1"/>
    <col min="8" max="8" width="11" style="29" customWidth="1"/>
    <col min="9" max="9" width="9" style="29" customWidth="1"/>
    <col min="10" max="253" width="9.140625" style="29"/>
    <col min="254" max="254" width="4.7109375" style="29" customWidth="1"/>
    <col min="255" max="255" width="19.85546875" style="29" customWidth="1"/>
    <col min="256" max="256" width="72.140625" style="29" customWidth="1"/>
    <col min="257" max="257" width="0" style="29" hidden="1" customWidth="1"/>
    <col min="258" max="258" width="18.28515625" style="29" customWidth="1"/>
    <col min="259" max="259" width="17.5703125" style="29" customWidth="1"/>
    <col min="260" max="265" width="9" style="29" customWidth="1"/>
    <col min="266" max="509" width="9.140625" style="29"/>
    <col min="510" max="510" width="4.7109375" style="29" customWidth="1"/>
    <col min="511" max="511" width="19.85546875" style="29" customWidth="1"/>
    <col min="512" max="512" width="72.140625" style="29" customWidth="1"/>
    <col min="513" max="513" width="0" style="29" hidden="1" customWidth="1"/>
    <col min="514" max="514" width="18.28515625" style="29" customWidth="1"/>
    <col min="515" max="515" width="17.5703125" style="29" customWidth="1"/>
    <col min="516" max="521" width="9" style="29" customWidth="1"/>
    <col min="522" max="765" width="9.140625" style="29"/>
    <col min="766" max="766" width="4.7109375" style="29" customWidth="1"/>
    <col min="767" max="767" width="19.85546875" style="29" customWidth="1"/>
    <col min="768" max="768" width="72.140625" style="29" customWidth="1"/>
    <col min="769" max="769" width="0" style="29" hidden="1" customWidth="1"/>
    <col min="770" max="770" width="18.28515625" style="29" customWidth="1"/>
    <col min="771" max="771" width="17.5703125" style="29" customWidth="1"/>
    <col min="772" max="777" width="9" style="29" customWidth="1"/>
    <col min="778" max="1021" width="9.140625" style="29"/>
    <col min="1022" max="1022" width="4.7109375" style="29" customWidth="1"/>
    <col min="1023" max="1023" width="19.85546875" style="29" customWidth="1"/>
    <col min="1024" max="1024" width="72.140625" style="29" customWidth="1"/>
    <col min="1025" max="1025" width="0" style="29" hidden="1" customWidth="1"/>
    <col min="1026" max="1026" width="18.28515625" style="29" customWidth="1"/>
    <col min="1027" max="1027" width="17.5703125" style="29" customWidth="1"/>
    <col min="1028" max="1033" width="9" style="29" customWidth="1"/>
    <col min="1034" max="1277" width="9.140625" style="29"/>
    <col min="1278" max="1278" width="4.7109375" style="29" customWidth="1"/>
    <col min="1279" max="1279" width="19.85546875" style="29" customWidth="1"/>
    <col min="1280" max="1280" width="72.140625" style="29" customWidth="1"/>
    <col min="1281" max="1281" width="0" style="29" hidden="1" customWidth="1"/>
    <col min="1282" max="1282" width="18.28515625" style="29" customWidth="1"/>
    <col min="1283" max="1283" width="17.5703125" style="29" customWidth="1"/>
    <col min="1284" max="1289" width="9" style="29" customWidth="1"/>
    <col min="1290" max="1533" width="9.140625" style="29"/>
    <col min="1534" max="1534" width="4.7109375" style="29" customWidth="1"/>
    <col min="1535" max="1535" width="19.85546875" style="29" customWidth="1"/>
    <col min="1536" max="1536" width="72.140625" style="29" customWidth="1"/>
    <col min="1537" max="1537" width="0" style="29" hidden="1" customWidth="1"/>
    <col min="1538" max="1538" width="18.28515625" style="29" customWidth="1"/>
    <col min="1539" max="1539" width="17.5703125" style="29" customWidth="1"/>
    <col min="1540" max="1545" width="9" style="29" customWidth="1"/>
    <col min="1546" max="1789" width="9.140625" style="29"/>
    <col min="1790" max="1790" width="4.7109375" style="29" customWidth="1"/>
    <col min="1791" max="1791" width="19.85546875" style="29" customWidth="1"/>
    <col min="1792" max="1792" width="72.140625" style="29" customWidth="1"/>
    <col min="1793" max="1793" width="0" style="29" hidden="1" customWidth="1"/>
    <col min="1794" max="1794" width="18.28515625" style="29" customWidth="1"/>
    <col min="1795" max="1795" width="17.5703125" style="29" customWidth="1"/>
    <col min="1796" max="1801" width="9" style="29" customWidth="1"/>
    <col min="1802" max="2045" width="9.140625" style="29"/>
    <col min="2046" max="2046" width="4.7109375" style="29" customWidth="1"/>
    <col min="2047" max="2047" width="19.85546875" style="29" customWidth="1"/>
    <col min="2048" max="2048" width="72.140625" style="29" customWidth="1"/>
    <col min="2049" max="2049" width="0" style="29" hidden="1" customWidth="1"/>
    <col min="2050" max="2050" width="18.28515625" style="29" customWidth="1"/>
    <col min="2051" max="2051" width="17.5703125" style="29" customWidth="1"/>
    <col min="2052" max="2057" width="9" style="29" customWidth="1"/>
    <col min="2058" max="2301" width="9.140625" style="29"/>
    <col min="2302" max="2302" width="4.7109375" style="29" customWidth="1"/>
    <col min="2303" max="2303" width="19.85546875" style="29" customWidth="1"/>
    <col min="2304" max="2304" width="72.140625" style="29" customWidth="1"/>
    <col min="2305" max="2305" width="0" style="29" hidden="1" customWidth="1"/>
    <col min="2306" max="2306" width="18.28515625" style="29" customWidth="1"/>
    <col min="2307" max="2307" width="17.5703125" style="29" customWidth="1"/>
    <col min="2308" max="2313" width="9" style="29" customWidth="1"/>
    <col min="2314" max="2557" width="9.140625" style="29"/>
    <col min="2558" max="2558" width="4.7109375" style="29" customWidth="1"/>
    <col min="2559" max="2559" width="19.85546875" style="29" customWidth="1"/>
    <col min="2560" max="2560" width="72.140625" style="29" customWidth="1"/>
    <col min="2561" max="2561" width="0" style="29" hidden="1" customWidth="1"/>
    <col min="2562" max="2562" width="18.28515625" style="29" customWidth="1"/>
    <col min="2563" max="2563" width="17.5703125" style="29" customWidth="1"/>
    <col min="2564" max="2569" width="9" style="29" customWidth="1"/>
    <col min="2570" max="2813" width="9.140625" style="29"/>
    <col min="2814" max="2814" width="4.7109375" style="29" customWidth="1"/>
    <col min="2815" max="2815" width="19.85546875" style="29" customWidth="1"/>
    <col min="2816" max="2816" width="72.140625" style="29" customWidth="1"/>
    <col min="2817" max="2817" width="0" style="29" hidden="1" customWidth="1"/>
    <col min="2818" max="2818" width="18.28515625" style="29" customWidth="1"/>
    <col min="2819" max="2819" width="17.5703125" style="29" customWidth="1"/>
    <col min="2820" max="2825" width="9" style="29" customWidth="1"/>
    <col min="2826" max="3069" width="9.140625" style="29"/>
    <col min="3070" max="3070" width="4.7109375" style="29" customWidth="1"/>
    <col min="3071" max="3071" width="19.85546875" style="29" customWidth="1"/>
    <col min="3072" max="3072" width="72.140625" style="29" customWidth="1"/>
    <col min="3073" max="3073" width="0" style="29" hidden="1" customWidth="1"/>
    <col min="3074" max="3074" width="18.28515625" style="29" customWidth="1"/>
    <col min="3075" max="3075" width="17.5703125" style="29" customWidth="1"/>
    <col min="3076" max="3081" width="9" style="29" customWidth="1"/>
    <col min="3082" max="3325" width="9.140625" style="29"/>
    <col min="3326" max="3326" width="4.7109375" style="29" customWidth="1"/>
    <col min="3327" max="3327" width="19.85546875" style="29" customWidth="1"/>
    <col min="3328" max="3328" width="72.140625" style="29" customWidth="1"/>
    <col min="3329" max="3329" width="0" style="29" hidden="1" customWidth="1"/>
    <col min="3330" max="3330" width="18.28515625" style="29" customWidth="1"/>
    <col min="3331" max="3331" width="17.5703125" style="29" customWidth="1"/>
    <col min="3332" max="3337" width="9" style="29" customWidth="1"/>
    <col min="3338" max="3581" width="9.140625" style="29"/>
    <col min="3582" max="3582" width="4.7109375" style="29" customWidth="1"/>
    <col min="3583" max="3583" width="19.85546875" style="29" customWidth="1"/>
    <col min="3584" max="3584" width="72.140625" style="29" customWidth="1"/>
    <col min="3585" max="3585" width="0" style="29" hidden="1" customWidth="1"/>
    <col min="3586" max="3586" width="18.28515625" style="29" customWidth="1"/>
    <col min="3587" max="3587" width="17.5703125" style="29" customWidth="1"/>
    <col min="3588" max="3593" width="9" style="29" customWidth="1"/>
    <col min="3594" max="3837" width="9.140625" style="29"/>
    <col min="3838" max="3838" width="4.7109375" style="29" customWidth="1"/>
    <col min="3839" max="3839" width="19.85546875" style="29" customWidth="1"/>
    <col min="3840" max="3840" width="72.140625" style="29" customWidth="1"/>
    <col min="3841" max="3841" width="0" style="29" hidden="1" customWidth="1"/>
    <col min="3842" max="3842" width="18.28515625" style="29" customWidth="1"/>
    <col min="3843" max="3843" width="17.5703125" style="29" customWidth="1"/>
    <col min="3844" max="3849" width="9" style="29" customWidth="1"/>
    <col min="3850" max="4093" width="9.140625" style="29"/>
    <col min="4094" max="4094" width="4.7109375" style="29" customWidth="1"/>
    <col min="4095" max="4095" width="19.85546875" style="29" customWidth="1"/>
    <col min="4096" max="4096" width="72.140625" style="29" customWidth="1"/>
    <col min="4097" max="4097" width="0" style="29" hidden="1" customWidth="1"/>
    <col min="4098" max="4098" width="18.28515625" style="29" customWidth="1"/>
    <col min="4099" max="4099" width="17.5703125" style="29" customWidth="1"/>
    <col min="4100" max="4105" width="9" style="29" customWidth="1"/>
    <col min="4106" max="4349" width="9.140625" style="29"/>
    <col min="4350" max="4350" width="4.7109375" style="29" customWidth="1"/>
    <col min="4351" max="4351" width="19.85546875" style="29" customWidth="1"/>
    <col min="4352" max="4352" width="72.140625" style="29" customWidth="1"/>
    <col min="4353" max="4353" width="0" style="29" hidden="1" customWidth="1"/>
    <col min="4354" max="4354" width="18.28515625" style="29" customWidth="1"/>
    <col min="4355" max="4355" width="17.5703125" style="29" customWidth="1"/>
    <col min="4356" max="4361" width="9" style="29" customWidth="1"/>
    <col min="4362" max="4605" width="9.140625" style="29"/>
    <col min="4606" max="4606" width="4.7109375" style="29" customWidth="1"/>
    <col min="4607" max="4607" width="19.85546875" style="29" customWidth="1"/>
    <col min="4608" max="4608" width="72.140625" style="29" customWidth="1"/>
    <col min="4609" max="4609" width="0" style="29" hidden="1" customWidth="1"/>
    <col min="4610" max="4610" width="18.28515625" style="29" customWidth="1"/>
    <col min="4611" max="4611" width="17.5703125" style="29" customWidth="1"/>
    <col min="4612" max="4617" width="9" style="29" customWidth="1"/>
    <col min="4618" max="4861" width="9.140625" style="29"/>
    <col min="4862" max="4862" width="4.7109375" style="29" customWidth="1"/>
    <col min="4863" max="4863" width="19.85546875" style="29" customWidth="1"/>
    <col min="4864" max="4864" width="72.140625" style="29" customWidth="1"/>
    <col min="4865" max="4865" width="0" style="29" hidden="1" customWidth="1"/>
    <col min="4866" max="4866" width="18.28515625" style="29" customWidth="1"/>
    <col min="4867" max="4867" width="17.5703125" style="29" customWidth="1"/>
    <col min="4868" max="4873" width="9" style="29" customWidth="1"/>
    <col min="4874" max="5117" width="9.140625" style="29"/>
    <col min="5118" max="5118" width="4.7109375" style="29" customWidth="1"/>
    <col min="5119" max="5119" width="19.85546875" style="29" customWidth="1"/>
    <col min="5120" max="5120" width="72.140625" style="29" customWidth="1"/>
    <col min="5121" max="5121" width="0" style="29" hidden="1" customWidth="1"/>
    <col min="5122" max="5122" width="18.28515625" style="29" customWidth="1"/>
    <col min="5123" max="5123" width="17.5703125" style="29" customWidth="1"/>
    <col min="5124" max="5129" width="9" style="29" customWidth="1"/>
    <col min="5130" max="5373" width="9.140625" style="29"/>
    <col min="5374" max="5374" width="4.7109375" style="29" customWidth="1"/>
    <col min="5375" max="5375" width="19.85546875" style="29" customWidth="1"/>
    <col min="5376" max="5376" width="72.140625" style="29" customWidth="1"/>
    <col min="5377" max="5377" width="0" style="29" hidden="1" customWidth="1"/>
    <col min="5378" max="5378" width="18.28515625" style="29" customWidth="1"/>
    <col min="5379" max="5379" width="17.5703125" style="29" customWidth="1"/>
    <col min="5380" max="5385" width="9" style="29" customWidth="1"/>
    <col min="5386" max="5629" width="9.140625" style="29"/>
    <col min="5630" max="5630" width="4.7109375" style="29" customWidth="1"/>
    <col min="5631" max="5631" width="19.85546875" style="29" customWidth="1"/>
    <col min="5632" max="5632" width="72.140625" style="29" customWidth="1"/>
    <col min="5633" max="5633" width="0" style="29" hidden="1" customWidth="1"/>
    <col min="5634" max="5634" width="18.28515625" style="29" customWidth="1"/>
    <col min="5635" max="5635" width="17.5703125" style="29" customWidth="1"/>
    <col min="5636" max="5641" width="9" style="29" customWidth="1"/>
    <col min="5642" max="5885" width="9.140625" style="29"/>
    <col min="5886" max="5886" width="4.7109375" style="29" customWidth="1"/>
    <col min="5887" max="5887" width="19.85546875" style="29" customWidth="1"/>
    <col min="5888" max="5888" width="72.140625" style="29" customWidth="1"/>
    <col min="5889" max="5889" width="0" style="29" hidden="1" customWidth="1"/>
    <col min="5890" max="5890" width="18.28515625" style="29" customWidth="1"/>
    <col min="5891" max="5891" width="17.5703125" style="29" customWidth="1"/>
    <col min="5892" max="5897" width="9" style="29" customWidth="1"/>
    <col min="5898" max="6141" width="9.140625" style="29"/>
    <col min="6142" max="6142" width="4.7109375" style="29" customWidth="1"/>
    <col min="6143" max="6143" width="19.85546875" style="29" customWidth="1"/>
    <col min="6144" max="6144" width="72.140625" style="29" customWidth="1"/>
    <col min="6145" max="6145" width="0" style="29" hidden="1" customWidth="1"/>
    <col min="6146" max="6146" width="18.28515625" style="29" customWidth="1"/>
    <col min="6147" max="6147" width="17.5703125" style="29" customWidth="1"/>
    <col min="6148" max="6153" width="9" style="29" customWidth="1"/>
    <col min="6154" max="6397" width="9.140625" style="29"/>
    <col min="6398" max="6398" width="4.7109375" style="29" customWidth="1"/>
    <col min="6399" max="6399" width="19.85546875" style="29" customWidth="1"/>
    <col min="6400" max="6400" width="72.140625" style="29" customWidth="1"/>
    <col min="6401" max="6401" width="0" style="29" hidden="1" customWidth="1"/>
    <col min="6402" max="6402" width="18.28515625" style="29" customWidth="1"/>
    <col min="6403" max="6403" width="17.5703125" style="29" customWidth="1"/>
    <col min="6404" max="6409" width="9" style="29" customWidth="1"/>
    <col min="6410" max="6653" width="9.140625" style="29"/>
    <col min="6654" max="6654" width="4.7109375" style="29" customWidth="1"/>
    <col min="6655" max="6655" width="19.85546875" style="29" customWidth="1"/>
    <col min="6656" max="6656" width="72.140625" style="29" customWidth="1"/>
    <col min="6657" max="6657" width="0" style="29" hidden="1" customWidth="1"/>
    <col min="6658" max="6658" width="18.28515625" style="29" customWidth="1"/>
    <col min="6659" max="6659" width="17.5703125" style="29" customWidth="1"/>
    <col min="6660" max="6665" width="9" style="29" customWidth="1"/>
    <col min="6666" max="6909" width="9.140625" style="29"/>
    <col min="6910" max="6910" width="4.7109375" style="29" customWidth="1"/>
    <col min="6911" max="6911" width="19.85546875" style="29" customWidth="1"/>
    <col min="6912" max="6912" width="72.140625" style="29" customWidth="1"/>
    <col min="6913" max="6913" width="0" style="29" hidden="1" customWidth="1"/>
    <col min="6914" max="6914" width="18.28515625" style="29" customWidth="1"/>
    <col min="6915" max="6915" width="17.5703125" style="29" customWidth="1"/>
    <col min="6916" max="6921" width="9" style="29" customWidth="1"/>
    <col min="6922" max="7165" width="9.140625" style="29"/>
    <col min="7166" max="7166" width="4.7109375" style="29" customWidth="1"/>
    <col min="7167" max="7167" width="19.85546875" style="29" customWidth="1"/>
    <col min="7168" max="7168" width="72.140625" style="29" customWidth="1"/>
    <col min="7169" max="7169" width="0" style="29" hidden="1" customWidth="1"/>
    <col min="7170" max="7170" width="18.28515625" style="29" customWidth="1"/>
    <col min="7171" max="7171" width="17.5703125" style="29" customWidth="1"/>
    <col min="7172" max="7177" width="9" style="29" customWidth="1"/>
    <col min="7178" max="7421" width="9.140625" style="29"/>
    <col min="7422" max="7422" width="4.7109375" style="29" customWidth="1"/>
    <col min="7423" max="7423" width="19.85546875" style="29" customWidth="1"/>
    <col min="7424" max="7424" width="72.140625" style="29" customWidth="1"/>
    <col min="7425" max="7425" width="0" style="29" hidden="1" customWidth="1"/>
    <col min="7426" max="7426" width="18.28515625" style="29" customWidth="1"/>
    <col min="7427" max="7427" width="17.5703125" style="29" customWidth="1"/>
    <col min="7428" max="7433" width="9" style="29" customWidth="1"/>
    <col min="7434" max="7677" width="9.140625" style="29"/>
    <col min="7678" max="7678" width="4.7109375" style="29" customWidth="1"/>
    <col min="7679" max="7679" width="19.85546875" style="29" customWidth="1"/>
    <col min="7680" max="7680" width="72.140625" style="29" customWidth="1"/>
    <col min="7681" max="7681" width="0" style="29" hidden="1" customWidth="1"/>
    <col min="7682" max="7682" width="18.28515625" style="29" customWidth="1"/>
    <col min="7683" max="7683" width="17.5703125" style="29" customWidth="1"/>
    <col min="7684" max="7689" width="9" style="29" customWidth="1"/>
    <col min="7690" max="7933" width="9.140625" style="29"/>
    <col min="7934" max="7934" width="4.7109375" style="29" customWidth="1"/>
    <col min="7935" max="7935" width="19.85546875" style="29" customWidth="1"/>
    <col min="7936" max="7936" width="72.140625" style="29" customWidth="1"/>
    <col min="7937" max="7937" width="0" style="29" hidden="1" customWidth="1"/>
    <col min="7938" max="7938" width="18.28515625" style="29" customWidth="1"/>
    <col min="7939" max="7939" width="17.5703125" style="29" customWidth="1"/>
    <col min="7940" max="7945" width="9" style="29" customWidth="1"/>
    <col min="7946" max="8189" width="9.140625" style="29"/>
    <col min="8190" max="8190" width="4.7109375" style="29" customWidth="1"/>
    <col min="8191" max="8191" width="19.85546875" style="29" customWidth="1"/>
    <col min="8192" max="8192" width="72.140625" style="29" customWidth="1"/>
    <col min="8193" max="8193" width="0" style="29" hidden="1" customWidth="1"/>
    <col min="8194" max="8194" width="18.28515625" style="29" customWidth="1"/>
    <col min="8195" max="8195" width="17.5703125" style="29" customWidth="1"/>
    <col min="8196" max="8201" width="9" style="29" customWidth="1"/>
    <col min="8202" max="8445" width="9.140625" style="29"/>
    <col min="8446" max="8446" width="4.7109375" style="29" customWidth="1"/>
    <col min="8447" max="8447" width="19.85546875" style="29" customWidth="1"/>
    <col min="8448" max="8448" width="72.140625" style="29" customWidth="1"/>
    <col min="8449" max="8449" width="0" style="29" hidden="1" customWidth="1"/>
    <col min="8450" max="8450" width="18.28515625" style="29" customWidth="1"/>
    <col min="8451" max="8451" width="17.5703125" style="29" customWidth="1"/>
    <col min="8452" max="8457" width="9" style="29" customWidth="1"/>
    <col min="8458" max="8701" width="9.140625" style="29"/>
    <col min="8702" max="8702" width="4.7109375" style="29" customWidth="1"/>
    <col min="8703" max="8703" width="19.85546875" style="29" customWidth="1"/>
    <col min="8704" max="8704" width="72.140625" style="29" customWidth="1"/>
    <col min="8705" max="8705" width="0" style="29" hidden="1" customWidth="1"/>
    <col min="8706" max="8706" width="18.28515625" style="29" customWidth="1"/>
    <col min="8707" max="8707" width="17.5703125" style="29" customWidth="1"/>
    <col min="8708" max="8713" width="9" style="29" customWidth="1"/>
    <col min="8714" max="8957" width="9.140625" style="29"/>
    <col min="8958" max="8958" width="4.7109375" style="29" customWidth="1"/>
    <col min="8959" max="8959" width="19.85546875" style="29" customWidth="1"/>
    <col min="8960" max="8960" width="72.140625" style="29" customWidth="1"/>
    <col min="8961" max="8961" width="0" style="29" hidden="1" customWidth="1"/>
    <col min="8962" max="8962" width="18.28515625" style="29" customWidth="1"/>
    <col min="8963" max="8963" width="17.5703125" style="29" customWidth="1"/>
    <col min="8964" max="8969" width="9" style="29" customWidth="1"/>
    <col min="8970" max="9213" width="9.140625" style="29"/>
    <col min="9214" max="9214" width="4.7109375" style="29" customWidth="1"/>
    <col min="9215" max="9215" width="19.85546875" style="29" customWidth="1"/>
    <col min="9216" max="9216" width="72.140625" style="29" customWidth="1"/>
    <col min="9217" max="9217" width="0" style="29" hidden="1" customWidth="1"/>
    <col min="9218" max="9218" width="18.28515625" style="29" customWidth="1"/>
    <col min="9219" max="9219" width="17.5703125" style="29" customWidth="1"/>
    <col min="9220" max="9225" width="9" style="29" customWidth="1"/>
    <col min="9226" max="9469" width="9.140625" style="29"/>
    <col min="9470" max="9470" width="4.7109375" style="29" customWidth="1"/>
    <col min="9471" max="9471" width="19.85546875" style="29" customWidth="1"/>
    <col min="9472" max="9472" width="72.140625" style="29" customWidth="1"/>
    <col min="9473" max="9473" width="0" style="29" hidden="1" customWidth="1"/>
    <col min="9474" max="9474" width="18.28515625" style="29" customWidth="1"/>
    <col min="9475" max="9475" width="17.5703125" style="29" customWidth="1"/>
    <col min="9476" max="9481" width="9" style="29" customWidth="1"/>
    <col min="9482" max="9725" width="9.140625" style="29"/>
    <col min="9726" max="9726" width="4.7109375" style="29" customWidth="1"/>
    <col min="9727" max="9727" width="19.85546875" style="29" customWidth="1"/>
    <col min="9728" max="9728" width="72.140625" style="29" customWidth="1"/>
    <col min="9729" max="9729" width="0" style="29" hidden="1" customWidth="1"/>
    <col min="9730" max="9730" width="18.28515625" style="29" customWidth="1"/>
    <col min="9731" max="9731" width="17.5703125" style="29" customWidth="1"/>
    <col min="9732" max="9737" width="9" style="29" customWidth="1"/>
    <col min="9738" max="9981" width="9.140625" style="29"/>
    <col min="9982" max="9982" width="4.7109375" style="29" customWidth="1"/>
    <col min="9983" max="9983" width="19.85546875" style="29" customWidth="1"/>
    <col min="9984" max="9984" width="72.140625" style="29" customWidth="1"/>
    <col min="9985" max="9985" width="0" style="29" hidden="1" customWidth="1"/>
    <col min="9986" max="9986" width="18.28515625" style="29" customWidth="1"/>
    <col min="9987" max="9987" width="17.5703125" style="29" customWidth="1"/>
    <col min="9988" max="9993" width="9" style="29" customWidth="1"/>
    <col min="9994" max="10237" width="9.140625" style="29"/>
    <col min="10238" max="10238" width="4.7109375" style="29" customWidth="1"/>
    <col min="10239" max="10239" width="19.85546875" style="29" customWidth="1"/>
    <col min="10240" max="10240" width="72.140625" style="29" customWidth="1"/>
    <col min="10241" max="10241" width="0" style="29" hidden="1" customWidth="1"/>
    <col min="10242" max="10242" width="18.28515625" style="29" customWidth="1"/>
    <col min="10243" max="10243" width="17.5703125" style="29" customWidth="1"/>
    <col min="10244" max="10249" width="9" style="29" customWidth="1"/>
    <col min="10250" max="10493" width="9.140625" style="29"/>
    <col min="10494" max="10494" width="4.7109375" style="29" customWidth="1"/>
    <col min="10495" max="10495" width="19.85546875" style="29" customWidth="1"/>
    <col min="10496" max="10496" width="72.140625" style="29" customWidth="1"/>
    <col min="10497" max="10497" width="0" style="29" hidden="1" customWidth="1"/>
    <col min="10498" max="10498" width="18.28515625" style="29" customWidth="1"/>
    <col min="10499" max="10499" width="17.5703125" style="29" customWidth="1"/>
    <col min="10500" max="10505" width="9" style="29" customWidth="1"/>
    <col min="10506" max="10749" width="9.140625" style="29"/>
    <col min="10750" max="10750" width="4.7109375" style="29" customWidth="1"/>
    <col min="10751" max="10751" width="19.85546875" style="29" customWidth="1"/>
    <col min="10752" max="10752" width="72.140625" style="29" customWidth="1"/>
    <col min="10753" max="10753" width="0" style="29" hidden="1" customWidth="1"/>
    <col min="10754" max="10754" width="18.28515625" style="29" customWidth="1"/>
    <col min="10755" max="10755" width="17.5703125" style="29" customWidth="1"/>
    <col min="10756" max="10761" width="9" style="29" customWidth="1"/>
    <col min="10762" max="11005" width="9.140625" style="29"/>
    <col min="11006" max="11006" width="4.7109375" style="29" customWidth="1"/>
    <col min="11007" max="11007" width="19.85546875" style="29" customWidth="1"/>
    <col min="11008" max="11008" width="72.140625" style="29" customWidth="1"/>
    <col min="11009" max="11009" width="0" style="29" hidden="1" customWidth="1"/>
    <col min="11010" max="11010" width="18.28515625" style="29" customWidth="1"/>
    <col min="11011" max="11011" width="17.5703125" style="29" customWidth="1"/>
    <col min="11012" max="11017" width="9" style="29" customWidth="1"/>
    <col min="11018" max="11261" width="9.140625" style="29"/>
    <col min="11262" max="11262" width="4.7109375" style="29" customWidth="1"/>
    <col min="11263" max="11263" width="19.85546875" style="29" customWidth="1"/>
    <col min="11264" max="11264" width="72.140625" style="29" customWidth="1"/>
    <col min="11265" max="11265" width="0" style="29" hidden="1" customWidth="1"/>
    <col min="11266" max="11266" width="18.28515625" style="29" customWidth="1"/>
    <col min="11267" max="11267" width="17.5703125" style="29" customWidth="1"/>
    <col min="11268" max="11273" width="9" style="29" customWidth="1"/>
    <col min="11274" max="11517" width="9.140625" style="29"/>
    <col min="11518" max="11518" width="4.7109375" style="29" customWidth="1"/>
    <col min="11519" max="11519" width="19.85546875" style="29" customWidth="1"/>
    <col min="11520" max="11520" width="72.140625" style="29" customWidth="1"/>
    <col min="11521" max="11521" width="0" style="29" hidden="1" customWidth="1"/>
    <col min="11522" max="11522" width="18.28515625" style="29" customWidth="1"/>
    <col min="11523" max="11523" width="17.5703125" style="29" customWidth="1"/>
    <col min="11524" max="11529" width="9" style="29" customWidth="1"/>
    <col min="11530" max="11773" width="9.140625" style="29"/>
    <col min="11774" max="11774" width="4.7109375" style="29" customWidth="1"/>
    <col min="11775" max="11775" width="19.85546875" style="29" customWidth="1"/>
    <col min="11776" max="11776" width="72.140625" style="29" customWidth="1"/>
    <col min="11777" max="11777" width="0" style="29" hidden="1" customWidth="1"/>
    <col min="11778" max="11778" width="18.28515625" style="29" customWidth="1"/>
    <col min="11779" max="11779" width="17.5703125" style="29" customWidth="1"/>
    <col min="11780" max="11785" width="9" style="29" customWidth="1"/>
    <col min="11786" max="12029" width="9.140625" style="29"/>
    <col min="12030" max="12030" width="4.7109375" style="29" customWidth="1"/>
    <col min="12031" max="12031" width="19.85546875" style="29" customWidth="1"/>
    <col min="12032" max="12032" width="72.140625" style="29" customWidth="1"/>
    <col min="12033" max="12033" width="0" style="29" hidden="1" customWidth="1"/>
    <col min="12034" max="12034" width="18.28515625" style="29" customWidth="1"/>
    <col min="12035" max="12035" width="17.5703125" style="29" customWidth="1"/>
    <col min="12036" max="12041" width="9" style="29" customWidth="1"/>
    <col min="12042" max="12285" width="9.140625" style="29"/>
    <col min="12286" max="12286" width="4.7109375" style="29" customWidth="1"/>
    <col min="12287" max="12287" width="19.85546875" style="29" customWidth="1"/>
    <col min="12288" max="12288" width="72.140625" style="29" customWidth="1"/>
    <col min="12289" max="12289" width="0" style="29" hidden="1" customWidth="1"/>
    <col min="12290" max="12290" width="18.28515625" style="29" customWidth="1"/>
    <col min="12291" max="12291" width="17.5703125" style="29" customWidth="1"/>
    <col min="12292" max="12297" width="9" style="29" customWidth="1"/>
    <col min="12298" max="12541" width="9.140625" style="29"/>
    <col min="12542" max="12542" width="4.7109375" style="29" customWidth="1"/>
    <col min="12543" max="12543" width="19.85546875" style="29" customWidth="1"/>
    <col min="12544" max="12544" width="72.140625" style="29" customWidth="1"/>
    <col min="12545" max="12545" width="0" style="29" hidden="1" customWidth="1"/>
    <col min="12546" max="12546" width="18.28515625" style="29" customWidth="1"/>
    <col min="12547" max="12547" width="17.5703125" style="29" customWidth="1"/>
    <col min="12548" max="12553" width="9" style="29" customWidth="1"/>
    <col min="12554" max="12797" width="9.140625" style="29"/>
    <col min="12798" max="12798" width="4.7109375" style="29" customWidth="1"/>
    <col min="12799" max="12799" width="19.85546875" style="29" customWidth="1"/>
    <col min="12800" max="12800" width="72.140625" style="29" customWidth="1"/>
    <col min="12801" max="12801" width="0" style="29" hidden="1" customWidth="1"/>
    <col min="12802" max="12802" width="18.28515625" style="29" customWidth="1"/>
    <col min="12803" max="12803" width="17.5703125" style="29" customWidth="1"/>
    <col min="12804" max="12809" width="9" style="29" customWidth="1"/>
    <col min="12810" max="13053" width="9.140625" style="29"/>
    <col min="13054" max="13054" width="4.7109375" style="29" customWidth="1"/>
    <col min="13055" max="13055" width="19.85546875" style="29" customWidth="1"/>
    <col min="13056" max="13056" width="72.140625" style="29" customWidth="1"/>
    <col min="13057" max="13057" width="0" style="29" hidden="1" customWidth="1"/>
    <col min="13058" max="13058" width="18.28515625" style="29" customWidth="1"/>
    <col min="13059" max="13059" width="17.5703125" style="29" customWidth="1"/>
    <col min="13060" max="13065" width="9" style="29" customWidth="1"/>
    <col min="13066" max="13309" width="9.140625" style="29"/>
    <col min="13310" max="13310" width="4.7109375" style="29" customWidth="1"/>
    <col min="13311" max="13311" width="19.85546875" style="29" customWidth="1"/>
    <col min="13312" max="13312" width="72.140625" style="29" customWidth="1"/>
    <col min="13313" max="13313" width="0" style="29" hidden="1" customWidth="1"/>
    <col min="13314" max="13314" width="18.28515625" style="29" customWidth="1"/>
    <col min="13315" max="13315" width="17.5703125" style="29" customWidth="1"/>
    <col min="13316" max="13321" width="9" style="29" customWidth="1"/>
    <col min="13322" max="13565" width="9.140625" style="29"/>
    <col min="13566" max="13566" width="4.7109375" style="29" customWidth="1"/>
    <col min="13567" max="13567" width="19.85546875" style="29" customWidth="1"/>
    <col min="13568" max="13568" width="72.140625" style="29" customWidth="1"/>
    <col min="13569" max="13569" width="0" style="29" hidden="1" customWidth="1"/>
    <col min="13570" max="13570" width="18.28515625" style="29" customWidth="1"/>
    <col min="13571" max="13571" width="17.5703125" style="29" customWidth="1"/>
    <col min="13572" max="13577" width="9" style="29" customWidth="1"/>
    <col min="13578" max="13821" width="9.140625" style="29"/>
    <col min="13822" max="13822" width="4.7109375" style="29" customWidth="1"/>
    <col min="13823" max="13823" width="19.85546875" style="29" customWidth="1"/>
    <col min="13824" max="13824" width="72.140625" style="29" customWidth="1"/>
    <col min="13825" max="13825" width="0" style="29" hidden="1" customWidth="1"/>
    <col min="13826" max="13826" width="18.28515625" style="29" customWidth="1"/>
    <col min="13827" max="13827" width="17.5703125" style="29" customWidth="1"/>
    <col min="13828" max="13833" width="9" style="29" customWidth="1"/>
    <col min="13834" max="14077" width="9.140625" style="29"/>
    <col min="14078" max="14078" width="4.7109375" style="29" customWidth="1"/>
    <col min="14079" max="14079" width="19.85546875" style="29" customWidth="1"/>
    <col min="14080" max="14080" width="72.140625" style="29" customWidth="1"/>
    <col min="14081" max="14081" width="0" style="29" hidden="1" customWidth="1"/>
    <col min="14082" max="14082" width="18.28515625" style="29" customWidth="1"/>
    <col min="14083" max="14083" width="17.5703125" style="29" customWidth="1"/>
    <col min="14084" max="14089" width="9" style="29" customWidth="1"/>
    <col min="14090" max="14333" width="9.140625" style="29"/>
    <col min="14334" max="14334" width="4.7109375" style="29" customWidth="1"/>
    <col min="14335" max="14335" width="19.85546875" style="29" customWidth="1"/>
    <col min="14336" max="14336" width="72.140625" style="29" customWidth="1"/>
    <col min="14337" max="14337" width="0" style="29" hidden="1" customWidth="1"/>
    <col min="14338" max="14338" width="18.28515625" style="29" customWidth="1"/>
    <col min="14339" max="14339" width="17.5703125" style="29" customWidth="1"/>
    <col min="14340" max="14345" width="9" style="29" customWidth="1"/>
    <col min="14346" max="14589" width="9.140625" style="29"/>
    <col min="14590" max="14590" width="4.7109375" style="29" customWidth="1"/>
    <col min="14591" max="14591" width="19.85546875" style="29" customWidth="1"/>
    <col min="14592" max="14592" width="72.140625" style="29" customWidth="1"/>
    <col min="14593" max="14593" width="0" style="29" hidden="1" customWidth="1"/>
    <col min="14594" max="14594" width="18.28515625" style="29" customWidth="1"/>
    <col min="14595" max="14595" width="17.5703125" style="29" customWidth="1"/>
    <col min="14596" max="14601" width="9" style="29" customWidth="1"/>
    <col min="14602" max="14845" width="9.140625" style="29"/>
    <col min="14846" max="14846" width="4.7109375" style="29" customWidth="1"/>
    <col min="14847" max="14847" width="19.85546875" style="29" customWidth="1"/>
    <col min="14848" max="14848" width="72.140625" style="29" customWidth="1"/>
    <col min="14849" max="14849" width="0" style="29" hidden="1" customWidth="1"/>
    <col min="14850" max="14850" width="18.28515625" style="29" customWidth="1"/>
    <col min="14851" max="14851" width="17.5703125" style="29" customWidth="1"/>
    <col min="14852" max="14857" width="9" style="29" customWidth="1"/>
    <col min="14858" max="15101" width="9.140625" style="29"/>
    <col min="15102" max="15102" width="4.7109375" style="29" customWidth="1"/>
    <col min="15103" max="15103" width="19.85546875" style="29" customWidth="1"/>
    <col min="15104" max="15104" width="72.140625" style="29" customWidth="1"/>
    <col min="15105" max="15105" width="0" style="29" hidden="1" customWidth="1"/>
    <col min="15106" max="15106" width="18.28515625" style="29" customWidth="1"/>
    <col min="15107" max="15107" width="17.5703125" style="29" customWidth="1"/>
    <col min="15108" max="15113" width="9" style="29" customWidth="1"/>
    <col min="15114" max="15357" width="9.140625" style="29"/>
    <col min="15358" max="15358" width="4.7109375" style="29" customWidth="1"/>
    <col min="15359" max="15359" width="19.85546875" style="29" customWidth="1"/>
    <col min="15360" max="15360" width="72.140625" style="29" customWidth="1"/>
    <col min="15361" max="15361" width="0" style="29" hidden="1" customWidth="1"/>
    <col min="15362" max="15362" width="18.28515625" style="29" customWidth="1"/>
    <col min="15363" max="15363" width="17.5703125" style="29" customWidth="1"/>
    <col min="15364" max="15369" width="9" style="29" customWidth="1"/>
    <col min="15370" max="15613" width="9.140625" style="29"/>
    <col min="15614" max="15614" width="4.7109375" style="29" customWidth="1"/>
    <col min="15615" max="15615" width="19.85546875" style="29" customWidth="1"/>
    <col min="15616" max="15616" width="72.140625" style="29" customWidth="1"/>
    <col min="15617" max="15617" width="0" style="29" hidden="1" customWidth="1"/>
    <col min="15618" max="15618" width="18.28515625" style="29" customWidth="1"/>
    <col min="15619" max="15619" width="17.5703125" style="29" customWidth="1"/>
    <col min="15620" max="15625" width="9" style="29" customWidth="1"/>
    <col min="15626" max="15869" width="9.140625" style="29"/>
    <col min="15870" max="15870" width="4.7109375" style="29" customWidth="1"/>
    <col min="15871" max="15871" width="19.85546875" style="29" customWidth="1"/>
    <col min="15872" max="15872" width="72.140625" style="29" customWidth="1"/>
    <col min="15873" max="15873" width="0" style="29" hidden="1" customWidth="1"/>
    <col min="15874" max="15874" width="18.28515625" style="29" customWidth="1"/>
    <col min="15875" max="15875" width="17.5703125" style="29" customWidth="1"/>
    <col min="15876" max="15881" width="9" style="29" customWidth="1"/>
    <col min="15882" max="16125" width="9.140625" style="29"/>
    <col min="16126" max="16126" width="4.7109375" style="29" customWidth="1"/>
    <col min="16127" max="16127" width="19.85546875" style="29" customWidth="1"/>
    <col min="16128" max="16128" width="72.140625" style="29" customWidth="1"/>
    <col min="16129" max="16129" width="0" style="29" hidden="1" customWidth="1"/>
    <col min="16130" max="16130" width="18.28515625" style="29" customWidth="1"/>
    <col min="16131" max="16131" width="17.5703125" style="29" customWidth="1"/>
    <col min="16132" max="16137" width="9" style="29" customWidth="1"/>
    <col min="16138" max="16384" width="9.140625" style="29"/>
  </cols>
  <sheetData>
    <row r="1" spans="2:5">
      <c r="E1" s="30" t="s">
        <v>26</v>
      </c>
    </row>
    <row r="2" spans="2:5">
      <c r="E2" s="30" t="s">
        <v>46</v>
      </c>
    </row>
    <row r="3" spans="2:5">
      <c r="E3" s="30" t="s">
        <v>1</v>
      </c>
    </row>
    <row r="5" spans="2:5" ht="39" customHeight="1">
      <c r="B5" s="164" t="s">
        <v>101</v>
      </c>
      <c r="C5" s="164"/>
      <c r="D5" s="164"/>
      <c r="E5" s="164"/>
    </row>
    <row r="6" spans="2:5">
      <c r="B6" s="108"/>
      <c r="C6" s="108"/>
      <c r="D6" s="108"/>
      <c r="E6" s="108"/>
    </row>
    <row r="7" spans="2:5">
      <c r="E7" s="16" t="s">
        <v>49</v>
      </c>
    </row>
    <row r="8" spans="2:5" ht="26.25" customHeight="1">
      <c r="B8" s="165" t="s">
        <v>14</v>
      </c>
      <c r="C8" s="165"/>
      <c r="D8" s="165"/>
      <c r="E8" s="165"/>
    </row>
    <row r="9" spans="2:5">
      <c r="B9" s="29" t="s">
        <v>24</v>
      </c>
    </row>
    <row r="11" spans="2:5">
      <c r="B11" s="35" t="s">
        <v>15</v>
      </c>
      <c r="C11" s="35" t="s">
        <v>16</v>
      </c>
      <c r="D11" s="109"/>
    </row>
    <row r="12" spans="2:5">
      <c r="B12" s="31">
        <v>1049</v>
      </c>
      <c r="C12" s="32" t="s">
        <v>70</v>
      </c>
      <c r="D12" s="33"/>
    </row>
    <row r="13" spans="2:5">
      <c r="B13" s="34"/>
      <c r="C13" s="34"/>
      <c r="D13" s="34"/>
    </row>
    <row r="14" spans="2:5">
      <c r="B14" s="110" t="s">
        <v>17</v>
      </c>
      <c r="C14" s="109"/>
      <c r="D14" s="109"/>
    </row>
    <row r="15" spans="2:5" ht="52.5" customHeight="1">
      <c r="B15" s="35" t="s">
        <v>18</v>
      </c>
      <c r="C15" s="3" t="s">
        <v>98</v>
      </c>
      <c r="D15" s="168" t="s">
        <v>47</v>
      </c>
      <c r="E15" s="168"/>
    </row>
    <row r="16" spans="2:5" ht="34.5">
      <c r="B16" s="35" t="s">
        <v>19</v>
      </c>
      <c r="C16" s="3" t="s">
        <v>114</v>
      </c>
      <c r="D16" s="20" t="s">
        <v>33</v>
      </c>
      <c r="E16" s="20" t="s">
        <v>38</v>
      </c>
    </row>
    <row r="17" spans="2:5" ht="34.5">
      <c r="B17" s="35" t="s">
        <v>20</v>
      </c>
      <c r="C17" s="3" t="s">
        <v>115</v>
      </c>
      <c r="D17" s="36"/>
      <c r="E17" s="46"/>
    </row>
    <row r="18" spans="2:5" ht="51.75">
      <c r="B18" s="37" t="s">
        <v>21</v>
      </c>
      <c r="C18" s="3" t="s">
        <v>116</v>
      </c>
      <c r="D18" s="38"/>
      <c r="E18" s="47"/>
    </row>
    <row r="19" spans="2:5" ht="34.5">
      <c r="B19" s="37" t="s">
        <v>22</v>
      </c>
      <c r="C19" s="3" t="s">
        <v>99</v>
      </c>
      <c r="D19" s="38"/>
      <c r="E19" s="47"/>
    </row>
    <row r="20" spans="2:5" ht="51.75">
      <c r="B20" s="37" t="s">
        <v>100</v>
      </c>
      <c r="C20" s="3" t="s">
        <v>117</v>
      </c>
      <c r="D20" s="39"/>
      <c r="E20" s="48"/>
    </row>
    <row r="21" spans="2:5">
      <c r="B21" s="166" t="s">
        <v>0</v>
      </c>
      <c r="C21" s="167"/>
      <c r="D21" s="40"/>
      <c r="E21" s="41"/>
    </row>
    <row r="22" spans="2:5">
      <c r="B22" s="58" t="str">
        <f>+B42</f>
        <v xml:space="preserve"> Միջին նորոգման ենթակա ճանապարհների երկարությունը, կիլոմետր </v>
      </c>
      <c r="C22" s="93"/>
      <c r="D22" s="23">
        <f>6.9+13.4</f>
        <v>20.3</v>
      </c>
      <c r="E22" s="23">
        <f>36+24.7</f>
        <v>60.7</v>
      </c>
    </row>
    <row r="23" spans="2:5">
      <c r="B23" s="58" t="str">
        <f>+B43</f>
        <v xml:space="preserve"> Աշխատանքների ավարտվածության աստիճան, % </v>
      </c>
      <c r="C23" s="94"/>
      <c r="D23" s="23">
        <v>0</v>
      </c>
      <c r="E23" s="23">
        <f>-E43</f>
        <v>0</v>
      </c>
    </row>
    <row r="24" spans="2:5">
      <c r="B24" s="42" t="s">
        <v>23</v>
      </c>
      <c r="C24" s="43"/>
      <c r="D24" s="44">
        <f>+Հ3!E17</f>
        <v>844234.3</v>
      </c>
      <c r="E24" s="44">
        <f>+Հ3!F17</f>
        <v>2624260.7790000001</v>
      </c>
    </row>
    <row r="27" spans="2:5">
      <c r="B27" s="108"/>
      <c r="C27" s="108"/>
      <c r="D27" s="108"/>
      <c r="E27" s="30" t="s">
        <v>50</v>
      </c>
    </row>
    <row r="28" spans="2:5">
      <c r="B28" s="15"/>
      <c r="C28" s="139" t="s">
        <v>27</v>
      </c>
      <c r="D28" s="111"/>
      <c r="E28" s="15"/>
    </row>
    <row r="29" spans="2:5">
      <c r="B29" s="15" t="s">
        <v>35</v>
      </c>
      <c r="C29" s="15"/>
      <c r="D29" s="15"/>
      <c r="E29" s="15"/>
    </row>
    <row r="30" spans="2:5">
      <c r="B30" s="15"/>
      <c r="C30" s="15"/>
      <c r="D30" s="15"/>
      <c r="E30" s="15"/>
    </row>
    <row r="31" spans="2:5">
      <c r="B31" s="17" t="s">
        <v>30</v>
      </c>
      <c r="C31" s="17" t="s">
        <v>31</v>
      </c>
      <c r="D31" s="18"/>
      <c r="E31" s="15"/>
    </row>
    <row r="32" spans="2:5">
      <c r="B32" s="2">
        <v>1049</v>
      </c>
      <c r="C32" s="17" t="s">
        <v>70</v>
      </c>
      <c r="D32" s="18"/>
      <c r="E32" s="18"/>
    </row>
    <row r="33" spans="2:5">
      <c r="B33" s="24"/>
      <c r="C33" s="18"/>
      <c r="D33" s="18"/>
      <c r="E33" s="18"/>
    </row>
    <row r="34" spans="2:5">
      <c r="B34" s="110" t="s">
        <v>32</v>
      </c>
      <c r="C34" s="109"/>
      <c r="D34" s="109"/>
    </row>
    <row r="35" spans="2:5" ht="60.75" customHeight="1">
      <c r="B35" s="17" t="s">
        <v>18</v>
      </c>
      <c r="C35" s="2" t="s">
        <v>98</v>
      </c>
      <c r="D35" s="162" t="s">
        <v>48</v>
      </c>
      <c r="E35" s="163"/>
    </row>
    <row r="36" spans="2:5" ht="34.5">
      <c r="B36" s="19" t="s">
        <v>19</v>
      </c>
      <c r="C36" s="25" t="s">
        <v>114</v>
      </c>
      <c r="D36" s="20" t="s">
        <v>33</v>
      </c>
      <c r="E36" s="20" t="s">
        <v>38</v>
      </c>
    </row>
    <row r="37" spans="2:5" ht="34.5">
      <c r="B37" s="19" t="s">
        <v>20</v>
      </c>
      <c r="C37" s="3" t="s">
        <v>115</v>
      </c>
      <c r="D37" s="36"/>
      <c r="E37" s="49"/>
    </row>
    <row r="38" spans="2:5" ht="51.75">
      <c r="B38" s="19" t="s">
        <v>21</v>
      </c>
      <c r="C38" s="3" t="s">
        <v>116</v>
      </c>
      <c r="D38" s="38"/>
      <c r="E38" s="21"/>
    </row>
    <row r="39" spans="2:5" ht="34.5">
      <c r="B39" s="19" t="s">
        <v>22</v>
      </c>
      <c r="C39" s="3" t="s">
        <v>99</v>
      </c>
      <c r="D39" s="38"/>
      <c r="E39" s="21"/>
    </row>
    <row r="40" spans="2:5" ht="51.75">
      <c r="B40" s="14" t="s">
        <v>100</v>
      </c>
      <c r="C40" s="3" t="s">
        <v>117</v>
      </c>
      <c r="D40" s="38"/>
      <c r="E40" s="21"/>
    </row>
    <row r="41" spans="2:5">
      <c r="B41" s="26"/>
      <c r="C41" s="27" t="s">
        <v>0</v>
      </c>
      <c r="D41" s="28"/>
      <c r="E41" s="22"/>
    </row>
    <row r="42" spans="2:5">
      <c r="B42" s="58" t="s">
        <v>118</v>
      </c>
      <c r="C42" s="93"/>
      <c r="D42" s="23">
        <v>-6.9</v>
      </c>
      <c r="E42" s="23">
        <v>-36</v>
      </c>
    </row>
    <row r="43" spans="2:5">
      <c r="B43" s="58" t="s">
        <v>119</v>
      </c>
      <c r="C43" s="94"/>
      <c r="D43" s="23">
        <v>0</v>
      </c>
      <c r="E43" s="23">
        <v>0</v>
      </c>
    </row>
    <row r="44" spans="2:5">
      <c r="B44" s="116" t="s">
        <v>34</v>
      </c>
      <c r="C44" s="117"/>
      <c r="D44" s="13">
        <f t="shared" ref="D44:E44" si="0">-D24</f>
        <v>-844234.3</v>
      </c>
      <c r="E44" s="13">
        <f t="shared" si="0"/>
        <v>-2624260.7790000001</v>
      </c>
    </row>
  </sheetData>
  <mergeCells count="5">
    <mergeCell ref="D35:E35"/>
    <mergeCell ref="B5:E5"/>
    <mergeCell ref="B8:E8"/>
    <mergeCell ref="B21:C21"/>
    <mergeCell ref="D15:E15"/>
  </mergeCells>
  <pageMargins left="0.23622047244094491" right="0.23622047244094491" top="0.61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16"/>
  <sheetViews>
    <sheetView workbookViewId="0">
      <selection activeCell="K12" sqref="K12"/>
    </sheetView>
  </sheetViews>
  <sheetFormatPr defaultRowHeight="17.25"/>
  <cols>
    <col min="1" max="1" width="9.140625" style="52"/>
    <col min="2" max="2" width="16" style="56" customWidth="1"/>
    <col min="3" max="3" width="60.140625" style="52" customWidth="1"/>
    <col min="4" max="4" width="13" style="52" customWidth="1"/>
    <col min="5" max="5" width="10.7109375" style="52" customWidth="1"/>
    <col min="6" max="6" width="19.7109375" style="57" customWidth="1"/>
    <col min="7" max="7" width="10.85546875" style="57" customWidth="1"/>
    <col min="8" max="8" width="19.140625" style="57" customWidth="1"/>
    <col min="9" max="9" width="9.140625" style="52"/>
    <col min="10" max="10" width="15.85546875" style="52" customWidth="1"/>
    <col min="11" max="11" width="16.85546875" style="52" customWidth="1"/>
    <col min="12" max="12" width="20.7109375" style="52" customWidth="1"/>
    <col min="13" max="16384" width="9.140625" style="52"/>
  </cols>
  <sheetData>
    <row r="1" spans="2:12" s="51" customFormat="1">
      <c r="B1" s="50"/>
      <c r="C1" s="50"/>
      <c r="D1" s="50"/>
      <c r="E1" s="50"/>
      <c r="F1" s="50"/>
      <c r="G1" s="50"/>
      <c r="H1" s="30" t="s">
        <v>43</v>
      </c>
    </row>
    <row r="2" spans="2:12" s="51" customFormat="1">
      <c r="B2" s="50"/>
      <c r="C2" s="50"/>
      <c r="D2" s="50"/>
      <c r="E2" s="50"/>
      <c r="F2" s="50"/>
      <c r="G2" s="50"/>
      <c r="H2" s="30" t="s">
        <v>46</v>
      </c>
    </row>
    <row r="3" spans="2:12" s="51" customFormat="1">
      <c r="B3" s="50"/>
      <c r="C3" s="50"/>
      <c r="D3" s="50"/>
      <c r="E3" s="50"/>
      <c r="F3" s="50"/>
      <c r="G3" s="50"/>
      <c r="H3" s="30" t="s">
        <v>1</v>
      </c>
    </row>
    <row r="5" spans="2:12" ht="48" customHeight="1">
      <c r="B5" s="174" t="s">
        <v>63</v>
      </c>
      <c r="C5" s="174"/>
      <c r="D5" s="174"/>
      <c r="E5" s="174"/>
      <c r="F5" s="174"/>
      <c r="G5" s="174"/>
      <c r="H5" s="174"/>
    </row>
    <row r="6" spans="2:12" ht="84" customHeight="1">
      <c r="B6" s="175" t="s">
        <v>54</v>
      </c>
      <c r="C6" s="175" t="s">
        <v>55</v>
      </c>
      <c r="D6" s="175" t="s">
        <v>56</v>
      </c>
      <c r="E6" s="175" t="s">
        <v>57</v>
      </c>
      <c r="F6" s="176" t="s">
        <v>58</v>
      </c>
      <c r="G6" s="176" t="s">
        <v>59</v>
      </c>
      <c r="H6" s="176"/>
    </row>
    <row r="7" spans="2:12" ht="51.75">
      <c r="B7" s="175"/>
      <c r="C7" s="175"/>
      <c r="D7" s="175"/>
      <c r="E7" s="175"/>
      <c r="F7" s="176"/>
      <c r="G7" s="102" t="s">
        <v>60</v>
      </c>
      <c r="H7" s="102" t="s">
        <v>61</v>
      </c>
    </row>
    <row r="8" spans="2:12" ht="17.25" customHeight="1">
      <c r="B8" s="169" t="s">
        <v>42</v>
      </c>
      <c r="C8" s="169"/>
      <c r="D8" s="169"/>
      <c r="E8" s="169"/>
      <c r="F8" s="169"/>
      <c r="G8" s="169"/>
      <c r="H8" s="23">
        <f>+H9</f>
        <v>2624260.7790000001</v>
      </c>
      <c r="I8" s="53"/>
      <c r="J8" s="53"/>
      <c r="L8" s="54"/>
    </row>
    <row r="9" spans="2:12" ht="17.25" customHeight="1">
      <c r="B9" s="112" t="s">
        <v>102</v>
      </c>
      <c r="C9" s="95" t="s">
        <v>103</v>
      </c>
      <c r="D9" s="95" t="s">
        <v>62</v>
      </c>
      <c r="E9" s="169" t="s">
        <v>68</v>
      </c>
      <c r="F9" s="169"/>
      <c r="G9" s="169"/>
      <c r="H9" s="23">
        <f>+H10</f>
        <v>2624260.7790000001</v>
      </c>
      <c r="J9" s="53"/>
      <c r="L9" s="55"/>
    </row>
    <row r="10" spans="2:12" ht="17.25" customHeight="1">
      <c r="B10" s="112" t="s">
        <v>113</v>
      </c>
      <c r="C10" s="170" t="str">
        <f>+Հ3!D14</f>
        <v>Միջպետական և հանրապետական նշանակության ավտոճանապարհների միջին նորոգում</v>
      </c>
      <c r="D10" s="169"/>
      <c r="E10" s="169"/>
      <c r="F10" s="169"/>
      <c r="G10" s="169"/>
      <c r="H10" s="23">
        <f>+H11</f>
        <v>2624260.7790000001</v>
      </c>
    </row>
    <row r="11" spans="2:12" s="101" customFormat="1" ht="21.75" customHeight="1">
      <c r="B11" s="171" t="s">
        <v>104</v>
      </c>
      <c r="C11" s="172"/>
      <c r="D11" s="172"/>
      <c r="E11" s="172"/>
      <c r="F11" s="172"/>
      <c r="G11" s="173"/>
      <c r="H11" s="23">
        <f>+H12+H13+H14+H15+H16</f>
        <v>2624260.7790000001</v>
      </c>
    </row>
    <row r="12" spans="2:12">
      <c r="B12" s="113" t="s">
        <v>127</v>
      </c>
      <c r="C12" s="14" t="s">
        <v>105</v>
      </c>
      <c r="D12" s="95" t="s">
        <v>107</v>
      </c>
      <c r="E12" s="95" t="s">
        <v>106</v>
      </c>
      <c r="F12" s="114">
        <v>599999979</v>
      </c>
      <c r="G12" s="95">
        <v>1</v>
      </c>
      <c r="H12" s="96">
        <f t="shared" ref="H12:H16" si="0">+G12*F12/1000</f>
        <v>599999.97900000005</v>
      </c>
    </row>
    <row r="13" spans="2:12">
      <c r="B13" s="113" t="s">
        <v>128</v>
      </c>
      <c r="C13" s="14" t="s">
        <v>105</v>
      </c>
      <c r="D13" s="95" t="s">
        <v>107</v>
      </c>
      <c r="E13" s="95" t="s">
        <v>106</v>
      </c>
      <c r="F13" s="114">
        <v>999999000</v>
      </c>
      <c r="G13" s="95">
        <v>1</v>
      </c>
      <c r="H13" s="96">
        <f t="shared" si="0"/>
        <v>999999</v>
      </c>
    </row>
    <row r="14" spans="2:12">
      <c r="B14" s="113" t="s">
        <v>122</v>
      </c>
      <c r="C14" s="14" t="s">
        <v>105</v>
      </c>
      <c r="D14" s="95" t="s">
        <v>107</v>
      </c>
      <c r="E14" s="95" t="s">
        <v>106</v>
      </c>
      <c r="F14" s="114">
        <v>200262000</v>
      </c>
      <c r="G14" s="95">
        <v>1</v>
      </c>
      <c r="H14" s="118">
        <f t="shared" si="0"/>
        <v>200262</v>
      </c>
    </row>
    <row r="15" spans="2:12">
      <c r="B15" s="113" t="s">
        <v>129</v>
      </c>
      <c r="C15" s="14" t="s">
        <v>105</v>
      </c>
      <c r="D15" s="95" t="s">
        <v>107</v>
      </c>
      <c r="E15" s="95" t="s">
        <v>106</v>
      </c>
      <c r="F15" s="114">
        <v>73999800</v>
      </c>
      <c r="G15" s="95">
        <v>1</v>
      </c>
      <c r="H15" s="96">
        <f t="shared" ref="H15" si="1">+G15*F15/1000</f>
        <v>73999.8</v>
      </c>
    </row>
    <row r="16" spans="2:12">
      <c r="B16" s="113" t="s">
        <v>130</v>
      </c>
      <c r="C16" s="14" t="s">
        <v>105</v>
      </c>
      <c r="D16" s="95" t="s">
        <v>107</v>
      </c>
      <c r="E16" s="95" t="s">
        <v>106</v>
      </c>
      <c r="F16" s="114">
        <v>750000000</v>
      </c>
      <c r="G16" s="95">
        <v>1</v>
      </c>
      <c r="H16" s="96">
        <f t="shared" si="0"/>
        <v>750000</v>
      </c>
    </row>
  </sheetData>
  <mergeCells count="11">
    <mergeCell ref="B8:G8"/>
    <mergeCell ref="E9:G9"/>
    <mergeCell ref="C10:G10"/>
    <mergeCell ref="B11:G11"/>
    <mergeCell ref="B5:H5"/>
    <mergeCell ref="B6:B7"/>
    <mergeCell ref="C6:C7"/>
    <mergeCell ref="D6:D7"/>
    <mergeCell ref="E6:E7"/>
    <mergeCell ref="F6:F7"/>
    <mergeCell ref="G6:H6"/>
  </mergeCells>
  <phoneticPr fontId="81" type="noConversion"/>
  <pageMargins left="0.31496062992125984" right="0.23622047244094491" top="0.35433070866141736" bottom="0.74803149606299213" header="0.2362204724409449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Հ2</vt:lpstr>
      <vt:lpstr>Հ3</vt:lpstr>
      <vt:lpstr>Հ4</vt:lpstr>
      <vt:lpstr>Հ5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https://mul2.gov.am/tasks/837764/oneclick/18e0c525f4b29d340b54cc71a00c04bc78e6611cf6ba193ee1fd8a7f8b00c5f0.xlsx?token=73f5b483a4a1c74829e65fb8538ed8c2</cp:keywords>
  <cp:lastModifiedBy>User</cp:lastModifiedBy>
  <cp:lastPrinted>2023-07-07T05:46:19Z</cp:lastPrinted>
  <dcterms:created xsi:type="dcterms:W3CDTF">2020-05-26T05:50:11Z</dcterms:created>
  <dcterms:modified xsi:type="dcterms:W3CDTF">2023-08-16T06:44:02Z</dcterms:modified>
</cp:coreProperties>
</file>